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Buffelgrass_precip-variation/data/raw/"/>
    </mc:Choice>
  </mc:AlternateContent>
  <xr:revisionPtr revIDLastSave="1997" documentId="8_{C66AE683-3253-4A93-8FD2-A9A9A9D8D7F7}" xr6:coauthVersionLast="47" xr6:coauthVersionMax="47" xr10:uidLastSave="{29275FA9-7105-45BE-8B4F-A0F4C756BE3C}"/>
  <bookViews>
    <workbookView xWindow="-108" yWindow="-108" windowWidth="23256" windowHeight="12456" activeTab="1" xr2:uid="{00000000-000D-0000-FFFF-FFFF00000000}"/>
  </bookViews>
  <sheets>
    <sheet name="ReadMe" sheetId="3" r:id="rId1"/>
    <sheet name="Demograph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0" i="1" l="1"/>
  <c r="I2115" i="1"/>
  <c r="I2116" i="1"/>
  <c r="I2117" i="1"/>
  <c r="I2118" i="1"/>
  <c r="I2119" i="1"/>
  <c r="I2120" i="1"/>
  <c r="I2121" i="1"/>
  <c r="I2122" i="1"/>
  <c r="I2123" i="1"/>
  <c r="I2105" i="1"/>
  <c r="I2106" i="1"/>
  <c r="I2107" i="1"/>
  <c r="I2108" i="1"/>
  <c r="I2109" i="1"/>
  <c r="I2110" i="1"/>
  <c r="I2111" i="1"/>
  <c r="I2112" i="1"/>
  <c r="I2113" i="1"/>
  <c r="I2095" i="1"/>
  <c r="I2096" i="1"/>
  <c r="I2097" i="1"/>
  <c r="I2098" i="1"/>
  <c r="I2099" i="1"/>
  <c r="I2100" i="1"/>
  <c r="I2101" i="1"/>
  <c r="I2102" i="1"/>
  <c r="I2103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I2114" i="1"/>
  <c r="I2104" i="1"/>
  <c r="I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I2085" i="1"/>
  <c r="I2086" i="1"/>
  <c r="I2087" i="1"/>
  <c r="I2088" i="1"/>
  <c r="I2089" i="1"/>
  <c r="I2090" i="1"/>
  <c r="I2091" i="1"/>
  <c r="I2092" i="1"/>
  <c r="I2093" i="1"/>
  <c r="I2075" i="1"/>
  <c r="I2076" i="1"/>
  <c r="I2077" i="1"/>
  <c r="I2078" i="1"/>
  <c r="I2079" i="1"/>
  <c r="I2080" i="1"/>
  <c r="I2081" i="1"/>
  <c r="I2082" i="1"/>
  <c r="I2083" i="1"/>
  <c r="I2065" i="1"/>
  <c r="I2066" i="1"/>
  <c r="I2067" i="1"/>
  <c r="I2068" i="1"/>
  <c r="I2069" i="1"/>
  <c r="I2070" i="1"/>
  <c r="I2071" i="1"/>
  <c r="I2072" i="1"/>
  <c r="I2073" i="1"/>
  <c r="I2084" i="1"/>
  <c r="I2074" i="1"/>
  <c r="I2064" i="1"/>
  <c r="I2055" i="1"/>
  <c r="I2056" i="1"/>
  <c r="I2057" i="1"/>
  <c r="I2058" i="1"/>
  <c r="I2059" i="1"/>
  <c r="I2060" i="1"/>
  <c r="I2061" i="1"/>
  <c r="I2062" i="1"/>
  <c r="I2063" i="1"/>
  <c r="I2045" i="1"/>
  <c r="I2046" i="1"/>
  <c r="I2047" i="1"/>
  <c r="I2048" i="1"/>
  <c r="I2049" i="1"/>
  <c r="I2050" i="1"/>
  <c r="I2051" i="1"/>
  <c r="I2052" i="1"/>
  <c r="I2053" i="1"/>
  <c r="I2035" i="1"/>
  <c r="I2036" i="1"/>
  <c r="I2037" i="1"/>
  <c r="I2038" i="1"/>
  <c r="I2039" i="1"/>
  <c r="I2040" i="1"/>
  <c r="I2041" i="1"/>
  <c r="I2042" i="1"/>
  <c r="I2043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I2054" i="1"/>
  <c r="I2044" i="1"/>
  <c r="I2034" i="1"/>
  <c r="I2029" i="1"/>
  <c r="I2030" i="1"/>
  <c r="I2031" i="1"/>
  <c r="I2032" i="1"/>
  <c r="I2033" i="1"/>
  <c r="I2019" i="1"/>
  <c r="I2020" i="1"/>
  <c r="I2021" i="1"/>
  <c r="I2022" i="1"/>
  <c r="I2023" i="1"/>
  <c r="I2024" i="1"/>
  <c r="I2025" i="1"/>
  <c r="I2026" i="1"/>
  <c r="I2027" i="1"/>
  <c r="I2009" i="1"/>
  <c r="I2010" i="1"/>
  <c r="I2011" i="1"/>
  <c r="I2012" i="1"/>
  <c r="I2013" i="1"/>
  <c r="I2014" i="1"/>
  <c r="I2015" i="1"/>
  <c r="I2016" i="1"/>
  <c r="I2017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I2028" i="1"/>
  <c r="I2018" i="1"/>
  <c r="I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I1999" i="1"/>
  <c r="I2000" i="1"/>
  <c r="I2001" i="1"/>
  <c r="I2002" i="1"/>
  <c r="I2003" i="1"/>
  <c r="I2004" i="1"/>
  <c r="I2005" i="1"/>
  <c r="I2006" i="1"/>
  <c r="I2007" i="1"/>
  <c r="I1991" i="1"/>
  <c r="I1992" i="1"/>
  <c r="I1993" i="1"/>
  <c r="I1994" i="1"/>
  <c r="I1995" i="1"/>
  <c r="I1996" i="1"/>
  <c r="I1997" i="1"/>
  <c r="I1990" i="1"/>
  <c r="I1989" i="1"/>
  <c r="I1988" i="1"/>
  <c r="I1998" i="1"/>
  <c r="I1969" i="1"/>
  <c r="I1970" i="1"/>
  <c r="I1971" i="1"/>
  <c r="I1972" i="1"/>
  <c r="I1973" i="1"/>
  <c r="I1974" i="1"/>
  <c r="I1975" i="1"/>
  <c r="I1976" i="1"/>
  <c r="I1977" i="1"/>
  <c r="I1959" i="1"/>
  <c r="I1960" i="1"/>
  <c r="I1961" i="1"/>
  <c r="I1962" i="1"/>
  <c r="I1963" i="1"/>
  <c r="I1964" i="1"/>
  <c r="I1965" i="1"/>
  <c r="I1966" i="1"/>
  <c r="I1967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I1979" i="1"/>
  <c r="I1980" i="1"/>
  <c r="I1981" i="1"/>
  <c r="I1982" i="1"/>
  <c r="I1983" i="1"/>
  <c r="I1984" i="1"/>
  <c r="I1985" i="1"/>
  <c r="I1986" i="1"/>
  <c r="I1987" i="1"/>
  <c r="I1978" i="1"/>
  <c r="I1968" i="1"/>
  <c r="I1958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792" i="1"/>
  <c r="I1757" i="1"/>
  <c r="I1754" i="1"/>
  <c r="I1752" i="1"/>
  <c r="I1759" i="1"/>
  <c r="I1761" i="1"/>
  <c r="I1753" i="1"/>
  <c r="I1755" i="1"/>
  <c r="I1756" i="1"/>
  <c r="I1760" i="1"/>
  <c r="I1747" i="1"/>
  <c r="I1748" i="1"/>
  <c r="I1744" i="1"/>
  <c r="I1746" i="1"/>
  <c r="I1742" i="1"/>
  <c r="I1745" i="1"/>
  <c r="I1743" i="1"/>
  <c r="I1751" i="1"/>
  <c r="I1749" i="1"/>
  <c r="I1734" i="1"/>
  <c r="I1738" i="1"/>
  <c r="I1736" i="1"/>
  <c r="I1741" i="1"/>
  <c r="I1740" i="1"/>
  <c r="I1733" i="1"/>
  <c r="I1737" i="1"/>
  <c r="I1739" i="1"/>
  <c r="I1735" i="1"/>
  <c r="I1758" i="1"/>
  <c r="I1750" i="1"/>
  <c r="I1732" i="1"/>
  <c r="P1760" i="1"/>
  <c r="P1756" i="1"/>
  <c r="P1755" i="1"/>
  <c r="P1753" i="1"/>
  <c r="P1761" i="1"/>
  <c r="P1759" i="1"/>
  <c r="P1752" i="1"/>
  <c r="P1754" i="1"/>
  <c r="P1757" i="1"/>
  <c r="P1758" i="1"/>
  <c r="P1749" i="1"/>
  <c r="P1751" i="1"/>
  <c r="P1743" i="1"/>
  <c r="P1745" i="1"/>
  <c r="P1742" i="1"/>
  <c r="P1746" i="1"/>
  <c r="P1744" i="1"/>
  <c r="P1748" i="1"/>
  <c r="P1747" i="1"/>
  <c r="P1750" i="1"/>
  <c r="P1735" i="1"/>
  <c r="P1739" i="1"/>
  <c r="P1737" i="1"/>
  <c r="P1733" i="1"/>
  <c r="P1740" i="1"/>
  <c r="P1741" i="1"/>
  <c r="P1736" i="1"/>
  <c r="P1738" i="1"/>
  <c r="P1734" i="1"/>
  <c r="P1732" i="1"/>
  <c r="I1702" i="1"/>
  <c r="I1708" i="1"/>
  <c r="I1703" i="1"/>
  <c r="I1709" i="1"/>
  <c r="I1706" i="1"/>
  <c r="I1711" i="1"/>
  <c r="I1710" i="1"/>
  <c r="I1707" i="1"/>
  <c r="I1704" i="1"/>
  <c r="I1721" i="1"/>
  <c r="I1720" i="1"/>
  <c r="I1718" i="1"/>
  <c r="I1713" i="1"/>
  <c r="I1719" i="1"/>
  <c r="I1717" i="1"/>
  <c r="I1716" i="1"/>
  <c r="I1714" i="1"/>
  <c r="I1715" i="1"/>
  <c r="I1722" i="1"/>
  <c r="I1726" i="1"/>
  <c r="I1730" i="1"/>
  <c r="I1727" i="1"/>
  <c r="I1725" i="1"/>
  <c r="I1731" i="1"/>
  <c r="I1728" i="1"/>
  <c r="I1724" i="1"/>
  <c r="I1729" i="1"/>
  <c r="I1705" i="1"/>
  <c r="I1712" i="1"/>
  <c r="I1723" i="1"/>
  <c r="P1704" i="1"/>
  <c r="P1707" i="1"/>
  <c r="P1710" i="1"/>
  <c r="P1711" i="1"/>
  <c r="P1706" i="1"/>
  <c r="P1709" i="1"/>
  <c r="P1703" i="1"/>
  <c r="P1708" i="1"/>
  <c r="P1702" i="1"/>
  <c r="P1705" i="1"/>
  <c r="P1721" i="1"/>
  <c r="P1720" i="1"/>
  <c r="P1718" i="1"/>
  <c r="P1713" i="1"/>
  <c r="P1719" i="1"/>
  <c r="P1717" i="1"/>
  <c r="P1716" i="1"/>
  <c r="P1714" i="1"/>
  <c r="P1715" i="1"/>
  <c r="P1712" i="1"/>
  <c r="P1729" i="1"/>
  <c r="P1724" i="1"/>
  <c r="P1728" i="1"/>
  <c r="P1731" i="1"/>
  <c r="P1725" i="1"/>
  <c r="P1727" i="1"/>
  <c r="P1730" i="1"/>
  <c r="P1726" i="1"/>
  <c r="P1722" i="1"/>
  <c r="P1723" i="1"/>
  <c r="I1695" i="1"/>
  <c r="I1691" i="1"/>
  <c r="I1694" i="1"/>
  <c r="I1693" i="1"/>
  <c r="I1690" i="1"/>
  <c r="I1687" i="1"/>
  <c r="I1686" i="1"/>
  <c r="I1688" i="1"/>
  <c r="I1692" i="1"/>
  <c r="I1697" i="1"/>
  <c r="I1699" i="1"/>
  <c r="I1700" i="1"/>
  <c r="I1698" i="1"/>
  <c r="I1701" i="1"/>
  <c r="I1696" i="1"/>
  <c r="I1685" i="1"/>
  <c r="I1677" i="1"/>
  <c r="I1684" i="1"/>
  <c r="I1682" i="1"/>
  <c r="I1680" i="1"/>
  <c r="I1683" i="1"/>
  <c r="I1678" i="1"/>
  <c r="I1679" i="1"/>
  <c r="I1676" i="1"/>
  <c r="I1689" i="1"/>
  <c r="I1647" i="1"/>
  <c r="I1648" i="1"/>
  <c r="I1649" i="1"/>
  <c r="I1650" i="1"/>
  <c r="I1651" i="1"/>
  <c r="I1652" i="1"/>
  <c r="I1653" i="1"/>
  <c r="I1654" i="1"/>
  <c r="I1655" i="1"/>
  <c r="I1681" i="1"/>
  <c r="I1646" i="1"/>
  <c r="I1637" i="1"/>
  <c r="I1638" i="1"/>
  <c r="I1639" i="1"/>
  <c r="I1640" i="1"/>
  <c r="I1641" i="1"/>
  <c r="I1642" i="1"/>
  <c r="I1643" i="1"/>
  <c r="I1644" i="1"/>
  <c r="I1645" i="1"/>
  <c r="I1636" i="1"/>
  <c r="P1696" i="1"/>
  <c r="P1701" i="1"/>
  <c r="P1698" i="1"/>
  <c r="P1700" i="1"/>
  <c r="P1699" i="1"/>
  <c r="P1697" i="1"/>
  <c r="P1692" i="1"/>
  <c r="P1688" i="1"/>
  <c r="P1686" i="1"/>
  <c r="P1687" i="1"/>
  <c r="P1690" i="1"/>
  <c r="P1693" i="1"/>
  <c r="P1694" i="1"/>
  <c r="P1691" i="1"/>
  <c r="P1695" i="1"/>
  <c r="P1689" i="1"/>
  <c r="P1676" i="1"/>
  <c r="P1679" i="1"/>
  <c r="P1678" i="1"/>
  <c r="P1683" i="1"/>
  <c r="P1680" i="1"/>
  <c r="P1682" i="1"/>
  <c r="P1684" i="1"/>
  <c r="P1677" i="1"/>
  <c r="P1685" i="1"/>
  <c r="P1681" i="1"/>
  <c r="P1638" i="1"/>
  <c r="P1642" i="1"/>
  <c r="P1645" i="1"/>
  <c r="P1643" i="1"/>
  <c r="P1637" i="1"/>
  <c r="P1644" i="1"/>
  <c r="P1639" i="1"/>
  <c r="P1640" i="1"/>
  <c r="P1641" i="1"/>
  <c r="P1636" i="1"/>
  <c r="P1649" i="1"/>
  <c r="P1652" i="1"/>
  <c r="P1651" i="1"/>
  <c r="P1648" i="1"/>
  <c r="P1653" i="1"/>
  <c r="P1646" i="1"/>
  <c r="P1647" i="1"/>
  <c r="P1655" i="1"/>
  <c r="P1654" i="1"/>
  <c r="P1650" i="1"/>
  <c r="I1635" i="1"/>
  <c r="I1634" i="1"/>
  <c r="I1633" i="1"/>
  <c r="I1626" i="1"/>
  <c r="I1629" i="1"/>
  <c r="I1630" i="1"/>
  <c r="I1628" i="1"/>
  <c r="I1632" i="1"/>
  <c r="I1627" i="1"/>
  <c r="P1635" i="1"/>
  <c r="P1633" i="1"/>
  <c r="P1626" i="1"/>
  <c r="P1629" i="1"/>
  <c r="P1630" i="1"/>
  <c r="P1628" i="1"/>
  <c r="P1632" i="1"/>
  <c r="P1631" i="1"/>
  <c r="I1631" i="1"/>
  <c r="Q1634" i="1"/>
  <c r="S1634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422" i="1"/>
  <c r="I1209" i="1"/>
  <c r="I1210" i="1"/>
  <c r="I1211" i="1"/>
  <c r="I1212" i="1"/>
  <c r="I1213" i="1"/>
  <c r="I1214" i="1"/>
  <c r="I1215" i="1"/>
  <c r="I1216" i="1"/>
  <c r="I1217" i="1"/>
  <c r="I1201" i="1"/>
  <c r="I1202" i="1"/>
  <c r="I1203" i="1"/>
  <c r="I1204" i="1"/>
  <c r="I1205" i="1"/>
  <c r="I1206" i="1"/>
  <c r="I1207" i="1"/>
  <c r="I1191" i="1"/>
  <c r="I1192" i="1"/>
  <c r="I1193" i="1"/>
  <c r="I1194" i="1"/>
  <c r="I1195" i="1"/>
  <c r="I1196" i="1"/>
  <c r="I1197" i="1"/>
  <c r="I1198" i="1"/>
  <c r="I1199" i="1"/>
  <c r="I1208" i="1"/>
  <c r="I1200" i="1"/>
  <c r="I1190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3" i="1"/>
  <c r="I1184" i="1"/>
  <c r="I1185" i="1"/>
  <c r="I1186" i="1"/>
  <c r="I1187" i="1"/>
  <c r="I1188" i="1"/>
  <c r="I1189" i="1"/>
  <c r="I1182" i="1"/>
  <c r="I1172" i="1"/>
  <c r="I1162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4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<sst xmlns="http://schemas.openxmlformats.org/spreadsheetml/2006/main" count="8049" uniqueCount="161">
  <si>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</si>
  <si>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</si>
  <si>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</si>
  <si>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</si>
  <si>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</si>
  <si>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</si>
  <si>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</si>
  <si>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</si>
  <si>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</si>
  <si>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</si>
  <si>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</si>
  <si>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</si>
  <si>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</si>
  <si>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</si>
  <si>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</si>
  <si>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</si>
  <si>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</si>
  <si>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</si>
  <si>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</si>
  <si>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</si>
  <si>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</si>
  <si>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</si>
  <si>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</si>
  <si>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</si>
  <si>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</si>
  <si>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</si>
  <si>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</si>
  <si>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</si>
  <si>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</si>
  <si>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</si>
  <si>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</si>
  <si>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</si>
  <si>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</si>
  <si>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</si>
  <si>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</si>
  <si>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</si>
  <si>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</si>
  <si>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</si>
  <si>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</si>
  <si>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</si>
  <si>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</si>
  <si>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</si>
  <si>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</si>
  <si>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</si>
  <si>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</si>
  <si>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</si>
  <si>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</si>
  <si>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</si>
  <si>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</si>
  <si>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</si>
  <si>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</si>
  <si>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</si>
  <si>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</si>
  <si>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</si>
  <si>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</si>
  <si>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</si>
  <si>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</si>
  <si>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</si>
  <si>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na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</si>
  <si>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</si>
  <si>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</si>
  <si>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</si>
  <si>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</si>
  <si>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</si>
  <si>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</si>
  <si>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</si>
  <si>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</si>
  <si>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</si>
  <si>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</si>
  <si>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</si>
  <si>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</si>
  <si>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</si>
  <si>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</si>
  <si>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</si>
  <si>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</si>
  <si>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</si>
  <si>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</si>
  <si>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</si>
  <si>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</si>
  <si>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</si>
  <si>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</si>
  <si>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</si>
  <si>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</si>
  <si>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</si>
  <si>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</si>
  <si>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</si>
  <si>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</si>
  <si>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</si>
  <si>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</si>
  <si>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</si>
  <si>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</si>
  <si>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</si>
  <si>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</si>
  <si>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</si>
  <si>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</si>
  <si>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</si>
  <si>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</si>
  <si>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</si>
  <si>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</si>
  <si>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</si>
  <si>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</si>
  <si>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</si>
  <si>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</si>
  <si>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</si>
  <si>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</si>
  <si>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</si>
  <si>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</si>
  <si>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</si>
  <si>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</si>
  <si>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</si>
  <si>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</si>
  <si>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</si>
  <si>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</si>
  <si>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</si>
  <si>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</si>
  <si>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</si>
  <si>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</si>
  <si>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Not measured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</si>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</sst>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workbookViewId="0">
      <selection activeCell="B8" sqref="B8"/>
    </sheetView>
  </sheetViews>
  <sheetFormatPr defaultRowHeight="13.2" x14ac:dyDescent="0.25"/>
  <cols>
    <col min="1" max="1" width="21.88671875" bestFit="1" customWidth="1"/>
    <col min="2" max="2" width="89.6640625" bestFit="1" customWidth="1"/>
  </cols>
  <sheetData>
    <row r="1" spans="1:2" x14ac:dyDescent="0.25">
      <c r="A1" s="17" t="s">
        <v>81</v>
      </c>
      <c r="B1" s="17" t="s">
        <v>82</v>
      </c>
    </row>
    <row r="2" spans="1:2" x14ac:dyDescent="0.25">
      <c r="A2" t="s">
        <v>0</v>
      </c>
      <c r="B2" t="s">
        <v>84</v>
      </c>
    </row>
    <row r="3" spans="1:2" x14ac:dyDescent="0.25">
      <c r="A3" t="s">
        <v>1</v>
      </c>
      <c r="B3" t="s">
        <v>83</v>
      </c>
    </row>
    <row r="4" spans="1:2" x14ac:dyDescent="0.25">
      <c r="A4" t="s">
        <v>55</v>
      </c>
      <c r="B4" t="s">
        <v>110</v>
      </c>
    </row>
    <row r="5" spans="1:2" x14ac:dyDescent="0.25">
      <c r="A5" t="s">
        <v>159</v>
      </c>
      <c r="B5" t="s">
        <v>160</v>
      </c>
    </row>
    <row r="6" spans="1:2" x14ac:dyDescent="0.25">
      <c r="A6" t="s">
        <v>2</v>
      </c>
      <c r="B6" t="s">
        <v>111</v>
      </c>
    </row>
    <row r="7" spans="1:2" x14ac:dyDescent="0.25">
      <c r="A7" t="s">
        <v>30</v>
      </c>
    </row>
    <row r="8" spans="1:2" x14ac:dyDescent="0.25">
      <c r="A8" t="s">
        <v>3</v>
      </c>
      <c r="B8" t="s">
        <v>85</v>
      </c>
    </row>
    <row r="9" spans="1:2" x14ac:dyDescent="0.25">
      <c r="A9" t="s">
        <v>4</v>
      </c>
      <c r="B9" t="s">
        <v>86</v>
      </c>
    </row>
    <row r="10" spans="1:2" x14ac:dyDescent="0.25">
      <c r="A10" t="s">
        <v>38</v>
      </c>
      <c r="B10" t="s">
        <v>103</v>
      </c>
    </row>
    <row r="11" spans="1:2" x14ac:dyDescent="0.25">
      <c r="A11" s="13" t="s">
        <v>44</v>
      </c>
      <c r="B11" s="12" t="s">
        <v>112</v>
      </c>
    </row>
    <row r="12" spans="1:2" x14ac:dyDescent="0.25">
      <c r="A12" s="13" t="s">
        <v>39</v>
      </c>
      <c r="B12" t="s">
        <v>97</v>
      </c>
    </row>
    <row r="13" spans="1:2" x14ac:dyDescent="0.25">
      <c r="A13" s="13" t="s">
        <v>40</v>
      </c>
      <c r="B13" t="s">
        <v>95</v>
      </c>
    </row>
    <row r="14" spans="1:2" x14ac:dyDescent="0.25">
      <c r="A14" s="13" t="s">
        <v>41</v>
      </c>
      <c r="B14" t="s">
        <v>93</v>
      </c>
    </row>
    <row r="15" spans="1:2" x14ac:dyDescent="0.25">
      <c r="A15" s="13" t="s">
        <v>42</v>
      </c>
      <c r="B15" t="s">
        <v>91</v>
      </c>
    </row>
    <row r="16" spans="1:2" x14ac:dyDescent="0.25">
      <c r="A16" s="13" t="s">
        <v>46</v>
      </c>
    </row>
    <row r="17" spans="1:2" x14ac:dyDescent="0.25">
      <c r="A17" s="13" t="s">
        <v>30</v>
      </c>
    </row>
    <row r="18" spans="1:2" x14ac:dyDescent="0.25">
      <c r="A18" s="16" t="s">
        <v>35</v>
      </c>
      <c r="B18" s="12" t="s">
        <v>113</v>
      </c>
    </row>
    <row r="19" spans="1:2" x14ac:dyDescent="0.25">
      <c r="A19" s="13" t="s">
        <v>36</v>
      </c>
      <c r="B19" t="s">
        <v>107</v>
      </c>
    </row>
    <row r="20" spans="1:2" x14ac:dyDescent="0.25">
      <c r="A20" s="13" t="s">
        <v>37</v>
      </c>
      <c r="B20" t="s">
        <v>109</v>
      </c>
    </row>
    <row r="21" spans="1:2" x14ac:dyDescent="0.25">
      <c r="A21" s="13" t="s">
        <v>43</v>
      </c>
      <c r="B21" t="s">
        <v>105</v>
      </c>
    </row>
    <row r="22" spans="1:2" x14ac:dyDescent="0.25">
      <c r="A22" s="13" t="s">
        <v>5</v>
      </c>
      <c r="B22" t="s">
        <v>100</v>
      </c>
    </row>
    <row r="23" spans="1:2" x14ac:dyDescent="0.25">
      <c r="A23" s="12"/>
    </row>
    <row r="26" spans="1:2" ht="13.8" x14ac:dyDescent="0.25">
      <c r="A26" s="14" t="s">
        <v>87</v>
      </c>
    </row>
    <row r="27" spans="1:2" x14ac:dyDescent="0.25">
      <c r="A27" t="s">
        <v>88</v>
      </c>
      <c r="B27" t="s">
        <v>89</v>
      </c>
    </row>
    <row r="28" spans="1:2" x14ac:dyDescent="0.25">
      <c r="A28" t="s">
        <v>90</v>
      </c>
      <c r="B28" t="s">
        <v>91</v>
      </c>
    </row>
    <row r="29" spans="1:2" x14ac:dyDescent="0.25">
      <c r="A29" t="s">
        <v>92</v>
      </c>
      <c r="B29" t="s">
        <v>93</v>
      </c>
    </row>
    <row r="30" spans="1:2" x14ac:dyDescent="0.25">
      <c r="A30" t="s">
        <v>94</v>
      </c>
      <c r="B30" t="s">
        <v>95</v>
      </c>
    </row>
    <row r="31" spans="1:2" x14ac:dyDescent="0.25">
      <c r="A31" t="s">
        <v>96</v>
      </c>
      <c r="B31" t="s">
        <v>97</v>
      </c>
    </row>
    <row r="32" spans="1:2" x14ac:dyDescent="0.25">
      <c r="A32" t="s">
        <v>98</v>
      </c>
      <c r="B32" t="s">
        <v>99</v>
      </c>
    </row>
    <row r="33" spans="1:2" x14ac:dyDescent="0.25">
      <c r="A33" t="s">
        <v>5</v>
      </c>
      <c r="B33" t="s">
        <v>100</v>
      </c>
    </row>
    <row r="35" spans="1:2" ht="13.8" x14ac:dyDescent="0.25">
      <c r="A35" s="14" t="s">
        <v>101</v>
      </c>
    </row>
    <row r="36" spans="1:2" x14ac:dyDescent="0.25">
      <c r="A36" t="s">
        <v>102</v>
      </c>
      <c r="B36" t="s">
        <v>103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106</v>
      </c>
      <c r="B38" t="s">
        <v>107</v>
      </c>
    </row>
    <row r="39" spans="1:2" x14ac:dyDescent="0.25">
      <c r="A39" t="s">
        <v>108</v>
      </c>
      <c r="B39" t="s">
        <v>109</v>
      </c>
    </row>
    <row r="40" spans="1:2" x14ac:dyDescent="0.25">
      <c r="A40" t="s">
        <v>5</v>
      </c>
      <c r="B40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23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1.88671875" customWidth="1"/>
    <col min="2" max="2" width="9.109375" customWidth="1"/>
    <col min="3" max="3" width="8" customWidth="1"/>
    <col min="4" max="4" width="8.6640625" customWidth="1"/>
    <col min="5" max="5" width="12.33203125" customWidth="1"/>
    <col min="6" max="6" width="5.5546875" customWidth="1"/>
    <col min="7" max="7" width="6.5546875" customWidth="1"/>
    <col min="8" max="8" width="9.109375" style="24" customWidth="1"/>
    <col min="9" max="9" width="10.109375" customWidth="1"/>
    <col min="10" max="10" width="9.109375" customWidth="1"/>
    <col min="11" max="11" width="10.44140625" customWidth="1"/>
    <col min="12" max="12" width="10.109375" customWidth="1"/>
    <col min="13" max="13" width="9.109375" customWidth="1"/>
    <col min="14" max="14" width="9.44140625" customWidth="1"/>
    <col min="15" max="15" width="6.6640625" customWidth="1"/>
    <col min="16" max="16" width="10" customWidth="1"/>
    <col min="17" max="17" width="8.88671875" customWidth="1"/>
    <col min="18" max="18" width="9" customWidth="1"/>
    <col min="19" max="19" width="10" customWidth="1"/>
  </cols>
  <sheetData>
    <row r="1" spans="1:31" s="11" customFormat="1" ht="13.8" thickBot="1" x14ac:dyDescent="0.3">
      <c r="A1" s="9" t="s">
        <v>0</v>
      </c>
      <c r="B1" s="9" t="s">
        <v>1</v>
      </c>
      <c r="C1" s="9" t="s">
        <v>55</v>
      </c>
      <c r="D1" s="9" t="s">
        <v>159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 t="s">
        <v>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6" customHeight="1" x14ac:dyDescent="0.25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T2" s="2" t="s">
        <v>14</v>
      </c>
    </row>
    <row r="3" spans="1:31" ht="15.6" customHeight="1" x14ac:dyDescent="0.25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T3" s="2" t="s">
        <v>14</v>
      </c>
    </row>
    <row r="4" spans="1:31" ht="15.6" customHeight="1" x14ac:dyDescent="0.25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T4" s="2" t="s">
        <v>14</v>
      </c>
    </row>
    <row r="5" spans="1:31" ht="15.6" customHeight="1" x14ac:dyDescent="0.25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T5" s="2" t="s">
        <v>14</v>
      </c>
    </row>
    <row r="6" spans="1:31" ht="15.6" customHeight="1" x14ac:dyDescent="0.25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T6" s="2" t="s">
        <v>14</v>
      </c>
    </row>
    <row r="7" spans="1:31" ht="15.6" customHeight="1" x14ac:dyDescent="0.25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T7" s="2" t="s">
        <v>14</v>
      </c>
    </row>
    <row r="8" spans="1:31" ht="15.6" customHeight="1" x14ac:dyDescent="0.25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T8" s="2" t="s">
        <v>14</v>
      </c>
    </row>
    <row r="9" spans="1:31" ht="15.6" customHeight="1" x14ac:dyDescent="0.25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T9" s="2" t="s">
        <v>14</v>
      </c>
    </row>
    <row r="10" spans="1:31" ht="15.6" customHeight="1" x14ac:dyDescent="0.25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T10" s="2" t="s">
        <v>14</v>
      </c>
    </row>
    <row r="11" spans="1:31" ht="15.6" customHeight="1" x14ac:dyDescent="0.25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T11" s="2" t="s">
        <v>14</v>
      </c>
    </row>
    <row r="12" spans="1:31" ht="15.6" customHeight="1" x14ac:dyDescent="0.25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T12" s="2" t="s">
        <v>14</v>
      </c>
    </row>
    <row r="13" spans="1:31" ht="15.6" customHeight="1" x14ac:dyDescent="0.25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T13" s="2" t="s">
        <v>14</v>
      </c>
    </row>
    <row r="14" spans="1:31" ht="15.6" customHeight="1" x14ac:dyDescent="0.25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T14" s="2" t="s">
        <v>14</v>
      </c>
    </row>
    <row r="15" spans="1:31" ht="15.6" customHeight="1" x14ac:dyDescent="0.25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T15" s="2" t="s">
        <v>14</v>
      </c>
    </row>
    <row r="16" spans="1:31" ht="15.6" customHeight="1" x14ac:dyDescent="0.25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T16" s="2" t="s">
        <v>14</v>
      </c>
    </row>
    <row r="17" spans="1:20" ht="15.6" customHeight="1" x14ac:dyDescent="0.25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T17" s="2" t="s">
        <v>14</v>
      </c>
    </row>
    <row r="18" spans="1:20" ht="15.6" customHeight="1" x14ac:dyDescent="0.25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T18" s="2" t="s">
        <v>14</v>
      </c>
    </row>
    <row r="19" spans="1:20" ht="15.6" customHeight="1" x14ac:dyDescent="0.25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T19" s="2" t="s">
        <v>14</v>
      </c>
    </row>
    <row r="20" spans="1:20" ht="15.6" customHeight="1" x14ac:dyDescent="0.25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T20" s="2" t="s">
        <v>14</v>
      </c>
    </row>
    <row r="21" spans="1:20" ht="15.6" customHeight="1" x14ac:dyDescent="0.25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T21" s="2" t="s">
        <v>14</v>
      </c>
    </row>
    <row r="22" spans="1:20" ht="15.6" customHeight="1" x14ac:dyDescent="0.25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T22" s="2" t="s">
        <v>14</v>
      </c>
    </row>
    <row r="23" spans="1:20" ht="15.6" customHeight="1" x14ac:dyDescent="0.25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T23" s="2" t="s">
        <v>14</v>
      </c>
    </row>
    <row r="24" spans="1:20" ht="15.6" customHeight="1" x14ac:dyDescent="0.25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T24" s="2" t="s">
        <v>14</v>
      </c>
    </row>
    <row r="25" spans="1:20" ht="15.6" customHeight="1" x14ac:dyDescent="0.25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T25" s="2" t="s">
        <v>14</v>
      </c>
    </row>
    <row r="26" spans="1:20" ht="15.6" customHeight="1" x14ac:dyDescent="0.25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T26" s="2" t="s">
        <v>14</v>
      </c>
    </row>
    <row r="27" spans="1:20" ht="15.6" customHeight="1" x14ac:dyDescent="0.25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T27" s="2" t="s">
        <v>14</v>
      </c>
    </row>
    <row r="28" spans="1:20" ht="15.6" customHeight="1" x14ac:dyDescent="0.25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T28" s="2" t="s">
        <v>14</v>
      </c>
    </row>
    <row r="29" spans="1:20" ht="15.6" customHeight="1" x14ac:dyDescent="0.25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T29" s="2" t="s">
        <v>14</v>
      </c>
    </row>
    <row r="30" spans="1:20" ht="15.6" customHeight="1" x14ac:dyDescent="0.25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T30" s="2" t="s">
        <v>14</v>
      </c>
    </row>
    <row r="31" spans="1:20" ht="15.6" customHeight="1" x14ac:dyDescent="0.25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T31" s="2" t="s">
        <v>14</v>
      </c>
    </row>
    <row r="32" spans="1:20" ht="15.6" customHeight="1" x14ac:dyDescent="0.25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5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5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5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5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5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5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5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5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5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5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5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5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5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5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5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5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5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5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5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5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5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5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5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5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5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5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5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5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5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5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5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5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0" ht="15.6" customHeight="1" x14ac:dyDescent="0.25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0" ht="15.6" customHeight="1" x14ac:dyDescent="0.25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T66" s="2" t="s">
        <v>11</v>
      </c>
    </row>
    <row r="67" spans="1:20" ht="15.6" customHeight="1" x14ac:dyDescent="0.25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0" ht="15.6" customHeight="1" x14ac:dyDescent="0.25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0" ht="15.6" customHeight="1" x14ac:dyDescent="0.25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0" ht="15.6" customHeight="1" x14ac:dyDescent="0.25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0" ht="15.6" customHeight="1" x14ac:dyDescent="0.25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0" ht="15.6" customHeight="1" x14ac:dyDescent="0.25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0" ht="15.6" customHeight="1" x14ac:dyDescent="0.25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0" ht="15.6" customHeight="1" x14ac:dyDescent="0.25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0" ht="15.6" customHeight="1" x14ac:dyDescent="0.25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0" ht="15.6" customHeight="1" x14ac:dyDescent="0.25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0" ht="15.6" customHeight="1" x14ac:dyDescent="0.25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0" ht="15.6" customHeight="1" x14ac:dyDescent="0.25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0" ht="15.6" customHeight="1" x14ac:dyDescent="0.25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0" ht="15.6" customHeight="1" x14ac:dyDescent="0.25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0" ht="15.6" customHeight="1" x14ac:dyDescent="0.25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0" ht="15.6" customHeight="1" x14ac:dyDescent="0.25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0" ht="15.6" customHeight="1" x14ac:dyDescent="0.25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0" ht="15.6" customHeight="1" x14ac:dyDescent="0.25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0" ht="15.6" customHeight="1" x14ac:dyDescent="0.25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0" ht="15.6" customHeight="1" x14ac:dyDescent="0.25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0" ht="15.6" customHeight="1" x14ac:dyDescent="0.25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0" ht="15.6" customHeight="1" x14ac:dyDescent="0.25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0" ht="15.6" customHeight="1" x14ac:dyDescent="0.25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0" ht="15.6" customHeight="1" x14ac:dyDescent="0.25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T90" s="2" t="s">
        <v>17</v>
      </c>
    </row>
    <row r="91" spans="1:20" ht="15.6" customHeight="1" x14ac:dyDescent="0.25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0" ht="15.6" customHeight="1" x14ac:dyDescent="0.25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0" ht="15.6" customHeight="1" x14ac:dyDescent="0.25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0" ht="15.6" customHeight="1" x14ac:dyDescent="0.25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0" ht="15.6" customHeight="1" x14ac:dyDescent="0.25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0" ht="15.6" customHeight="1" x14ac:dyDescent="0.25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0" ht="15.6" customHeight="1" x14ac:dyDescent="0.25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0" ht="15.6" customHeight="1" x14ac:dyDescent="0.25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0" ht="15.6" customHeight="1" x14ac:dyDescent="0.25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0" ht="15.6" customHeight="1" x14ac:dyDescent="0.25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0" ht="15.6" customHeight="1" x14ac:dyDescent="0.25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0" ht="15.6" customHeight="1" x14ac:dyDescent="0.25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0" ht="15.6" customHeight="1" x14ac:dyDescent="0.25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0" ht="15.6" customHeight="1" x14ac:dyDescent="0.25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0" ht="15.6" customHeight="1" x14ac:dyDescent="0.25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0" ht="15.6" customHeight="1" x14ac:dyDescent="0.25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0" ht="15.6" customHeight="1" x14ac:dyDescent="0.25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0" ht="15.6" customHeight="1" x14ac:dyDescent="0.25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0" ht="15.6" customHeight="1" x14ac:dyDescent="0.25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0" ht="15.6" customHeight="1" x14ac:dyDescent="0.25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0" ht="15.6" customHeight="1" x14ac:dyDescent="0.25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0" ht="15.6" customHeight="1" x14ac:dyDescent="0.25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T112" s="2" t="s">
        <v>26</v>
      </c>
    </row>
    <row r="113" spans="1:19" ht="15.6" customHeight="1" x14ac:dyDescent="0.25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5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5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5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5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5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5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5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5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5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5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5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5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5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5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5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0" ht="15.6" customHeight="1" x14ac:dyDescent="0.25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0" ht="15.6" customHeight="1" x14ac:dyDescent="0.25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0" ht="15.6" customHeight="1" x14ac:dyDescent="0.25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0" ht="15.6" customHeight="1" x14ac:dyDescent="0.25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0" ht="15.6" customHeight="1" x14ac:dyDescent="0.25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0" ht="15.6" customHeight="1" x14ac:dyDescent="0.25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0" ht="15.6" customHeight="1" x14ac:dyDescent="0.25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0" ht="15.6" customHeight="1" x14ac:dyDescent="0.25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T136" s="2" t="s">
        <v>26</v>
      </c>
    </row>
    <row r="137" spans="1:20" ht="15.6" customHeight="1" x14ac:dyDescent="0.25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0" ht="15.6" customHeight="1" x14ac:dyDescent="0.25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0" ht="15.6" customHeight="1" x14ac:dyDescent="0.25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0" ht="15.6" customHeight="1" x14ac:dyDescent="0.25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0" ht="15.6" customHeight="1" x14ac:dyDescent="0.25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0" ht="15.6" customHeight="1" x14ac:dyDescent="0.25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0" ht="15.6" customHeight="1" x14ac:dyDescent="0.25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0" ht="15.6" customHeight="1" x14ac:dyDescent="0.25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5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5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5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5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5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5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5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5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5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5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5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5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5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5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5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5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5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5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5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5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5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5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5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5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5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5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5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5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5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5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5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5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5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5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5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5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5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5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5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5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5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5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5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5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5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5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5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5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5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5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5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5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5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5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5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5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5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5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5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5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5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5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5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5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5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5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5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5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5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5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5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5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5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5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5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5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5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5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5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5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5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5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5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5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5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5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5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5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5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5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5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5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5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5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5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5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0" ht="15.6" customHeight="1" x14ac:dyDescent="0.25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0" ht="15.6" customHeight="1" x14ac:dyDescent="0.25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0" ht="15.6" customHeight="1" x14ac:dyDescent="0.25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0" ht="15.6" customHeight="1" x14ac:dyDescent="0.25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T244" s="2" t="s">
        <v>21</v>
      </c>
    </row>
    <row r="245" spans="1:20" ht="15.6" customHeight="1" x14ac:dyDescent="0.25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0" ht="15.6" customHeight="1" x14ac:dyDescent="0.25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0" ht="15.6" customHeight="1" x14ac:dyDescent="0.25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0" ht="15.6" customHeight="1" x14ac:dyDescent="0.25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0" ht="15.6" customHeight="1" x14ac:dyDescent="0.25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0" ht="15.6" customHeight="1" x14ac:dyDescent="0.25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0" ht="15.6" customHeight="1" x14ac:dyDescent="0.25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0" ht="15.6" customHeight="1" x14ac:dyDescent="0.25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0" ht="15.6" customHeight="1" x14ac:dyDescent="0.25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0" ht="15.6" customHeight="1" x14ac:dyDescent="0.25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0" ht="15.6" customHeight="1" x14ac:dyDescent="0.25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0" ht="15.6" customHeight="1" x14ac:dyDescent="0.25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5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5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5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5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5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5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5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5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5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5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5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5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5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5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5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5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5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5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5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5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5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5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5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5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5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5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5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5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5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5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5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5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5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5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5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5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5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5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5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5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5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5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5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5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5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5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5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5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5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5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5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5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5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5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5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5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5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5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5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5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5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5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5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5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0" ht="15.6" customHeight="1" x14ac:dyDescent="0.25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0" ht="15.6" customHeight="1" x14ac:dyDescent="0.25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0" ht="15.6" customHeight="1" x14ac:dyDescent="0.25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0" ht="15.6" customHeight="1" x14ac:dyDescent="0.25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0" ht="15.6" customHeight="1" x14ac:dyDescent="0.25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0" ht="15.6" customHeight="1" x14ac:dyDescent="0.25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0" ht="15.6" customHeight="1" x14ac:dyDescent="0.25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0" ht="15.6" customHeight="1" x14ac:dyDescent="0.25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0" ht="15.6" customHeight="1" x14ac:dyDescent="0.25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0" ht="15.6" customHeight="1" x14ac:dyDescent="0.25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0" s="7" customFormat="1" ht="15.6" customHeight="1" x14ac:dyDescent="0.25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0" ht="15.6" customHeight="1" x14ac:dyDescent="0.25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T332" t="s">
        <v>48</v>
      </c>
    </row>
    <row r="333" spans="1:20" ht="15.6" customHeight="1" x14ac:dyDescent="0.25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T333" t="s">
        <v>57</v>
      </c>
    </row>
    <row r="334" spans="1:20" ht="15.6" customHeight="1" x14ac:dyDescent="0.25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0" ht="15.6" customHeight="1" x14ac:dyDescent="0.25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T335" t="s">
        <v>48</v>
      </c>
    </row>
    <row r="336" spans="1:20" ht="15.6" customHeight="1" x14ac:dyDescent="0.25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0" ht="15.6" customHeight="1" x14ac:dyDescent="0.25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0" ht="15.6" customHeight="1" x14ac:dyDescent="0.25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0" ht="15.6" customHeight="1" x14ac:dyDescent="0.25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0" ht="15.6" customHeight="1" x14ac:dyDescent="0.25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T340" t="s">
        <v>48</v>
      </c>
    </row>
    <row r="341" spans="1:20" ht="15.6" customHeight="1" x14ac:dyDescent="0.25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0" ht="15.6" customHeight="1" x14ac:dyDescent="0.25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T342" t="s">
        <v>52</v>
      </c>
    </row>
    <row r="343" spans="1:20" ht="15.6" customHeight="1" x14ac:dyDescent="0.25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T343" t="s">
        <v>48</v>
      </c>
    </row>
    <row r="344" spans="1:20" ht="15.6" customHeight="1" x14ac:dyDescent="0.25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0" ht="15.6" customHeight="1" x14ac:dyDescent="0.25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0" ht="15.6" customHeight="1" x14ac:dyDescent="0.25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0" ht="15.6" customHeight="1" x14ac:dyDescent="0.25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0" ht="15.6" customHeight="1" x14ac:dyDescent="0.25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0" ht="15.6" customHeight="1" x14ac:dyDescent="0.25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0" ht="15.6" customHeight="1" x14ac:dyDescent="0.25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0" ht="15.6" customHeight="1" x14ac:dyDescent="0.25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0" ht="15.6" customHeight="1" x14ac:dyDescent="0.25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0" ht="15.6" customHeight="1" x14ac:dyDescent="0.25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T353" t="s">
        <v>48</v>
      </c>
    </row>
    <row r="354" spans="1:20" ht="15.6" customHeight="1" x14ac:dyDescent="0.25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0" ht="15.6" customHeight="1" x14ac:dyDescent="0.25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0" ht="15.6" customHeight="1" x14ac:dyDescent="0.25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T356" t="s">
        <v>48</v>
      </c>
    </row>
    <row r="357" spans="1:20" ht="15.6" customHeight="1" x14ac:dyDescent="0.25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0" ht="15.6" customHeight="1" x14ac:dyDescent="0.25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0" ht="15.6" customHeight="1" x14ac:dyDescent="0.25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0" ht="15.6" customHeight="1" x14ac:dyDescent="0.25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0" ht="15.6" customHeight="1" x14ac:dyDescent="0.25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0" ht="15.6" customHeight="1" x14ac:dyDescent="0.25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0" ht="15.6" customHeight="1" x14ac:dyDescent="0.25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T363" t="s">
        <v>48</v>
      </c>
    </row>
    <row r="364" spans="1:20" ht="15.6" customHeight="1" x14ac:dyDescent="0.25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T364" t="s">
        <v>48</v>
      </c>
    </row>
    <row r="365" spans="1:20" ht="15.6" customHeight="1" x14ac:dyDescent="0.25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0" ht="15.6" customHeight="1" x14ac:dyDescent="0.25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0" ht="15.6" customHeight="1" x14ac:dyDescent="0.25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0" ht="15.6" customHeight="1" x14ac:dyDescent="0.25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0" ht="15.6" customHeight="1" x14ac:dyDescent="0.25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0" ht="15.6" customHeight="1" x14ac:dyDescent="0.25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T370" t="s">
        <v>53</v>
      </c>
    </row>
    <row r="371" spans="1:20" ht="15.6" customHeight="1" x14ac:dyDescent="0.25">
      <c r="A371" s="8">
        <v>44463</v>
      </c>
      <c r="B371" s="2" t="s">
        <v>64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T371" t="s">
        <v>48</v>
      </c>
    </row>
    <row r="372" spans="1:20" ht="15.6" customHeight="1" x14ac:dyDescent="0.25">
      <c r="A372" s="8">
        <v>44463</v>
      </c>
      <c r="B372" s="2" t="s">
        <v>64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T372" t="s">
        <v>48</v>
      </c>
    </row>
    <row r="373" spans="1:20" ht="15.6" customHeight="1" x14ac:dyDescent="0.25">
      <c r="A373" s="8">
        <v>44463</v>
      </c>
      <c r="B373" s="2" t="s">
        <v>64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0" ht="15.6" customHeight="1" x14ac:dyDescent="0.25">
      <c r="A374" s="8">
        <v>44463</v>
      </c>
      <c r="B374" s="2" t="s">
        <v>64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T374" t="s">
        <v>48</v>
      </c>
    </row>
    <row r="375" spans="1:20" ht="15.6" customHeight="1" x14ac:dyDescent="0.25">
      <c r="A375" s="8">
        <v>44463</v>
      </c>
      <c r="B375" s="2" t="s">
        <v>64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T375" t="s">
        <v>48</v>
      </c>
    </row>
    <row r="376" spans="1:20" ht="15.6" customHeight="1" x14ac:dyDescent="0.25">
      <c r="A376" s="8">
        <v>44463</v>
      </c>
      <c r="B376" s="2" t="s">
        <v>64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T376" t="s">
        <v>48</v>
      </c>
    </row>
    <row r="377" spans="1:20" ht="15.6" customHeight="1" x14ac:dyDescent="0.25">
      <c r="A377" s="8">
        <v>44463</v>
      </c>
      <c r="B377" s="2" t="s">
        <v>64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0" ht="15.6" customHeight="1" x14ac:dyDescent="0.25">
      <c r="A378" s="8">
        <v>44463</v>
      </c>
      <c r="B378" s="2" t="s">
        <v>64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T378" t="s">
        <v>48</v>
      </c>
    </row>
    <row r="379" spans="1:20" ht="15.6" customHeight="1" x14ac:dyDescent="0.25">
      <c r="A379" s="8">
        <v>44463</v>
      </c>
      <c r="B379" s="2" t="s">
        <v>64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T379" t="s">
        <v>48</v>
      </c>
    </row>
    <row r="380" spans="1:20" ht="15.6" customHeight="1" x14ac:dyDescent="0.25">
      <c r="A380" s="8">
        <v>44463</v>
      </c>
      <c r="B380" s="2" t="s">
        <v>64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T380" t="s">
        <v>48</v>
      </c>
    </row>
    <row r="381" spans="1:20" ht="15.6" customHeight="1" x14ac:dyDescent="0.25">
      <c r="A381" s="8">
        <v>44463</v>
      </c>
      <c r="B381" s="2" t="s">
        <v>64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T381" t="s">
        <v>48</v>
      </c>
    </row>
    <row r="382" spans="1:20" ht="15.6" customHeight="1" x14ac:dyDescent="0.25">
      <c r="A382" s="8">
        <v>44463</v>
      </c>
      <c r="B382" s="2" t="s">
        <v>64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T382" t="s">
        <v>48</v>
      </c>
    </row>
    <row r="383" spans="1:20" ht="15.6" customHeight="1" x14ac:dyDescent="0.25">
      <c r="A383" s="8">
        <v>44463</v>
      </c>
      <c r="B383" s="2" t="s">
        <v>64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T383" t="s">
        <v>48</v>
      </c>
    </row>
    <row r="384" spans="1:20" ht="15.6" customHeight="1" x14ac:dyDescent="0.25">
      <c r="A384" s="8">
        <v>44463</v>
      </c>
      <c r="B384" s="2" t="s">
        <v>64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T384" t="s">
        <v>48</v>
      </c>
    </row>
    <row r="385" spans="1:20" ht="15.6" customHeight="1" x14ac:dyDescent="0.25">
      <c r="A385" s="8">
        <v>44463</v>
      </c>
      <c r="B385" s="2" t="s">
        <v>64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T385" t="s">
        <v>48</v>
      </c>
    </row>
    <row r="386" spans="1:20" ht="15.6" customHeight="1" x14ac:dyDescent="0.25">
      <c r="A386" s="8">
        <v>44463</v>
      </c>
      <c r="B386" s="2" t="s">
        <v>64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0" ht="15.6" customHeight="1" x14ac:dyDescent="0.25">
      <c r="A387" s="8">
        <v>44463</v>
      </c>
      <c r="B387" s="2" t="s">
        <v>64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T387" t="s">
        <v>48</v>
      </c>
    </row>
    <row r="388" spans="1:20" ht="15.6" customHeight="1" x14ac:dyDescent="0.25">
      <c r="A388" s="8">
        <v>44463</v>
      </c>
      <c r="B388" s="2" t="s">
        <v>64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T388" t="s">
        <v>48</v>
      </c>
    </row>
    <row r="389" spans="1:20" ht="15.6" customHeight="1" x14ac:dyDescent="0.25">
      <c r="A389" s="8">
        <v>44463</v>
      </c>
      <c r="B389" s="2" t="s">
        <v>64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T389" t="s">
        <v>48</v>
      </c>
    </row>
    <row r="390" spans="1:20" ht="15.6" customHeight="1" x14ac:dyDescent="0.25">
      <c r="A390" s="8">
        <v>44463</v>
      </c>
      <c r="B390" s="2" t="s">
        <v>64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T390" t="s">
        <v>48</v>
      </c>
    </row>
    <row r="391" spans="1:20" ht="15.6" customHeight="1" x14ac:dyDescent="0.25">
      <c r="A391" s="8">
        <v>44463</v>
      </c>
      <c r="B391" s="2" t="s">
        <v>64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T391" t="s">
        <v>48</v>
      </c>
    </row>
    <row r="392" spans="1:20" ht="15.6" customHeight="1" x14ac:dyDescent="0.25">
      <c r="A392" s="8">
        <v>44463</v>
      </c>
      <c r="B392" s="2" t="s">
        <v>64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T392" t="s">
        <v>48</v>
      </c>
    </row>
    <row r="393" spans="1:20" ht="15.6" customHeight="1" x14ac:dyDescent="0.25">
      <c r="A393" s="8">
        <v>44463</v>
      </c>
      <c r="B393" s="2" t="s">
        <v>64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0" ht="15.6" customHeight="1" x14ac:dyDescent="0.25">
      <c r="A394" s="8">
        <v>44463</v>
      </c>
      <c r="B394" s="2" t="s">
        <v>64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0" ht="15.6" customHeight="1" x14ac:dyDescent="0.25">
      <c r="A395" s="8">
        <v>44463</v>
      </c>
      <c r="B395" s="2" t="s">
        <v>64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T395" t="s">
        <v>49</v>
      </c>
    </row>
    <row r="396" spans="1:20" ht="15.6" customHeight="1" x14ac:dyDescent="0.25">
      <c r="A396" s="8">
        <v>44463</v>
      </c>
      <c r="B396" s="2" t="s">
        <v>64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T396" t="s">
        <v>48</v>
      </c>
    </row>
    <row r="397" spans="1:20" ht="15.6" customHeight="1" x14ac:dyDescent="0.25">
      <c r="A397" s="8">
        <v>44463</v>
      </c>
      <c r="B397" s="2" t="s">
        <v>64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T397" t="s">
        <v>48</v>
      </c>
    </row>
    <row r="398" spans="1:20" ht="15.6" customHeight="1" x14ac:dyDescent="0.25">
      <c r="A398" s="8">
        <v>44463</v>
      </c>
      <c r="B398" s="2" t="s">
        <v>64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T398" t="s">
        <v>48</v>
      </c>
    </row>
    <row r="399" spans="1:20" ht="15.6" customHeight="1" x14ac:dyDescent="0.25">
      <c r="A399" s="8">
        <v>44463</v>
      </c>
      <c r="B399" s="2" t="s">
        <v>64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T399" t="s">
        <v>48</v>
      </c>
    </row>
    <row r="400" spans="1:20" ht="15.6" customHeight="1" x14ac:dyDescent="0.25">
      <c r="A400" s="8">
        <v>44463</v>
      </c>
      <c r="B400" s="2" t="s">
        <v>64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T400" t="s">
        <v>48</v>
      </c>
    </row>
    <row r="401" spans="1:20" ht="15.6" customHeight="1" x14ac:dyDescent="0.25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T401" t="s">
        <v>52</v>
      </c>
    </row>
    <row r="402" spans="1:20" ht="15.6" customHeight="1" x14ac:dyDescent="0.25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0" ht="15.6" customHeight="1" x14ac:dyDescent="0.25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T403" t="s">
        <v>52</v>
      </c>
    </row>
    <row r="404" spans="1:20" ht="15.6" customHeight="1" x14ac:dyDescent="0.25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0" ht="15.6" customHeight="1" x14ac:dyDescent="0.25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T405" t="s">
        <v>48</v>
      </c>
    </row>
    <row r="406" spans="1:20" ht="15.6" customHeight="1" x14ac:dyDescent="0.25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T406" t="s">
        <v>48</v>
      </c>
    </row>
    <row r="407" spans="1:20" ht="15.6" customHeight="1" x14ac:dyDescent="0.25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T407" t="s">
        <v>49</v>
      </c>
    </row>
    <row r="408" spans="1:20" ht="15.6" customHeight="1" x14ac:dyDescent="0.25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0" ht="15.6" customHeight="1" x14ac:dyDescent="0.25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0" ht="15.6" customHeight="1" x14ac:dyDescent="0.25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0" ht="15.6" customHeight="1" x14ac:dyDescent="0.25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0" ht="15.6" customHeight="1" x14ac:dyDescent="0.25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T412" t="s">
        <v>52</v>
      </c>
    </row>
    <row r="413" spans="1:20" ht="15.6" customHeight="1" x14ac:dyDescent="0.25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0" ht="15.6" customHeight="1" x14ac:dyDescent="0.25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T414" t="s">
        <v>48</v>
      </c>
    </row>
    <row r="415" spans="1:20" ht="15.6" customHeight="1" x14ac:dyDescent="0.25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T415" t="s">
        <v>48</v>
      </c>
    </row>
    <row r="416" spans="1:20" ht="15.6" customHeight="1" x14ac:dyDescent="0.25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0" ht="15.6" customHeight="1" x14ac:dyDescent="0.25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0" ht="15.6" customHeight="1" x14ac:dyDescent="0.25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0" ht="15.6" customHeight="1" x14ac:dyDescent="0.25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0" ht="15.6" customHeight="1" x14ac:dyDescent="0.25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T420" t="s">
        <v>48</v>
      </c>
    </row>
    <row r="421" spans="1:20" ht="15.6" customHeight="1" x14ac:dyDescent="0.25">
      <c r="A421" s="8">
        <v>44464</v>
      </c>
      <c r="B421" s="2" t="s">
        <v>63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0" ht="15.6" customHeight="1" x14ac:dyDescent="0.25">
      <c r="A422" s="8">
        <v>44464</v>
      </c>
      <c r="B422" s="2" t="s">
        <v>63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T422" t="s">
        <v>48</v>
      </c>
    </row>
    <row r="423" spans="1:20" ht="15.6" customHeight="1" x14ac:dyDescent="0.25">
      <c r="A423" s="8">
        <v>44464</v>
      </c>
      <c r="B423" s="2" t="s">
        <v>63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0" ht="15.6" customHeight="1" x14ac:dyDescent="0.25">
      <c r="A424" s="8">
        <v>44464</v>
      </c>
      <c r="B424" s="2" t="s">
        <v>63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0" ht="15.6" customHeight="1" x14ac:dyDescent="0.25">
      <c r="A425" s="8">
        <v>44464</v>
      </c>
      <c r="B425" s="2" t="s">
        <v>63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0" ht="15.6" customHeight="1" x14ac:dyDescent="0.25">
      <c r="A426" s="8">
        <v>44464</v>
      </c>
      <c r="B426" s="2" t="s">
        <v>63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0" ht="15.6" customHeight="1" x14ac:dyDescent="0.25">
      <c r="A427" s="8">
        <v>44464</v>
      </c>
      <c r="B427" s="2" t="s">
        <v>63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0" ht="15.6" customHeight="1" x14ac:dyDescent="0.25">
      <c r="A428" s="8">
        <v>44464</v>
      </c>
      <c r="B428" s="2" t="s">
        <v>63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0" ht="15.6" customHeight="1" x14ac:dyDescent="0.25">
      <c r="A429" s="8">
        <v>44464</v>
      </c>
      <c r="B429" s="2" t="s">
        <v>63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T429" t="s">
        <v>49</v>
      </c>
    </row>
    <row r="430" spans="1:20" ht="15.6" customHeight="1" x14ac:dyDescent="0.25">
      <c r="A430" s="8">
        <v>44464</v>
      </c>
      <c r="B430" s="2" t="s">
        <v>63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0" ht="15.6" customHeight="1" x14ac:dyDescent="0.25">
      <c r="A431" s="8">
        <v>44464</v>
      </c>
      <c r="B431" s="2" t="s">
        <v>63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0" ht="15.6" customHeight="1" x14ac:dyDescent="0.25">
      <c r="A432" s="8">
        <v>44464</v>
      </c>
      <c r="B432" s="2" t="s">
        <v>63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0" ht="15.6" customHeight="1" x14ac:dyDescent="0.25">
      <c r="A433" s="8">
        <v>44464</v>
      </c>
      <c r="B433" s="2" t="s">
        <v>63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0" ht="15.6" customHeight="1" x14ac:dyDescent="0.25">
      <c r="A434" s="8">
        <v>44464</v>
      </c>
      <c r="B434" s="2" t="s">
        <v>63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0" ht="15.6" customHeight="1" x14ac:dyDescent="0.25">
      <c r="A435" s="8">
        <v>44464</v>
      </c>
      <c r="B435" s="2" t="s">
        <v>63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T435" t="s">
        <v>48</v>
      </c>
    </row>
    <row r="436" spans="1:20" ht="15.6" customHeight="1" x14ac:dyDescent="0.25">
      <c r="A436" s="8">
        <v>44464</v>
      </c>
      <c r="B436" s="2" t="s">
        <v>63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0" ht="15.6" customHeight="1" x14ac:dyDescent="0.25">
      <c r="A437" s="8">
        <v>44464</v>
      </c>
      <c r="B437" s="2" t="s">
        <v>63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0" ht="15.6" customHeight="1" x14ac:dyDescent="0.25">
      <c r="A438" s="8">
        <v>44464</v>
      </c>
      <c r="B438" s="2" t="s">
        <v>63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0" ht="15.6" customHeight="1" x14ac:dyDescent="0.25">
      <c r="A439" s="8">
        <v>44464</v>
      </c>
      <c r="B439" s="2" t="s">
        <v>63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T439" t="s">
        <v>48</v>
      </c>
    </row>
    <row r="440" spans="1:20" ht="15.6" customHeight="1" x14ac:dyDescent="0.25">
      <c r="A440" s="8">
        <v>44464</v>
      </c>
      <c r="B440" s="2" t="s">
        <v>63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0" ht="15.6" customHeight="1" x14ac:dyDescent="0.25">
      <c r="A441" s="8">
        <v>44464</v>
      </c>
      <c r="B441" s="2" t="s">
        <v>63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0" ht="15.6" customHeight="1" x14ac:dyDescent="0.25">
      <c r="A442" s="8">
        <v>44464</v>
      </c>
      <c r="B442" s="2" t="s">
        <v>63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0" ht="15.6" customHeight="1" x14ac:dyDescent="0.25">
      <c r="A443" s="8">
        <v>44464</v>
      </c>
      <c r="B443" s="2" t="s">
        <v>63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0" ht="15.6" customHeight="1" x14ac:dyDescent="0.25">
      <c r="A444" s="8">
        <v>44464</v>
      </c>
      <c r="B444" s="2" t="s">
        <v>63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0" ht="15.6" customHeight="1" x14ac:dyDescent="0.25">
      <c r="A445" s="8">
        <v>44464</v>
      </c>
      <c r="B445" s="2" t="s">
        <v>63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0" ht="15.6" customHeight="1" x14ac:dyDescent="0.25">
      <c r="A446" s="8">
        <v>44464</v>
      </c>
      <c r="B446" s="2" t="s">
        <v>63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0" ht="15.6" customHeight="1" x14ac:dyDescent="0.25">
      <c r="A447" s="8">
        <v>44464</v>
      </c>
      <c r="B447" s="2" t="s">
        <v>63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T447" t="s">
        <v>48</v>
      </c>
    </row>
    <row r="448" spans="1:20" ht="15.6" customHeight="1" x14ac:dyDescent="0.25">
      <c r="A448" s="8">
        <v>44464</v>
      </c>
      <c r="B448" s="2" t="s">
        <v>63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T448" t="s">
        <v>48</v>
      </c>
    </row>
    <row r="449" spans="1:20" ht="15.6" customHeight="1" x14ac:dyDescent="0.25">
      <c r="A449" s="8">
        <v>44464</v>
      </c>
      <c r="B449" s="2" t="s">
        <v>63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0" ht="15.6" customHeight="1" x14ac:dyDescent="0.25">
      <c r="A450" s="8">
        <v>44464</v>
      </c>
      <c r="B450" s="2" t="s">
        <v>63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0" ht="15.6" customHeight="1" x14ac:dyDescent="0.25">
      <c r="A451" s="8">
        <v>44464</v>
      </c>
      <c r="B451" s="2" t="s">
        <v>63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0" ht="15.6" customHeight="1" x14ac:dyDescent="0.25">
      <c r="A452" s="8">
        <v>44464</v>
      </c>
      <c r="B452" s="2" t="s">
        <v>63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0" ht="15.6" customHeight="1" x14ac:dyDescent="0.25">
      <c r="A453" s="8">
        <v>44464</v>
      </c>
      <c r="B453" s="2" t="s">
        <v>63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0" ht="15.6" customHeight="1" x14ac:dyDescent="0.25">
      <c r="A454" s="8">
        <v>44464</v>
      </c>
      <c r="B454" s="2" t="s">
        <v>63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0" ht="15.6" customHeight="1" x14ac:dyDescent="0.25">
      <c r="A455" s="8">
        <v>44464</v>
      </c>
      <c r="B455" s="2" t="s">
        <v>63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0" ht="15.6" customHeight="1" x14ac:dyDescent="0.25">
      <c r="A456" s="8">
        <v>44464</v>
      </c>
      <c r="B456" s="2" t="s">
        <v>63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0" ht="15.6" customHeight="1" x14ac:dyDescent="0.25">
      <c r="A457" s="8">
        <v>44464</v>
      </c>
      <c r="B457" s="2" t="s">
        <v>63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0" ht="15.6" customHeight="1" x14ac:dyDescent="0.25">
      <c r="A458" s="8">
        <v>44464</v>
      </c>
      <c r="B458" s="2" t="s">
        <v>63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0" ht="15.6" customHeight="1" x14ac:dyDescent="0.25">
      <c r="A459" s="8">
        <v>44464</v>
      </c>
      <c r="B459" s="2" t="s">
        <v>63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T459" t="s">
        <v>48</v>
      </c>
    </row>
    <row r="460" spans="1:20" ht="15.6" customHeight="1" x14ac:dyDescent="0.25">
      <c r="A460" s="8">
        <v>44464</v>
      </c>
      <c r="B460" s="2" t="s">
        <v>63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0" ht="15.6" customHeight="1" x14ac:dyDescent="0.25">
      <c r="A461" s="8">
        <v>44464</v>
      </c>
      <c r="B461" s="2" t="s">
        <v>63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0" ht="15.6" customHeight="1" x14ac:dyDescent="0.25">
      <c r="A462" s="8">
        <v>44464</v>
      </c>
      <c r="B462" s="2" t="s">
        <v>63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T462" t="s">
        <v>48</v>
      </c>
    </row>
    <row r="463" spans="1:20" ht="15.6" customHeight="1" x14ac:dyDescent="0.25">
      <c r="A463" s="8">
        <v>44464</v>
      </c>
      <c r="B463" s="2" t="s">
        <v>63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T463" t="s">
        <v>48</v>
      </c>
    </row>
    <row r="464" spans="1:20" ht="15.6" customHeight="1" x14ac:dyDescent="0.25">
      <c r="A464" s="8">
        <v>44464</v>
      </c>
      <c r="B464" s="2" t="s">
        <v>63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T464" t="s">
        <v>48</v>
      </c>
    </row>
    <row r="465" spans="1:20" ht="15.6" customHeight="1" x14ac:dyDescent="0.25">
      <c r="A465" s="8">
        <v>44464</v>
      </c>
      <c r="B465" s="2" t="s">
        <v>63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0" ht="15.6" customHeight="1" x14ac:dyDescent="0.25">
      <c r="A466" s="8">
        <v>44464</v>
      </c>
      <c r="B466" s="2" t="s">
        <v>63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0" ht="15.6" customHeight="1" x14ac:dyDescent="0.25">
      <c r="A467" s="8">
        <v>44464</v>
      </c>
      <c r="B467" s="2" t="s">
        <v>63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T467" t="s">
        <v>48</v>
      </c>
    </row>
    <row r="468" spans="1:20" ht="15.6" customHeight="1" x14ac:dyDescent="0.25">
      <c r="A468" s="8">
        <v>44464</v>
      </c>
      <c r="B468" s="2" t="s">
        <v>63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0" ht="15.6" customHeight="1" x14ac:dyDescent="0.25">
      <c r="A469" s="8">
        <v>44464</v>
      </c>
      <c r="B469" s="2" t="s">
        <v>63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0" ht="15.6" customHeight="1" x14ac:dyDescent="0.25">
      <c r="A470" s="8">
        <v>44464</v>
      </c>
      <c r="B470" s="2" t="s">
        <v>63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0" ht="15.6" customHeight="1" x14ac:dyDescent="0.25">
      <c r="A471" s="8">
        <v>44464</v>
      </c>
      <c r="B471" s="2" t="s">
        <v>63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T471" t="s">
        <v>48</v>
      </c>
    </row>
    <row r="472" spans="1:20" ht="15.6" customHeight="1" x14ac:dyDescent="0.25">
      <c r="A472" s="8">
        <v>44464</v>
      </c>
      <c r="B472" s="2" t="s">
        <v>63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T472" t="s">
        <v>48</v>
      </c>
    </row>
    <row r="473" spans="1:20" ht="15.6" customHeight="1" x14ac:dyDescent="0.25">
      <c r="A473" s="8">
        <v>44464</v>
      </c>
      <c r="B473" s="2" t="s">
        <v>63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0" ht="15.6" customHeight="1" x14ac:dyDescent="0.25">
      <c r="A474" s="8">
        <v>44464</v>
      </c>
      <c r="B474" s="2" t="s">
        <v>63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0" ht="15.6" customHeight="1" x14ac:dyDescent="0.25">
      <c r="A475" s="8">
        <v>44464</v>
      </c>
      <c r="B475" s="2" t="s">
        <v>63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0" ht="15.6" customHeight="1" x14ac:dyDescent="0.25">
      <c r="A476" s="8">
        <v>44464</v>
      </c>
      <c r="B476" s="2" t="s">
        <v>63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0" ht="15.6" customHeight="1" x14ac:dyDescent="0.25">
      <c r="A477" s="8">
        <v>44464</v>
      </c>
      <c r="B477" s="2" t="s">
        <v>63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T477" t="s">
        <v>48</v>
      </c>
    </row>
    <row r="478" spans="1:20" ht="15.6" customHeight="1" x14ac:dyDescent="0.25">
      <c r="A478" s="8">
        <v>44464</v>
      </c>
      <c r="B478" s="2" t="s">
        <v>63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T478" t="s">
        <v>48</v>
      </c>
    </row>
    <row r="479" spans="1:20" ht="15.6" customHeight="1" x14ac:dyDescent="0.25">
      <c r="A479" s="8">
        <v>44464</v>
      </c>
      <c r="B479" s="2" t="s">
        <v>63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T479" t="s">
        <v>48</v>
      </c>
    </row>
    <row r="480" spans="1:20" ht="15.6" customHeight="1" x14ac:dyDescent="0.25">
      <c r="A480" s="8">
        <v>44464</v>
      </c>
      <c r="B480" s="2" t="s">
        <v>63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0" ht="15.6" customHeight="1" x14ac:dyDescent="0.25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T481" t="s">
        <v>62</v>
      </c>
    </row>
    <row r="482" spans="1:20" ht="15.6" customHeight="1" x14ac:dyDescent="0.25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T482" t="s">
        <v>60</v>
      </c>
    </row>
    <row r="483" spans="1:20" ht="15.6" customHeight="1" x14ac:dyDescent="0.25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0" ht="15.6" customHeight="1" x14ac:dyDescent="0.25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T484" t="s">
        <v>49</v>
      </c>
    </row>
    <row r="485" spans="1:20" ht="15.6" customHeight="1" x14ac:dyDescent="0.25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495" si="9">S485-Q485</f>
        <v>0</v>
      </c>
      <c r="Q485">
        <v>3</v>
      </c>
      <c r="R485">
        <v>116</v>
      </c>
      <c r="S485">
        <v>3</v>
      </c>
    </row>
    <row r="486" spans="1:20" ht="15.6" customHeight="1" x14ac:dyDescent="0.25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0" ht="15.6" customHeight="1" x14ac:dyDescent="0.25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0" ht="15.6" customHeight="1" x14ac:dyDescent="0.25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0" ht="15.6" customHeight="1" x14ac:dyDescent="0.25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0" ht="15.6" customHeight="1" x14ac:dyDescent="0.25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T490" t="s">
        <v>61</v>
      </c>
    </row>
    <row r="491" spans="1:20" ht="15.6" customHeight="1" x14ac:dyDescent="0.25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0" ht="15.6" customHeight="1" x14ac:dyDescent="0.25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T492" t="s">
        <v>79</v>
      </c>
    </row>
    <row r="493" spans="1:20" ht="15.6" customHeight="1" x14ac:dyDescent="0.25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0" ht="15.6" customHeight="1" x14ac:dyDescent="0.25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0" ht="15.6" customHeight="1" x14ac:dyDescent="0.25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0" ht="15.6" customHeight="1" x14ac:dyDescent="0.25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P496" t="s">
        <v>58</v>
      </c>
      <c r="Q496" t="s">
        <v>58</v>
      </c>
      <c r="R496" t="s">
        <v>58</v>
      </c>
      <c r="S496" t="s">
        <v>58</v>
      </c>
      <c r="T496" t="s">
        <v>59</v>
      </c>
    </row>
    <row r="497" spans="1:20" ht="15.6" customHeight="1" x14ac:dyDescent="0.25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0" ht="15.6" customHeight="1" x14ac:dyDescent="0.25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0" ht="15.6" customHeight="1" x14ac:dyDescent="0.25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0" ht="15.6" customHeight="1" x14ac:dyDescent="0.25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0" ht="15.6" customHeight="1" x14ac:dyDescent="0.25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0" ht="15.6" customHeight="1" x14ac:dyDescent="0.25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0" ht="15.6" customHeight="1" x14ac:dyDescent="0.25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0" ht="15.6" customHeight="1" x14ac:dyDescent="0.25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0" ht="15.6" customHeight="1" x14ac:dyDescent="0.25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0" ht="15.6" customHeight="1" x14ac:dyDescent="0.25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0" ht="15.6" customHeight="1" x14ac:dyDescent="0.25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0" ht="15.6" customHeight="1" x14ac:dyDescent="0.25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0" ht="15.6" customHeight="1" x14ac:dyDescent="0.25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0" ht="15.6" customHeight="1" x14ac:dyDescent="0.25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0" ht="15.6" customHeight="1" x14ac:dyDescent="0.25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T511" t="s">
        <v>48</v>
      </c>
    </row>
    <row r="512" spans="1:20" ht="15.6" customHeight="1" x14ac:dyDescent="0.25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T512" t="s">
        <v>48</v>
      </c>
    </row>
    <row r="513" spans="1:20" ht="15.6" customHeight="1" x14ac:dyDescent="0.25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T513" t="s">
        <v>48</v>
      </c>
    </row>
    <row r="514" spans="1:20" ht="15.6" customHeight="1" x14ac:dyDescent="0.25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T514" t="s">
        <v>48</v>
      </c>
    </row>
    <row r="515" spans="1:20" ht="15.6" customHeight="1" x14ac:dyDescent="0.25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T515" t="s">
        <v>48</v>
      </c>
    </row>
    <row r="516" spans="1:20" ht="15.6" customHeight="1" x14ac:dyDescent="0.25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T516" t="s">
        <v>48</v>
      </c>
    </row>
    <row r="517" spans="1:20" ht="15.6" customHeight="1" x14ac:dyDescent="0.25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T517" t="s">
        <v>48</v>
      </c>
    </row>
    <row r="518" spans="1:20" ht="15.6" customHeight="1" x14ac:dyDescent="0.25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T518" t="s">
        <v>48</v>
      </c>
    </row>
    <row r="519" spans="1:20" ht="15.6" customHeight="1" x14ac:dyDescent="0.25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T519" t="s">
        <v>48</v>
      </c>
    </row>
    <row r="520" spans="1:20" ht="15.6" customHeight="1" x14ac:dyDescent="0.25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T520" t="s">
        <v>48</v>
      </c>
    </row>
    <row r="521" spans="1:20" ht="15.6" customHeight="1" x14ac:dyDescent="0.25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T521" t="s">
        <v>48</v>
      </c>
    </row>
    <row r="522" spans="1:20" ht="15.6" customHeight="1" x14ac:dyDescent="0.25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0" ht="15.6" customHeight="1" x14ac:dyDescent="0.25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T523" t="s">
        <v>48</v>
      </c>
    </row>
    <row r="524" spans="1:20" ht="15.6" customHeight="1" x14ac:dyDescent="0.25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T524" t="s">
        <v>48</v>
      </c>
    </row>
    <row r="525" spans="1:20" ht="15.6" customHeight="1" x14ac:dyDescent="0.25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0" ht="15.6" customHeight="1" x14ac:dyDescent="0.25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T526" t="s">
        <v>48</v>
      </c>
    </row>
    <row r="527" spans="1:20" ht="15.6" customHeight="1" x14ac:dyDescent="0.25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0" ht="15.6" customHeight="1" x14ac:dyDescent="0.25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0" ht="15.6" customHeight="1" x14ac:dyDescent="0.25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T529" t="s">
        <v>66</v>
      </c>
    </row>
    <row r="530" spans="1:20" ht="15.6" customHeight="1" x14ac:dyDescent="0.25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T530" t="s">
        <v>48</v>
      </c>
    </row>
    <row r="531" spans="1:20" ht="15.6" customHeight="1" x14ac:dyDescent="0.25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T531" t="s">
        <v>48</v>
      </c>
    </row>
    <row r="532" spans="1:20" ht="15.6" customHeight="1" x14ac:dyDescent="0.25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0" ht="15.6" customHeight="1" x14ac:dyDescent="0.25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0" ht="15.6" customHeight="1" x14ac:dyDescent="0.25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0" ht="15.6" customHeight="1" x14ac:dyDescent="0.25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T535" t="s">
        <v>48</v>
      </c>
    </row>
    <row r="536" spans="1:20" ht="15.6" customHeight="1" x14ac:dyDescent="0.25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T536" t="s">
        <v>48</v>
      </c>
    </row>
    <row r="537" spans="1:20" ht="15.6" customHeight="1" x14ac:dyDescent="0.25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0" ht="15.6" customHeight="1" x14ac:dyDescent="0.25">
      <c r="A538" s="8">
        <v>44464</v>
      </c>
      <c r="B538" s="2" t="s">
        <v>63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T538" t="s">
        <v>49</v>
      </c>
    </row>
    <row r="539" spans="1:20" ht="15.6" customHeight="1" x14ac:dyDescent="0.25">
      <c r="A539" s="8">
        <v>44464</v>
      </c>
      <c r="B539" s="2" t="s">
        <v>63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T539" t="s">
        <v>48</v>
      </c>
    </row>
    <row r="540" spans="1:20" ht="15.6" customHeight="1" x14ac:dyDescent="0.25">
      <c r="A540" s="8">
        <v>44464</v>
      </c>
      <c r="B540" s="2" t="s">
        <v>63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T540" t="s">
        <v>49</v>
      </c>
    </row>
    <row r="541" spans="1:20" ht="15.6" customHeight="1" x14ac:dyDescent="0.25">
      <c r="A541" s="8">
        <v>44464</v>
      </c>
      <c r="B541" s="2" t="s">
        <v>63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T541" t="s">
        <v>48</v>
      </c>
    </row>
    <row r="542" spans="1:20" ht="15.6" customHeight="1" x14ac:dyDescent="0.25">
      <c r="A542" s="8">
        <v>44464</v>
      </c>
      <c r="B542" s="2" t="s">
        <v>63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T542" t="s">
        <v>49</v>
      </c>
    </row>
    <row r="543" spans="1:20" ht="15.6" customHeight="1" x14ac:dyDescent="0.25">
      <c r="A543" s="8">
        <v>44464</v>
      </c>
      <c r="B543" s="2" t="s">
        <v>63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T543" t="s">
        <v>48</v>
      </c>
    </row>
    <row r="544" spans="1:20" ht="15.6" customHeight="1" x14ac:dyDescent="0.25">
      <c r="A544" s="8">
        <v>44464</v>
      </c>
      <c r="B544" s="2" t="s">
        <v>63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T544" t="s">
        <v>49</v>
      </c>
    </row>
    <row r="545" spans="1:20" ht="15.6" customHeight="1" x14ac:dyDescent="0.25">
      <c r="A545" s="8">
        <v>44464</v>
      </c>
      <c r="B545" s="2" t="s">
        <v>63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T545" t="s">
        <v>48</v>
      </c>
    </row>
    <row r="546" spans="1:20" ht="15.6" customHeight="1" x14ac:dyDescent="0.25">
      <c r="A546" s="8">
        <v>44464</v>
      </c>
      <c r="B546" s="2" t="s">
        <v>63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T546" t="s">
        <v>48</v>
      </c>
    </row>
    <row r="547" spans="1:20" ht="15.6" customHeight="1" x14ac:dyDescent="0.25">
      <c r="A547" s="8">
        <v>44464</v>
      </c>
      <c r="B547" s="2" t="s">
        <v>63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T547" t="s">
        <v>48</v>
      </c>
    </row>
    <row r="548" spans="1:20" ht="15.6" customHeight="1" x14ac:dyDescent="0.25">
      <c r="A548" s="8">
        <v>44464</v>
      </c>
      <c r="B548" s="2" t="s">
        <v>63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T548" t="s">
        <v>48</v>
      </c>
    </row>
    <row r="549" spans="1:20" ht="15.6" customHeight="1" x14ac:dyDescent="0.25">
      <c r="A549" s="8">
        <v>44464</v>
      </c>
      <c r="B549" s="2" t="s">
        <v>63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T549" t="s">
        <v>49</v>
      </c>
    </row>
    <row r="550" spans="1:20" ht="15.6" customHeight="1" x14ac:dyDescent="0.25">
      <c r="A550" s="8">
        <v>44464</v>
      </c>
      <c r="B550" s="2" t="s">
        <v>63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T550" t="s">
        <v>49</v>
      </c>
    </row>
    <row r="551" spans="1:20" ht="15.6" customHeight="1" x14ac:dyDescent="0.25">
      <c r="A551" s="8">
        <v>44464</v>
      </c>
      <c r="B551" s="2" t="s">
        <v>63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T551" t="s">
        <v>49</v>
      </c>
    </row>
    <row r="552" spans="1:20" ht="15.6" customHeight="1" x14ac:dyDescent="0.25">
      <c r="A552" s="8">
        <v>44464</v>
      </c>
      <c r="B552" s="2" t="s">
        <v>63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T552" t="s">
        <v>48</v>
      </c>
    </row>
    <row r="553" spans="1:20" ht="15.6" customHeight="1" x14ac:dyDescent="0.25">
      <c r="A553" s="8">
        <v>44464</v>
      </c>
      <c r="B553" s="2" t="s">
        <v>63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T553" t="s">
        <v>49</v>
      </c>
    </row>
    <row r="554" spans="1:20" ht="15.6" customHeight="1" x14ac:dyDescent="0.25">
      <c r="A554" s="8">
        <v>44464</v>
      </c>
      <c r="B554" s="2" t="s">
        <v>63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T554" t="s">
        <v>48</v>
      </c>
    </row>
    <row r="555" spans="1:20" ht="15.6" customHeight="1" x14ac:dyDescent="0.25">
      <c r="A555" s="8">
        <v>44464</v>
      </c>
      <c r="B555" s="2" t="s">
        <v>63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T555" t="s">
        <v>48</v>
      </c>
    </row>
    <row r="556" spans="1:20" ht="15.6" customHeight="1" x14ac:dyDescent="0.25">
      <c r="A556" s="8">
        <v>44464</v>
      </c>
      <c r="B556" s="2" t="s">
        <v>63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T556" t="s">
        <v>49</v>
      </c>
    </row>
    <row r="557" spans="1:20" ht="15.6" customHeight="1" x14ac:dyDescent="0.25">
      <c r="A557" s="8">
        <v>44464</v>
      </c>
      <c r="B557" s="2" t="s">
        <v>63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T557" t="s">
        <v>48</v>
      </c>
    </row>
    <row r="558" spans="1:20" ht="15.6" customHeight="1" x14ac:dyDescent="0.25">
      <c r="A558" s="8">
        <v>44464</v>
      </c>
      <c r="B558" s="2" t="s">
        <v>63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T558" t="s">
        <v>49</v>
      </c>
    </row>
    <row r="559" spans="1:20" ht="15.6" customHeight="1" x14ac:dyDescent="0.25">
      <c r="A559" s="8">
        <v>44464</v>
      </c>
      <c r="B559" s="2" t="s">
        <v>63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T559" t="s">
        <v>48</v>
      </c>
    </row>
    <row r="560" spans="1:20" ht="15.6" customHeight="1" x14ac:dyDescent="0.25">
      <c r="A560" s="8">
        <v>44464</v>
      </c>
      <c r="B560" s="2" t="s">
        <v>63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T560" t="s">
        <v>48</v>
      </c>
    </row>
    <row r="561" spans="1:20" ht="15.6" customHeight="1" x14ac:dyDescent="0.25">
      <c r="A561" s="8">
        <v>44464</v>
      </c>
      <c r="B561" s="2" t="s">
        <v>63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T561" t="s">
        <v>48</v>
      </c>
    </row>
    <row r="562" spans="1:20" ht="15.6" customHeight="1" x14ac:dyDescent="0.25">
      <c r="A562" s="8">
        <v>44464</v>
      </c>
      <c r="B562" s="2" t="s">
        <v>63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T562" t="s">
        <v>48</v>
      </c>
    </row>
    <row r="563" spans="1:20" ht="15.6" customHeight="1" x14ac:dyDescent="0.25">
      <c r="A563" s="8">
        <v>44464</v>
      </c>
      <c r="B563" s="2" t="s">
        <v>63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T563" t="s">
        <v>49</v>
      </c>
    </row>
    <row r="564" spans="1:20" ht="15.6" customHeight="1" x14ac:dyDescent="0.25">
      <c r="A564" s="8">
        <v>44464</v>
      </c>
      <c r="B564" s="2" t="s">
        <v>63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T564" t="s">
        <v>49</v>
      </c>
    </row>
    <row r="565" spans="1:20" ht="15.6" customHeight="1" x14ac:dyDescent="0.25">
      <c r="A565" s="8">
        <v>44464</v>
      </c>
      <c r="B565" s="2" t="s">
        <v>63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T565" t="s">
        <v>48</v>
      </c>
    </row>
    <row r="566" spans="1:20" ht="15.6" customHeight="1" x14ac:dyDescent="0.25">
      <c r="A566" s="8">
        <v>44464</v>
      </c>
      <c r="B566" s="2" t="s">
        <v>63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T566" t="s">
        <v>48</v>
      </c>
    </row>
    <row r="567" spans="1:20" ht="15.6" customHeight="1" x14ac:dyDescent="0.25">
      <c r="A567" s="8">
        <v>44464</v>
      </c>
      <c r="B567" s="2" t="s">
        <v>63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0" ht="15.6" customHeight="1" x14ac:dyDescent="0.25">
      <c r="A568" s="8">
        <v>44479</v>
      </c>
      <c r="B568" s="2" t="s">
        <v>67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0" ht="15.6" customHeight="1" x14ac:dyDescent="0.25">
      <c r="A569" s="8">
        <v>44479</v>
      </c>
      <c r="B569" s="2" t="s">
        <v>67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0" ht="15.6" customHeight="1" x14ac:dyDescent="0.25">
      <c r="A570" s="8">
        <v>44479</v>
      </c>
      <c r="B570" s="2" t="s">
        <v>67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0" ht="15.6" customHeight="1" x14ac:dyDescent="0.25">
      <c r="A571" s="8">
        <v>44479</v>
      </c>
      <c r="B571" s="2" t="s">
        <v>67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0" ht="15.6" customHeight="1" x14ac:dyDescent="0.25">
      <c r="A572" s="8">
        <v>44479</v>
      </c>
      <c r="B572" s="2" t="s">
        <v>67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0" ht="15.6" customHeight="1" x14ac:dyDescent="0.25">
      <c r="A573" s="8">
        <v>44479</v>
      </c>
      <c r="B573" s="2" t="s">
        <v>67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0" ht="15.6" customHeight="1" x14ac:dyDescent="0.25">
      <c r="A574" s="8">
        <v>44479</v>
      </c>
      <c r="B574" s="2" t="s">
        <v>67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0" ht="15.6" customHeight="1" x14ac:dyDescent="0.25">
      <c r="A575" s="8">
        <v>44479</v>
      </c>
      <c r="B575" s="2" t="s">
        <v>67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T575" t="s">
        <v>48</v>
      </c>
    </row>
    <row r="576" spans="1:20" ht="15.6" customHeight="1" x14ac:dyDescent="0.25">
      <c r="A576" s="8">
        <v>44479</v>
      </c>
      <c r="B576" s="2" t="s">
        <v>67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0" ht="15.6" customHeight="1" x14ac:dyDescent="0.25">
      <c r="A577" s="8">
        <v>44479</v>
      </c>
      <c r="B577" s="2" t="s">
        <v>67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0" ht="15.6" customHeight="1" x14ac:dyDescent="0.25">
      <c r="A578" s="8">
        <v>44479</v>
      </c>
      <c r="B578" s="2" t="s">
        <v>67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T578" t="s">
        <v>48</v>
      </c>
    </row>
    <row r="579" spans="1:20" ht="15.6" customHeight="1" x14ac:dyDescent="0.25">
      <c r="A579" s="8">
        <v>44479</v>
      </c>
      <c r="B579" s="2" t="s">
        <v>67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0" ht="15.6" customHeight="1" x14ac:dyDescent="0.25">
      <c r="A580" s="8">
        <v>44479</v>
      </c>
      <c r="B580" s="2" t="s">
        <v>67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0" ht="15.6" customHeight="1" x14ac:dyDescent="0.25">
      <c r="A581" s="8">
        <v>44479</v>
      </c>
      <c r="B581" s="2" t="s">
        <v>67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0" ht="15.6" customHeight="1" x14ac:dyDescent="0.25">
      <c r="A582" s="8">
        <v>44479</v>
      </c>
      <c r="B582" s="2" t="s">
        <v>67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0" ht="15.6" customHeight="1" x14ac:dyDescent="0.25">
      <c r="A583" s="8">
        <v>44479</v>
      </c>
      <c r="B583" s="2" t="s">
        <v>67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0" ht="15.6" customHeight="1" x14ac:dyDescent="0.25">
      <c r="A584" s="8">
        <v>44479</v>
      </c>
      <c r="B584" s="2" t="s">
        <v>67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0" ht="15.6" customHeight="1" x14ac:dyDescent="0.25">
      <c r="A585" s="8">
        <v>44479</v>
      </c>
      <c r="B585" s="2" t="s">
        <v>67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T585" t="s">
        <v>48</v>
      </c>
    </row>
    <row r="586" spans="1:20" ht="15.6" customHeight="1" x14ac:dyDescent="0.25">
      <c r="A586" s="8">
        <v>44479</v>
      </c>
      <c r="B586" s="2" t="s">
        <v>67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0" ht="15.6" customHeight="1" x14ac:dyDescent="0.25">
      <c r="A587" s="8">
        <v>44479</v>
      </c>
      <c r="B587" s="2" t="s">
        <v>67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T587" t="s">
        <v>48</v>
      </c>
    </row>
    <row r="588" spans="1:20" ht="15.6" customHeight="1" x14ac:dyDescent="0.25">
      <c r="A588" s="8">
        <v>44479</v>
      </c>
      <c r="B588" s="2" t="s">
        <v>67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T588" t="s">
        <v>48</v>
      </c>
    </row>
    <row r="589" spans="1:20" ht="15.6" customHeight="1" x14ac:dyDescent="0.25">
      <c r="A589" s="8">
        <v>44479</v>
      </c>
      <c r="B589" s="2" t="s">
        <v>67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0" ht="15.6" customHeight="1" x14ac:dyDescent="0.25">
      <c r="A590" s="8">
        <v>44479</v>
      </c>
      <c r="B590" s="2" t="s">
        <v>67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0" ht="15.6" customHeight="1" x14ac:dyDescent="0.25">
      <c r="A591" s="8">
        <v>44479</v>
      </c>
      <c r="B591" s="2" t="s">
        <v>67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0" ht="15.6" customHeight="1" x14ac:dyDescent="0.25">
      <c r="A592" s="8">
        <v>44479</v>
      </c>
      <c r="B592" s="2" t="s">
        <v>67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0" ht="15.6" customHeight="1" x14ac:dyDescent="0.25">
      <c r="A593" s="8">
        <v>44479</v>
      </c>
      <c r="B593" s="2" t="s">
        <v>67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0" ht="15.6" customHeight="1" x14ac:dyDescent="0.25">
      <c r="A594" s="8">
        <v>44479</v>
      </c>
      <c r="B594" s="2" t="s">
        <v>67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0" ht="15.6" customHeight="1" x14ac:dyDescent="0.25">
      <c r="A595" s="8">
        <v>44479</v>
      </c>
      <c r="B595" s="2" t="s">
        <v>67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0" ht="15.6" customHeight="1" x14ac:dyDescent="0.25">
      <c r="A596" s="8">
        <v>44479</v>
      </c>
      <c r="B596" s="2" t="s">
        <v>67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0" ht="15.6" customHeight="1" x14ac:dyDescent="0.25">
      <c r="A597" s="8">
        <v>44479</v>
      </c>
      <c r="B597" s="2" t="s">
        <v>67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0" ht="15.6" customHeight="1" x14ac:dyDescent="0.25">
      <c r="A598" s="8">
        <v>44479</v>
      </c>
      <c r="B598" s="2" t="s">
        <v>67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0" ht="15.6" customHeight="1" x14ac:dyDescent="0.25">
      <c r="A599" s="8">
        <v>44479</v>
      </c>
      <c r="B599" s="2" t="s">
        <v>67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0" ht="15.6" customHeight="1" x14ac:dyDescent="0.25">
      <c r="A600" s="8">
        <v>44479</v>
      </c>
      <c r="B600" s="2" t="s">
        <v>67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0" ht="15.6" customHeight="1" x14ac:dyDescent="0.25">
      <c r="A601" s="8">
        <v>44479</v>
      </c>
      <c r="B601" s="2" t="s">
        <v>67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0" ht="15.6" customHeight="1" x14ac:dyDescent="0.25">
      <c r="A602" s="8">
        <v>44479</v>
      </c>
      <c r="B602" s="2" t="s">
        <v>67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27" si="13">S602-Q602</f>
        <v>13</v>
      </c>
      <c r="Q602">
        <v>1</v>
      </c>
      <c r="R602">
        <v>82</v>
      </c>
      <c r="S602">
        <v>14</v>
      </c>
    </row>
    <row r="603" spans="1:20" ht="15.6" customHeight="1" x14ac:dyDescent="0.25">
      <c r="A603" s="8">
        <v>44479</v>
      </c>
      <c r="B603" s="2" t="s">
        <v>67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0" ht="15.6" customHeight="1" x14ac:dyDescent="0.25">
      <c r="A604" s="8">
        <v>44479</v>
      </c>
      <c r="B604" s="2" t="s">
        <v>67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0" ht="15.6" customHeight="1" x14ac:dyDescent="0.25">
      <c r="A605" s="8">
        <v>44479</v>
      </c>
      <c r="B605" s="2" t="s">
        <v>67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0" ht="15.6" customHeight="1" x14ac:dyDescent="0.25">
      <c r="A606" s="8">
        <v>44479</v>
      </c>
      <c r="B606" s="2" t="s">
        <v>67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0" ht="15.6" customHeight="1" x14ac:dyDescent="0.25">
      <c r="A607" s="8">
        <v>44479</v>
      </c>
      <c r="B607" s="2" t="s">
        <v>67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T607" t="s">
        <v>48</v>
      </c>
    </row>
    <row r="608" spans="1:20" ht="15.6" customHeight="1" x14ac:dyDescent="0.25">
      <c r="A608" s="8">
        <v>44479</v>
      </c>
      <c r="B608" s="2" t="s">
        <v>67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0" ht="15.6" customHeight="1" x14ac:dyDescent="0.25">
      <c r="A609" s="8">
        <v>44479</v>
      </c>
      <c r="B609" s="2" t="s">
        <v>67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0" ht="15.6" customHeight="1" x14ac:dyDescent="0.25">
      <c r="A610" s="8">
        <v>44479</v>
      </c>
      <c r="B610" s="2" t="s">
        <v>67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0" ht="15.6" customHeight="1" x14ac:dyDescent="0.25">
      <c r="A611" s="8">
        <v>44479</v>
      </c>
      <c r="B611" s="2" t="s">
        <v>67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0" ht="15.6" customHeight="1" x14ac:dyDescent="0.25">
      <c r="A612" s="8">
        <v>44479</v>
      </c>
      <c r="B612" s="2" t="s">
        <v>67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0" ht="15.6" customHeight="1" x14ac:dyDescent="0.25">
      <c r="A613" s="8">
        <v>44479</v>
      </c>
      <c r="B613" s="2" t="s">
        <v>67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0" ht="15.6" customHeight="1" x14ac:dyDescent="0.25">
      <c r="A614" s="8">
        <v>44479</v>
      </c>
      <c r="B614" s="2" t="s">
        <v>67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0" ht="15.6" customHeight="1" x14ac:dyDescent="0.25">
      <c r="A615" s="8">
        <v>44479</v>
      </c>
      <c r="B615" s="2" t="s">
        <v>67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T615" t="s">
        <v>48</v>
      </c>
    </row>
    <row r="616" spans="1:20" ht="15.6" customHeight="1" x14ac:dyDescent="0.25">
      <c r="A616" s="8">
        <v>44479</v>
      </c>
      <c r="B616" s="2" t="s">
        <v>67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0" ht="15.6" customHeight="1" x14ac:dyDescent="0.25">
      <c r="A617" s="8">
        <v>44479</v>
      </c>
      <c r="B617" s="2" t="s">
        <v>67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T617" t="s">
        <v>48</v>
      </c>
    </row>
    <row r="618" spans="1:20" ht="15.6" customHeight="1" x14ac:dyDescent="0.25">
      <c r="A618" s="8">
        <v>44479</v>
      </c>
      <c r="B618" s="2" t="s">
        <v>67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T618" t="s">
        <v>48</v>
      </c>
    </row>
    <row r="619" spans="1:20" ht="15.6" customHeight="1" x14ac:dyDescent="0.25">
      <c r="A619" s="8">
        <v>44479</v>
      </c>
      <c r="B619" s="2" t="s">
        <v>67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0" ht="15.6" customHeight="1" x14ac:dyDescent="0.25">
      <c r="A620" s="8">
        <v>44479</v>
      </c>
      <c r="B620" s="2" t="s">
        <v>67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0" ht="15.6" customHeight="1" x14ac:dyDescent="0.25">
      <c r="A621" s="8">
        <v>44479</v>
      </c>
      <c r="B621" s="2" t="s">
        <v>67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T621" t="s">
        <v>48</v>
      </c>
    </row>
    <row r="622" spans="1:20" ht="15.6" customHeight="1" x14ac:dyDescent="0.25">
      <c r="A622" s="8">
        <v>44479</v>
      </c>
      <c r="B622" s="2" t="s">
        <v>67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0" ht="15.6" customHeight="1" x14ac:dyDescent="0.25">
      <c r="A623" s="8">
        <v>44479</v>
      </c>
      <c r="B623" s="2" t="s">
        <v>67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0" ht="15.6" customHeight="1" x14ac:dyDescent="0.25">
      <c r="A624" s="8">
        <v>44479</v>
      </c>
      <c r="B624" s="2" t="s">
        <v>67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T624" t="s">
        <v>48</v>
      </c>
    </row>
    <row r="625" spans="1:20" ht="15.6" customHeight="1" x14ac:dyDescent="0.25">
      <c r="A625" s="8">
        <v>44479</v>
      </c>
      <c r="B625" s="2" t="s">
        <v>67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0" ht="15.6" customHeight="1" x14ac:dyDescent="0.25">
      <c r="A626" s="8">
        <v>44479</v>
      </c>
      <c r="B626" s="2" t="s">
        <v>67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0" ht="15.6" customHeight="1" x14ac:dyDescent="0.25">
      <c r="A627" s="8">
        <v>44479</v>
      </c>
      <c r="B627" s="2" t="s">
        <v>67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0" ht="15.6" customHeight="1" x14ac:dyDescent="0.25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T628" t="s">
        <v>53</v>
      </c>
    </row>
    <row r="629" spans="1:20" ht="15.6" customHeight="1" x14ac:dyDescent="0.25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T629" t="s">
        <v>48</v>
      </c>
    </row>
    <row r="630" spans="1:20" ht="15.6" customHeight="1" x14ac:dyDescent="0.25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T630" t="s">
        <v>53</v>
      </c>
    </row>
    <row r="631" spans="1:20" ht="15.6" customHeight="1" x14ac:dyDescent="0.25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0" ht="15.6" customHeight="1" x14ac:dyDescent="0.25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0" ht="15.6" customHeight="1" x14ac:dyDescent="0.25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0" ht="15.6" customHeight="1" x14ac:dyDescent="0.25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T634" t="s">
        <v>53</v>
      </c>
    </row>
    <row r="635" spans="1:20" ht="15.6" customHeight="1" x14ac:dyDescent="0.25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T635" t="s">
        <v>52</v>
      </c>
    </row>
    <row r="636" spans="1:20" ht="15.6" customHeight="1" x14ac:dyDescent="0.25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0" ht="15.6" customHeight="1" x14ac:dyDescent="0.25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T637" t="s">
        <v>54</v>
      </c>
    </row>
    <row r="638" spans="1:20" ht="15.6" customHeight="1" x14ac:dyDescent="0.25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0" ht="15.6" customHeight="1" x14ac:dyDescent="0.25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T639" t="s">
        <v>49</v>
      </c>
    </row>
    <row r="640" spans="1:20" ht="15.6" customHeight="1" x14ac:dyDescent="0.25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T640" t="s">
        <v>48</v>
      </c>
    </row>
    <row r="641" spans="1:20" ht="15.6" customHeight="1" x14ac:dyDescent="0.25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T641" t="s">
        <v>50</v>
      </c>
    </row>
    <row r="642" spans="1:20" ht="15.6" customHeight="1" x14ac:dyDescent="0.25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T642" t="s">
        <v>48</v>
      </c>
    </row>
    <row r="643" spans="1:20" ht="15.6" customHeight="1" x14ac:dyDescent="0.25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T643" t="s">
        <v>51</v>
      </c>
    </row>
    <row r="644" spans="1:20" ht="15.6" customHeight="1" x14ac:dyDescent="0.25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0" ht="15.6" customHeight="1" x14ac:dyDescent="0.25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0" ht="15.6" customHeight="1" x14ac:dyDescent="0.25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0" ht="15.6" customHeight="1" x14ac:dyDescent="0.25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0" ht="15.6" customHeight="1" x14ac:dyDescent="0.25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T648" t="s">
        <v>48</v>
      </c>
    </row>
    <row r="649" spans="1:20" ht="15.6" customHeight="1" x14ac:dyDescent="0.25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T649" t="s">
        <v>48</v>
      </c>
    </row>
    <row r="650" spans="1:20" ht="15.6" customHeight="1" x14ac:dyDescent="0.25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0" ht="15.6" customHeight="1" x14ac:dyDescent="0.25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T651" t="s">
        <v>48</v>
      </c>
    </row>
    <row r="652" spans="1:20" ht="15.6" customHeight="1" x14ac:dyDescent="0.25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T652" t="s">
        <v>48</v>
      </c>
    </row>
    <row r="653" spans="1:20" ht="15.6" customHeight="1" x14ac:dyDescent="0.25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0" ht="15.6" customHeight="1" x14ac:dyDescent="0.25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0" ht="15.6" customHeight="1" x14ac:dyDescent="0.25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0" ht="15.6" customHeight="1" x14ac:dyDescent="0.25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0" ht="15.6" customHeight="1" x14ac:dyDescent="0.25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0" ht="15.6" customHeight="1" x14ac:dyDescent="0.25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0" ht="15.6" customHeight="1" x14ac:dyDescent="0.25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T659" t="s">
        <v>65</v>
      </c>
    </row>
    <row r="660" spans="1:20" ht="15.6" customHeight="1" x14ac:dyDescent="0.25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T660" t="s">
        <v>65</v>
      </c>
    </row>
    <row r="661" spans="1:20" ht="15.6" customHeight="1" x14ac:dyDescent="0.25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T661" t="s">
        <v>65</v>
      </c>
    </row>
    <row r="662" spans="1:20" ht="15.6" customHeight="1" x14ac:dyDescent="0.25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T662" t="s">
        <v>65</v>
      </c>
    </row>
    <row r="663" spans="1:20" ht="15.6" customHeight="1" x14ac:dyDescent="0.25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T663" t="s">
        <v>65</v>
      </c>
    </row>
    <row r="664" spans="1:20" ht="15.6" customHeight="1" x14ac:dyDescent="0.25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T664" t="s">
        <v>65</v>
      </c>
    </row>
    <row r="665" spans="1:20" ht="15.6" customHeight="1" x14ac:dyDescent="0.25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T665" t="s">
        <v>65</v>
      </c>
    </row>
    <row r="666" spans="1:20" ht="15.6" customHeight="1" x14ac:dyDescent="0.25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T666" t="s">
        <v>65</v>
      </c>
    </row>
    <row r="667" spans="1:20" ht="15.6" customHeight="1" x14ac:dyDescent="0.25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T667" t="s">
        <v>65</v>
      </c>
    </row>
    <row r="668" spans="1:20" ht="15.6" customHeight="1" x14ac:dyDescent="0.25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T668" t="s">
        <v>65</v>
      </c>
    </row>
    <row r="669" spans="1:20" ht="15.6" customHeight="1" x14ac:dyDescent="0.25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T669" t="s">
        <v>65</v>
      </c>
    </row>
    <row r="670" spans="1:20" ht="15.6" customHeight="1" x14ac:dyDescent="0.25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T670" t="s">
        <v>65</v>
      </c>
    </row>
    <row r="671" spans="1:20" ht="15.6" customHeight="1" x14ac:dyDescent="0.25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T671" t="s">
        <v>65</v>
      </c>
    </row>
    <row r="672" spans="1:20" ht="15.6" customHeight="1" x14ac:dyDescent="0.25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T672" t="s">
        <v>65</v>
      </c>
    </row>
    <row r="673" spans="1:20" ht="15.6" customHeight="1" x14ac:dyDescent="0.25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T673" t="s">
        <v>65</v>
      </c>
    </row>
    <row r="674" spans="1:20" ht="15.6" customHeight="1" x14ac:dyDescent="0.25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T674" t="s">
        <v>65</v>
      </c>
    </row>
    <row r="675" spans="1:20" ht="15.6" customHeight="1" x14ac:dyDescent="0.25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T675" t="s">
        <v>65</v>
      </c>
    </row>
    <row r="676" spans="1:20" ht="15.6" customHeight="1" x14ac:dyDescent="0.25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T676" t="s">
        <v>65</v>
      </c>
    </row>
    <row r="677" spans="1:20" ht="15.6" customHeight="1" x14ac:dyDescent="0.25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T677" t="s">
        <v>65</v>
      </c>
    </row>
    <row r="678" spans="1:20" ht="15.6" customHeight="1" x14ac:dyDescent="0.25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T678" t="s">
        <v>65</v>
      </c>
    </row>
    <row r="679" spans="1:20" ht="15.6" customHeight="1" x14ac:dyDescent="0.25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T679" t="s">
        <v>65</v>
      </c>
    </row>
    <row r="680" spans="1:20" ht="15.6" customHeight="1" x14ac:dyDescent="0.25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T680" t="s">
        <v>65</v>
      </c>
    </row>
    <row r="681" spans="1:20" ht="15.6" customHeight="1" x14ac:dyDescent="0.25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T681" t="s">
        <v>65</v>
      </c>
    </row>
    <row r="682" spans="1:20" ht="15.6" customHeight="1" x14ac:dyDescent="0.25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T682" t="s">
        <v>65</v>
      </c>
    </row>
    <row r="683" spans="1:20" ht="15.6" customHeight="1" x14ac:dyDescent="0.25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T683" t="s">
        <v>65</v>
      </c>
    </row>
    <row r="684" spans="1:20" ht="15.6" customHeight="1" x14ac:dyDescent="0.25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T684" t="s">
        <v>65</v>
      </c>
    </row>
    <row r="685" spans="1:20" ht="15.6" customHeight="1" x14ac:dyDescent="0.25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T685" t="s">
        <v>65</v>
      </c>
    </row>
    <row r="686" spans="1:20" ht="15.6" customHeight="1" x14ac:dyDescent="0.25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T686" t="s">
        <v>65</v>
      </c>
    </row>
    <row r="687" spans="1:20" ht="15.6" customHeight="1" x14ac:dyDescent="0.25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T687" t="s">
        <v>65</v>
      </c>
    </row>
    <row r="688" spans="1:20" ht="15.6" customHeight="1" x14ac:dyDescent="0.25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T688" t="s">
        <v>65</v>
      </c>
    </row>
    <row r="689" spans="1:20" ht="15.6" customHeight="1" x14ac:dyDescent="0.25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T689" t="s">
        <v>65</v>
      </c>
    </row>
    <row r="690" spans="1:20" ht="15.6" customHeight="1" x14ac:dyDescent="0.25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T690" t="s">
        <v>65</v>
      </c>
    </row>
    <row r="691" spans="1:20" ht="15.6" customHeight="1" x14ac:dyDescent="0.25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T691" t="s">
        <v>65</v>
      </c>
    </row>
    <row r="692" spans="1:20" ht="15.6" customHeight="1" x14ac:dyDescent="0.25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T692" t="s">
        <v>65</v>
      </c>
    </row>
    <row r="693" spans="1:20" ht="15.6" customHeight="1" x14ac:dyDescent="0.25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T693" t="s">
        <v>65</v>
      </c>
    </row>
    <row r="694" spans="1:20" ht="15.6" customHeight="1" x14ac:dyDescent="0.25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T694" t="s">
        <v>65</v>
      </c>
    </row>
    <row r="695" spans="1:20" ht="15.6" customHeight="1" x14ac:dyDescent="0.25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T695" t="s">
        <v>65</v>
      </c>
    </row>
    <row r="696" spans="1:20" ht="15.6" customHeight="1" x14ac:dyDescent="0.25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T696" t="s">
        <v>65</v>
      </c>
    </row>
    <row r="697" spans="1:20" ht="15.6" customHeight="1" x14ac:dyDescent="0.25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T697" t="s">
        <v>65</v>
      </c>
    </row>
    <row r="698" spans="1:20" ht="15.6" customHeight="1" x14ac:dyDescent="0.25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T698" t="s">
        <v>65</v>
      </c>
    </row>
    <row r="699" spans="1:20" ht="15.6" customHeight="1" x14ac:dyDescent="0.25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T699" t="s">
        <v>65</v>
      </c>
    </row>
    <row r="700" spans="1:20" ht="15.6" customHeight="1" x14ac:dyDescent="0.25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T700" t="s">
        <v>65</v>
      </c>
    </row>
    <row r="701" spans="1:20" ht="15.6" customHeight="1" x14ac:dyDescent="0.25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T701" t="s">
        <v>65</v>
      </c>
    </row>
    <row r="702" spans="1:20" ht="15.6" customHeight="1" x14ac:dyDescent="0.25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T702" t="s">
        <v>65</v>
      </c>
    </row>
    <row r="703" spans="1:20" ht="15.6" customHeight="1" x14ac:dyDescent="0.25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T703" t="s">
        <v>65</v>
      </c>
    </row>
    <row r="704" spans="1:20" ht="15.6" customHeight="1" x14ac:dyDescent="0.25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T704" t="s">
        <v>65</v>
      </c>
    </row>
    <row r="705" spans="1:20" ht="15.6" customHeight="1" x14ac:dyDescent="0.25">
      <c r="A705" s="8">
        <v>44464</v>
      </c>
      <c r="B705" s="2" t="s">
        <v>63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T705" t="s">
        <v>65</v>
      </c>
    </row>
    <row r="706" spans="1:20" ht="15.6" customHeight="1" x14ac:dyDescent="0.25">
      <c r="A706" s="8">
        <v>44464</v>
      </c>
      <c r="B706" s="2" t="s">
        <v>63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T706" t="s">
        <v>65</v>
      </c>
    </row>
    <row r="707" spans="1:20" ht="15.6" customHeight="1" x14ac:dyDescent="0.25">
      <c r="A707" s="8">
        <v>44464</v>
      </c>
      <c r="B707" s="2" t="s">
        <v>63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T707" t="s">
        <v>65</v>
      </c>
    </row>
    <row r="708" spans="1:20" ht="15.6" customHeight="1" x14ac:dyDescent="0.25">
      <c r="A708" s="8">
        <v>44464</v>
      </c>
      <c r="B708" s="2" t="s">
        <v>63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T708" t="s">
        <v>65</v>
      </c>
    </row>
    <row r="709" spans="1:20" ht="15.6" customHeight="1" x14ac:dyDescent="0.25">
      <c r="A709" s="8">
        <v>44464</v>
      </c>
      <c r="B709" s="2" t="s">
        <v>63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T709" t="s">
        <v>65</v>
      </c>
    </row>
    <row r="710" spans="1:20" ht="15.6" customHeight="1" x14ac:dyDescent="0.25">
      <c r="A710" s="8">
        <v>44464</v>
      </c>
      <c r="B710" s="2" t="s">
        <v>63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T710" t="s">
        <v>65</v>
      </c>
    </row>
    <row r="711" spans="1:20" ht="15.6" customHeight="1" x14ac:dyDescent="0.25">
      <c r="A711" s="8">
        <v>44464</v>
      </c>
      <c r="B711" s="2" t="s">
        <v>63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T711" t="s">
        <v>65</v>
      </c>
    </row>
    <row r="712" spans="1:20" ht="15.6" customHeight="1" x14ac:dyDescent="0.25">
      <c r="A712" s="8">
        <v>44464</v>
      </c>
      <c r="B712" s="2" t="s">
        <v>63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T712" t="s">
        <v>65</v>
      </c>
    </row>
    <row r="713" spans="1:20" ht="15.6" customHeight="1" x14ac:dyDescent="0.25">
      <c r="A713" s="8">
        <v>44464</v>
      </c>
      <c r="B713" s="2" t="s">
        <v>63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T713" t="s">
        <v>65</v>
      </c>
    </row>
    <row r="714" spans="1:20" ht="15.6" customHeight="1" x14ac:dyDescent="0.25">
      <c r="A714" s="8">
        <v>44464</v>
      </c>
      <c r="B714" s="2" t="s">
        <v>63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T714" t="s">
        <v>65</v>
      </c>
    </row>
    <row r="715" spans="1:20" ht="15.6" customHeight="1" x14ac:dyDescent="0.25">
      <c r="A715" s="8">
        <v>44464</v>
      </c>
      <c r="B715" s="2" t="s">
        <v>63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T715" t="s">
        <v>65</v>
      </c>
    </row>
    <row r="716" spans="1:20" ht="15.6" customHeight="1" x14ac:dyDescent="0.25">
      <c r="A716" s="8">
        <v>44464</v>
      </c>
      <c r="B716" s="2" t="s">
        <v>63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T716" t="s">
        <v>65</v>
      </c>
    </row>
    <row r="717" spans="1:20" ht="15.6" customHeight="1" x14ac:dyDescent="0.25">
      <c r="A717" s="8">
        <v>44464</v>
      </c>
      <c r="B717" s="2" t="s">
        <v>63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T717" t="s">
        <v>65</v>
      </c>
    </row>
    <row r="718" spans="1:20" ht="15.6" customHeight="1" x14ac:dyDescent="0.25">
      <c r="A718" s="8">
        <v>44464</v>
      </c>
      <c r="B718" s="2" t="s">
        <v>63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T718" t="s">
        <v>65</v>
      </c>
    </row>
    <row r="719" spans="1:20" ht="15.6" customHeight="1" x14ac:dyDescent="0.25">
      <c r="A719" s="8">
        <v>44464</v>
      </c>
      <c r="B719" s="2" t="s">
        <v>63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T719" t="s">
        <v>65</v>
      </c>
    </row>
    <row r="720" spans="1:20" ht="15.6" customHeight="1" x14ac:dyDescent="0.25">
      <c r="A720" s="8">
        <v>44464</v>
      </c>
      <c r="B720" s="2" t="s">
        <v>63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T720" t="s">
        <v>65</v>
      </c>
    </row>
    <row r="721" spans="1:20" s="7" customFormat="1" ht="15.6" customHeight="1" x14ac:dyDescent="0.25">
      <c r="A721" s="18">
        <v>44464</v>
      </c>
      <c r="B721" s="6" t="s">
        <v>63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T721" s="7" t="s">
        <v>65</v>
      </c>
    </row>
    <row r="722" spans="1:20" ht="15.6" customHeight="1" x14ac:dyDescent="0.25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T722" t="s">
        <v>77</v>
      </c>
    </row>
    <row r="723" spans="1:20" ht="15.6" customHeight="1" x14ac:dyDescent="0.25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0" ht="15.6" customHeight="1" x14ac:dyDescent="0.25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0" ht="15.6" customHeight="1" x14ac:dyDescent="0.25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T725" t="s">
        <v>77</v>
      </c>
    </row>
    <row r="726" spans="1:20" ht="15.6" customHeight="1" x14ac:dyDescent="0.25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0" ht="15.6" customHeight="1" x14ac:dyDescent="0.25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0" ht="15.6" customHeight="1" x14ac:dyDescent="0.25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0" ht="15.6" customHeight="1" x14ac:dyDescent="0.25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0" ht="15.6" customHeight="1" x14ac:dyDescent="0.25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T730" t="s">
        <v>77</v>
      </c>
    </row>
    <row r="731" spans="1:20" ht="15.6" customHeight="1" x14ac:dyDescent="0.25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0" ht="15.6" customHeight="1" x14ac:dyDescent="0.25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T732" t="s">
        <v>77</v>
      </c>
    </row>
    <row r="733" spans="1:20" ht="15.6" customHeight="1" x14ac:dyDescent="0.25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T733" t="s">
        <v>77</v>
      </c>
    </row>
    <row r="734" spans="1:20" ht="15.6" customHeight="1" x14ac:dyDescent="0.25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0" ht="15.6" customHeight="1" x14ac:dyDescent="0.25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0" ht="15.6" customHeight="1" x14ac:dyDescent="0.25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0" ht="15.6" customHeight="1" x14ac:dyDescent="0.25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0" ht="15.6" customHeight="1" x14ac:dyDescent="0.25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0" ht="15.6" customHeight="1" x14ac:dyDescent="0.25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0" ht="15.6" customHeight="1" x14ac:dyDescent="0.25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0" ht="15.6" customHeight="1" x14ac:dyDescent="0.25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0" ht="15.6" customHeight="1" x14ac:dyDescent="0.25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0" ht="15.6" customHeight="1" x14ac:dyDescent="0.25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T743" t="s">
        <v>77</v>
      </c>
    </row>
    <row r="744" spans="1:20" ht="15.6" customHeight="1" x14ac:dyDescent="0.25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0" ht="15.6" customHeight="1" x14ac:dyDescent="0.25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0" ht="15.6" customHeight="1" x14ac:dyDescent="0.25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T746" t="s">
        <v>77</v>
      </c>
    </row>
    <row r="747" spans="1:20" ht="15.6" customHeight="1" x14ac:dyDescent="0.25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0" ht="15.6" customHeight="1" x14ac:dyDescent="0.25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T748" t="s">
        <v>77</v>
      </c>
    </row>
    <row r="749" spans="1:20" ht="15.6" customHeight="1" x14ac:dyDescent="0.25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0" ht="15.6" customHeight="1" x14ac:dyDescent="0.25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0" ht="15.6" customHeight="1" x14ac:dyDescent="0.25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0" ht="15.6" customHeight="1" x14ac:dyDescent="0.25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0" ht="15.6" customHeight="1" x14ac:dyDescent="0.25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T753" t="s">
        <v>77</v>
      </c>
    </row>
    <row r="754" spans="1:20" ht="15.6" customHeight="1" x14ac:dyDescent="0.25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T754" t="s">
        <v>77</v>
      </c>
    </row>
    <row r="755" spans="1:20" ht="15.6" customHeight="1" x14ac:dyDescent="0.25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0" ht="15.6" customHeight="1" x14ac:dyDescent="0.25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0" ht="15.6" customHeight="1" x14ac:dyDescent="0.25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0" ht="15.6" customHeight="1" x14ac:dyDescent="0.25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0" ht="15.6" customHeight="1" x14ac:dyDescent="0.25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0" ht="15.6" customHeight="1" x14ac:dyDescent="0.25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0" ht="15.6" customHeight="1" x14ac:dyDescent="0.25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T761" t="s">
        <v>77</v>
      </c>
    </row>
    <row r="762" spans="1:20" ht="15.6" customHeight="1" x14ac:dyDescent="0.25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T762" t="s">
        <v>77</v>
      </c>
    </row>
    <row r="763" spans="1:20" ht="15.6" customHeight="1" x14ac:dyDescent="0.25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T763" t="s">
        <v>77</v>
      </c>
    </row>
    <row r="764" spans="1:20" ht="15.6" customHeight="1" x14ac:dyDescent="0.25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0" ht="15.6" customHeight="1" x14ac:dyDescent="0.25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T765" t="s">
        <v>77</v>
      </c>
    </row>
    <row r="766" spans="1:20" ht="15.6" customHeight="1" x14ac:dyDescent="0.25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T766" t="s">
        <v>77</v>
      </c>
    </row>
    <row r="767" spans="1:20" ht="15.6" customHeight="1" x14ac:dyDescent="0.25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0" ht="15.6" customHeight="1" x14ac:dyDescent="0.25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0" ht="15.6" customHeight="1" x14ac:dyDescent="0.25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0" ht="15.6" customHeight="1" x14ac:dyDescent="0.25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0" ht="15.6" customHeight="1" x14ac:dyDescent="0.25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0" ht="15.6" customHeight="1" x14ac:dyDescent="0.25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T772" t="s">
        <v>77</v>
      </c>
    </row>
    <row r="773" spans="1:20" ht="15.6" customHeight="1" x14ac:dyDescent="0.25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0" ht="15.6" customHeight="1" x14ac:dyDescent="0.25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T774" t="s">
        <v>77</v>
      </c>
    </row>
    <row r="775" spans="1:20" ht="15.6" customHeight="1" x14ac:dyDescent="0.25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T775" t="s">
        <v>77</v>
      </c>
    </row>
    <row r="776" spans="1:20" ht="15.6" customHeight="1" x14ac:dyDescent="0.25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0" ht="15.6" customHeight="1" x14ac:dyDescent="0.25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0" ht="15.6" customHeight="1" x14ac:dyDescent="0.25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0" ht="15.6" customHeight="1" x14ac:dyDescent="0.25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0" ht="15.6" customHeight="1" x14ac:dyDescent="0.25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T780" t="s">
        <v>77</v>
      </c>
    </row>
    <row r="781" spans="1:20" ht="15.6" customHeight="1" x14ac:dyDescent="0.25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0" ht="15.6" customHeight="1" x14ac:dyDescent="0.25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T782" t="s">
        <v>77</v>
      </c>
    </row>
    <row r="783" spans="1:20" ht="15.6" customHeight="1" x14ac:dyDescent="0.25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0" ht="15.6" customHeight="1" x14ac:dyDescent="0.25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0" ht="15.6" customHeight="1" x14ac:dyDescent="0.25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0" ht="15.6" customHeight="1" x14ac:dyDescent="0.25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0" ht="15.6" customHeight="1" x14ac:dyDescent="0.25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0" ht="15.6" customHeight="1" x14ac:dyDescent="0.25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0" ht="15.6" customHeight="1" x14ac:dyDescent="0.25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0" ht="15.6" customHeight="1" x14ac:dyDescent="0.25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0" ht="15.6" customHeight="1" x14ac:dyDescent="0.25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T791" t="s">
        <v>77</v>
      </c>
    </row>
    <row r="792" spans="1:20" ht="15.6" customHeight="1" x14ac:dyDescent="0.25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0" ht="15.6" customHeight="1" x14ac:dyDescent="0.25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0" ht="15.6" customHeight="1" x14ac:dyDescent="0.25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0" ht="15.6" customHeight="1" x14ac:dyDescent="0.25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T795" t="s">
        <v>77</v>
      </c>
    </row>
    <row r="796" spans="1:20" ht="15.6" customHeight="1" x14ac:dyDescent="0.25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0" ht="15.6" customHeight="1" x14ac:dyDescent="0.25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0" ht="15.6" customHeight="1" x14ac:dyDescent="0.25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0" ht="15.6" customHeight="1" x14ac:dyDescent="0.25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0" ht="15.6" customHeight="1" x14ac:dyDescent="0.25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P800" t="s">
        <v>58</v>
      </c>
      <c r="Q800" t="s">
        <v>58</v>
      </c>
      <c r="R800" t="s">
        <v>58</v>
      </c>
      <c r="S800" t="s">
        <v>58</v>
      </c>
      <c r="T800" t="s">
        <v>80</v>
      </c>
    </row>
    <row r="801" spans="1:20" ht="15.6" customHeight="1" x14ac:dyDescent="0.25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0" ht="15.6" customHeight="1" x14ac:dyDescent="0.25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0" ht="15.6" customHeight="1" x14ac:dyDescent="0.25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0" ht="15.6" customHeight="1" x14ac:dyDescent="0.25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0" ht="15.6" customHeight="1" x14ac:dyDescent="0.25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0" ht="15.6" customHeight="1" x14ac:dyDescent="0.25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0" ht="15.6" customHeight="1" x14ac:dyDescent="0.25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0" ht="15.6" customHeight="1" x14ac:dyDescent="0.25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0" ht="15.6" customHeight="1" x14ac:dyDescent="0.25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0" ht="15.6" customHeight="1" x14ac:dyDescent="0.25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0" ht="15.6" customHeight="1" x14ac:dyDescent="0.25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T811" t="s">
        <v>77</v>
      </c>
    </row>
    <row r="812" spans="1:20" ht="15.6" customHeight="1" x14ac:dyDescent="0.25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T812" t="s">
        <v>77</v>
      </c>
    </row>
    <row r="813" spans="1:20" ht="15.6" customHeight="1" x14ac:dyDescent="0.25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T813" t="s">
        <v>77</v>
      </c>
    </row>
    <row r="814" spans="1:20" ht="15.6" customHeight="1" x14ac:dyDescent="0.25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T814" t="s">
        <v>77</v>
      </c>
    </row>
    <row r="815" spans="1:20" ht="15.6" customHeight="1" x14ac:dyDescent="0.25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T815" t="s">
        <v>77</v>
      </c>
    </row>
    <row r="816" spans="1:20" ht="15.6" customHeight="1" x14ac:dyDescent="0.25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0" ht="15.6" customHeight="1" x14ac:dyDescent="0.25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0" ht="15.6" customHeight="1" x14ac:dyDescent="0.25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T818" t="s">
        <v>77</v>
      </c>
    </row>
    <row r="819" spans="1:20" ht="15.6" customHeight="1" x14ac:dyDescent="0.25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T819" t="s">
        <v>77</v>
      </c>
    </row>
    <row r="820" spans="1:20" ht="15.6" customHeight="1" x14ac:dyDescent="0.25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T820" t="s">
        <v>77</v>
      </c>
    </row>
    <row r="821" spans="1:20" ht="15.6" customHeight="1" x14ac:dyDescent="0.25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T821" t="s">
        <v>77</v>
      </c>
    </row>
    <row r="822" spans="1:20" ht="15.6" customHeight="1" x14ac:dyDescent="0.25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T822" t="s">
        <v>77</v>
      </c>
    </row>
    <row r="823" spans="1:20" ht="15.6" customHeight="1" x14ac:dyDescent="0.25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T823" t="s">
        <v>77</v>
      </c>
    </row>
    <row r="824" spans="1:20" ht="15.6" customHeight="1" x14ac:dyDescent="0.25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T824" t="s">
        <v>77</v>
      </c>
    </row>
    <row r="825" spans="1:20" ht="15.6" customHeight="1" x14ac:dyDescent="0.25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T825" t="s">
        <v>77</v>
      </c>
    </row>
    <row r="826" spans="1:20" ht="15.6" customHeight="1" x14ac:dyDescent="0.25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T826" t="s">
        <v>77</v>
      </c>
    </row>
    <row r="827" spans="1:20" ht="15.6" customHeight="1" x14ac:dyDescent="0.25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0" ht="15.6" customHeight="1" x14ac:dyDescent="0.25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0" ht="15.6" customHeight="1" x14ac:dyDescent="0.25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T829" t="s">
        <v>77</v>
      </c>
    </row>
    <row r="830" spans="1:20" ht="15.6" customHeight="1" x14ac:dyDescent="0.25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T830" t="s">
        <v>77</v>
      </c>
    </row>
    <row r="831" spans="1:20" ht="15.6" customHeight="1" x14ac:dyDescent="0.25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T831" t="s">
        <v>77</v>
      </c>
    </row>
    <row r="832" spans="1:20" ht="15.6" customHeight="1" x14ac:dyDescent="0.25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T832" t="s">
        <v>77</v>
      </c>
    </row>
    <row r="833" spans="1:20" ht="15.6" customHeight="1" x14ac:dyDescent="0.25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T833" t="s">
        <v>77</v>
      </c>
    </row>
    <row r="834" spans="1:20" ht="15.6" customHeight="1" x14ac:dyDescent="0.25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T834" t="s">
        <v>77</v>
      </c>
    </row>
    <row r="835" spans="1:20" ht="15.6" customHeight="1" x14ac:dyDescent="0.25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T835" t="s">
        <v>77</v>
      </c>
    </row>
    <row r="836" spans="1:20" ht="15.6" customHeight="1" x14ac:dyDescent="0.25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T836" t="s">
        <v>77</v>
      </c>
    </row>
    <row r="837" spans="1:20" ht="15.6" customHeight="1" x14ac:dyDescent="0.25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T837" t="s">
        <v>77</v>
      </c>
    </row>
    <row r="838" spans="1:20" ht="15.6" customHeight="1" x14ac:dyDescent="0.25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T838" t="s">
        <v>77</v>
      </c>
    </row>
    <row r="839" spans="1:20" ht="15.6" customHeight="1" x14ac:dyDescent="0.25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T839" t="s">
        <v>77</v>
      </c>
    </row>
    <row r="840" spans="1:20" ht="15.6" customHeight="1" x14ac:dyDescent="0.25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0" ht="15.6" customHeight="1" x14ac:dyDescent="0.25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0" ht="15.6" customHeight="1" x14ac:dyDescent="0.25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0" ht="15.6" customHeight="1" x14ac:dyDescent="0.25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T843" t="s">
        <v>77</v>
      </c>
    </row>
    <row r="844" spans="1:20" ht="15.6" customHeight="1" x14ac:dyDescent="0.25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0" ht="15.6" customHeight="1" x14ac:dyDescent="0.25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0" ht="15.6" customHeight="1" x14ac:dyDescent="0.25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0" ht="15.6" customHeight="1" x14ac:dyDescent="0.25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0" ht="15.6" customHeight="1" x14ac:dyDescent="0.25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5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5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5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5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5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5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5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5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5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5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5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5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5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5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5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5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0" ht="15.6" customHeight="1" x14ac:dyDescent="0.25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0" ht="15.6" customHeight="1" x14ac:dyDescent="0.25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0" ht="15.6" customHeight="1" x14ac:dyDescent="0.25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0" ht="15.6" customHeight="1" x14ac:dyDescent="0.25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0" ht="15.6" customHeight="1" x14ac:dyDescent="0.25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0" ht="15.6" customHeight="1" x14ac:dyDescent="0.25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0" ht="15.6" customHeight="1" x14ac:dyDescent="0.25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0" ht="15.6" customHeight="1" x14ac:dyDescent="0.25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T872" t="s">
        <v>77</v>
      </c>
    </row>
    <row r="873" spans="1:20" ht="15.6" customHeight="1" x14ac:dyDescent="0.25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0" ht="15.6" customHeight="1" x14ac:dyDescent="0.25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0" ht="15.6" customHeight="1" x14ac:dyDescent="0.25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0" ht="15.6" customHeight="1" x14ac:dyDescent="0.25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T876" t="s">
        <v>77</v>
      </c>
    </row>
    <row r="877" spans="1:20" ht="15.6" customHeight="1" x14ac:dyDescent="0.25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0" ht="15.6" customHeight="1" x14ac:dyDescent="0.25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T878" t="s">
        <v>78</v>
      </c>
    </row>
    <row r="879" spans="1:20" ht="15.6" customHeight="1" x14ac:dyDescent="0.25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T879" t="s">
        <v>77</v>
      </c>
    </row>
    <row r="880" spans="1:20" ht="15.6" customHeight="1" x14ac:dyDescent="0.25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0" ht="15.6" customHeight="1" x14ac:dyDescent="0.25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0" ht="15.6" customHeight="1" x14ac:dyDescent="0.25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0" ht="15.6" customHeight="1" x14ac:dyDescent="0.25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0" ht="15.6" customHeight="1" x14ac:dyDescent="0.25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T884" t="s">
        <v>77</v>
      </c>
    </row>
    <row r="885" spans="1:20" ht="15.6" customHeight="1" x14ac:dyDescent="0.25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T885" t="s">
        <v>77</v>
      </c>
    </row>
    <row r="886" spans="1:20" ht="15.6" customHeight="1" x14ac:dyDescent="0.25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T886" t="s">
        <v>77</v>
      </c>
    </row>
    <row r="887" spans="1:20" ht="15.6" customHeight="1" x14ac:dyDescent="0.25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T887" t="s">
        <v>77</v>
      </c>
    </row>
    <row r="888" spans="1:20" ht="15.6" customHeight="1" x14ac:dyDescent="0.25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T888" t="s">
        <v>77</v>
      </c>
    </row>
    <row r="889" spans="1:20" ht="15.6" customHeight="1" x14ac:dyDescent="0.25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T889" t="s">
        <v>77</v>
      </c>
    </row>
    <row r="890" spans="1:20" ht="15.6" customHeight="1" x14ac:dyDescent="0.25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T890" t="s">
        <v>77</v>
      </c>
    </row>
    <row r="891" spans="1:20" ht="15.6" customHeight="1" x14ac:dyDescent="0.25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T891" t="s">
        <v>77</v>
      </c>
    </row>
    <row r="892" spans="1:20" ht="15.6" customHeight="1" x14ac:dyDescent="0.25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T892" t="s">
        <v>77</v>
      </c>
    </row>
    <row r="893" spans="1:20" ht="15.6" customHeight="1" x14ac:dyDescent="0.25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T893" t="s">
        <v>77</v>
      </c>
    </row>
    <row r="894" spans="1:20" ht="15.6" customHeight="1" x14ac:dyDescent="0.25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0" ht="15.6" customHeight="1" x14ac:dyDescent="0.25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0" ht="15.6" customHeight="1" x14ac:dyDescent="0.25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0" ht="15.6" customHeight="1" x14ac:dyDescent="0.25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0" ht="15.6" customHeight="1" x14ac:dyDescent="0.25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T898" t="s">
        <v>77</v>
      </c>
    </row>
    <row r="899" spans="1:20" ht="15.6" customHeight="1" x14ac:dyDescent="0.25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0" ht="15.6" customHeight="1" x14ac:dyDescent="0.25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0" ht="15.6" customHeight="1" x14ac:dyDescent="0.25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0" ht="15.6" customHeight="1" x14ac:dyDescent="0.25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0" ht="15.6" customHeight="1" x14ac:dyDescent="0.25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0" ht="15.6" customHeight="1" x14ac:dyDescent="0.25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0" ht="15.6" customHeight="1" x14ac:dyDescent="0.25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0" ht="15.6" customHeight="1" x14ac:dyDescent="0.25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0" ht="15.6" customHeight="1" x14ac:dyDescent="0.25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0" ht="15.6" customHeight="1" x14ac:dyDescent="0.25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T908" t="s">
        <v>77</v>
      </c>
    </row>
    <row r="909" spans="1:20" ht="15.6" customHeight="1" x14ac:dyDescent="0.25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0" ht="15.6" customHeight="1" x14ac:dyDescent="0.25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0" ht="15.6" customHeight="1" x14ac:dyDescent="0.25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0" ht="15.6" customHeight="1" x14ac:dyDescent="0.25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0" ht="15.6" customHeight="1" x14ac:dyDescent="0.25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0" ht="15.6" customHeight="1" x14ac:dyDescent="0.25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0" ht="15.6" customHeight="1" x14ac:dyDescent="0.25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0" ht="15.6" customHeight="1" x14ac:dyDescent="0.25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T916" t="s">
        <v>77</v>
      </c>
    </row>
    <row r="917" spans="1:20" ht="15.6" customHeight="1" x14ac:dyDescent="0.25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0" ht="15.6" customHeight="1" x14ac:dyDescent="0.25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T918" t="s">
        <v>77</v>
      </c>
    </row>
    <row r="919" spans="1:20" ht="15.6" customHeight="1" x14ac:dyDescent="0.25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T919" t="s">
        <v>77</v>
      </c>
    </row>
    <row r="920" spans="1:20" ht="15.6" customHeight="1" x14ac:dyDescent="0.25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0" ht="15.6" customHeight="1" x14ac:dyDescent="0.25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0" ht="15.6" customHeight="1" x14ac:dyDescent="0.25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T922" t="s">
        <v>77</v>
      </c>
    </row>
    <row r="923" spans="1:20" ht="15.6" customHeight="1" x14ac:dyDescent="0.25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0" ht="15.6" customHeight="1" x14ac:dyDescent="0.25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0" ht="15.6" customHeight="1" x14ac:dyDescent="0.25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T925" t="s">
        <v>77</v>
      </c>
    </row>
    <row r="926" spans="1:20" ht="15.6" customHeight="1" x14ac:dyDescent="0.25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0" ht="15.6" customHeight="1" x14ac:dyDescent="0.25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0" ht="15.6" customHeight="1" x14ac:dyDescent="0.25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0" ht="15.6" customHeight="1" x14ac:dyDescent="0.25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0" ht="15.6" customHeight="1" x14ac:dyDescent="0.25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T930" t="s">
        <v>77</v>
      </c>
    </row>
    <row r="931" spans="1:20" ht="15.6" customHeight="1" x14ac:dyDescent="0.25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0" ht="15.6" customHeight="1" x14ac:dyDescent="0.25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0" ht="15.6" customHeight="1" x14ac:dyDescent="0.25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0" ht="15.6" customHeight="1" x14ac:dyDescent="0.25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0" ht="15.6" customHeight="1" x14ac:dyDescent="0.25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0" ht="15.6" customHeight="1" x14ac:dyDescent="0.25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T936" t="s">
        <v>77</v>
      </c>
    </row>
    <row r="937" spans="1:20" ht="15.6" customHeight="1" x14ac:dyDescent="0.25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0" ht="15.6" customHeight="1" x14ac:dyDescent="0.25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0" ht="15.6" customHeight="1" x14ac:dyDescent="0.25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0" ht="15.6" customHeight="1" x14ac:dyDescent="0.25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0" ht="15.6" customHeight="1" x14ac:dyDescent="0.25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T941" t="s">
        <v>77</v>
      </c>
    </row>
    <row r="942" spans="1:20" ht="15.6" customHeight="1" x14ac:dyDescent="0.25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0" ht="15.6" customHeight="1" x14ac:dyDescent="0.25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T943" t="s">
        <v>77</v>
      </c>
    </row>
    <row r="944" spans="1:20" ht="15.6" customHeight="1" x14ac:dyDescent="0.25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0" ht="15.6" customHeight="1" x14ac:dyDescent="0.25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0" ht="15.6" customHeight="1" x14ac:dyDescent="0.25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0" ht="15.6" customHeight="1" x14ac:dyDescent="0.25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0" ht="15.6" customHeight="1" x14ac:dyDescent="0.25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0" ht="15.6" customHeight="1" x14ac:dyDescent="0.25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T949" t="s">
        <v>77</v>
      </c>
    </row>
    <row r="950" spans="1:20" ht="15.6" customHeight="1" x14ac:dyDescent="0.25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T950" t="s">
        <v>77</v>
      </c>
    </row>
    <row r="951" spans="1:20" ht="15.6" customHeight="1" x14ac:dyDescent="0.25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0" ht="15.6" customHeight="1" x14ac:dyDescent="0.25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T952" t="s">
        <v>77</v>
      </c>
    </row>
    <row r="953" spans="1:20" ht="15.6" customHeight="1" x14ac:dyDescent="0.25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T953" t="s">
        <v>77</v>
      </c>
    </row>
    <row r="954" spans="1:20" ht="15.6" customHeight="1" x14ac:dyDescent="0.25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0" ht="15.6" customHeight="1" x14ac:dyDescent="0.25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0" ht="15.6" customHeight="1" x14ac:dyDescent="0.25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0" ht="15.6" customHeight="1" x14ac:dyDescent="0.25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0" ht="15.6" customHeight="1" x14ac:dyDescent="0.25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0" s="19" customFormat="1" ht="15.6" customHeight="1" thickBot="1" x14ac:dyDescent="0.3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0" ht="15.6" customHeight="1" x14ac:dyDescent="0.25">
      <c r="A960" s="8">
        <v>44492</v>
      </c>
      <c r="B960" s="12" t="s">
        <v>6</v>
      </c>
      <c r="C960" s="13">
        <v>2021</v>
      </c>
      <c r="D960" s="13">
        <v>1</v>
      </c>
      <c r="E960" s="13" t="s">
        <v>68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</row>
    <row r="961" spans="1:20" ht="15.6" customHeight="1" x14ac:dyDescent="0.25">
      <c r="A961" s="8">
        <v>44492</v>
      </c>
      <c r="B961" s="12" t="s">
        <v>6</v>
      </c>
      <c r="C961" s="13">
        <v>2021</v>
      </c>
      <c r="D961" s="13">
        <v>1</v>
      </c>
      <c r="E961" s="13" t="s">
        <v>68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</row>
    <row r="962" spans="1:20" ht="15.6" customHeight="1" x14ac:dyDescent="0.25">
      <c r="A962" s="8">
        <v>44492</v>
      </c>
      <c r="B962" s="12" t="s">
        <v>6</v>
      </c>
      <c r="C962" s="13">
        <v>2021</v>
      </c>
      <c r="D962" s="13">
        <v>1</v>
      </c>
      <c r="E962" s="13" t="s">
        <v>68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</row>
    <row r="963" spans="1:20" ht="15.6" customHeight="1" x14ac:dyDescent="0.25">
      <c r="A963" s="8">
        <v>44492</v>
      </c>
      <c r="B963" s="12" t="s">
        <v>6</v>
      </c>
      <c r="C963" s="13">
        <v>2021</v>
      </c>
      <c r="D963" s="13">
        <v>1</v>
      </c>
      <c r="E963" s="13" t="s">
        <v>68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</row>
    <row r="964" spans="1:20" ht="15.6" customHeight="1" x14ac:dyDescent="0.25">
      <c r="A964" s="8">
        <v>44492</v>
      </c>
      <c r="B964" s="12" t="s">
        <v>6</v>
      </c>
      <c r="C964" s="13">
        <v>2021</v>
      </c>
      <c r="D964" s="13">
        <v>1</v>
      </c>
      <c r="E964" s="13" t="s">
        <v>68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</row>
    <row r="965" spans="1:20" ht="15.6" customHeight="1" x14ac:dyDescent="0.25">
      <c r="A965" s="8">
        <v>44492</v>
      </c>
      <c r="B965" s="12" t="s">
        <v>6</v>
      </c>
      <c r="C965" s="13">
        <v>2021</v>
      </c>
      <c r="D965" s="13">
        <v>1</v>
      </c>
      <c r="E965" s="13" t="s">
        <v>68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</row>
    <row r="966" spans="1:20" ht="15.6" customHeight="1" x14ac:dyDescent="0.25">
      <c r="A966" s="8">
        <v>44492</v>
      </c>
      <c r="B966" s="12" t="s">
        <v>6</v>
      </c>
      <c r="C966" s="13">
        <v>2021</v>
      </c>
      <c r="D966" s="13">
        <v>1</v>
      </c>
      <c r="E966" s="13" t="s">
        <v>68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</row>
    <row r="967" spans="1:20" ht="15.6" customHeight="1" x14ac:dyDescent="0.25">
      <c r="A967" s="8">
        <v>44492</v>
      </c>
      <c r="B967" s="12" t="s">
        <v>6</v>
      </c>
      <c r="C967" s="13">
        <v>2021</v>
      </c>
      <c r="D967" s="13">
        <v>1</v>
      </c>
      <c r="E967" s="13" t="s">
        <v>68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</row>
    <row r="968" spans="1:20" ht="15.6" customHeight="1" x14ac:dyDescent="0.25">
      <c r="A968" s="8">
        <v>44492</v>
      </c>
      <c r="B968" s="12" t="s">
        <v>6</v>
      </c>
      <c r="C968" s="13">
        <v>2021</v>
      </c>
      <c r="D968" s="13">
        <v>1</v>
      </c>
      <c r="E968" s="13" t="s">
        <v>68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</row>
    <row r="969" spans="1:20" ht="15.6" customHeight="1" x14ac:dyDescent="0.25">
      <c r="A969" s="8">
        <v>44492</v>
      </c>
      <c r="B969" s="12" t="s">
        <v>6</v>
      </c>
      <c r="C969" s="13">
        <v>2021</v>
      </c>
      <c r="D969" s="13">
        <v>1</v>
      </c>
      <c r="E969" s="13" t="s">
        <v>68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</row>
    <row r="970" spans="1:20" ht="15.6" customHeight="1" x14ac:dyDescent="0.25">
      <c r="A970" s="8">
        <v>44492</v>
      </c>
      <c r="B970" s="12" t="s">
        <v>6</v>
      </c>
      <c r="C970" s="13">
        <v>2021</v>
      </c>
      <c r="D970" s="13">
        <v>1</v>
      </c>
      <c r="E970" s="13" t="s">
        <v>68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P970" t="s">
        <v>58</v>
      </c>
      <c r="Q970" t="s">
        <v>58</v>
      </c>
      <c r="R970" t="s">
        <v>58</v>
      </c>
      <c r="S970" t="s">
        <v>58</v>
      </c>
      <c r="T970" t="s">
        <v>70</v>
      </c>
    </row>
    <row r="971" spans="1:20" ht="15.6" customHeight="1" x14ac:dyDescent="0.25">
      <c r="A971" s="8">
        <v>44492</v>
      </c>
      <c r="B971" s="12" t="s">
        <v>6</v>
      </c>
      <c r="C971" s="13">
        <v>2021</v>
      </c>
      <c r="D971" s="13">
        <v>1</v>
      </c>
      <c r="E971" s="13" t="s">
        <v>68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</row>
    <row r="972" spans="1:20" ht="15.6" customHeight="1" x14ac:dyDescent="0.25">
      <c r="A972" s="8">
        <v>44492</v>
      </c>
      <c r="B972" s="12" t="s">
        <v>6</v>
      </c>
      <c r="C972" s="13">
        <v>2021</v>
      </c>
      <c r="D972" s="13">
        <v>1</v>
      </c>
      <c r="E972" s="13" t="s">
        <v>68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</row>
    <row r="973" spans="1:20" ht="15.6" customHeight="1" x14ac:dyDescent="0.25">
      <c r="A973" s="8">
        <v>44492</v>
      </c>
      <c r="B973" s="12" t="s">
        <v>6</v>
      </c>
      <c r="C973" s="13">
        <v>2021</v>
      </c>
      <c r="D973" s="13">
        <v>1</v>
      </c>
      <c r="E973" s="13" t="s">
        <v>68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</row>
    <row r="974" spans="1:20" ht="15.6" customHeight="1" x14ac:dyDescent="0.25">
      <c r="A974" s="8">
        <v>44492</v>
      </c>
      <c r="B974" s="12" t="s">
        <v>6</v>
      </c>
      <c r="C974" s="13">
        <v>2021</v>
      </c>
      <c r="D974" s="13">
        <v>1</v>
      </c>
      <c r="E974" s="13" t="s">
        <v>68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</row>
    <row r="975" spans="1:20" ht="15.6" customHeight="1" x14ac:dyDescent="0.25">
      <c r="A975" s="8">
        <v>44492</v>
      </c>
      <c r="B975" s="12" t="s">
        <v>6</v>
      </c>
      <c r="C975" s="13">
        <v>2021</v>
      </c>
      <c r="D975" s="13">
        <v>1</v>
      </c>
      <c r="E975" s="13" t="s">
        <v>68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</row>
    <row r="976" spans="1:20" ht="15.6" customHeight="1" x14ac:dyDescent="0.25">
      <c r="A976" s="8">
        <v>44492</v>
      </c>
      <c r="B976" s="12" t="s">
        <v>6</v>
      </c>
      <c r="C976" s="13">
        <v>2021</v>
      </c>
      <c r="D976" s="13">
        <v>1</v>
      </c>
      <c r="E976" s="13" t="s">
        <v>68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</row>
    <row r="977" spans="1:19" ht="15.6" customHeight="1" x14ac:dyDescent="0.25">
      <c r="A977" s="8">
        <v>44492</v>
      </c>
      <c r="B977" s="12" t="s">
        <v>6</v>
      </c>
      <c r="C977" s="13">
        <v>2021</v>
      </c>
      <c r="D977" s="13">
        <v>1</v>
      </c>
      <c r="E977" s="13" t="s">
        <v>68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</row>
    <row r="978" spans="1:19" ht="15.6" customHeight="1" x14ac:dyDescent="0.25">
      <c r="A978" s="8">
        <v>44492</v>
      </c>
      <c r="B978" s="12" t="s">
        <v>6</v>
      </c>
      <c r="C978" s="13">
        <v>2021</v>
      </c>
      <c r="D978" s="13">
        <v>1</v>
      </c>
      <c r="E978" s="13" t="s">
        <v>68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</row>
    <row r="979" spans="1:19" ht="15.6" customHeight="1" x14ac:dyDescent="0.25">
      <c r="A979" s="8">
        <v>44492</v>
      </c>
      <c r="B979" s="12" t="s">
        <v>6</v>
      </c>
      <c r="C979" s="13">
        <v>2021</v>
      </c>
      <c r="D979" s="13">
        <v>1</v>
      </c>
      <c r="E979" s="13" t="s">
        <v>68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</row>
    <row r="980" spans="1:19" ht="15.6" customHeight="1" x14ac:dyDescent="0.25">
      <c r="A980" s="8">
        <v>44492</v>
      </c>
      <c r="B980" s="12" t="s">
        <v>6</v>
      </c>
      <c r="C980" s="13">
        <v>2021</v>
      </c>
      <c r="D980" s="13">
        <v>1</v>
      </c>
      <c r="E980" s="13" t="s">
        <v>68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</row>
    <row r="981" spans="1:19" ht="15.6" customHeight="1" x14ac:dyDescent="0.25">
      <c r="A981" s="8">
        <v>44492</v>
      </c>
      <c r="B981" s="12" t="s">
        <v>6</v>
      </c>
      <c r="C981" s="13">
        <v>2021</v>
      </c>
      <c r="D981" s="13">
        <v>1</v>
      </c>
      <c r="E981" s="13" t="s">
        <v>68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</row>
    <row r="982" spans="1:19" ht="15.6" customHeight="1" x14ac:dyDescent="0.25">
      <c r="A982" s="8">
        <v>44492</v>
      </c>
      <c r="B982" s="12" t="s">
        <v>6</v>
      </c>
      <c r="C982" s="13">
        <v>2021</v>
      </c>
      <c r="D982" s="13">
        <v>1</v>
      </c>
      <c r="E982" s="13" t="s">
        <v>68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</row>
    <row r="983" spans="1:19" ht="15.6" customHeight="1" x14ac:dyDescent="0.25">
      <c r="A983" s="8">
        <v>44492</v>
      </c>
      <c r="B983" s="12" t="s">
        <v>6</v>
      </c>
      <c r="C983" s="13">
        <v>2021</v>
      </c>
      <c r="D983" s="13">
        <v>1</v>
      </c>
      <c r="E983" s="13" t="s">
        <v>68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</row>
    <row r="984" spans="1:19" ht="15.6" customHeight="1" x14ac:dyDescent="0.25">
      <c r="A984" s="8">
        <v>44492</v>
      </c>
      <c r="B984" s="12" t="s">
        <v>6</v>
      </c>
      <c r="C984" s="13">
        <v>2021</v>
      </c>
      <c r="D984" s="13">
        <v>1</v>
      </c>
      <c r="E984" s="13" t="s">
        <v>68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</row>
    <row r="985" spans="1:19" ht="15.6" customHeight="1" x14ac:dyDescent="0.25">
      <c r="A985" s="8">
        <v>44492</v>
      </c>
      <c r="B985" s="12" t="s">
        <v>6</v>
      </c>
      <c r="C985" s="13">
        <v>2021</v>
      </c>
      <c r="D985" s="13">
        <v>1</v>
      </c>
      <c r="E985" s="13" t="s">
        <v>68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</row>
    <row r="986" spans="1:19" ht="15.6" customHeight="1" x14ac:dyDescent="0.25">
      <c r="A986" s="8">
        <v>44492</v>
      </c>
      <c r="B986" s="12" t="s">
        <v>6</v>
      </c>
      <c r="C986" s="13">
        <v>2021</v>
      </c>
      <c r="D986" s="13">
        <v>1</v>
      </c>
      <c r="E986" s="13" t="s">
        <v>68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</row>
    <row r="987" spans="1:19" ht="15.6" customHeight="1" x14ac:dyDescent="0.25">
      <c r="A987" s="8">
        <v>44492</v>
      </c>
      <c r="B987" s="12" t="s">
        <v>6</v>
      </c>
      <c r="C987" s="13">
        <v>2021</v>
      </c>
      <c r="D987" s="13">
        <v>1</v>
      </c>
      <c r="E987" s="13" t="s">
        <v>68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</row>
    <row r="988" spans="1:19" ht="15.6" customHeight="1" x14ac:dyDescent="0.25">
      <c r="A988" s="8">
        <v>44492</v>
      </c>
      <c r="B988" s="12" t="s">
        <v>6</v>
      </c>
      <c r="C988" s="13">
        <v>2021</v>
      </c>
      <c r="D988" s="13">
        <v>1</v>
      </c>
      <c r="E988" s="13" t="s">
        <v>68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</row>
    <row r="989" spans="1:19" ht="15.6" customHeight="1" x14ac:dyDescent="0.25">
      <c r="A989" s="8">
        <v>44492</v>
      </c>
      <c r="B989" s="12" t="s">
        <v>6</v>
      </c>
      <c r="C989" s="13">
        <v>2021</v>
      </c>
      <c r="D989" s="13">
        <v>1</v>
      </c>
      <c r="E989" s="13" t="s">
        <v>68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</row>
    <row r="990" spans="1:19" ht="15.6" customHeight="1" x14ac:dyDescent="0.25">
      <c r="A990" s="8">
        <v>44478</v>
      </c>
      <c r="B990" s="12" t="s">
        <v>114</v>
      </c>
      <c r="C990" s="13">
        <v>2021</v>
      </c>
      <c r="D990" s="13">
        <v>1</v>
      </c>
      <c r="E990" s="13" t="s">
        <v>68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19" ht="15.6" customHeight="1" x14ac:dyDescent="0.25">
      <c r="A991" s="8">
        <v>44478</v>
      </c>
      <c r="B991" s="12" t="s">
        <v>114</v>
      </c>
      <c r="C991" s="13">
        <v>2021</v>
      </c>
      <c r="D991" s="13">
        <v>1</v>
      </c>
      <c r="E991" s="13" t="s">
        <v>68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19" ht="15.6" customHeight="1" x14ac:dyDescent="0.25">
      <c r="A992" s="8">
        <v>44478</v>
      </c>
      <c r="B992" s="12" t="s">
        <v>114</v>
      </c>
      <c r="C992" s="13">
        <v>2021</v>
      </c>
      <c r="D992" s="13">
        <v>1</v>
      </c>
      <c r="E992" s="13" t="s">
        <v>68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5">
      <c r="A993" s="8">
        <v>44478</v>
      </c>
      <c r="B993" s="12" t="s">
        <v>114</v>
      </c>
      <c r="C993" s="13">
        <v>2021</v>
      </c>
      <c r="D993" s="13">
        <v>1</v>
      </c>
      <c r="E993" s="13" t="s">
        <v>68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5">
      <c r="A994" s="8">
        <v>44478</v>
      </c>
      <c r="B994" s="12" t="s">
        <v>114</v>
      </c>
      <c r="C994" s="13">
        <v>2021</v>
      </c>
      <c r="D994" s="13">
        <v>1</v>
      </c>
      <c r="E994" s="13" t="s">
        <v>68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5">
      <c r="A995" s="8">
        <v>44478</v>
      </c>
      <c r="B995" s="12" t="s">
        <v>114</v>
      </c>
      <c r="C995" s="13">
        <v>2021</v>
      </c>
      <c r="D995" s="13">
        <v>1</v>
      </c>
      <c r="E995" s="13" t="s">
        <v>68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5">
      <c r="A996" s="8">
        <v>44478</v>
      </c>
      <c r="B996" s="12" t="s">
        <v>114</v>
      </c>
      <c r="C996" s="13">
        <v>2021</v>
      </c>
      <c r="D996" s="13">
        <v>1</v>
      </c>
      <c r="E996" s="13" t="s">
        <v>68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5">
      <c r="A997" s="8">
        <v>44478</v>
      </c>
      <c r="B997" s="12" t="s">
        <v>114</v>
      </c>
      <c r="C997" s="13">
        <v>2021</v>
      </c>
      <c r="D997" s="13">
        <v>1</v>
      </c>
      <c r="E997" s="13" t="s">
        <v>68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5">
      <c r="A998" s="8">
        <v>44478</v>
      </c>
      <c r="B998" s="12" t="s">
        <v>114</v>
      </c>
      <c r="C998" s="13">
        <v>2021</v>
      </c>
      <c r="D998" s="13">
        <v>1</v>
      </c>
      <c r="E998" s="13" t="s">
        <v>68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5">
      <c r="A999" s="8">
        <v>44478</v>
      </c>
      <c r="B999" s="12" t="s">
        <v>114</v>
      </c>
      <c r="C999" s="13">
        <v>2021</v>
      </c>
      <c r="D999" s="13">
        <v>1</v>
      </c>
      <c r="E999" s="13" t="s">
        <v>68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5">
      <c r="A1000" s="8">
        <v>44478</v>
      </c>
      <c r="B1000" s="12" t="s">
        <v>114</v>
      </c>
      <c r="C1000" s="13">
        <v>2021</v>
      </c>
      <c r="D1000" s="13">
        <v>1</v>
      </c>
      <c r="E1000" s="13" t="s">
        <v>68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5">
      <c r="A1001" s="8">
        <v>44478</v>
      </c>
      <c r="B1001" s="12" t="s">
        <v>114</v>
      </c>
      <c r="C1001" s="13">
        <v>2021</v>
      </c>
      <c r="D1001" s="13">
        <v>1</v>
      </c>
      <c r="E1001" s="13" t="s">
        <v>68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5">
      <c r="A1002" s="8">
        <v>44478</v>
      </c>
      <c r="B1002" s="12" t="s">
        <v>114</v>
      </c>
      <c r="C1002" s="13">
        <v>2021</v>
      </c>
      <c r="D1002" s="13">
        <v>1</v>
      </c>
      <c r="E1002" s="13" t="s">
        <v>68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5">
      <c r="A1003" s="8">
        <v>44478</v>
      </c>
      <c r="B1003" s="12" t="s">
        <v>114</v>
      </c>
      <c r="C1003" s="13">
        <v>2021</v>
      </c>
      <c r="D1003" s="13">
        <v>1</v>
      </c>
      <c r="E1003" s="13" t="s">
        <v>68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5">
      <c r="A1004" s="8">
        <v>44478</v>
      </c>
      <c r="B1004" s="12" t="s">
        <v>114</v>
      </c>
      <c r="C1004" s="13">
        <v>2021</v>
      </c>
      <c r="D1004" s="13">
        <v>1</v>
      </c>
      <c r="E1004" s="13" t="s">
        <v>68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5">
      <c r="A1005" s="8">
        <v>44478</v>
      </c>
      <c r="B1005" s="12" t="s">
        <v>114</v>
      </c>
      <c r="C1005" s="13">
        <v>2021</v>
      </c>
      <c r="D1005" s="13">
        <v>1</v>
      </c>
      <c r="E1005" s="13" t="s">
        <v>68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5">
      <c r="A1006" s="8">
        <v>44478</v>
      </c>
      <c r="B1006" s="12" t="s">
        <v>114</v>
      </c>
      <c r="C1006" s="13">
        <v>2021</v>
      </c>
      <c r="D1006" s="13">
        <v>1</v>
      </c>
      <c r="E1006" s="13" t="s">
        <v>68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5">
      <c r="A1007" s="8">
        <v>44478</v>
      </c>
      <c r="B1007" s="12" t="s">
        <v>114</v>
      </c>
      <c r="C1007" s="13">
        <v>2021</v>
      </c>
      <c r="D1007" s="13">
        <v>1</v>
      </c>
      <c r="E1007" s="13" t="s">
        <v>68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5">
      <c r="A1008" s="8">
        <v>44478</v>
      </c>
      <c r="B1008" s="12" t="s">
        <v>114</v>
      </c>
      <c r="C1008" s="13">
        <v>2021</v>
      </c>
      <c r="D1008" s="13">
        <v>1</v>
      </c>
      <c r="E1008" s="13" t="s">
        <v>68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19" ht="15.6" customHeight="1" x14ac:dyDescent="0.25">
      <c r="A1009" s="8">
        <v>44478</v>
      </c>
      <c r="B1009" s="12" t="s">
        <v>114</v>
      </c>
      <c r="C1009" s="13">
        <v>2021</v>
      </c>
      <c r="D1009" s="13">
        <v>1</v>
      </c>
      <c r="E1009" s="13" t="s">
        <v>68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19" ht="15.6" customHeight="1" x14ac:dyDescent="0.25">
      <c r="A1010" s="8">
        <v>44478</v>
      </c>
      <c r="B1010" s="12" t="s">
        <v>114</v>
      </c>
      <c r="C1010" s="13">
        <v>2021</v>
      </c>
      <c r="D1010" s="13">
        <v>1</v>
      </c>
      <c r="E1010" s="13" t="s">
        <v>68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19" ht="15.6" customHeight="1" x14ac:dyDescent="0.25">
      <c r="A1011" s="8">
        <v>44478</v>
      </c>
      <c r="B1011" s="12" t="s">
        <v>114</v>
      </c>
      <c r="C1011" s="13">
        <v>2021</v>
      </c>
      <c r="D1011" s="13">
        <v>1</v>
      </c>
      <c r="E1011" s="13" t="s">
        <v>68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19" ht="15.6" customHeight="1" x14ac:dyDescent="0.25">
      <c r="A1012" s="8">
        <v>44478</v>
      </c>
      <c r="B1012" s="12" t="s">
        <v>114</v>
      </c>
      <c r="C1012" s="13">
        <v>2021</v>
      </c>
      <c r="D1012" s="13">
        <v>1</v>
      </c>
      <c r="E1012" s="13" t="s">
        <v>68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19" ht="15.6" customHeight="1" x14ac:dyDescent="0.25">
      <c r="A1013" s="8">
        <v>44478</v>
      </c>
      <c r="B1013" s="12" t="s">
        <v>114</v>
      </c>
      <c r="C1013" s="13">
        <v>2021</v>
      </c>
      <c r="D1013" s="13">
        <v>1</v>
      </c>
      <c r="E1013" s="13" t="s">
        <v>68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19" ht="15.6" customHeight="1" x14ac:dyDescent="0.25">
      <c r="A1014" s="8">
        <v>44478</v>
      </c>
      <c r="B1014" s="12" t="s">
        <v>114</v>
      </c>
      <c r="C1014" s="13">
        <v>2021</v>
      </c>
      <c r="D1014" s="13">
        <v>1</v>
      </c>
      <c r="E1014" s="13" t="s">
        <v>68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19" ht="15.6" customHeight="1" x14ac:dyDescent="0.25">
      <c r="A1015" s="8">
        <v>44478</v>
      </c>
      <c r="B1015" s="12" t="s">
        <v>114</v>
      </c>
      <c r="C1015" s="13">
        <v>2021</v>
      </c>
      <c r="D1015" s="13">
        <v>1</v>
      </c>
      <c r="E1015" s="13" t="s">
        <v>68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19" ht="15.6" customHeight="1" x14ac:dyDescent="0.25">
      <c r="A1016" s="8">
        <v>44478</v>
      </c>
      <c r="B1016" s="12" t="s">
        <v>114</v>
      </c>
      <c r="C1016" s="13">
        <v>2021</v>
      </c>
      <c r="D1016" s="13">
        <v>1</v>
      </c>
      <c r="E1016" s="13" t="s">
        <v>68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19" ht="15.6" customHeight="1" x14ac:dyDescent="0.25">
      <c r="A1017" s="8">
        <v>44478</v>
      </c>
      <c r="B1017" s="12" t="s">
        <v>114</v>
      </c>
      <c r="C1017" s="13">
        <v>2021</v>
      </c>
      <c r="D1017" s="13">
        <v>1</v>
      </c>
      <c r="E1017" s="13" t="s">
        <v>68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19" ht="15.6" customHeight="1" x14ac:dyDescent="0.25">
      <c r="A1018" s="8">
        <v>44478</v>
      </c>
      <c r="B1018" s="12" t="s">
        <v>114</v>
      </c>
      <c r="C1018" s="13">
        <v>2021</v>
      </c>
      <c r="D1018" s="13">
        <v>1</v>
      </c>
      <c r="E1018" s="13" t="s">
        <v>68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69</v>
      </c>
      <c r="P1018" s="12">
        <v>29</v>
      </c>
      <c r="Q1018" s="12">
        <v>32</v>
      </c>
      <c r="R1018" s="12">
        <v>102</v>
      </c>
      <c r="S1018" s="12">
        <v>61</v>
      </c>
    </row>
    <row r="1019" spans="1:19" ht="15.6" customHeight="1" x14ac:dyDescent="0.25">
      <c r="A1019" s="8">
        <v>44478</v>
      </c>
      <c r="B1019" s="12" t="s">
        <v>114</v>
      </c>
      <c r="C1019" s="13">
        <v>2021</v>
      </c>
      <c r="D1019" s="13">
        <v>1</v>
      </c>
      <c r="E1019" s="13" t="s">
        <v>68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69</v>
      </c>
      <c r="P1019" s="12">
        <v>42</v>
      </c>
      <c r="Q1019" s="12">
        <v>52</v>
      </c>
      <c r="R1019" s="12">
        <v>115</v>
      </c>
      <c r="S1019" s="12">
        <v>94</v>
      </c>
    </row>
    <row r="1020" spans="1:19" ht="15.6" customHeight="1" x14ac:dyDescent="0.25">
      <c r="A1020" s="8">
        <v>44478</v>
      </c>
      <c r="B1020" s="12" t="s">
        <v>114</v>
      </c>
      <c r="C1020" s="13">
        <v>2021</v>
      </c>
      <c r="D1020" s="13">
        <v>1</v>
      </c>
      <c r="E1020" s="13" t="s">
        <v>68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69</v>
      </c>
      <c r="P1020" s="12">
        <v>8</v>
      </c>
      <c r="Q1020" s="12">
        <v>14</v>
      </c>
      <c r="R1020" s="12">
        <v>93</v>
      </c>
      <c r="S1020" s="12">
        <v>22</v>
      </c>
    </row>
    <row r="1021" spans="1:19" ht="15.6" customHeight="1" x14ac:dyDescent="0.25">
      <c r="A1021" s="8">
        <v>44478</v>
      </c>
      <c r="B1021" s="12" t="s">
        <v>114</v>
      </c>
      <c r="C1021" s="13">
        <v>2021</v>
      </c>
      <c r="D1021" s="13">
        <v>1</v>
      </c>
      <c r="E1021" s="13" t="s">
        <v>68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69</v>
      </c>
      <c r="P1021" s="12">
        <v>37</v>
      </c>
      <c r="Q1021" s="12">
        <v>15</v>
      </c>
      <c r="R1021" s="12">
        <v>64</v>
      </c>
      <c r="S1021" s="12">
        <v>52</v>
      </c>
    </row>
    <row r="1022" spans="1:19" ht="15.6" customHeight="1" x14ac:dyDescent="0.25">
      <c r="A1022" s="8">
        <v>44478</v>
      </c>
      <c r="B1022" s="12" t="s">
        <v>114</v>
      </c>
      <c r="C1022" s="13">
        <v>2021</v>
      </c>
      <c r="D1022" s="13">
        <v>1</v>
      </c>
      <c r="E1022" s="13" t="s">
        <v>68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69</v>
      </c>
      <c r="P1022">
        <v>47</v>
      </c>
      <c r="Q1022" s="12">
        <v>78</v>
      </c>
      <c r="R1022" s="12">
        <v>132</v>
      </c>
      <c r="S1022" s="12">
        <v>125</v>
      </c>
    </row>
    <row r="1023" spans="1:19" ht="15.6" customHeight="1" x14ac:dyDescent="0.25">
      <c r="A1023" s="8">
        <v>44478</v>
      </c>
      <c r="B1023" s="12" t="s">
        <v>114</v>
      </c>
      <c r="C1023" s="13">
        <v>2021</v>
      </c>
      <c r="D1023" s="13">
        <v>1</v>
      </c>
      <c r="E1023" s="13" t="s">
        <v>68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69</v>
      </c>
      <c r="P1023" s="12">
        <v>52</v>
      </c>
      <c r="Q1023" s="12">
        <v>20</v>
      </c>
      <c r="R1023" s="12">
        <v>110</v>
      </c>
      <c r="S1023" s="12">
        <v>72</v>
      </c>
    </row>
    <row r="1024" spans="1:19" ht="15.6" customHeight="1" x14ac:dyDescent="0.25">
      <c r="A1024" s="8">
        <v>44478</v>
      </c>
      <c r="B1024" s="12" t="s">
        <v>114</v>
      </c>
      <c r="C1024" s="13">
        <v>2021</v>
      </c>
      <c r="D1024" s="13">
        <v>1</v>
      </c>
      <c r="E1024" s="13" t="s">
        <v>68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69</v>
      </c>
      <c r="P1024" s="12">
        <v>17</v>
      </c>
      <c r="Q1024" s="12">
        <v>33</v>
      </c>
      <c r="R1024" s="12">
        <v>112</v>
      </c>
      <c r="S1024" s="12">
        <v>50</v>
      </c>
    </row>
    <row r="1025" spans="1:19" ht="15.6" customHeight="1" x14ac:dyDescent="0.25">
      <c r="A1025" s="8">
        <v>44478</v>
      </c>
      <c r="B1025" s="12" t="s">
        <v>114</v>
      </c>
      <c r="C1025" s="13">
        <v>2021</v>
      </c>
      <c r="D1025" s="13">
        <v>1</v>
      </c>
      <c r="E1025" s="13" t="s">
        <v>68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69</v>
      </c>
      <c r="P1025" s="12">
        <v>38</v>
      </c>
      <c r="Q1025" s="12">
        <v>15</v>
      </c>
      <c r="R1025" s="12">
        <v>60</v>
      </c>
      <c r="S1025" s="12">
        <v>53</v>
      </c>
    </row>
    <row r="1026" spans="1:19" ht="15.6" customHeight="1" x14ac:dyDescent="0.25">
      <c r="A1026" s="8">
        <v>44478</v>
      </c>
      <c r="B1026" s="12" t="s">
        <v>114</v>
      </c>
      <c r="C1026" s="13">
        <v>2021</v>
      </c>
      <c r="D1026" s="13">
        <v>1</v>
      </c>
      <c r="E1026" s="13" t="s">
        <v>68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69</v>
      </c>
      <c r="P1026" s="12">
        <v>44</v>
      </c>
      <c r="Q1026" s="12">
        <v>52</v>
      </c>
      <c r="R1026" s="12">
        <v>118</v>
      </c>
      <c r="S1026" s="12">
        <v>96</v>
      </c>
    </row>
    <row r="1027" spans="1:19" ht="15.6" customHeight="1" x14ac:dyDescent="0.25">
      <c r="A1027" s="8">
        <v>44478</v>
      </c>
      <c r="B1027" s="12" t="s">
        <v>114</v>
      </c>
      <c r="C1027" s="13">
        <v>2021</v>
      </c>
      <c r="D1027" s="13">
        <v>1</v>
      </c>
      <c r="E1027" s="13" t="s">
        <v>68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69</v>
      </c>
      <c r="P1027" s="12">
        <v>18</v>
      </c>
      <c r="Q1027" s="12">
        <v>5</v>
      </c>
      <c r="R1027" s="12">
        <v>60</v>
      </c>
      <c r="S1027" s="12">
        <v>23</v>
      </c>
    </row>
    <row r="1028" spans="1:19" ht="15.6" customHeight="1" x14ac:dyDescent="0.25">
      <c r="A1028" s="8">
        <v>44478</v>
      </c>
      <c r="B1028" s="12" t="s">
        <v>114</v>
      </c>
      <c r="C1028" s="13">
        <v>2021</v>
      </c>
      <c r="D1028" s="13">
        <v>1</v>
      </c>
      <c r="E1028" s="13" t="s">
        <v>68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69</v>
      </c>
      <c r="P1028" s="12">
        <v>42</v>
      </c>
      <c r="Q1028" s="12">
        <v>5</v>
      </c>
      <c r="R1028" s="12">
        <v>90</v>
      </c>
      <c r="S1028" s="12">
        <v>47</v>
      </c>
    </row>
    <row r="1029" spans="1:19" ht="15.6" customHeight="1" x14ac:dyDescent="0.25">
      <c r="A1029" s="8">
        <v>44478</v>
      </c>
      <c r="B1029" s="12" t="s">
        <v>114</v>
      </c>
      <c r="C1029" s="13">
        <v>2021</v>
      </c>
      <c r="D1029" s="13">
        <v>1</v>
      </c>
      <c r="E1029" s="13" t="s">
        <v>68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69</v>
      </c>
      <c r="P1029" s="12">
        <v>24</v>
      </c>
      <c r="Q1029" s="12">
        <v>64</v>
      </c>
      <c r="R1029" s="12">
        <v>122</v>
      </c>
      <c r="S1029" s="12">
        <v>88</v>
      </c>
    </row>
    <row r="1030" spans="1:19" ht="15.6" customHeight="1" x14ac:dyDescent="0.25">
      <c r="A1030" s="8">
        <v>44478</v>
      </c>
      <c r="B1030" s="12" t="s">
        <v>114</v>
      </c>
      <c r="C1030" s="13">
        <v>2021</v>
      </c>
      <c r="D1030" s="13">
        <v>1</v>
      </c>
      <c r="E1030" s="13" t="s">
        <v>68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69</v>
      </c>
      <c r="P1030">
        <v>51</v>
      </c>
      <c r="Q1030" s="12">
        <v>72</v>
      </c>
      <c r="R1030" s="12">
        <v>110</v>
      </c>
      <c r="S1030" s="12">
        <v>123</v>
      </c>
    </row>
    <row r="1031" spans="1:19" ht="15.6" customHeight="1" x14ac:dyDescent="0.25">
      <c r="A1031" s="8">
        <v>44478</v>
      </c>
      <c r="B1031" s="12" t="s">
        <v>114</v>
      </c>
      <c r="C1031" s="13">
        <v>2021</v>
      </c>
      <c r="D1031" s="13">
        <v>1</v>
      </c>
      <c r="E1031" s="13" t="s">
        <v>68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69</v>
      </c>
      <c r="P1031" s="12">
        <v>19</v>
      </c>
      <c r="Q1031" s="12">
        <v>21</v>
      </c>
      <c r="R1031" s="12">
        <v>106</v>
      </c>
      <c r="S1031" s="12">
        <v>40</v>
      </c>
    </row>
    <row r="1032" spans="1:19" ht="15.6" customHeight="1" x14ac:dyDescent="0.25">
      <c r="A1032" s="8">
        <v>44478</v>
      </c>
      <c r="B1032" s="12" t="s">
        <v>114</v>
      </c>
      <c r="C1032" s="13">
        <v>2021</v>
      </c>
      <c r="D1032" s="13">
        <v>1</v>
      </c>
      <c r="E1032" s="13" t="s">
        <v>68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69</v>
      </c>
      <c r="P1032" s="12">
        <v>44</v>
      </c>
      <c r="Q1032" s="12">
        <v>7</v>
      </c>
      <c r="R1032" s="12">
        <v>100</v>
      </c>
      <c r="S1032" s="12">
        <v>51</v>
      </c>
    </row>
    <row r="1033" spans="1:19" ht="15.6" customHeight="1" x14ac:dyDescent="0.25">
      <c r="A1033" s="8">
        <v>44478</v>
      </c>
      <c r="B1033" s="12" t="s">
        <v>114</v>
      </c>
      <c r="C1033" s="13">
        <v>2021</v>
      </c>
      <c r="D1033" s="13">
        <v>1</v>
      </c>
      <c r="E1033" s="13" t="s">
        <v>68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69</v>
      </c>
      <c r="P1033" s="12">
        <v>29</v>
      </c>
      <c r="Q1033" s="12">
        <v>25</v>
      </c>
      <c r="R1033" s="12">
        <v>140.5</v>
      </c>
      <c r="S1033" s="12">
        <v>54</v>
      </c>
    </row>
    <row r="1034" spans="1:19" ht="15.6" customHeight="1" x14ac:dyDescent="0.25">
      <c r="A1034" s="8">
        <v>44478</v>
      </c>
      <c r="B1034" s="12" t="s">
        <v>114</v>
      </c>
      <c r="C1034" s="13">
        <v>2021</v>
      </c>
      <c r="D1034" s="13">
        <v>1</v>
      </c>
      <c r="E1034" s="13" t="s">
        <v>68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69</v>
      </c>
      <c r="P1034" s="12">
        <v>12</v>
      </c>
      <c r="Q1034" s="12">
        <v>81</v>
      </c>
      <c r="R1034" s="12">
        <v>113</v>
      </c>
      <c r="S1034" s="12">
        <v>93</v>
      </c>
    </row>
    <row r="1035" spans="1:19" ht="15.6" customHeight="1" x14ac:dyDescent="0.25">
      <c r="A1035" s="8">
        <v>44478</v>
      </c>
      <c r="B1035" s="12" t="s">
        <v>114</v>
      </c>
      <c r="C1035" s="13">
        <v>2021</v>
      </c>
      <c r="D1035" s="13">
        <v>1</v>
      </c>
      <c r="E1035" s="13" t="s">
        <v>68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69</v>
      </c>
      <c r="P1035">
        <v>14</v>
      </c>
      <c r="Q1035" s="12">
        <v>27</v>
      </c>
      <c r="R1035" s="12">
        <v>93</v>
      </c>
      <c r="S1035" s="12">
        <v>41</v>
      </c>
    </row>
    <row r="1036" spans="1:19" ht="15.6" customHeight="1" x14ac:dyDescent="0.25">
      <c r="A1036" s="8">
        <v>44478</v>
      </c>
      <c r="B1036" s="12" t="s">
        <v>114</v>
      </c>
      <c r="C1036" s="13">
        <v>2021</v>
      </c>
      <c r="D1036" s="13">
        <v>1</v>
      </c>
      <c r="E1036" s="13" t="s">
        <v>68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69</v>
      </c>
      <c r="P1036" s="12">
        <v>28</v>
      </c>
      <c r="Q1036" s="12">
        <v>37</v>
      </c>
      <c r="R1036" s="12">
        <v>104</v>
      </c>
      <c r="S1036" s="12">
        <v>65</v>
      </c>
    </row>
    <row r="1037" spans="1:19" ht="15.6" customHeight="1" x14ac:dyDescent="0.25">
      <c r="A1037" s="8">
        <v>44478</v>
      </c>
      <c r="B1037" s="12" t="s">
        <v>114</v>
      </c>
      <c r="C1037" s="13">
        <v>2021</v>
      </c>
      <c r="D1037" s="13">
        <v>1</v>
      </c>
      <c r="E1037" s="13" t="s">
        <v>68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69</v>
      </c>
      <c r="P1037" s="12">
        <v>49</v>
      </c>
      <c r="Q1037" s="12">
        <v>8</v>
      </c>
      <c r="R1037" s="12">
        <v>105</v>
      </c>
      <c r="S1037" s="12">
        <v>57</v>
      </c>
    </row>
    <row r="1038" spans="1:19" ht="15.6" customHeight="1" x14ac:dyDescent="0.25">
      <c r="A1038" s="8">
        <v>44478</v>
      </c>
      <c r="B1038" s="12" t="s">
        <v>114</v>
      </c>
      <c r="C1038" s="13">
        <v>2021</v>
      </c>
      <c r="D1038" s="13">
        <v>1</v>
      </c>
      <c r="E1038" s="13" t="s">
        <v>68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69</v>
      </c>
      <c r="P1038" s="12">
        <v>11</v>
      </c>
      <c r="Q1038" s="12">
        <v>14</v>
      </c>
      <c r="R1038" s="12">
        <v>121</v>
      </c>
      <c r="S1038" s="12">
        <v>25</v>
      </c>
    </row>
    <row r="1039" spans="1:19" ht="15.6" customHeight="1" x14ac:dyDescent="0.25">
      <c r="A1039" s="8">
        <v>44478</v>
      </c>
      <c r="B1039" s="12" t="s">
        <v>114</v>
      </c>
      <c r="C1039" s="13">
        <v>2021</v>
      </c>
      <c r="D1039" s="13">
        <v>1</v>
      </c>
      <c r="E1039" s="13" t="s">
        <v>68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69</v>
      </c>
      <c r="P1039" s="12">
        <v>17</v>
      </c>
      <c r="Q1039" s="12">
        <v>5</v>
      </c>
      <c r="R1039" s="12">
        <v>110</v>
      </c>
      <c r="S1039" s="12">
        <v>22</v>
      </c>
    </row>
    <row r="1040" spans="1:19" ht="15.6" customHeight="1" x14ac:dyDescent="0.25">
      <c r="A1040" s="8">
        <v>44478</v>
      </c>
      <c r="B1040" s="12" t="s">
        <v>114</v>
      </c>
      <c r="C1040" s="13">
        <v>2021</v>
      </c>
      <c r="D1040" s="13">
        <v>1</v>
      </c>
      <c r="E1040" s="13" t="s">
        <v>68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69</v>
      </c>
      <c r="P1040" s="12">
        <v>24</v>
      </c>
      <c r="Q1040" s="12">
        <v>19</v>
      </c>
      <c r="R1040" s="12">
        <v>79</v>
      </c>
      <c r="S1040" s="12">
        <v>43</v>
      </c>
    </row>
    <row r="1041" spans="1:19" ht="15.6" customHeight="1" x14ac:dyDescent="0.25">
      <c r="A1041" s="8">
        <v>44478</v>
      </c>
      <c r="B1041" s="12" t="s">
        <v>114</v>
      </c>
      <c r="C1041" s="13">
        <v>2021</v>
      </c>
      <c r="D1041" s="13">
        <v>1</v>
      </c>
      <c r="E1041" s="13" t="s">
        <v>68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69</v>
      </c>
      <c r="P1041" s="12">
        <v>37</v>
      </c>
      <c r="Q1041" s="12">
        <v>5</v>
      </c>
      <c r="R1041" s="12">
        <v>112</v>
      </c>
      <c r="S1041" s="12">
        <v>42</v>
      </c>
    </row>
    <row r="1042" spans="1:19" ht="15.6" customHeight="1" x14ac:dyDescent="0.25">
      <c r="A1042" s="8">
        <v>44478</v>
      </c>
      <c r="B1042" s="12" t="s">
        <v>114</v>
      </c>
      <c r="C1042" s="13">
        <v>2021</v>
      </c>
      <c r="D1042" s="13">
        <v>1</v>
      </c>
      <c r="E1042" s="13" t="s">
        <v>68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69</v>
      </c>
      <c r="P1042" s="12">
        <v>16</v>
      </c>
      <c r="Q1042" s="12">
        <v>19</v>
      </c>
      <c r="R1042" s="12">
        <v>93</v>
      </c>
      <c r="S1042" s="12">
        <v>35</v>
      </c>
    </row>
    <row r="1043" spans="1:19" ht="15.6" customHeight="1" x14ac:dyDescent="0.25">
      <c r="A1043" s="8">
        <v>44478</v>
      </c>
      <c r="B1043" s="12" t="s">
        <v>114</v>
      </c>
      <c r="C1043" s="13">
        <v>2021</v>
      </c>
      <c r="D1043" s="13">
        <v>1</v>
      </c>
      <c r="E1043" s="13" t="s">
        <v>68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69</v>
      </c>
      <c r="P1043" s="12">
        <v>30</v>
      </c>
      <c r="Q1043" s="12">
        <v>7</v>
      </c>
      <c r="R1043" s="12">
        <v>106</v>
      </c>
      <c r="S1043" s="12">
        <v>37</v>
      </c>
    </row>
    <row r="1044" spans="1:19" ht="15.6" customHeight="1" x14ac:dyDescent="0.25">
      <c r="A1044" s="8">
        <v>44478</v>
      </c>
      <c r="B1044" s="12" t="s">
        <v>114</v>
      </c>
      <c r="C1044" s="13">
        <v>2021</v>
      </c>
      <c r="D1044" s="13">
        <v>1</v>
      </c>
      <c r="E1044" s="13" t="s">
        <v>68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69</v>
      </c>
      <c r="P1044" s="12">
        <v>5</v>
      </c>
      <c r="Q1044" s="12">
        <v>12</v>
      </c>
      <c r="R1044" s="12">
        <v>104.5</v>
      </c>
      <c r="S1044" s="12">
        <v>17</v>
      </c>
    </row>
    <row r="1045" spans="1:19" s="7" customFormat="1" ht="15.6" customHeight="1" x14ac:dyDescent="0.25">
      <c r="A1045" s="18">
        <v>44478</v>
      </c>
      <c r="B1045" s="22" t="s">
        <v>114</v>
      </c>
      <c r="C1045" s="23">
        <v>2021</v>
      </c>
      <c r="D1045" s="23">
        <v>1</v>
      </c>
      <c r="E1045" s="23" t="s">
        <v>68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69</v>
      </c>
      <c r="P1045" s="22">
        <v>16</v>
      </c>
      <c r="Q1045" s="22">
        <v>4</v>
      </c>
      <c r="R1045" s="22">
        <v>105</v>
      </c>
      <c r="S1045" s="22">
        <v>20</v>
      </c>
    </row>
    <row r="1046" spans="1:19" ht="15.6" customHeight="1" x14ac:dyDescent="0.25">
      <c r="A1046" s="8">
        <v>44888</v>
      </c>
      <c r="B1046" t="s">
        <v>6</v>
      </c>
      <c r="C1046">
        <v>2022</v>
      </c>
      <c r="D1046" s="13">
        <v>2</v>
      </c>
      <c r="E1046" t="s">
        <v>68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19" ht="15.6" customHeight="1" x14ac:dyDescent="0.25">
      <c r="A1047" s="8">
        <v>44888</v>
      </c>
      <c r="B1047" t="s">
        <v>6</v>
      </c>
      <c r="C1047">
        <v>2022</v>
      </c>
      <c r="D1047" s="13">
        <v>2</v>
      </c>
      <c r="E1047" t="s">
        <v>68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19" ht="15.6" customHeight="1" x14ac:dyDescent="0.25">
      <c r="A1048" s="8">
        <v>44888</v>
      </c>
      <c r="B1048" t="s">
        <v>6</v>
      </c>
      <c r="C1048">
        <v>2022</v>
      </c>
      <c r="D1048" s="13">
        <v>2</v>
      </c>
      <c r="E1048" t="s">
        <v>68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19" ht="15.6" customHeight="1" x14ac:dyDescent="0.25">
      <c r="A1049" s="8">
        <v>44888</v>
      </c>
      <c r="B1049" t="s">
        <v>6</v>
      </c>
      <c r="C1049">
        <v>2022</v>
      </c>
      <c r="D1049" s="13">
        <v>2</v>
      </c>
      <c r="E1049" t="s">
        <v>68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19" ht="15.6" customHeight="1" x14ac:dyDescent="0.25">
      <c r="A1050" s="8">
        <v>44888</v>
      </c>
      <c r="B1050" t="s">
        <v>6</v>
      </c>
      <c r="C1050">
        <v>2022</v>
      </c>
      <c r="D1050" s="13">
        <v>2</v>
      </c>
      <c r="E1050" t="s">
        <v>68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19" ht="15.6" customHeight="1" x14ac:dyDescent="0.25">
      <c r="A1051" s="8">
        <v>44888</v>
      </c>
      <c r="B1051" t="s">
        <v>6</v>
      </c>
      <c r="C1051">
        <v>2022</v>
      </c>
      <c r="D1051" s="13">
        <v>2</v>
      </c>
      <c r="E1051" t="s">
        <v>68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19" ht="15.6" customHeight="1" x14ac:dyDescent="0.25">
      <c r="A1052" s="8">
        <v>44888</v>
      </c>
      <c r="B1052" t="s">
        <v>6</v>
      </c>
      <c r="C1052">
        <v>2022</v>
      </c>
      <c r="D1052" s="13">
        <v>2</v>
      </c>
      <c r="E1052" t="s">
        <v>68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19" ht="15.6" customHeight="1" x14ac:dyDescent="0.25">
      <c r="A1053" s="8">
        <v>44888</v>
      </c>
      <c r="B1053" t="s">
        <v>6</v>
      </c>
      <c r="C1053">
        <v>2022</v>
      </c>
      <c r="D1053" s="13">
        <v>2</v>
      </c>
      <c r="E1053" t="s">
        <v>68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19" ht="15.6" customHeight="1" x14ac:dyDescent="0.25">
      <c r="A1054" s="8">
        <v>44888</v>
      </c>
      <c r="B1054" t="s">
        <v>6</v>
      </c>
      <c r="C1054">
        <v>2022</v>
      </c>
      <c r="D1054" s="13">
        <v>2</v>
      </c>
      <c r="E1054" t="s">
        <v>68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19" ht="15.6" customHeight="1" x14ac:dyDescent="0.25">
      <c r="A1055" s="8">
        <v>44888</v>
      </c>
      <c r="B1055" t="s">
        <v>6</v>
      </c>
      <c r="C1055">
        <v>2022</v>
      </c>
      <c r="D1055" s="13">
        <v>2</v>
      </c>
      <c r="E1055" t="s">
        <v>68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19" ht="15.6" customHeight="1" x14ac:dyDescent="0.25">
      <c r="A1056" s="8">
        <v>44888</v>
      </c>
      <c r="B1056" t="s">
        <v>6</v>
      </c>
      <c r="C1056">
        <v>2022</v>
      </c>
      <c r="D1056" s="13">
        <v>2</v>
      </c>
      <c r="E1056" t="s">
        <v>68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5">
      <c r="A1057" s="8">
        <v>44888</v>
      </c>
      <c r="B1057" t="s">
        <v>6</v>
      </c>
      <c r="C1057">
        <v>2022</v>
      </c>
      <c r="D1057" s="13">
        <v>2</v>
      </c>
      <c r="E1057" t="s">
        <v>68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5">
      <c r="A1058" s="8">
        <v>44888</v>
      </c>
      <c r="B1058" t="s">
        <v>6</v>
      </c>
      <c r="C1058">
        <v>2022</v>
      </c>
      <c r="D1058" s="13">
        <v>2</v>
      </c>
      <c r="E1058" t="s">
        <v>68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5">
      <c r="A1059" s="8">
        <v>44888</v>
      </c>
      <c r="B1059" t="s">
        <v>6</v>
      </c>
      <c r="C1059">
        <v>2022</v>
      </c>
      <c r="D1059" s="13">
        <v>2</v>
      </c>
      <c r="E1059" t="s">
        <v>68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5">
      <c r="A1060" s="8">
        <v>44888</v>
      </c>
      <c r="B1060" t="s">
        <v>6</v>
      </c>
      <c r="C1060">
        <v>2022</v>
      </c>
      <c r="D1060" s="13">
        <v>2</v>
      </c>
      <c r="E1060" t="s">
        <v>68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5">
      <c r="A1061" s="8">
        <v>44888</v>
      </c>
      <c r="B1061" t="s">
        <v>6</v>
      </c>
      <c r="C1061">
        <v>2022</v>
      </c>
      <c r="D1061" s="13">
        <v>2</v>
      </c>
      <c r="E1061" t="s">
        <v>68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5">
      <c r="A1062" s="8">
        <v>44888</v>
      </c>
      <c r="B1062" t="s">
        <v>6</v>
      </c>
      <c r="C1062">
        <v>2022</v>
      </c>
      <c r="D1062" s="13">
        <v>2</v>
      </c>
      <c r="E1062" t="s">
        <v>68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5">
      <c r="A1063" s="8">
        <v>44888</v>
      </c>
      <c r="B1063" t="s">
        <v>6</v>
      </c>
      <c r="C1063">
        <v>2022</v>
      </c>
      <c r="D1063" s="13">
        <v>2</v>
      </c>
      <c r="E1063" t="s">
        <v>68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5">
      <c r="A1064" s="8">
        <v>44888</v>
      </c>
      <c r="B1064" t="s">
        <v>6</v>
      </c>
      <c r="C1064">
        <v>2022</v>
      </c>
      <c r="D1064" s="13">
        <v>2</v>
      </c>
      <c r="E1064" t="s">
        <v>68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5">
      <c r="A1065" s="8">
        <v>44888</v>
      </c>
      <c r="B1065" t="s">
        <v>6</v>
      </c>
      <c r="C1065">
        <v>2022</v>
      </c>
      <c r="D1065" s="13">
        <v>2</v>
      </c>
      <c r="E1065" t="s">
        <v>68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5">
      <c r="A1066" s="8">
        <v>44888</v>
      </c>
      <c r="B1066" t="s">
        <v>6</v>
      </c>
      <c r="C1066">
        <v>2022</v>
      </c>
      <c r="D1066" s="13">
        <v>2</v>
      </c>
      <c r="E1066" t="s">
        <v>68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5">
      <c r="A1067" s="8">
        <v>44888</v>
      </c>
      <c r="B1067" t="s">
        <v>6</v>
      </c>
      <c r="C1067">
        <v>2022</v>
      </c>
      <c r="D1067" s="13">
        <v>2</v>
      </c>
      <c r="E1067" t="s">
        <v>68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5">
      <c r="A1068" s="8">
        <v>44888</v>
      </c>
      <c r="B1068" t="s">
        <v>6</v>
      </c>
      <c r="C1068">
        <v>2022</v>
      </c>
      <c r="D1068" s="13">
        <v>2</v>
      </c>
      <c r="E1068" t="s">
        <v>68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5">
      <c r="A1069" s="8">
        <v>44888</v>
      </c>
      <c r="B1069" t="s">
        <v>6</v>
      </c>
      <c r="C1069">
        <v>2022</v>
      </c>
      <c r="D1069" s="13">
        <v>2</v>
      </c>
      <c r="E1069" t="s">
        <v>68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5">
      <c r="A1070" s="8">
        <v>44888</v>
      </c>
      <c r="B1070" t="s">
        <v>6</v>
      </c>
      <c r="C1070">
        <v>2022</v>
      </c>
      <c r="D1070" s="13">
        <v>2</v>
      </c>
      <c r="E1070" t="s">
        <v>68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5">
      <c r="A1071" s="8">
        <v>44888</v>
      </c>
      <c r="B1071" t="s">
        <v>6</v>
      </c>
      <c r="C1071">
        <v>2022</v>
      </c>
      <c r="D1071" s="13">
        <v>2</v>
      </c>
      <c r="E1071" t="s">
        <v>68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5">
      <c r="A1072" s="8">
        <v>44888</v>
      </c>
      <c r="B1072" t="s">
        <v>6</v>
      </c>
      <c r="C1072">
        <v>2022</v>
      </c>
      <c r="D1072" s="13">
        <v>2</v>
      </c>
      <c r="E1072" t="s">
        <v>68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5">
      <c r="A1073" s="8">
        <v>44888</v>
      </c>
      <c r="B1073" t="s">
        <v>6</v>
      </c>
      <c r="C1073">
        <v>2022</v>
      </c>
      <c r="D1073" s="13">
        <v>2</v>
      </c>
      <c r="E1073" t="s">
        <v>68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5">
      <c r="A1074" s="8">
        <v>44888</v>
      </c>
      <c r="B1074" t="s">
        <v>6</v>
      </c>
      <c r="C1074">
        <v>2022</v>
      </c>
      <c r="D1074" s="13">
        <v>2</v>
      </c>
      <c r="E1074" t="s">
        <v>68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5">
      <c r="A1075" s="8">
        <v>44888</v>
      </c>
      <c r="B1075" t="s">
        <v>6</v>
      </c>
      <c r="C1075">
        <v>2022</v>
      </c>
      <c r="D1075" s="13">
        <v>2</v>
      </c>
      <c r="E1075" t="s">
        <v>68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5">
      <c r="A1076" s="8">
        <v>44887</v>
      </c>
      <c r="B1076" t="s">
        <v>115</v>
      </c>
      <c r="C1076">
        <v>2022</v>
      </c>
      <c r="D1076" s="13">
        <v>2</v>
      </c>
      <c r="E1076" t="s">
        <v>68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5">
      <c r="A1077" s="8">
        <v>44887</v>
      </c>
      <c r="B1077" t="s">
        <v>115</v>
      </c>
      <c r="C1077">
        <v>2022</v>
      </c>
      <c r="D1077" s="13">
        <v>2</v>
      </c>
      <c r="E1077" t="s">
        <v>68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5">
      <c r="A1078" s="8">
        <v>44887</v>
      </c>
      <c r="B1078" t="s">
        <v>115</v>
      </c>
      <c r="C1078">
        <v>2022</v>
      </c>
      <c r="D1078" s="13">
        <v>2</v>
      </c>
      <c r="E1078" t="s">
        <v>68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5">
      <c r="A1079" s="8">
        <v>44887</v>
      </c>
      <c r="B1079" t="s">
        <v>115</v>
      </c>
      <c r="C1079">
        <v>2022</v>
      </c>
      <c r="D1079" s="13">
        <v>2</v>
      </c>
      <c r="E1079" t="s">
        <v>68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5">
      <c r="A1080" s="8">
        <v>44887</v>
      </c>
      <c r="B1080" t="s">
        <v>115</v>
      </c>
      <c r="C1080">
        <v>2022</v>
      </c>
      <c r="D1080" s="13">
        <v>2</v>
      </c>
      <c r="E1080" t="s">
        <v>68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5">
      <c r="A1081" s="8">
        <v>44887</v>
      </c>
      <c r="B1081" t="s">
        <v>115</v>
      </c>
      <c r="C1081">
        <v>2022</v>
      </c>
      <c r="D1081" s="13">
        <v>2</v>
      </c>
      <c r="E1081" t="s">
        <v>68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5">
      <c r="A1082" s="8">
        <v>44887</v>
      </c>
      <c r="B1082" t="s">
        <v>115</v>
      </c>
      <c r="C1082">
        <v>2022</v>
      </c>
      <c r="D1082" s="13">
        <v>2</v>
      </c>
      <c r="E1082" t="s">
        <v>68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5">
      <c r="A1083" s="8">
        <v>44887</v>
      </c>
      <c r="B1083" t="s">
        <v>115</v>
      </c>
      <c r="C1083">
        <v>2022</v>
      </c>
      <c r="D1083" s="13">
        <v>2</v>
      </c>
      <c r="E1083" t="s">
        <v>68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5">
      <c r="A1084" s="8">
        <v>44887</v>
      </c>
      <c r="B1084" t="s">
        <v>115</v>
      </c>
      <c r="C1084">
        <v>2022</v>
      </c>
      <c r="D1084" s="13">
        <v>2</v>
      </c>
      <c r="E1084" t="s">
        <v>68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5">
      <c r="A1085" s="8">
        <v>44887</v>
      </c>
      <c r="B1085" t="s">
        <v>115</v>
      </c>
      <c r="C1085">
        <v>2022</v>
      </c>
      <c r="D1085" s="13">
        <v>2</v>
      </c>
      <c r="E1085" t="s">
        <v>68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5">
      <c r="A1086" s="8">
        <v>44887</v>
      </c>
      <c r="B1086" t="s">
        <v>115</v>
      </c>
      <c r="C1086">
        <v>2022</v>
      </c>
      <c r="D1086" s="13">
        <v>2</v>
      </c>
      <c r="E1086" t="s">
        <v>68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5">
      <c r="A1087" s="8">
        <v>44887</v>
      </c>
      <c r="B1087" t="s">
        <v>115</v>
      </c>
      <c r="C1087">
        <v>2022</v>
      </c>
      <c r="D1087" s="13">
        <v>2</v>
      </c>
      <c r="E1087" t="s">
        <v>68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5">
      <c r="A1088" s="8">
        <v>44887</v>
      </c>
      <c r="B1088" t="s">
        <v>115</v>
      </c>
      <c r="C1088">
        <v>2022</v>
      </c>
      <c r="D1088" s="13">
        <v>2</v>
      </c>
      <c r="E1088" t="s">
        <v>68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5">
      <c r="A1089" s="8">
        <v>44887</v>
      </c>
      <c r="B1089" t="s">
        <v>115</v>
      </c>
      <c r="C1089">
        <v>2022</v>
      </c>
      <c r="D1089" s="13">
        <v>2</v>
      </c>
      <c r="E1089" t="s">
        <v>68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5">
      <c r="A1090" s="8">
        <v>44887</v>
      </c>
      <c r="B1090" t="s">
        <v>115</v>
      </c>
      <c r="C1090">
        <v>2022</v>
      </c>
      <c r="D1090" s="13">
        <v>2</v>
      </c>
      <c r="E1090" t="s">
        <v>68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5">
      <c r="A1091" s="8">
        <v>44887</v>
      </c>
      <c r="B1091" t="s">
        <v>115</v>
      </c>
      <c r="C1091">
        <v>2022</v>
      </c>
      <c r="D1091" s="13">
        <v>2</v>
      </c>
      <c r="E1091" t="s">
        <v>68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5">
      <c r="A1092" s="8">
        <v>44887</v>
      </c>
      <c r="B1092" t="s">
        <v>115</v>
      </c>
      <c r="C1092">
        <v>2022</v>
      </c>
      <c r="D1092" s="13">
        <v>2</v>
      </c>
      <c r="E1092" t="s">
        <v>68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5">
      <c r="A1093" s="8">
        <v>44887</v>
      </c>
      <c r="B1093" t="s">
        <v>115</v>
      </c>
      <c r="C1093">
        <v>2022</v>
      </c>
      <c r="D1093" s="13">
        <v>2</v>
      </c>
      <c r="E1093" t="s">
        <v>68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5">
      <c r="A1094" s="8">
        <v>44887</v>
      </c>
      <c r="B1094" t="s">
        <v>115</v>
      </c>
      <c r="C1094">
        <v>2022</v>
      </c>
      <c r="D1094" s="13">
        <v>2</v>
      </c>
      <c r="E1094" t="s">
        <v>68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5">
      <c r="A1095" s="8">
        <v>44887</v>
      </c>
      <c r="B1095" t="s">
        <v>115</v>
      </c>
      <c r="C1095">
        <v>2022</v>
      </c>
      <c r="D1095" s="13">
        <v>2</v>
      </c>
      <c r="E1095" t="s">
        <v>68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5">
      <c r="A1096" s="8">
        <v>44887</v>
      </c>
      <c r="B1096" t="s">
        <v>115</v>
      </c>
      <c r="C1096">
        <v>2022</v>
      </c>
      <c r="D1096" s="13">
        <v>2</v>
      </c>
      <c r="E1096" t="s">
        <v>68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5">
      <c r="A1097" s="8">
        <v>44887</v>
      </c>
      <c r="B1097" t="s">
        <v>115</v>
      </c>
      <c r="C1097">
        <v>2022</v>
      </c>
      <c r="D1097" s="13">
        <v>2</v>
      </c>
      <c r="E1097" t="s">
        <v>68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5">
      <c r="A1098" s="8">
        <v>44887</v>
      </c>
      <c r="B1098" t="s">
        <v>115</v>
      </c>
      <c r="C1098">
        <v>2022</v>
      </c>
      <c r="D1098" s="13">
        <v>2</v>
      </c>
      <c r="E1098" t="s">
        <v>68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5">
      <c r="A1099" s="8">
        <v>44887</v>
      </c>
      <c r="B1099" t="s">
        <v>115</v>
      </c>
      <c r="C1099">
        <v>2022</v>
      </c>
      <c r="D1099" s="13">
        <v>2</v>
      </c>
      <c r="E1099" t="s">
        <v>68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5">
      <c r="A1100" s="8">
        <v>44887</v>
      </c>
      <c r="B1100" t="s">
        <v>115</v>
      </c>
      <c r="C1100">
        <v>2022</v>
      </c>
      <c r="D1100" s="13">
        <v>2</v>
      </c>
      <c r="E1100" t="s">
        <v>68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5">
      <c r="A1101" s="8">
        <v>44887</v>
      </c>
      <c r="B1101" t="s">
        <v>115</v>
      </c>
      <c r="C1101">
        <v>2022</v>
      </c>
      <c r="D1101" s="13">
        <v>2</v>
      </c>
      <c r="E1101" t="s">
        <v>68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5">
      <c r="A1102" s="8">
        <v>44887</v>
      </c>
      <c r="B1102" t="s">
        <v>115</v>
      </c>
      <c r="C1102">
        <v>2022</v>
      </c>
      <c r="D1102" s="13">
        <v>2</v>
      </c>
      <c r="E1102" t="s">
        <v>68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5">
      <c r="A1103" s="8">
        <v>44887</v>
      </c>
      <c r="B1103" t="s">
        <v>115</v>
      </c>
      <c r="C1103">
        <v>2022</v>
      </c>
      <c r="D1103" s="13">
        <v>2</v>
      </c>
      <c r="E1103" t="s">
        <v>68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5">
      <c r="A1104" s="8">
        <v>44887</v>
      </c>
      <c r="B1104" t="s">
        <v>115</v>
      </c>
      <c r="C1104">
        <v>2022</v>
      </c>
      <c r="D1104" s="13">
        <v>2</v>
      </c>
      <c r="E1104" t="s">
        <v>68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69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5">
      <c r="A1105" s="8">
        <v>44887</v>
      </c>
      <c r="B1105" t="s">
        <v>115</v>
      </c>
      <c r="C1105">
        <v>2022</v>
      </c>
      <c r="D1105" s="13">
        <v>2</v>
      </c>
      <c r="E1105" t="s">
        <v>68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69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5">
      <c r="A1106" s="8">
        <v>44887</v>
      </c>
      <c r="B1106" t="s">
        <v>115</v>
      </c>
      <c r="C1106">
        <v>2022</v>
      </c>
      <c r="D1106" s="13">
        <v>2</v>
      </c>
      <c r="E1106" t="s">
        <v>68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69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5">
      <c r="A1107" s="8">
        <v>44887</v>
      </c>
      <c r="B1107" t="s">
        <v>115</v>
      </c>
      <c r="C1107">
        <v>2022</v>
      </c>
      <c r="D1107" s="13">
        <v>2</v>
      </c>
      <c r="E1107" t="s">
        <v>68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69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5">
      <c r="A1108" s="8">
        <v>44887</v>
      </c>
      <c r="B1108" t="s">
        <v>115</v>
      </c>
      <c r="C1108">
        <v>2022</v>
      </c>
      <c r="D1108" s="13">
        <v>2</v>
      </c>
      <c r="E1108" t="s">
        <v>68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69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5">
      <c r="A1109" s="8">
        <v>44887</v>
      </c>
      <c r="B1109" t="s">
        <v>115</v>
      </c>
      <c r="C1109">
        <v>2022</v>
      </c>
      <c r="D1109" s="13">
        <v>2</v>
      </c>
      <c r="E1109" t="s">
        <v>68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69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5">
      <c r="A1110" s="8">
        <v>44887</v>
      </c>
      <c r="B1110" t="s">
        <v>115</v>
      </c>
      <c r="C1110">
        <v>2022</v>
      </c>
      <c r="D1110" s="13">
        <v>2</v>
      </c>
      <c r="E1110" t="s">
        <v>68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69</v>
      </c>
      <c r="P1110">
        <f t="shared" ref="P1110:P114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5">
      <c r="A1111" s="8">
        <v>44887</v>
      </c>
      <c r="B1111" t="s">
        <v>115</v>
      </c>
      <c r="C1111">
        <v>2022</v>
      </c>
      <c r="D1111" s="13">
        <v>2</v>
      </c>
      <c r="E1111" t="s">
        <v>68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69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5">
      <c r="A1112" s="8">
        <v>44887</v>
      </c>
      <c r="B1112" t="s">
        <v>115</v>
      </c>
      <c r="C1112">
        <v>2022</v>
      </c>
      <c r="D1112" s="13">
        <v>2</v>
      </c>
      <c r="E1112" t="s">
        <v>68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69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5">
      <c r="A1113" s="8">
        <v>44887</v>
      </c>
      <c r="B1113" t="s">
        <v>115</v>
      </c>
      <c r="C1113">
        <v>2022</v>
      </c>
      <c r="D1113" s="13">
        <v>2</v>
      </c>
      <c r="E1113" t="s">
        <v>68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69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5">
      <c r="A1114" s="8">
        <v>44887</v>
      </c>
      <c r="B1114" t="s">
        <v>115</v>
      </c>
      <c r="C1114">
        <v>2022</v>
      </c>
      <c r="D1114" s="13">
        <v>2</v>
      </c>
      <c r="E1114" t="s">
        <v>68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69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5">
      <c r="A1115" s="8">
        <v>44887</v>
      </c>
      <c r="B1115" t="s">
        <v>115</v>
      </c>
      <c r="C1115">
        <v>2022</v>
      </c>
      <c r="D1115" s="13">
        <v>2</v>
      </c>
      <c r="E1115" t="s">
        <v>68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69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5">
      <c r="A1116" s="8">
        <v>44887</v>
      </c>
      <c r="B1116" t="s">
        <v>115</v>
      </c>
      <c r="C1116">
        <v>2022</v>
      </c>
      <c r="D1116" s="13">
        <v>2</v>
      </c>
      <c r="E1116" t="s">
        <v>68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69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5">
      <c r="A1117" s="8">
        <v>44887</v>
      </c>
      <c r="B1117" t="s">
        <v>115</v>
      </c>
      <c r="C1117">
        <v>2022</v>
      </c>
      <c r="D1117" s="13">
        <v>2</v>
      </c>
      <c r="E1117" t="s">
        <v>68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69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5">
      <c r="A1118" s="8">
        <v>44887</v>
      </c>
      <c r="B1118" t="s">
        <v>115</v>
      </c>
      <c r="C1118">
        <v>2022</v>
      </c>
      <c r="D1118" s="13">
        <v>2</v>
      </c>
      <c r="E1118" t="s">
        <v>68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69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5">
      <c r="A1119" s="8">
        <v>44887</v>
      </c>
      <c r="B1119" t="s">
        <v>115</v>
      </c>
      <c r="C1119">
        <v>2022</v>
      </c>
      <c r="D1119" s="13">
        <v>2</v>
      </c>
      <c r="E1119" t="s">
        <v>68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69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5">
      <c r="A1120" s="8">
        <v>44887</v>
      </c>
      <c r="B1120" t="s">
        <v>115</v>
      </c>
      <c r="C1120">
        <v>2022</v>
      </c>
      <c r="D1120" s="13">
        <v>2</v>
      </c>
      <c r="E1120" t="s">
        <v>68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69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5">
      <c r="A1121" s="8">
        <v>44887</v>
      </c>
      <c r="B1121" t="s">
        <v>115</v>
      </c>
      <c r="C1121">
        <v>2022</v>
      </c>
      <c r="D1121" s="13">
        <v>2</v>
      </c>
      <c r="E1121" t="s">
        <v>68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69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5">
      <c r="A1122" s="8">
        <v>44887</v>
      </c>
      <c r="B1122" t="s">
        <v>115</v>
      </c>
      <c r="C1122">
        <v>2022</v>
      </c>
      <c r="D1122" s="13">
        <v>2</v>
      </c>
      <c r="E1122" t="s">
        <v>68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69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5">
      <c r="A1123" s="8">
        <v>44887</v>
      </c>
      <c r="B1123" t="s">
        <v>115</v>
      </c>
      <c r="C1123">
        <v>2022</v>
      </c>
      <c r="D1123" s="13">
        <v>2</v>
      </c>
      <c r="E1123" t="s">
        <v>68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69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5">
      <c r="A1124" s="8">
        <v>44887</v>
      </c>
      <c r="B1124" t="s">
        <v>115</v>
      </c>
      <c r="C1124">
        <v>2022</v>
      </c>
      <c r="D1124" s="13">
        <v>2</v>
      </c>
      <c r="E1124" t="s">
        <v>68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69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5">
      <c r="A1125" s="8">
        <v>44887</v>
      </c>
      <c r="B1125" t="s">
        <v>115</v>
      </c>
      <c r="C1125">
        <v>2022</v>
      </c>
      <c r="D1125" s="13">
        <v>2</v>
      </c>
      <c r="E1125" t="s">
        <v>68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69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5">
      <c r="A1126" s="8">
        <v>44887</v>
      </c>
      <c r="B1126" t="s">
        <v>115</v>
      </c>
      <c r="C1126">
        <v>2022</v>
      </c>
      <c r="D1126" s="13">
        <v>2</v>
      </c>
      <c r="E1126" t="s">
        <v>68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69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5">
      <c r="A1127" s="8">
        <v>44887</v>
      </c>
      <c r="B1127" t="s">
        <v>115</v>
      </c>
      <c r="C1127">
        <v>2022</v>
      </c>
      <c r="D1127" s="13">
        <v>2</v>
      </c>
      <c r="E1127" t="s">
        <v>68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69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5">
      <c r="A1128" s="8">
        <v>44887</v>
      </c>
      <c r="B1128" t="s">
        <v>115</v>
      </c>
      <c r="C1128">
        <v>2022</v>
      </c>
      <c r="D1128" s="13">
        <v>2</v>
      </c>
      <c r="E1128" t="s">
        <v>68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69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5">
      <c r="A1129" s="8">
        <v>44887</v>
      </c>
      <c r="B1129" t="s">
        <v>115</v>
      </c>
      <c r="C1129">
        <v>2022</v>
      </c>
      <c r="D1129" s="13">
        <v>2</v>
      </c>
      <c r="E1129" t="s">
        <v>68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69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5">
      <c r="A1130" s="8">
        <v>44887</v>
      </c>
      <c r="B1130" t="s">
        <v>115</v>
      </c>
      <c r="C1130">
        <v>2022</v>
      </c>
      <c r="D1130" s="13">
        <v>2</v>
      </c>
      <c r="E1130" t="s">
        <v>68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69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5">
      <c r="A1131" s="18">
        <v>44887</v>
      </c>
      <c r="B1131" s="7" t="s">
        <v>115</v>
      </c>
      <c r="C1131" s="7">
        <v>2022</v>
      </c>
      <c r="D1131" s="7">
        <v>2</v>
      </c>
      <c r="E1131" s="7" t="s">
        <v>68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69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5">
      <c r="A1132" s="8">
        <v>45271</v>
      </c>
      <c r="B1132" t="s">
        <v>116</v>
      </c>
      <c r="C1132" s="13">
        <v>2023</v>
      </c>
      <c r="D1132" s="13">
        <v>3</v>
      </c>
      <c r="E1132" s="13" t="s">
        <v>68</v>
      </c>
      <c r="F1132">
        <v>71</v>
      </c>
      <c r="G1132">
        <v>416</v>
      </c>
      <c r="H1132" s="24">
        <v>683</v>
      </c>
      <c r="I1132"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f t="shared" si="17"/>
        <v>4</v>
      </c>
      <c r="Q1132">
        <v>29</v>
      </c>
      <c r="R1132" s="12" t="s">
        <v>117</v>
      </c>
      <c r="S1132">
        <v>33</v>
      </c>
    </row>
    <row r="1133" spans="1:19" ht="15.6" customHeight="1" x14ac:dyDescent="0.25">
      <c r="A1133" s="8">
        <v>45271</v>
      </c>
      <c r="B1133" t="s">
        <v>116</v>
      </c>
      <c r="C1133" s="13">
        <v>2023</v>
      </c>
      <c r="D1133" s="13">
        <v>3</v>
      </c>
      <c r="E1133" s="13" t="s">
        <v>68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f t="shared" si="17"/>
        <v>13</v>
      </c>
      <c r="Q1133">
        <v>12</v>
      </c>
      <c r="R1133" s="12" t="s">
        <v>117</v>
      </c>
      <c r="S1133">
        <v>25</v>
      </c>
    </row>
    <row r="1134" spans="1:19" ht="15.6" customHeight="1" x14ac:dyDescent="0.25">
      <c r="A1134" s="8">
        <v>45271</v>
      </c>
      <c r="B1134" t="s">
        <v>116</v>
      </c>
      <c r="C1134" s="13">
        <v>2023</v>
      </c>
      <c r="D1134" s="13">
        <v>3</v>
      </c>
      <c r="E1134" s="13" t="s">
        <v>68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f t="shared" si="17"/>
        <v>19</v>
      </c>
      <c r="Q1134">
        <v>46</v>
      </c>
      <c r="R1134" s="12" t="s">
        <v>117</v>
      </c>
      <c r="S1134">
        <v>65</v>
      </c>
    </row>
    <row r="1135" spans="1:19" ht="15.6" customHeight="1" x14ac:dyDescent="0.25">
      <c r="A1135" s="8">
        <v>45271</v>
      </c>
      <c r="B1135" t="s">
        <v>116</v>
      </c>
      <c r="C1135" s="13">
        <v>2023</v>
      </c>
      <c r="D1135" s="13">
        <v>3</v>
      </c>
      <c r="E1135" s="13" t="s">
        <v>68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f t="shared" si="17"/>
        <v>25</v>
      </c>
      <c r="Q1135">
        <v>53</v>
      </c>
      <c r="R1135" s="12" t="s">
        <v>117</v>
      </c>
      <c r="S1135">
        <v>78</v>
      </c>
    </row>
    <row r="1136" spans="1:19" ht="15.6" customHeight="1" x14ac:dyDescent="0.25">
      <c r="A1136" s="8">
        <v>45271</v>
      </c>
      <c r="B1136" t="s">
        <v>116</v>
      </c>
      <c r="C1136" s="13">
        <v>2023</v>
      </c>
      <c r="D1136" s="13">
        <v>3</v>
      </c>
      <c r="E1136" s="13" t="s">
        <v>68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f t="shared" si="17"/>
        <v>22</v>
      </c>
      <c r="Q1136">
        <v>65</v>
      </c>
      <c r="R1136" s="12" t="s">
        <v>117</v>
      </c>
      <c r="S1136">
        <v>87</v>
      </c>
    </row>
    <row r="1137" spans="1:20" ht="15.6" customHeight="1" x14ac:dyDescent="0.25">
      <c r="A1137" s="8">
        <v>45271</v>
      </c>
      <c r="B1137" t="s">
        <v>116</v>
      </c>
      <c r="C1137" s="13">
        <v>2023</v>
      </c>
      <c r="D1137" s="13">
        <v>3</v>
      </c>
      <c r="E1137" s="13" t="s">
        <v>68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f t="shared" si="17"/>
        <v>63</v>
      </c>
      <c r="Q1137">
        <v>62</v>
      </c>
      <c r="R1137" s="12" t="s">
        <v>117</v>
      </c>
      <c r="S1137">
        <v>125</v>
      </c>
    </row>
    <row r="1138" spans="1:20" ht="15.6" customHeight="1" x14ac:dyDescent="0.25">
      <c r="A1138" s="8">
        <v>45271</v>
      </c>
      <c r="B1138" t="s">
        <v>116</v>
      </c>
      <c r="C1138" s="13">
        <v>2023</v>
      </c>
      <c r="D1138" s="13">
        <v>3</v>
      </c>
      <c r="E1138" s="13" t="s">
        <v>68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f t="shared" si="17"/>
        <v>30</v>
      </c>
      <c r="Q1138">
        <v>29</v>
      </c>
      <c r="R1138" s="12" t="s">
        <v>117</v>
      </c>
      <c r="S1138">
        <v>59</v>
      </c>
    </row>
    <row r="1139" spans="1:20" ht="15.6" customHeight="1" x14ac:dyDescent="0.25">
      <c r="A1139" s="8">
        <v>45271</v>
      </c>
      <c r="B1139" t="s">
        <v>116</v>
      </c>
      <c r="C1139" s="13">
        <v>2023</v>
      </c>
      <c r="D1139" s="13">
        <v>3</v>
      </c>
      <c r="E1139" s="13" t="s">
        <v>68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f t="shared" si="17"/>
        <v>64</v>
      </c>
      <c r="Q1139">
        <v>108</v>
      </c>
      <c r="R1139" s="12" t="s">
        <v>117</v>
      </c>
      <c r="S1139">
        <v>172</v>
      </c>
    </row>
    <row r="1140" spans="1:20" ht="15.6" customHeight="1" x14ac:dyDescent="0.25">
      <c r="A1140" s="8">
        <v>45271</v>
      </c>
      <c r="B1140" t="s">
        <v>116</v>
      </c>
      <c r="C1140" s="13">
        <v>2023</v>
      </c>
      <c r="D1140" s="13">
        <v>3</v>
      </c>
      <c r="E1140" s="13" t="s">
        <v>68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f t="shared" si="17"/>
        <v>38</v>
      </c>
      <c r="Q1140">
        <v>94</v>
      </c>
      <c r="R1140" s="12" t="s">
        <v>117</v>
      </c>
      <c r="S1140">
        <v>132</v>
      </c>
    </row>
    <row r="1141" spans="1:20" ht="15.6" customHeight="1" x14ac:dyDescent="0.25">
      <c r="A1141" s="8">
        <v>45271</v>
      </c>
      <c r="B1141" t="s">
        <v>116</v>
      </c>
      <c r="C1141" s="13">
        <v>2023</v>
      </c>
      <c r="D1141" s="13">
        <v>3</v>
      </c>
      <c r="E1141" s="13" t="s">
        <v>68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f t="shared" si="17"/>
        <v>74</v>
      </c>
      <c r="Q1141">
        <v>90</v>
      </c>
      <c r="R1141" s="12" t="s">
        <v>117</v>
      </c>
      <c r="S1141">
        <v>164</v>
      </c>
    </row>
    <row r="1142" spans="1:20" ht="15.6" customHeight="1" x14ac:dyDescent="0.25">
      <c r="A1142" s="8">
        <v>45271</v>
      </c>
      <c r="B1142" t="s">
        <v>116</v>
      </c>
      <c r="C1142" s="13">
        <v>2023</v>
      </c>
      <c r="D1142" s="13">
        <v>3</v>
      </c>
      <c r="E1142" s="13" t="s">
        <v>68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f t="shared" ref="P1142:P1173" si="18">S1142-Q1142</f>
        <v>10</v>
      </c>
      <c r="Q1142">
        <v>23</v>
      </c>
      <c r="R1142" s="12" t="s">
        <v>117</v>
      </c>
      <c r="S1142">
        <v>33</v>
      </c>
      <c r="T1142" t="s">
        <v>119</v>
      </c>
    </row>
    <row r="1143" spans="1:20" ht="15.6" customHeight="1" x14ac:dyDescent="0.25">
      <c r="A1143" s="8">
        <v>45271</v>
      </c>
      <c r="B1143" t="s">
        <v>116</v>
      </c>
      <c r="C1143" s="13">
        <v>2023</v>
      </c>
      <c r="D1143" s="13">
        <v>3</v>
      </c>
      <c r="E1143" s="13" t="s">
        <v>68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f t="shared" si="18"/>
        <v>16</v>
      </c>
      <c r="Q1143">
        <v>31</v>
      </c>
      <c r="R1143" s="12" t="s">
        <v>117</v>
      </c>
      <c r="S1143">
        <v>47</v>
      </c>
    </row>
    <row r="1144" spans="1:20" ht="15.6" customHeight="1" x14ac:dyDescent="0.25">
      <c r="A1144" s="8">
        <v>45271</v>
      </c>
      <c r="B1144" t="s">
        <v>116</v>
      </c>
      <c r="C1144" s="13">
        <v>2023</v>
      </c>
      <c r="D1144" s="13">
        <v>3</v>
      </c>
      <c r="E1144" s="13" t="s">
        <v>68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f t="shared" si="18"/>
        <v>24</v>
      </c>
      <c r="Q1144">
        <v>66</v>
      </c>
      <c r="R1144" s="12" t="s">
        <v>117</v>
      </c>
      <c r="S1144">
        <v>90</v>
      </c>
    </row>
    <row r="1145" spans="1:20" ht="15.6" customHeight="1" x14ac:dyDescent="0.25">
      <c r="A1145" s="8">
        <v>45271</v>
      </c>
      <c r="B1145" t="s">
        <v>116</v>
      </c>
      <c r="C1145" s="13">
        <v>2023</v>
      </c>
      <c r="D1145" s="13">
        <v>3</v>
      </c>
      <c r="E1145" s="13" t="s">
        <v>68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f t="shared" si="18"/>
        <v>19</v>
      </c>
      <c r="Q1145">
        <v>42</v>
      </c>
      <c r="R1145" s="12" t="s">
        <v>117</v>
      </c>
      <c r="S1145">
        <v>61</v>
      </c>
    </row>
    <row r="1146" spans="1:20" ht="15.6" customHeight="1" x14ac:dyDescent="0.25">
      <c r="A1146" s="8">
        <v>45271</v>
      </c>
      <c r="B1146" t="s">
        <v>116</v>
      </c>
      <c r="C1146" s="13">
        <v>2023</v>
      </c>
      <c r="D1146" s="13">
        <v>3</v>
      </c>
      <c r="E1146" s="13" t="s">
        <v>68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f t="shared" si="18"/>
        <v>0</v>
      </c>
      <c r="Q1146">
        <v>10</v>
      </c>
      <c r="R1146" s="12" t="s">
        <v>117</v>
      </c>
      <c r="S1146">
        <v>10</v>
      </c>
    </row>
    <row r="1147" spans="1:20" ht="15.6" customHeight="1" x14ac:dyDescent="0.25">
      <c r="A1147" s="8">
        <v>45271</v>
      </c>
      <c r="B1147" t="s">
        <v>116</v>
      </c>
      <c r="C1147" s="13">
        <v>2023</v>
      </c>
      <c r="D1147" s="13">
        <v>3</v>
      </c>
      <c r="E1147" s="13" t="s">
        <v>68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f t="shared" si="18"/>
        <v>30</v>
      </c>
      <c r="Q1147">
        <v>37</v>
      </c>
      <c r="R1147" s="12" t="s">
        <v>117</v>
      </c>
      <c r="S1147">
        <v>67</v>
      </c>
    </row>
    <row r="1148" spans="1:20" ht="15.6" customHeight="1" x14ac:dyDescent="0.25">
      <c r="A1148" s="8">
        <v>45271</v>
      </c>
      <c r="B1148" t="s">
        <v>116</v>
      </c>
      <c r="C1148" s="13">
        <v>2023</v>
      </c>
      <c r="D1148" s="13">
        <v>3</v>
      </c>
      <c r="E1148" s="13" t="s">
        <v>68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f t="shared" si="18"/>
        <v>29</v>
      </c>
      <c r="Q1148">
        <v>45</v>
      </c>
      <c r="R1148" s="12" t="s">
        <v>117</v>
      </c>
      <c r="S1148">
        <v>74</v>
      </c>
    </row>
    <row r="1149" spans="1:20" ht="15.6" customHeight="1" x14ac:dyDescent="0.25">
      <c r="A1149" s="8">
        <v>45271</v>
      </c>
      <c r="B1149" t="s">
        <v>116</v>
      </c>
      <c r="C1149" s="13">
        <v>2023</v>
      </c>
      <c r="D1149" s="13">
        <v>3</v>
      </c>
      <c r="E1149" s="13" t="s">
        <v>68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f t="shared" si="18"/>
        <v>28</v>
      </c>
      <c r="Q1149">
        <v>64</v>
      </c>
      <c r="R1149" s="12" t="s">
        <v>117</v>
      </c>
      <c r="S1149">
        <v>92</v>
      </c>
    </row>
    <row r="1150" spans="1:20" ht="15.6" customHeight="1" x14ac:dyDescent="0.25">
      <c r="A1150" s="8">
        <v>45271</v>
      </c>
      <c r="B1150" t="s">
        <v>116</v>
      </c>
      <c r="C1150" s="13">
        <v>2023</v>
      </c>
      <c r="D1150" s="13">
        <v>3</v>
      </c>
      <c r="E1150" s="13" t="s">
        <v>68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f t="shared" si="18"/>
        <v>64</v>
      </c>
      <c r="Q1150">
        <v>80</v>
      </c>
      <c r="R1150" s="12" t="s">
        <v>117</v>
      </c>
      <c r="S1150">
        <v>144</v>
      </c>
    </row>
    <row r="1151" spans="1:20" ht="15.6" customHeight="1" x14ac:dyDescent="0.25">
      <c r="A1151" s="8">
        <v>45271</v>
      </c>
      <c r="B1151" t="s">
        <v>116</v>
      </c>
      <c r="C1151" s="13">
        <v>2023</v>
      </c>
      <c r="D1151" s="13">
        <v>3</v>
      </c>
      <c r="E1151" s="13" t="s">
        <v>68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f t="shared" si="18"/>
        <v>13</v>
      </c>
      <c r="Q1151">
        <v>58</v>
      </c>
      <c r="R1151" s="12" t="s">
        <v>117</v>
      </c>
      <c r="S1151">
        <v>71</v>
      </c>
    </row>
    <row r="1152" spans="1:20" ht="15.6" customHeight="1" x14ac:dyDescent="0.25">
      <c r="A1152" s="8">
        <v>45271</v>
      </c>
      <c r="B1152" t="s">
        <v>116</v>
      </c>
      <c r="C1152" s="13">
        <v>2023</v>
      </c>
      <c r="D1152" s="13">
        <v>3</v>
      </c>
      <c r="E1152" s="13" t="s">
        <v>68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f t="shared" si="18"/>
        <v>13</v>
      </c>
      <c r="Q1152">
        <v>83</v>
      </c>
      <c r="R1152" s="12" t="s">
        <v>117</v>
      </c>
      <c r="S1152">
        <v>96</v>
      </c>
    </row>
    <row r="1153" spans="1:20" ht="15.6" customHeight="1" x14ac:dyDescent="0.25">
      <c r="A1153" s="8">
        <v>45271</v>
      </c>
      <c r="B1153" t="s">
        <v>116</v>
      </c>
      <c r="C1153" s="13">
        <v>2023</v>
      </c>
      <c r="D1153" s="13">
        <v>3</v>
      </c>
      <c r="E1153" s="13" t="s">
        <v>68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f t="shared" si="18"/>
        <v>7</v>
      </c>
      <c r="Q1153">
        <v>71</v>
      </c>
      <c r="R1153" s="12" t="s">
        <v>117</v>
      </c>
      <c r="S1153">
        <v>78</v>
      </c>
    </row>
    <row r="1154" spans="1:20" ht="15.6" customHeight="1" x14ac:dyDescent="0.25">
      <c r="A1154" s="8">
        <v>45271</v>
      </c>
      <c r="B1154" t="s">
        <v>116</v>
      </c>
      <c r="C1154" s="13">
        <v>2023</v>
      </c>
      <c r="D1154" s="13">
        <v>3</v>
      </c>
      <c r="E1154" s="13" t="s">
        <v>68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f t="shared" si="18"/>
        <v>1</v>
      </c>
      <c r="Q1154">
        <v>19</v>
      </c>
      <c r="R1154" s="12" t="s">
        <v>117</v>
      </c>
      <c r="S1154">
        <v>20</v>
      </c>
    </row>
    <row r="1155" spans="1:20" ht="15.6" customHeight="1" x14ac:dyDescent="0.25">
      <c r="A1155" s="8">
        <v>45271</v>
      </c>
      <c r="B1155" t="s">
        <v>116</v>
      </c>
      <c r="C1155" s="13">
        <v>2023</v>
      </c>
      <c r="D1155" s="13">
        <v>3</v>
      </c>
      <c r="E1155" s="13" t="s">
        <v>68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f t="shared" si="18"/>
        <v>7</v>
      </c>
      <c r="Q1155">
        <v>65</v>
      </c>
      <c r="R1155" s="12" t="s">
        <v>117</v>
      </c>
      <c r="S1155">
        <v>72</v>
      </c>
    </row>
    <row r="1156" spans="1:20" ht="15.6" customHeight="1" x14ac:dyDescent="0.25">
      <c r="A1156" s="8">
        <v>45271</v>
      </c>
      <c r="B1156" t="s">
        <v>116</v>
      </c>
      <c r="C1156" s="13">
        <v>2023</v>
      </c>
      <c r="D1156" s="13">
        <v>3</v>
      </c>
      <c r="E1156" s="13" t="s">
        <v>68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f t="shared" si="18"/>
        <v>3</v>
      </c>
      <c r="Q1156">
        <v>23</v>
      </c>
      <c r="R1156" s="12" t="s">
        <v>117</v>
      </c>
      <c r="S1156">
        <v>26</v>
      </c>
    </row>
    <row r="1157" spans="1:20" ht="15.6" customHeight="1" x14ac:dyDescent="0.25">
      <c r="A1157" s="8">
        <v>45271</v>
      </c>
      <c r="B1157" t="s">
        <v>116</v>
      </c>
      <c r="C1157" s="13">
        <v>2023</v>
      </c>
      <c r="D1157" s="13">
        <v>3</v>
      </c>
      <c r="E1157" s="13" t="s">
        <v>68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f t="shared" si="18"/>
        <v>3</v>
      </c>
      <c r="Q1157">
        <v>48</v>
      </c>
      <c r="R1157" s="12" t="s">
        <v>117</v>
      </c>
      <c r="S1157">
        <v>51</v>
      </c>
    </row>
    <row r="1158" spans="1:20" ht="15.6" customHeight="1" x14ac:dyDescent="0.25">
      <c r="A1158" s="8">
        <v>45271</v>
      </c>
      <c r="B1158" t="s">
        <v>116</v>
      </c>
      <c r="C1158" s="13">
        <v>2023</v>
      </c>
      <c r="D1158" s="13">
        <v>3</v>
      </c>
      <c r="E1158" s="13" t="s">
        <v>68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f t="shared" si="18"/>
        <v>38</v>
      </c>
      <c r="Q1158">
        <v>10</v>
      </c>
      <c r="R1158" s="12" t="s">
        <v>117</v>
      </c>
      <c r="S1158">
        <v>48</v>
      </c>
    </row>
    <row r="1159" spans="1:20" ht="15.6" customHeight="1" x14ac:dyDescent="0.25">
      <c r="A1159" s="8">
        <v>45271</v>
      </c>
      <c r="B1159" t="s">
        <v>116</v>
      </c>
      <c r="C1159" s="13">
        <v>2023</v>
      </c>
      <c r="D1159" s="13">
        <v>3</v>
      </c>
      <c r="E1159" s="13" t="s">
        <v>68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f t="shared" si="18"/>
        <v>11</v>
      </c>
      <c r="Q1159">
        <v>53</v>
      </c>
      <c r="R1159" s="12" t="s">
        <v>117</v>
      </c>
      <c r="S1159">
        <v>64</v>
      </c>
    </row>
    <row r="1160" spans="1:20" ht="15.6" customHeight="1" x14ac:dyDescent="0.25">
      <c r="A1160" s="8">
        <v>45271</v>
      </c>
      <c r="B1160" t="s">
        <v>116</v>
      </c>
      <c r="C1160" s="13">
        <v>2023</v>
      </c>
      <c r="D1160" s="13">
        <v>3</v>
      </c>
      <c r="E1160" s="13" t="s">
        <v>68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f t="shared" si="18"/>
        <v>1</v>
      </c>
      <c r="Q1160">
        <v>82</v>
      </c>
      <c r="R1160" s="12" t="s">
        <v>117</v>
      </c>
      <c r="S1160">
        <v>83</v>
      </c>
      <c r="T1160" t="s">
        <v>118</v>
      </c>
    </row>
    <row r="1161" spans="1:20" ht="15.6" customHeight="1" x14ac:dyDescent="0.25">
      <c r="A1161" s="8">
        <v>45271</v>
      </c>
      <c r="B1161" t="s">
        <v>116</v>
      </c>
      <c r="C1161" s="13">
        <v>2023</v>
      </c>
      <c r="D1161" s="13">
        <v>3</v>
      </c>
      <c r="E1161" s="13" t="s">
        <v>68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f t="shared" si="18"/>
        <v>2</v>
      </c>
      <c r="Q1161">
        <v>84</v>
      </c>
      <c r="R1161" s="12" t="s">
        <v>117</v>
      </c>
      <c r="S1161">
        <v>86</v>
      </c>
    </row>
    <row r="1162" spans="1:20" ht="15.6" customHeight="1" x14ac:dyDescent="0.25">
      <c r="A1162" s="8">
        <v>45273</v>
      </c>
      <c r="B1162" t="s">
        <v>116</v>
      </c>
      <c r="C1162" s="13">
        <v>2023</v>
      </c>
      <c r="D1162" s="13">
        <v>3</v>
      </c>
      <c r="E1162" s="13" t="s">
        <v>68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f t="shared" si="18"/>
        <v>18</v>
      </c>
      <c r="Q1162">
        <v>88</v>
      </c>
      <c r="R1162" s="12" t="s">
        <v>117</v>
      </c>
      <c r="S1162">
        <v>106</v>
      </c>
    </row>
    <row r="1163" spans="1:20" ht="15.6" customHeight="1" x14ac:dyDescent="0.25">
      <c r="A1163" s="8">
        <v>45273</v>
      </c>
      <c r="B1163" t="s">
        <v>116</v>
      </c>
      <c r="C1163" s="13">
        <v>2023</v>
      </c>
      <c r="D1163" s="13">
        <v>3</v>
      </c>
      <c r="E1163" s="13" t="s">
        <v>68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f t="shared" si="18"/>
        <v>32</v>
      </c>
      <c r="Q1163">
        <v>45</v>
      </c>
      <c r="R1163" s="12" t="s">
        <v>117</v>
      </c>
      <c r="S1163">
        <v>77</v>
      </c>
    </row>
    <row r="1164" spans="1:20" ht="15.6" customHeight="1" x14ac:dyDescent="0.25">
      <c r="A1164" s="8">
        <v>45273</v>
      </c>
      <c r="B1164" t="s">
        <v>116</v>
      </c>
      <c r="C1164" s="13">
        <v>2023</v>
      </c>
      <c r="D1164" s="13">
        <v>3</v>
      </c>
      <c r="E1164" s="13" t="s">
        <v>68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f t="shared" si="18"/>
        <v>32</v>
      </c>
      <c r="Q1164">
        <v>107</v>
      </c>
      <c r="R1164" s="12" t="s">
        <v>117</v>
      </c>
      <c r="S1164">
        <v>139</v>
      </c>
    </row>
    <row r="1165" spans="1:20" ht="15.6" customHeight="1" x14ac:dyDescent="0.25">
      <c r="A1165" s="8">
        <v>45273</v>
      </c>
      <c r="B1165" t="s">
        <v>116</v>
      </c>
      <c r="C1165" s="13">
        <v>2023</v>
      </c>
      <c r="D1165" s="13">
        <v>3</v>
      </c>
      <c r="E1165" s="13" t="s">
        <v>68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f t="shared" si="18"/>
        <v>26</v>
      </c>
      <c r="Q1165">
        <v>49</v>
      </c>
      <c r="R1165" s="12" t="s">
        <v>117</v>
      </c>
      <c r="S1165">
        <v>75</v>
      </c>
    </row>
    <row r="1166" spans="1:20" ht="15.6" customHeight="1" x14ac:dyDescent="0.25">
      <c r="A1166" s="8">
        <v>45273</v>
      </c>
      <c r="B1166" t="s">
        <v>116</v>
      </c>
      <c r="C1166" s="13">
        <v>2023</v>
      </c>
      <c r="D1166" s="13">
        <v>3</v>
      </c>
      <c r="E1166" s="13" t="s">
        <v>68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f t="shared" si="18"/>
        <v>0</v>
      </c>
      <c r="Q1166">
        <v>0</v>
      </c>
      <c r="R1166" s="12" t="s">
        <v>117</v>
      </c>
      <c r="S1166">
        <v>0</v>
      </c>
    </row>
    <row r="1167" spans="1:20" ht="15.6" customHeight="1" x14ac:dyDescent="0.25">
      <c r="A1167" s="8">
        <v>45273</v>
      </c>
      <c r="B1167" t="s">
        <v>116</v>
      </c>
      <c r="C1167" s="13">
        <v>2023</v>
      </c>
      <c r="D1167" s="13">
        <v>3</v>
      </c>
      <c r="E1167" s="13" t="s">
        <v>68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f t="shared" si="18"/>
        <v>26</v>
      </c>
      <c r="Q1167">
        <v>43</v>
      </c>
      <c r="R1167" s="12" t="s">
        <v>117</v>
      </c>
      <c r="S1167">
        <v>69</v>
      </c>
    </row>
    <row r="1168" spans="1:20" ht="15.6" customHeight="1" x14ac:dyDescent="0.25">
      <c r="A1168" s="8">
        <v>45273</v>
      </c>
      <c r="B1168" t="s">
        <v>116</v>
      </c>
      <c r="C1168" s="13">
        <v>2023</v>
      </c>
      <c r="D1168" s="13">
        <v>3</v>
      </c>
      <c r="E1168" s="13" t="s">
        <v>68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f t="shared" si="18"/>
        <v>11</v>
      </c>
      <c r="Q1168">
        <v>24</v>
      </c>
      <c r="R1168" s="12" t="s">
        <v>117</v>
      </c>
      <c r="S1168">
        <v>35</v>
      </c>
    </row>
    <row r="1169" spans="1:20" ht="15.6" customHeight="1" x14ac:dyDescent="0.25">
      <c r="A1169" s="8">
        <v>45273</v>
      </c>
      <c r="B1169" t="s">
        <v>116</v>
      </c>
      <c r="C1169" s="13">
        <v>2023</v>
      </c>
      <c r="D1169" s="13">
        <v>3</v>
      </c>
      <c r="E1169" s="13" t="s">
        <v>68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f t="shared" si="18"/>
        <v>15</v>
      </c>
      <c r="Q1169">
        <v>74</v>
      </c>
      <c r="R1169" s="12" t="s">
        <v>117</v>
      </c>
      <c r="S1169">
        <v>89</v>
      </c>
    </row>
    <row r="1170" spans="1:20" ht="15.6" customHeight="1" x14ac:dyDescent="0.25">
      <c r="A1170" s="8">
        <v>45273</v>
      </c>
      <c r="B1170" t="s">
        <v>116</v>
      </c>
      <c r="C1170" s="13">
        <v>2023</v>
      </c>
      <c r="D1170" s="13">
        <v>3</v>
      </c>
      <c r="E1170" s="13" t="s">
        <v>68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f t="shared" si="18"/>
        <v>10</v>
      </c>
      <c r="Q1170">
        <v>34</v>
      </c>
      <c r="R1170" s="12" t="s">
        <v>117</v>
      </c>
      <c r="S1170">
        <v>44</v>
      </c>
    </row>
    <row r="1171" spans="1:20" ht="15.6" customHeight="1" x14ac:dyDescent="0.25">
      <c r="A1171" s="8">
        <v>45273</v>
      </c>
      <c r="B1171" t="s">
        <v>116</v>
      </c>
      <c r="C1171" s="13">
        <v>2023</v>
      </c>
      <c r="D1171" s="13">
        <v>3</v>
      </c>
      <c r="E1171" s="13" t="s">
        <v>68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f t="shared" si="18"/>
        <v>47</v>
      </c>
      <c r="Q1171">
        <v>100</v>
      </c>
      <c r="R1171" s="12" t="s">
        <v>117</v>
      </c>
      <c r="S1171">
        <v>147</v>
      </c>
    </row>
    <row r="1172" spans="1:20" ht="15.6" customHeight="1" x14ac:dyDescent="0.25">
      <c r="A1172" s="8">
        <v>45273</v>
      </c>
      <c r="B1172" t="s">
        <v>116</v>
      </c>
      <c r="C1172" s="13">
        <v>2023</v>
      </c>
      <c r="D1172" s="13">
        <v>3</v>
      </c>
      <c r="E1172" s="13" t="s">
        <v>68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f t="shared" si="18"/>
        <v>52</v>
      </c>
      <c r="Q1172">
        <v>117</v>
      </c>
      <c r="R1172" s="12" t="s">
        <v>117</v>
      </c>
      <c r="S1172">
        <v>169</v>
      </c>
    </row>
    <row r="1173" spans="1:20" ht="15.6" customHeight="1" x14ac:dyDescent="0.25">
      <c r="A1173" s="8">
        <v>45273</v>
      </c>
      <c r="B1173" t="s">
        <v>116</v>
      </c>
      <c r="C1173" s="13">
        <v>2023</v>
      </c>
      <c r="D1173" s="13">
        <v>3</v>
      </c>
      <c r="E1173" s="13" t="s">
        <v>68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f t="shared" si="18"/>
        <v>4</v>
      </c>
      <c r="Q1173">
        <v>5</v>
      </c>
      <c r="R1173" s="12" t="s">
        <v>117</v>
      </c>
      <c r="S1173">
        <v>9</v>
      </c>
    </row>
    <row r="1174" spans="1:20" ht="15.6" customHeight="1" x14ac:dyDescent="0.25">
      <c r="A1174" s="8">
        <v>45273</v>
      </c>
      <c r="B1174" t="s">
        <v>116</v>
      </c>
      <c r="C1174" s="13">
        <v>2023</v>
      </c>
      <c r="D1174" s="13">
        <v>3</v>
      </c>
      <c r="E1174" s="13" t="s">
        <v>68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f t="shared" ref="P1174:P1205" si="23">S1174-Q1174</f>
        <v>7</v>
      </c>
      <c r="Q1174">
        <v>40</v>
      </c>
      <c r="R1174" s="12" t="s">
        <v>117</v>
      </c>
      <c r="S1174">
        <v>47</v>
      </c>
    </row>
    <row r="1175" spans="1:20" ht="15.6" customHeight="1" x14ac:dyDescent="0.25">
      <c r="A1175" s="8">
        <v>45273</v>
      </c>
      <c r="B1175" t="s">
        <v>116</v>
      </c>
      <c r="C1175" s="13">
        <v>2023</v>
      </c>
      <c r="D1175" s="13">
        <v>3</v>
      </c>
      <c r="E1175" s="13" t="s">
        <v>68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f t="shared" si="23"/>
        <v>6</v>
      </c>
      <c r="Q1175">
        <v>5</v>
      </c>
      <c r="R1175" s="12" t="s">
        <v>117</v>
      </c>
      <c r="S1175">
        <v>11</v>
      </c>
    </row>
    <row r="1176" spans="1:20" ht="15.6" customHeight="1" x14ac:dyDescent="0.25">
      <c r="A1176" s="8">
        <v>45273</v>
      </c>
      <c r="B1176" t="s">
        <v>116</v>
      </c>
      <c r="C1176" s="13">
        <v>2023</v>
      </c>
      <c r="D1176" s="13">
        <v>3</v>
      </c>
      <c r="E1176" s="13" t="s">
        <v>68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f t="shared" si="23"/>
        <v>26</v>
      </c>
      <c r="Q1176">
        <v>48</v>
      </c>
      <c r="R1176" s="12" t="s">
        <v>117</v>
      </c>
      <c r="S1176">
        <v>74</v>
      </c>
      <c r="T1176" t="s">
        <v>120</v>
      </c>
    </row>
    <row r="1177" spans="1:20" ht="15.6" customHeight="1" x14ac:dyDescent="0.25">
      <c r="A1177" s="8">
        <v>45273</v>
      </c>
      <c r="B1177" t="s">
        <v>116</v>
      </c>
      <c r="C1177" s="13">
        <v>2023</v>
      </c>
      <c r="D1177" s="13">
        <v>3</v>
      </c>
      <c r="E1177" s="13" t="s">
        <v>68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f t="shared" si="23"/>
        <v>5</v>
      </c>
      <c r="Q1177">
        <v>15</v>
      </c>
      <c r="R1177" s="12" t="s">
        <v>117</v>
      </c>
      <c r="S1177">
        <v>20</v>
      </c>
    </row>
    <row r="1178" spans="1:20" ht="15.6" customHeight="1" x14ac:dyDescent="0.25">
      <c r="A1178" s="8">
        <v>45273</v>
      </c>
      <c r="B1178" t="s">
        <v>116</v>
      </c>
      <c r="C1178" s="13">
        <v>2023</v>
      </c>
      <c r="D1178" s="13">
        <v>3</v>
      </c>
      <c r="E1178" s="13" t="s">
        <v>68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f t="shared" si="23"/>
        <v>8</v>
      </c>
      <c r="Q1178">
        <v>14</v>
      </c>
      <c r="R1178" s="12" t="s">
        <v>117</v>
      </c>
      <c r="S1178">
        <v>22</v>
      </c>
    </row>
    <row r="1179" spans="1:20" ht="15.6" customHeight="1" x14ac:dyDescent="0.25">
      <c r="A1179" s="8">
        <v>45273</v>
      </c>
      <c r="B1179" t="s">
        <v>116</v>
      </c>
      <c r="C1179" s="13">
        <v>2023</v>
      </c>
      <c r="D1179" s="13">
        <v>3</v>
      </c>
      <c r="E1179" s="13" t="s">
        <v>68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f t="shared" si="23"/>
        <v>3</v>
      </c>
      <c r="Q1179">
        <v>5</v>
      </c>
      <c r="R1179" s="12" t="s">
        <v>117</v>
      </c>
      <c r="S1179">
        <v>8</v>
      </c>
    </row>
    <row r="1180" spans="1:20" ht="15.6" customHeight="1" x14ac:dyDescent="0.25">
      <c r="A1180" s="8">
        <v>45273</v>
      </c>
      <c r="B1180" t="s">
        <v>116</v>
      </c>
      <c r="C1180" s="13">
        <v>2023</v>
      </c>
      <c r="D1180" s="13">
        <v>3</v>
      </c>
      <c r="E1180" s="13" t="s">
        <v>68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f t="shared" si="23"/>
        <v>18</v>
      </c>
      <c r="Q1180">
        <v>42</v>
      </c>
      <c r="R1180" s="12" t="s">
        <v>117</v>
      </c>
      <c r="S1180">
        <v>60</v>
      </c>
    </row>
    <row r="1181" spans="1:20" ht="15.6" customHeight="1" x14ac:dyDescent="0.25">
      <c r="A1181" s="8">
        <v>45273</v>
      </c>
      <c r="B1181" t="s">
        <v>116</v>
      </c>
      <c r="C1181" s="13">
        <v>2023</v>
      </c>
      <c r="D1181" s="13">
        <v>3</v>
      </c>
      <c r="E1181" s="13" t="s">
        <v>68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f t="shared" si="23"/>
        <v>1</v>
      </c>
      <c r="Q1181">
        <v>2</v>
      </c>
      <c r="R1181" s="12" t="s">
        <v>117</v>
      </c>
      <c r="S1181">
        <v>3</v>
      </c>
    </row>
    <row r="1182" spans="1:20" ht="15.6" customHeight="1" x14ac:dyDescent="0.25">
      <c r="A1182" s="8">
        <v>45273</v>
      </c>
      <c r="B1182" t="s">
        <v>116</v>
      </c>
      <c r="C1182" s="13">
        <v>2023</v>
      </c>
      <c r="D1182" s="13">
        <v>3</v>
      </c>
      <c r="E1182" s="13" t="s">
        <v>68</v>
      </c>
      <c r="F1182">
        <v>73</v>
      </c>
      <c r="G1182">
        <v>421</v>
      </c>
      <c r="H1182" s="24">
        <v>754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>
        <f t="shared" si="23"/>
        <v>13</v>
      </c>
      <c r="Q1182">
        <v>31</v>
      </c>
      <c r="R1182" s="12" t="s">
        <v>117</v>
      </c>
      <c r="S1182">
        <v>44</v>
      </c>
    </row>
    <row r="1183" spans="1:20" ht="15.6" customHeight="1" x14ac:dyDescent="0.25">
      <c r="A1183" s="8">
        <v>45273</v>
      </c>
      <c r="B1183" t="s">
        <v>116</v>
      </c>
      <c r="C1183" s="13">
        <v>2023</v>
      </c>
      <c r="D1183" s="13">
        <v>3</v>
      </c>
      <c r="E1183" s="13" t="s">
        <v>68</v>
      </c>
      <c r="F1183">
        <v>73</v>
      </c>
      <c r="G1183">
        <v>421</v>
      </c>
      <c r="H1183" s="24">
        <v>755</v>
      </c>
      <c r="I1183">
        <f t="shared" ref="I1183:I1189" si="24"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f t="shared" si="23"/>
        <v>2</v>
      </c>
      <c r="Q1183">
        <v>43</v>
      </c>
      <c r="R1183" s="12" t="s">
        <v>117</v>
      </c>
      <c r="S1183">
        <v>45</v>
      </c>
    </row>
    <row r="1184" spans="1:20" ht="15.6" customHeight="1" x14ac:dyDescent="0.25">
      <c r="A1184" s="8">
        <v>45273</v>
      </c>
      <c r="B1184" t="s">
        <v>116</v>
      </c>
      <c r="C1184" s="13">
        <v>2023</v>
      </c>
      <c r="D1184" s="13">
        <v>3</v>
      </c>
      <c r="E1184" s="13" t="s">
        <v>68</v>
      </c>
      <c r="F1184">
        <v>73</v>
      </c>
      <c r="G1184">
        <v>421</v>
      </c>
      <c r="H1184" s="24">
        <v>756</v>
      </c>
      <c r="I1184">
        <f t="shared" si="24"/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f t="shared" si="23"/>
        <v>35</v>
      </c>
      <c r="Q1184">
        <v>51</v>
      </c>
      <c r="R1184" s="12" t="s">
        <v>117</v>
      </c>
      <c r="S1184">
        <v>86</v>
      </c>
    </row>
    <row r="1185" spans="1:20" ht="15.6" customHeight="1" x14ac:dyDescent="0.25">
      <c r="A1185" s="8">
        <v>45273</v>
      </c>
      <c r="B1185" t="s">
        <v>116</v>
      </c>
      <c r="C1185" s="13">
        <v>2023</v>
      </c>
      <c r="D1185" s="13">
        <v>3</v>
      </c>
      <c r="E1185" s="13" t="s">
        <v>68</v>
      </c>
      <c r="F1185">
        <v>73</v>
      </c>
      <c r="G1185">
        <v>421</v>
      </c>
      <c r="H1185" s="24">
        <v>757</v>
      </c>
      <c r="I1185">
        <f t="shared" si="24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f t="shared" si="23"/>
        <v>2</v>
      </c>
      <c r="Q1185">
        <v>1</v>
      </c>
      <c r="R1185" s="12" t="s">
        <v>117</v>
      </c>
      <c r="S1185">
        <v>3</v>
      </c>
      <c r="T1185" t="s">
        <v>121</v>
      </c>
    </row>
    <row r="1186" spans="1:20" ht="15.6" customHeight="1" x14ac:dyDescent="0.25">
      <c r="A1186" s="8">
        <v>45273</v>
      </c>
      <c r="B1186" t="s">
        <v>116</v>
      </c>
      <c r="C1186" s="13">
        <v>2023</v>
      </c>
      <c r="D1186" s="13">
        <v>3</v>
      </c>
      <c r="E1186" s="13" t="s">
        <v>68</v>
      </c>
      <c r="F1186">
        <v>73</v>
      </c>
      <c r="G1186">
        <v>421</v>
      </c>
      <c r="H1186" s="24">
        <v>758</v>
      </c>
      <c r="I1186">
        <f t="shared" si="24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f t="shared" si="23"/>
        <v>2</v>
      </c>
      <c r="Q1186">
        <v>3</v>
      </c>
      <c r="R1186" s="12" t="s">
        <v>117</v>
      </c>
      <c r="S1186">
        <v>5</v>
      </c>
    </row>
    <row r="1187" spans="1:20" ht="15.6" customHeight="1" x14ac:dyDescent="0.25">
      <c r="A1187" s="8">
        <v>45273</v>
      </c>
      <c r="B1187" t="s">
        <v>116</v>
      </c>
      <c r="C1187" s="13">
        <v>2023</v>
      </c>
      <c r="D1187" s="13">
        <v>3</v>
      </c>
      <c r="E1187" s="13" t="s">
        <v>68</v>
      </c>
      <c r="F1187">
        <v>73</v>
      </c>
      <c r="G1187">
        <v>421</v>
      </c>
      <c r="H1187" s="24">
        <v>759</v>
      </c>
      <c r="I1187">
        <f t="shared" si="24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f t="shared" si="23"/>
        <v>2</v>
      </c>
      <c r="Q1187">
        <v>35</v>
      </c>
      <c r="R1187" s="12" t="s">
        <v>117</v>
      </c>
      <c r="S1187">
        <v>37</v>
      </c>
    </row>
    <row r="1188" spans="1:20" ht="15.6" customHeight="1" x14ac:dyDescent="0.25">
      <c r="A1188" s="8">
        <v>45273</v>
      </c>
      <c r="B1188" t="s">
        <v>116</v>
      </c>
      <c r="C1188" s="13">
        <v>2023</v>
      </c>
      <c r="D1188" s="13">
        <v>3</v>
      </c>
      <c r="E1188" s="13" t="s">
        <v>68</v>
      </c>
      <c r="F1188">
        <v>73</v>
      </c>
      <c r="G1188">
        <v>421</v>
      </c>
      <c r="H1188" s="24">
        <v>760</v>
      </c>
      <c r="I1188">
        <f t="shared" si="24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f t="shared" si="23"/>
        <v>20</v>
      </c>
      <c r="Q1188">
        <v>104</v>
      </c>
      <c r="R1188" s="12" t="s">
        <v>117</v>
      </c>
      <c r="S1188">
        <v>124</v>
      </c>
    </row>
    <row r="1189" spans="1:20" ht="15.6" customHeight="1" x14ac:dyDescent="0.25">
      <c r="A1189" s="8">
        <v>45273</v>
      </c>
      <c r="B1189" t="s">
        <v>116</v>
      </c>
      <c r="C1189" s="13">
        <v>2023</v>
      </c>
      <c r="D1189" s="13">
        <v>3</v>
      </c>
      <c r="E1189" s="13" t="s">
        <v>68</v>
      </c>
      <c r="F1189">
        <v>73</v>
      </c>
      <c r="G1189">
        <v>421</v>
      </c>
      <c r="H1189" s="24">
        <v>761</v>
      </c>
      <c r="I1189">
        <f t="shared" si="24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f t="shared" si="23"/>
        <v>8</v>
      </c>
      <c r="Q1189">
        <v>47</v>
      </c>
      <c r="R1189" s="12" t="s">
        <v>117</v>
      </c>
      <c r="S1189">
        <v>55</v>
      </c>
    </row>
    <row r="1190" spans="1:20" ht="15.6" customHeight="1" x14ac:dyDescent="0.25">
      <c r="A1190" s="8">
        <v>45275</v>
      </c>
      <c r="B1190" t="s">
        <v>116</v>
      </c>
      <c r="C1190" s="13">
        <v>2023</v>
      </c>
      <c r="D1190" s="13">
        <v>3</v>
      </c>
      <c r="E1190" s="13" t="s">
        <v>68</v>
      </c>
      <c r="F1190">
        <v>74</v>
      </c>
      <c r="G1190">
        <v>422</v>
      </c>
      <c r="H1190" s="24">
        <v>713</v>
      </c>
      <c r="I1190">
        <f>66/16</f>
        <v>4.125</v>
      </c>
      <c r="J1190">
        <v>35</v>
      </c>
      <c r="K1190">
        <v>22</v>
      </c>
      <c r="L1190">
        <v>2</v>
      </c>
      <c r="M1190">
        <v>5</v>
      </c>
      <c r="N1190">
        <v>20.8</v>
      </c>
      <c r="O1190" s="12" t="s">
        <v>69</v>
      </c>
      <c r="P1190">
        <f t="shared" si="23"/>
        <v>9</v>
      </c>
      <c r="Q1190">
        <v>85</v>
      </c>
      <c r="R1190" s="12" t="s">
        <v>117</v>
      </c>
      <c r="S1190">
        <v>94</v>
      </c>
    </row>
    <row r="1191" spans="1:20" ht="15.6" customHeight="1" x14ac:dyDescent="0.25">
      <c r="A1191" s="8">
        <v>45275</v>
      </c>
      <c r="B1191" t="s">
        <v>116</v>
      </c>
      <c r="C1191" s="13">
        <v>2023</v>
      </c>
      <c r="D1191" s="13">
        <v>3</v>
      </c>
      <c r="E1191" s="13" t="s">
        <v>68</v>
      </c>
      <c r="F1191">
        <v>74</v>
      </c>
      <c r="G1191">
        <v>422</v>
      </c>
      <c r="H1191" s="24">
        <v>714</v>
      </c>
      <c r="I1191">
        <f t="shared" ref="I1191:I1199" si="25"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69</v>
      </c>
      <c r="P1191">
        <f t="shared" si="23"/>
        <v>2</v>
      </c>
      <c r="Q1191">
        <v>107</v>
      </c>
      <c r="R1191" s="12" t="s">
        <v>117</v>
      </c>
      <c r="S1191">
        <v>109</v>
      </c>
    </row>
    <row r="1192" spans="1:20" ht="15.6" customHeight="1" x14ac:dyDescent="0.25">
      <c r="A1192" s="8">
        <v>45275</v>
      </c>
      <c r="B1192" t="s">
        <v>116</v>
      </c>
      <c r="C1192" s="13">
        <v>2023</v>
      </c>
      <c r="D1192" s="13">
        <v>3</v>
      </c>
      <c r="E1192" s="13" t="s">
        <v>68</v>
      </c>
      <c r="F1192">
        <v>74</v>
      </c>
      <c r="G1192">
        <v>422</v>
      </c>
      <c r="H1192" s="24">
        <v>715</v>
      </c>
      <c r="I1192">
        <f t="shared" si="25"/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69</v>
      </c>
      <c r="P1192">
        <f t="shared" si="23"/>
        <v>3</v>
      </c>
      <c r="Q1192">
        <v>19</v>
      </c>
      <c r="R1192" s="12" t="s">
        <v>117</v>
      </c>
      <c r="S1192">
        <v>22</v>
      </c>
    </row>
    <row r="1193" spans="1:20" ht="15.6" customHeight="1" x14ac:dyDescent="0.25">
      <c r="A1193" s="8">
        <v>45275</v>
      </c>
      <c r="B1193" t="s">
        <v>116</v>
      </c>
      <c r="C1193" s="13">
        <v>2023</v>
      </c>
      <c r="D1193" s="13">
        <v>3</v>
      </c>
      <c r="E1193" s="13" t="s">
        <v>68</v>
      </c>
      <c r="F1193">
        <v>74</v>
      </c>
      <c r="G1193">
        <v>422</v>
      </c>
      <c r="H1193" s="24">
        <v>716</v>
      </c>
      <c r="I1193">
        <f t="shared" si="25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69</v>
      </c>
      <c r="P1193">
        <f t="shared" si="23"/>
        <v>25</v>
      </c>
      <c r="Q1193">
        <v>99</v>
      </c>
      <c r="R1193" s="12" t="s">
        <v>117</v>
      </c>
      <c r="S1193">
        <v>124</v>
      </c>
    </row>
    <row r="1194" spans="1:20" ht="15.6" customHeight="1" x14ac:dyDescent="0.25">
      <c r="A1194" s="8">
        <v>45275</v>
      </c>
      <c r="B1194" t="s">
        <v>116</v>
      </c>
      <c r="C1194" s="13">
        <v>2023</v>
      </c>
      <c r="D1194" s="13">
        <v>3</v>
      </c>
      <c r="E1194" s="13" t="s">
        <v>68</v>
      </c>
      <c r="F1194">
        <v>74</v>
      </c>
      <c r="G1194">
        <v>422</v>
      </c>
      <c r="H1194" s="24">
        <v>717</v>
      </c>
      <c r="I1194">
        <f t="shared" si="25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69</v>
      </c>
      <c r="P1194">
        <f t="shared" si="23"/>
        <v>8</v>
      </c>
      <c r="Q1194">
        <v>132</v>
      </c>
      <c r="R1194" s="12" t="s">
        <v>117</v>
      </c>
      <c r="S1194">
        <v>140</v>
      </c>
    </row>
    <row r="1195" spans="1:20" ht="15.6" customHeight="1" x14ac:dyDescent="0.25">
      <c r="A1195" s="8">
        <v>45275</v>
      </c>
      <c r="B1195" t="s">
        <v>116</v>
      </c>
      <c r="C1195" s="13">
        <v>2023</v>
      </c>
      <c r="D1195" s="13">
        <v>3</v>
      </c>
      <c r="E1195" s="13" t="s">
        <v>68</v>
      </c>
      <c r="F1195">
        <v>74</v>
      </c>
      <c r="G1195">
        <v>422</v>
      </c>
      <c r="H1195" s="24">
        <v>718</v>
      </c>
      <c r="I1195">
        <f t="shared" si="25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69</v>
      </c>
      <c r="P1195">
        <f t="shared" si="23"/>
        <v>13</v>
      </c>
      <c r="Q1195">
        <v>123</v>
      </c>
      <c r="R1195" s="12" t="s">
        <v>117</v>
      </c>
      <c r="S1195">
        <v>136</v>
      </c>
    </row>
    <row r="1196" spans="1:20" ht="15.6" customHeight="1" x14ac:dyDescent="0.25">
      <c r="A1196" s="8">
        <v>45275</v>
      </c>
      <c r="B1196" t="s">
        <v>116</v>
      </c>
      <c r="C1196" s="13">
        <v>2023</v>
      </c>
      <c r="D1196" s="13">
        <v>3</v>
      </c>
      <c r="E1196" s="13" t="s">
        <v>68</v>
      </c>
      <c r="F1196">
        <v>74</v>
      </c>
      <c r="G1196">
        <v>422</v>
      </c>
      <c r="H1196" s="24">
        <v>719</v>
      </c>
      <c r="I1196">
        <f t="shared" si="25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69</v>
      </c>
      <c r="P1196">
        <f t="shared" si="23"/>
        <v>0</v>
      </c>
      <c r="Q1196">
        <v>79</v>
      </c>
      <c r="R1196" s="12" t="s">
        <v>117</v>
      </c>
      <c r="S1196">
        <v>79</v>
      </c>
    </row>
    <row r="1197" spans="1:20" ht="15.6" customHeight="1" x14ac:dyDescent="0.25">
      <c r="A1197" s="8">
        <v>45275</v>
      </c>
      <c r="B1197" t="s">
        <v>116</v>
      </c>
      <c r="C1197" s="13">
        <v>2023</v>
      </c>
      <c r="D1197" s="13">
        <v>3</v>
      </c>
      <c r="E1197" s="13" t="s">
        <v>68</v>
      </c>
      <c r="F1197">
        <v>74</v>
      </c>
      <c r="G1197">
        <v>422</v>
      </c>
      <c r="H1197" s="24">
        <v>720</v>
      </c>
      <c r="I1197">
        <f t="shared" si="25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69</v>
      </c>
      <c r="P1197">
        <f t="shared" si="23"/>
        <v>8</v>
      </c>
      <c r="Q1197">
        <v>95</v>
      </c>
      <c r="R1197" s="12" t="s">
        <v>117</v>
      </c>
      <c r="S1197">
        <v>103</v>
      </c>
    </row>
    <row r="1198" spans="1:20" ht="15.6" customHeight="1" x14ac:dyDescent="0.25">
      <c r="A1198" s="8">
        <v>45275</v>
      </c>
      <c r="B1198" t="s">
        <v>116</v>
      </c>
      <c r="C1198" s="13">
        <v>2023</v>
      </c>
      <c r="D1198" s="13">
        <v>3</v>
      </c>
      <c r="E1198" s="13" t="s">
        <v>68</v>
      </c>
      <c r="F1198">
        <v>74</v>
      </c>
      <c r="G1198">
        <v>422</v>
      </c>
      <c r="H1198" s="24">
        <v>721</v>
      </c>
      <c r="I1198">
        <f t="shared" si="25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69</v>
      </c>
      <c r="P1198">
        <f t="shared" si="23"/>
        <v>58</v>
      </c>
      <c r="Q1198">
        <v>164</v>
      </c>
      <c r="R1198" s="12" t="s">
        <v>117</v>
      </c>
      <c r="S1198">
        <v>222</v>
      </c>
    </row>
    <row r="1199" spans="1:20" ht="15.6" customHeight="1" x14ac:dyDescent="0.25">
      <c r="A1199" s="8">
        <v>45275</v>
      </c>
      <c r="B1199" t="s">
        <v>116</v>
      </c>
      <c r="C1199" s="13">
        <v>2023</v>
      </c>
      <c r="D1199" s="13">
        <v>3</v>
      </c>
      <c r="E1199" s="13" t="s">
        <v>68</v>
      </c>
      <c r="F1199">
        <v>74</v>
      </c>
      <c r="G1199">
        <v>422</v>
      </c>
      <c r="H1199" s="24">
        <v>722</v>
      </c>
      <c r="I1199">
        <f t="shared" si="25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69</v>
      </c>
      <c r="P1199">
        <f t="shared" si="23"/>
        <v>0</v>
      </c>
      <c r="Q1199">
        <v>25</v>
      </c>
      <c r="R1199" s="12" t="s">
        <v>117</v>
      </c>
      <c r="S1199">
        <v>25</v>
      </c>
    </row>
    <row r="1200" spans="1:20" ht="15.6" customHeight="1" x14ac:dyDescent="0.25">
      <c r="A1200" s="8">
        <v>45275</v>
      </c>
      <c r="B1200" t="s">
        <v>116</v>
      </c>
      <c r="C1200" s="13">
        <v>2023</v>
      </c>
      <c r="D1200" s="13">
        <v>3</v>
      </c>
      <c r="E1200" s="13" t="s">
        <v>68</v>
      </c>
      <c r="F1200">
        <v>74</v>
      </c>
      <c r="G1200">
        <v>423</v>
      </c>
      <c r="H1200" s="24">
        <v>733</v>
      </c>
      <c r="I1200">
        <f>21/16</f>
        <v>1.3125</v>
      </c>
      <c r="J1200">
        <v>35</v>
      </c>
      <c r="K1200">
        <v>30</v>
      </c>
      <c r="L1200">
        <v>0</v>
      </c>
      <c r="M1200">
        <v>4</v>
      </c>
      <c r="N1200">
        <v>16.2</v>
      </c>
      <c r="O1200" s="12" t="s">
        <v>69</v>
      </c>
      <c r="P1200">
        <f t="shared" si="23"/>
        <v>12</v>
      </c>
      <c r="Q1200">
        <v>166</v>
      </c>
      <c r="R1200" s="12" t="s">
        <v>117</v>
      </c>
      <c r="S1200">
        <v>178</v>
      </c>
    </row>
    <row r="1201" spans="1:20" ht="15.6" customHeight="1" x14ac:dyDescent="0.25">
      <c r="A1201" s="8">
        <v>45275</v>
      </c>
      <c r="B1201" t="s">
        <v>116</v>
      </c>
      <c r="C1201" s="13">
        <v>2023</v>
      </c>
      <c r="D1201" s="13">
        <v>3</v>
      </c>
      <c r="E1201" s="13" t="s">
        <v>68</v>
      </c>
      <c r="F1201">
        <v>74</v>
      </c>
      <c r="G1201">
        <v>423</v>
      </c>
      <c r="H1201" s="24">
        <v>735</v>
      </c>
      <c r="I1201">
        <f t="shared" ref="I1201:I1207" si="26"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69</v>
      </c>
      <c r="P1201">
        <f t="shared" si="23"/>
        <v>48</v>
      </c>
      <c r="Q1201">
        <v>102</v>
      </c>
      <c r="R1201" s="12" t="s">
        <v>117</v>
      </c>
      <c r="S1201">
        <v>150</v>
      </c>
    </row>
    <row r="1202" spans="1:20" ht="15.6" customHeight="1" x14ac:dyDescent="0.25">
      <c r="A1202" s="8">
        <v>45275</v>
      </c>
      <c r="B1202" t="s">
        <v>116</v>
      </c>
      <c r="C1202" s="13">
        <v>2023</v>
      </c>
      <c r="D1202" s="13">
        <v>3</v>
      </c>
      <c r="E1202" s="13" t="s">
        <v>68</v>
      </c>
      <c r="F1202">
        <v>74</v>
      </c>
      <c r="G1202">
        <v>423</v>
      </c>
      <c r="H1202" s="24">
        <v>736</v>
      </c>
      <c r="I1202">
        <f t="shared" si="26"/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69</v>
      </c>
      <c r="P1202">
        <f t="shared" si="23"/>
        <v>25</v>
      </c>
      <c r="Q1202">
        <v>124</v>
      </c>
      <c r="R1202" s="12" t="s">
        <v>117</v>
      </c>
      <c r="S1202">
        <v>149</v>
      </c>
    </row>
    <row r="1203" spans="1:20" ht="15.6" customHeight="1" x14ac:dyDescent="0.25">
      <c r="A1203" s="8">
        <v>45275</v>
      </c>
      <c r="B1203" t="s">
        <v>116</v>
      </c>
      <c r="C1203" s="13">
        <v>2023</v>
      </c>
      <c r="D1203" s="13">
        <v>3</v>
      </c>
      <c r="E1203" s="13" t="s">
        <v>68</v>
      </c>
      <c r="F1203">
        <v>74</v>
      </c>
      <c r="G1203">
        <v>423</v>
      </c>
      <c r="H1203" s="24">
        <v>737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69</v>
      </c>
      <c r="P1203">
        <f t="shared" si="23"/>
        <v>28</v>
      </c>
      <c r="Q1203">
        <v>41</v>
      </c>
      <c r="R1203" s="12" t="s">
        <v>117</v>
      </c>
      <c r="S1203">
        <v>69</v>
      </c>
    </row>
    <row r="1204" spans="1:20" ht="15.6" customHeight="1" x14ac:dyDescent="0.25">
      <c r="A1204" s="8">
        <v>45275</v>
      </c>
      <c r="B1204" t="s">
        <v>116</v>
      </c>
      <c r="C1204" s="13">
        <v>2023</v>
      </c>
      <c r="D1204" s="13">
        <v>3</v>
      </c>
      <c r="E1204" s="13" t="s">
        <v>68</v>
      </c>
      <c r="F1204">
        <v>74</v>
      </c>
      <c r="G1204">
        <v>423</v>
      </c>
      <c r="H1204" s="24">
        <v>738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69</v>
      </c>
      <c r="P1204">
        <f t="shared" si="23"/>
        <v>16</v>
      </c>
      <c r="Q1204">
        <v>53</v>
      </c>
      <c r="R1204" s="12" t="s">
        <v>117</v>
      </c>
      <c r="S1204">
        <v>69</v>
      </c>
    </row>
    <row r="1205" spans="1:20" ht="15.6" customHeight="1" x14ac:dyDescent="0.25">
      <c r="A1205" s="8">
        <v>45275</v>
      </c>
      <c r="B1205" t="s">
        <v>116</v>
      </c>
      <c r="C1205" s="13">
        <v>2023</v>
      </c>
      <c r="D1205" s="13">
        <v>3</v>
      </c>
      <c r="E1205" s="13" t="s">
        <v>68</v>
      </c>
      <c r="F1205">
        <v>74</v>
      </c>
      <c r="G1205">
        <v>423</v>
      </c>
      <c r="H1205" s="24">
        <v>739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69</v>
      </c>
      <c r="P1205">
        <f t="shared" si="23"/>
        <v>20</v>
      </c>
      <c r="Q1205">
        <v>86</v>
      </c>
      <c r="R1205" s="12" t="s">
        <v>117</v>
      </c>
      <c r="S1205">
        <v>106</v>
      </c>
    </row>
    <row r="1206" spans="1:20" ht="15.6" customHeight="1" x14ac:dyDescent="0.25">
      <c r="A1206" s="8">
        <v>45275</v>
      </c>
      <c r="B1206" t="s">
        <v>116</v>
      </c>
      <c r="C1206" s="13">
        <v>2023</v>
      </c>
      <c r="D1206" s="13">
        <v>3</v>
      </c>
      <c r="E1206" s="13" t="s">
        <v>68</v>
      </c>
      <c r="F1206">
        <v>74</v>
      </c>
      <c r="G1206">
        <v>423</v>
      </c>
      <c r="H1206" s="24">
        <v>741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69</v>
      </c>
      <c r="P1206">
        <f t="shared" ref="P1206:P1217" si="27">S1206-Q1206</f>
        <v>36</v>
      </c>
      <c r="Q1206">
        <v>88</v>
      </c>
      <c r="R1206" s="12" t="s">
        <v>117</v>
      </c>
      <c r="S1206">
        <v>124</v>
      </c>
    </row>
    <row r="1207" spans="1:20" ht="15.6" customHeight="1" x14ac:dyDescent="0.25">
      <c r="A1207" s="8">
        <v>45275</v>
      </c>
      <c r="B1207" t="s">
        <v>116</v>
      </c>
      <c r="C1207" s="13">
        <v>2023</v>
      </c>
      <c r="D1207" s="13">
        <v>3</v>
      </c>
      <c r="E1207" s="13" t="s">
        <v>68</v>
      </c>
      <c r="F1207">
        <v>74</v>
      </c>
      <c r="G1207">
        <v>423</v>
      </c>
      <c r="H1207" s="24">
        <v>742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69</v>
      </c>
      <c r="P1207">
        <f t="shared" si="27"/>
        <v>16</v>
      </c>
      <c r="Q1207">
        <v>37</v>
      </c>
      <c r="R1207" s="12" t="s">
        <v>117</v>
      </c>
      <c r="S1207">
        <v>53</v>
      </c>
    </row>
    <row r="1208" spans="1:20" ht="15.6" customHeight="1" x14ac:dyDescent="0.25">
      <c r="A1208" s="8">
        <v>45275</v>
      </c>
      <c r="B1208" t="s">
        <v>116</v>
      </c>
      <c r="C1208" s="13">
        <v>2023</v>
      </c>
      <c r="D1208" s="13">
        <v>3</v>
      </c>
      <c r="E1208" s="13" t="s">
        <v>68</v>
      </c>
      <c r="F1208">
        <v>74</v>
      </c>
      <c r="G1208">
        <v>424</v>
      </c>
      <c r="H1208" s="24">
        <v>723</v>
      </c>
      <c r="I1208">
        <f>65/16</f>
        <v>4.0625</v>
      </c>
      <c r="J1208">
        <v>50</v>
      </c>
      <c r="K1208">
        <v>30</v>
      </c>
      <c r="L1208">
        <v>0</v>
      </c>
      <c r="M1208">
        <v>5</v>
      </c>
      <c r="N1208">
        <v>21</v>
      </c>
      <c r="O1208" s="12" t="s">
        <v>69</v>
      </c>
      <c r="P1208">
        <f t="shared" si="27"/>
        <v>30</v>
      </c>
      <c r="Q1208">
        <v>99</v>
      </c>
      <c r="R1208" s="12" t="s">
        <v>117</v>
      </c>
      <c r="S1208">
        <v>129</v>
      </c>
    </row>
    <row r="1209" spans="1:20" ht="15.6" customHeight="1" x14ac:dyDescent="0.25">
      <c r="A1209" s="8">
        <v>45275</v>
      </c>
      <c r="B1209" t="s">
        <v>116</v>
      </c>
      <c r="C1209" s="13">
        <v>2023</v>
      </c>
      <c r="D1209" s="13">
        <v>3</v>
      </c>
      <c r="E1209" s="13" t="s">
        <v>68</v>
      </c>
      <c r="F1209">
        <v>74</v>
      </c>
      <c r="G1209">
        <v>424</v>
      </c>
      <c r="H1209" s="24">
        <v>724</v>
      </c>
      <c r="I1209">
        <f t="shared" ref="I1209:I1217" si="28"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69</v>
      </c>
      <c r="P1209">
        <f t="shared" si="27"/>
        <v>27</v>
      </c>
      <c r="Q1209">
        <v>89</v>
      </c>
      <c r="R1209" s="12" t="s">
        <v>117</v>
      </c>
      <c r="S1209">
        <v>116</v>
      </c>
    </row>
    <row r="1210" spans="1:20" ht="15.6" customHeight="1" x14ac:dyDescent="0.25">
      <c r="A1210" s="8">
        <v>45275</v>
      </c>
      <c r="B1210" t="s">
        <v>116</v>
      </c>
      <c r="C1210" s="13">
        <v>2023</v>
      </c>
      <c r="D1210" s="13">
        <v>3</v>
      </c>
      <c r="E1210" s="13" t="s">
        <v>68</v>
      </c>
      <c r="F1210">
        <v>74</v>
      </c>
      <c r="G1210">
        <v>424</v>
      </c>
      <c r="H1210" s="24">
        <v>725</v>
      </c>
      <c r="I1210">
        <f t="shared" si="28"/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69</v>
      </c>
      <c r="P1210">
        <f t="shared" si="27"/>
        <v>17</v>
      </c>
      <c r="Q1210">
        <v>53</v>
      </c>
      <c r="R1210" s="12" t="s">
        <v>117</v>
      </c>
      <c r="S1210">
        <v>70</v>
      </c>
    </row>
    <row r="1211" spans="1:20" ht="15.6" customHeight="1" x14ac:dyDescent="0.25">
      <c r="A1211" s="8">
        <v>45275</v>
      </c>
      <c r="B1211" t="s">
        <v>116</v>
      </c>
      <c r="C1211" s="13">
        <v>2023</v>
      </c>
      <c r="D1211" s="13">
        <v>3</v>
      </c>
      <c r="E1211" s="13" t="s">
        <v>68</v>
      </c>
      <c r="F1211">
        <v>74</v>
      </c>
      <c r="G1211">
        <v>424</v>
      </c>
      <c r="H1211" s="24">
        <v>726</v>
      </c>
      <c r="I1211">
        <f t="shared" si="28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69</v>
      </c>
      <c r="P1211">
        <f t="shared" si="27"/>
        <v>8</v>
      </c>
      <c r="Q1211">
        <v>28</v>
      </c>
      <c r="R1211" s="12" t="s">
        <v>117</v>
      </c>
      <c r="S1211">
        <v>36</v>
      </c>
    </row>
    <row r="1212" spans="1:20" ht="15.6" customHeight="1" x14ac:dyDescent="0.25">
      <c r="A1212" s="8">
        <v>45275</v>
      </c>
      <c r="B1212" t="s">
        <v>116</v>
      </c>
      <c r="C1212" s="13">
        <v>2023</v>
      </c>
      <c r="D1212" s="13">
        <v>3</v>
      </c>
      <c r="E1212" s="13" t="s">
        <v>68</v>
      </c>
      <c r="F1212">
        <v>74</v>
      </c>
      <c r="G1212">
        <v>424</v>
      </c>
      <c r="H1212" s="24">
        <v>727</v>
      </c>
      <c r="I1212">
        <f t="shared" si="28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69</v>
      </c>
      <c r="P1212">
        <f t="shared" si="27"/>
        <v>15</v>
      </c>
      <c r="Q1212">
        <v>65</v>
      </c>
      <c r="R1212" s="12" t="s">
        <v>117</v>
      </c>
      <c r="S1212">
        <v>80</v>
      </c>
    </row>
    <row r="1213" spans="1:20" ht="15.6" customHeight="1" x14ac:dyDescent="0.25">
      <c r="A1213" s="8">
        <v>45275</v>
      </c>
      <c r="B1213" t="s">
        <v>116</v>
      </c>
      <c r="C1213" s="13">
        <v>2023</v>
      </c>
      <c r="D1213" s="13">
        <v>3</v>
      </c>
      <c r="E1213" s="13" t="s">
        <v>68</v>
      </c>
      <c r="F1213">
        <v>74</v>
      </c>
      <c r="G1213">
        <v>424</v>
      </c>
      <c r="H1213" s="24">
        <v>728</v>
      </c>
      <c r="I1213">
        <f t="shared" si="28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69</v>
      </c>
      <c r="P1213">
        <f t="shared" si="27"/>
        <v>18</v>
      </c>
      <c r="Q1213">
        <v>86</v>
      </c>
      <c r="R1213" s="12" t="s">
        <v>117</v>
      </c>
      <c r="S1213">
        <v>104</v>
      </c>
    </row>
    <row r="1214" spans="1:20" ht="15.6" customHeight="1" x14ac:dyDescent="0.25">
      <c r="A1214" s="8">
        <v>45275</v>
      </c>
      <c r="B1214" t="s">
        <v>116</v>
      </c>
      <c r="C1214" s="13">
        <v>2023</v>
      </c>
      <c r="D1214" s="13">
        <v>3</v>
      </c>
      <c r="E1214" s="13" t="s">
        <v>68</v>
      </c>
      <c r="F1214">
        <v>74</v>
      </c>
      <c r="G1214">
        <v>424</v>
      </c>
      <c r="H1214" s="24">
        <v>729</v>
      </c>
      <c r="I1214">
        <f t="shared" si="28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69</v>
      </c>
      <c r="P1214">
        <f t="shared" si="27"/>
        <v>28</v>
      </c>
      <c r="Q1214">
        <v>66</v>
      </c>
      <c r="R1214" s="12" t="s">
        <v>117</v>
      </c>
      <c r="S1214">
        <v>94</v>
      </c>
    </row>
    <row r="1215" spans="1:20" ht="15.6" customHeight="1" x14ac:dyDescent="0.25">
      <c r="A1215" s="8">
        <v>45275</v>
      </c>
      <c r="B1215" t="s">
        <v>116</v>
      </c>
      <c r="C1215" s="13">
        <v>2023</v>
      </c>
      <c r="D1215" s="13">
        <v>3</v>
      </c>
      <c r="E1215" s="13" t="s">
        <v>68</v>
      </c>
      <c r="F1215">
        <v>74</v>
      </c>
      <c r="G1215">
        <v>424</v>
      </c>
      <c r="H1215" s="24">
        <v>730</v>
      </c>
      <c r="I1215">
        <f t="shared" si="28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69</v>
      </c>
      <c r="P1215">
        <f t="shared" si="27"/>
        <v>0</v>
      </c>
      <c r="Q1215">
        <v>0</v>
      </c>
      <c r="R1215" s="12" t="s">
        <v>117</v>
      </c>
      <c r="S1215">
        <v>0</v>
      </c>
      <c r="T1215" t="s">
        <v>122</v>
      </c>
    </row>
    <row r="1216" spans="1:20" ht="15.6" customHeight="1" x14ac:dyDescent="0.25">
      <c r="A1216" s="8">
        <v>45275</v>
      </c>
      <c r="B1216" t="s">
        <v>116</v>
      </c>
      <c r="C1216" s="13">
        <v>2023</v>
      </c>
      <c r="D1216" s="13">
        <v>3</v>
      </c>
      <c r="E1216" s="13" t="s">
        <v>68</v>
      </c>
      <c r="F1216">
        <v>74</v>
      </c>
      <c r="G1216">
        <v>424</v>
      </c>
      <c r="H1216" s="24">
        <v>731</v>
      </c>
      <c r="I1216">
        <f t="shared" si="28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69</v>
      </c>
      <c r="P1216">
        <f t="shared" si="27"/>
        <v>12</v>
      </c>
      <c r="Q1216">
        <v>87</v>
      </c>
      <c r="R1216" s="12" t="s">
        <v>117</v>
      </c>
      <c r="S1216">
        <v>99</v>
      </c>
    </row>
    <row r="1217" spans="1:19" s="19" customFormat="1" ht="15.6" customHeight="1" thickBot="1" x14ac:dyDescent="0.3">
      <c r="A1217" s="20">
        <v>45275</v>
      </c>
      <c r="B1217" s="19" t="s">
        <v>116</v>
      </c>
      <c r="C1217" s="15">
        <v>2023</v>
      </c>
      <c r="D1217" s="15">
        <v>3</v>
      </c>
      <c r="E1217" s="15" t="s">
        <v>68</v>
      </c>
      <c r="F1217" s="7">
        <v>74</v>
      </c>
      <c r="G1217" s="19">
        <v>424</v>
      </c>
      <c r="H1217" s="30">
        <v>732</v>
      </c>
      <c r="I1217" s="19">
        <f t="shared" si="28"/>
        <v>4.0625</v>
      </c>
      <c r="J1217" s="19">
        <v>50</v>
      </c>
      <c r="K1217" s="19">
        <v>30</v>
      </c>
      <c r="L1217" s="19">
        <v>0</v>
      </c>
      <c r="M1217" s="19">
        <v>5</v>
      </c>
      <c r="N1217" s="19">
        <v>21</v>
      </c>
      <c r="O1217" s="21" t="s">
        <v>69</v>
      </c>
      <c r="P1217" s="19">
        <f t="shared" si="27"/>
        <v>13</v>
      </c>
      <c r="Q1217" s="21">
        <v>75</v>
      </c>
      <c r="R1217" s="21" t="s">
        <v>117</v>
      </c>
      <c r="S1217" s="21">
        <v>88</v>
      </c>
    </row>
    <row r="1218" spans="1:19" ht="15.6" customHeight="1" x14ac:dyDescent="0.25">
      <c r="A1218" s="8">
        <v>44450</v>
      </c>
      <c r="B1218" s="12" t="s">
        <v>73</v>
      </c>
      <c r="C1218" s="13">
        <v>2021</v>
      </c>
      <c r="D1218" s="13">
        <v>1</v>
      </c>
      <c r="E1218" s="13" t="s">
        <v>72</v>
      </c>
      <c r="F1218">
        <v>76</v>
      </c>
      <c r="G1218">
        <v>395</v>
      </c>
      <c r="H1218" s="24">
        <v>387</v>
      </c>
      <c r="I1218">
        <v>2.1875</v>
      </c>
      <c r="J1218">
        <v>40</v>
      </c>
      <c r="K1218">
        <v>12</v>
      </c>
      <c r="L1218">
        <v>1</v>
      </c>
      <c r="M1218">
        <v>0</v>
      </c>
      <c r="N1218">
        <v>14.2</v>
      </c>
      <c r="O1218" s="12" t="s">
        <v>69</v>
      </c>
      <c r="P1218">
        <v>135</v>
      </c>
      <c r="Q1218" s="12">
        <v>35</v>
      </c>
      <c r="R1218">
        <v>120</v>
      </c>
      <c r="S1218">
        <v>170</v>
      </c>
    </row>
    <row r="1219" spans="1:19" ht="15.6" customHeight="1" x14ac:dyDescent="0.25">
      <c r="A1219" s="8">
        <v>44450</v>
      </c>
      <c r="B1219" s="12" t="s">
        <v>73</v>
      </c>
      <c r="C1219" s="13">
        <v>2021</v>
      </c>
      <c r="D1219" s="13">
        <v>1</v>
      </c>
      <c r="E1219" s="13" t="s">
        <v>72</v>
      </c>
      <c r="F1219">
        <v>76</v>
      </c>
      <c r="G1219">
        <v>395</v>
      </c>
      <c r="H1219" s="24">
        <v>385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69</v>
      </c>
      <c r="P1219">
        <v>43</v>
      </c>
      <c r="Q1219" s="12">
        <v>17</v>
      </c>
      <c r="R1219">
        <v>121.5</v>
      </c>
      <c r="S1219">
        <v>60</v>
      </c>
    </row>
    <row r="1220" spans="1:19" ht="15.6" customHeight="1" x14ac:dyDescent="0.25">
      <c r="A1220" s="8">
        <v>44450</v>
      </c>
      <c r="B1220" s="12" t="s">
        <v>73</v>
      </c>
      <c r="C1220" s="13">
        <v>2021</v>
      </c>
      <c r="D1220" s="13">
        <v>1</v>
      </c>
      <c r="E1220" s="13" t="s">
        <v>72</v>
      </c>
      <c r="F1220">
        <v>76</v>
      </c>
      <c r="G1220">
        <v>395</v>
      </c>
      <c r="H1220" s="24">
        <v>386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69</v>
      </c>
      <c r="P1220">
        <v>81</v>
      </c>
      <c r="Q1220" s="12">
        <v>8</v>
      </c>
      <c r="R1220">
        <v>114</v>
      </c>
      <c r="S1220">
        <v>89</v>
      </c>
    </row>
    <row r="1221" spans="1:19" ht="15.6" customHeight="1" x14ac:dyDescent="0.25">
      <c r="A1221" s="8">
        <v>44450</v>
      </c>
      <c r="B1221" s="12" t="s">
        <v>73</v>
      </c>
      <c r="C1221" s="13">
        <v>2021</v>
      </c>
      <c r="D1221" s="13">
        <v>1</v>
      </c>
      <c r="E1221" s="13" t="s">
        <v>72</v>
      </c>
      <c r="F1221">
        <v>76</v>
      </c>
      <c r="G1221">
        <v>395</v>
      </c>
      <c r="H1221" s="24">
        <v>392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69</v>
      </c>
      <c r="P1221">
        <v>50</v>
      </c>
      <c r="Q1221" s="12">
        <v>15</v>
      </c>
      <c r="R1221">
        <v>109</v>
      </c>
      <c r="S1221">
        <v>65</v>
      </c>
    </row>
    <row r="1222" spans="1:19" ht="15.6" customHeight="1" x14ac:dyDescent="0.25">
      <c r="A1222" s="8">
        <v>44450</v>
      </c>
      <c r="B1222" s="12" t="s">
        <v>73</v>
      </c>
      <c r="C1222" s="13">
        <v>2021</v>
      </c>
      <c r="D1222" s="13">
        <v>1</v>
      </c>
      <c r="E1222" s="13" t="s">
        <v>72</v>
      </c>
      <c r="F1222">
        <v>76</v>
      </c>
      <c r="G1222">
        <v>395</v>
      </c>
      <c r="H1222" s="24">
        <v>388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69</v>
      </c>
      <c r="P1222">
        <v>125</v>
      </c>
      <c r="Q1222" s="12">
        <v>7</v>
      </c>
      <c r="R1222">
        <v>105</v>
      </c>
      <c r="S1222">
        <v>132</v>
      </c>
    </row>
    <row r="1223" spans="1:19" ht="15.6" customHeight="1" x14ac:dyDescent="0.25">
      <c r="A1223" s="8">
        <v>44450</v>
      </c>
      <c r="B1223" s="12" t="s">
        <v>73</v>
      </c>
      <c r="C1223" s="13">
        <v>2021</v>
      </c>
      <c r="D1223" s="13">
        <v>1</v>
      </c>
      <c r="E1223" s="13" t="s">
        <v>72</v>
      </c>
      <c r="F1223">
        <v>76</v>
      </c>
      <c r="G1223">
        <v>395</v>
      </c>
      <c r="H1223" s="24">
        <v>391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69</v>
      </c>
      <c r="P1223">
        <v>33</v>
      </c>
      <c r="Q1223" s="12">
        <v>2</v>
      </c>
      <c r="R1223">
        <v>72</v>
      </c>
      <c r="S1223">
        <v>35</v>
      </c>
    </row>
    <row r="1224" spans="1:19" ht="15.6" customHeight="1" x14ac:dyDescent="0.25">
      <c r="A1224" s="8">
        <v>44450</v>
      </c>
      <c r="B1224" s="12" t="s">
        <v>73</v>
      </c>
      <c r="C1224" s="13">
        <v>2021</v>
      </c>
      <c r="D1224" s="13">
        <v>1</v>
      </c>
      <c r="E1224" s="13" t="s">
        <v>72</v>
      </c>
      <c r="F1224">
        <v>76</v>
      </c>
      <c r="G1224">
        <v>395</v>
      </c>
      <c r="H1224" s="24">
        <v>394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69</v>
      </c>
      <c r="P1224">
        <v>50</v>
      </c>
      <c r="Q1224" s="12">
        <v>9</v>
      </c>
      <c r="R1224">
        <v>123</v>
      </c>
      <c r="S1224">
        <v>59</v>
      </c>
    </row>
    <row r="1225" spans="1:19" ht="15.6" customHeight="1" x14ac:dyDescent="0.25">
      <c r="A1225" s="8">
        <v>44450</v>
      </c>
      <c r="B1225" s="12" t="s">
        <v>73</v>
      </c>
      <c r="C1225" s="13">
        <v>2021</v>
      </c>
      <c r="D1225" s="13">
        <v>1</v>
      </c>
      <c r="E1225" s="13" t="s">
        <v>72</v>
      </c>
      <c r="F1225">
        <v>76</v>
      </c>
      <c r="G1225">
        <v>395</v>
      </c>
      <c r="H1225" s="24">
        <v>393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69</v>
      </c>
      <c r="P1225">
        <v>115</v>
      </c>
      <c r="Q1225" s="12">
        <v>17</v>
      </c>
      <c r="R1225">
        <v>111</v>
      </c>
      <c r="S1225">
        <v>132</v>
      </c>
    </row>
    <row r="1226" spans="1:19" ht="15.6" customHeight="1" x14ac:dyDescent="0.25">
      <c r="A1226" s="8">
        <v>44450</v>
      </c>
      <c r="B1226" s="12" t="s">
        <v>73</v>
      </c>
      <c r="C1226" s="13">
        <v>2021</v>
      </c>
      <c r="D1226" s="13">
        <v>1</v>
      </c>
      <c r="E1226" s="13" t="s">
        <v>72</v>
      </c>
      <c r="F1226">
        <v>76</v>
      </c>
      <c r="G1226">
        <v>395</v>
      </c>
      <c r="H1226" s="24">
        <v>389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69</v>
      </c>
      <c r="P1226">
        <v>47</v>
      </c>
      <c r="Q1226" s="12">
        <v>10</v>
      </c>
      <c r="R1226">
        <v>130</v>
      </c>
      <c r="S1226">
        <v>57</v>
      </c>
    </row>
    <row r="1227" spans="1:19" ht="15.6" customHeight="1" x14ac:dyDescent="0.25">
      <c r="A1227" s="8">
        <v>44450</v>
      </c>
      <c r="B1227" s="12" t="s">
        <v>73</v>
      </c>
      <c r="C1227" s="13">
        <v>2021</v>
      </c>
      <c r="D1227" s="13">
        <v>1</v>
      </c>
      <c r="E1227" s="13" t="s">
        <v>72</v>
      </c>
      <c r="F1227">
        <v>76</v>
      </c>
      <c r="G1227">
        <v>395</v>
      </c>
      <c r="H1227" s="24">
        <v>390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69</v>
      </c>
      <c r="P1227">
        <v>37</v>
      </c>
      <c r="Q1227" s="12">
        <v>17</v>
      </c>
      <c r="R1227">
        <v>104</v>
      </c>
      <c r="S1227">
        <v>54</v>
      </c>
    </row>
    <row r="1228" spans="1:19" ht="15.6" customHeight="1" x14ac:dyDescent="0.25">
      <c r="A1228" s="8">
        <v>44450</v>
      </c>
      <c r="B1228" s="12" t="s">
        <v>73</v>
      </c>
      <c r="C1228" s="13">
        <v>2021</v>
      </c>
      <c r="D1228" s="13">
        <v>1</v>
      </c>
      <c r="E1228" s="13" t="s">
        <v>72</v>
      </c>
      <c r="F1228">
        <v>76</v>
      </c>
      <c r="G1228">
        <v>396</v>
      </c>
      <c r="H1228" s="24">
        <v>365</v>
      </c>
      <c r="I1228">
        <v>2.9375</v>
      </c>
      <c r="J1228">
        <v>40</v>
      </c>
      <c r="K1228">
        <v>4</v>
      </c>
      <c r="L1228">
        <v>2</v>
      </c>
      <c r="M1228">
        <v>0</v>
      </c>
      <c r="N1228">
        <v>9.8000000000000007</v>
      </c>
      <c r="O1228" s="12" t="s">
        <v>69</v>
      </c>
      <c r="P1228">
        <v>98</v>
      </c>
      <c r="Q1228" s="12">
        <v>9</v>
      </c>
      <c r="R1228">
        <v>113</v>
      </c>
      <c r="S1228">
        <v>107</v>
      </c>
    </row>
    <row r="1229" spans="1:19" ht="15.6" customHeight="1" x14ac:dyDescent="0.25">
      <c r="A1229" s="8">
        <v>44450</v>
      </c>
      <c r="B1229" s="12" t="s">
        <v>73</v>
      </c>
      <c r="C1229" s="13">
        <v>2021</v>
      </c>
      <c r="D1229" s="13">
        <v>1</v>
      </c>
      <c r="E1229" s="13" t="s">
        <v>72</v>
      </c>
      <c r="F1229">
        <v>76</v>
      </c>
      <c r="G1229">
        <v>396</v>
      </c>
      <c r="H1229" s="24">
        <v>366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69</v>
      </c>
      <c r="P1229">
        <v>73</v>
      </c>
      <c r="Q1229" s="12">
        <v>20</v>
      </c>
      <c r="R1229">
        <v>120</v>
      </c>
      <c r="S1229">
        <v>93</v>
      </c>
    </row>
    <row r="1230" spans="1:19" ht="15.6" customHeight="1" x14ac:dyDescent="0.25">
      <c r="A1230" s="8">
        <v>44450</v>
      </c>
      <c r="B1230" s="12" t="s">
        <v>73</v>
      </c>
      <c r="C1230" s="13">
        <v>2021</v>
      </c>
      <c r="D1230" s="13">
        <v>1</v>
      </c>
      <c r="E1230" s="13" t="s">
        <v>72</v>
      </c>
      <c r="F1230">
        <v>76</v>
      </c>
      <c r="G1230">
        <v>396</v>
      </c>
      <c r="H1230" s="24">
        <v>367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69</v>
      </c>
      <c r="P1230">
        <v>17</v>
      </c>
      <c r="Q1230" s="12">
        <v>17</v>
      </c>
      <c r="R1230">
        <v>89</v>
      </c>
      <c r="S1230">
        <v>34</v>
      </c>
    </row>
    <row r="1231" spans="1:19" ht="15.6" customHeight="1" x14ac:dyDescent="0.25">
      <c r="A1231" s="8">
        <v>44450</v>
      </c>
      <c r="B1231" s="12" t="s">
        <v>73</v>
      </c>
      <c r="C1231" s="13">
        <v>2021</v>
      </c>
      <c r="D1231" s="13">
        <v>1</v>
      </c>
      <c r="E1231" s="13" t="s">
        <v>72</v>
      </c>
      <c r="F1231">
        <v>76</v>
      </c>
      <c r="G1231">
        <v>396</v>
      </c>
      <c r="H1231" s="24">
        <v>368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69</v>
      </c>
      <c r="P1231">
        <v>65</v>
      </c>
      <c r="Q1231" s="12">
        <v>19</v>
      </c>
      <c r="R1231">
        <v>104.5</v>
      </c>
      <c r="S1231">
        <v>84</v>
      </c>
    </row>
    <row r="1232" spans="1:19" ht="15.6" customHeight="1" x14ac:dyDescent="0.25">
      <c r="A1232" s="8">
        <v>44450</v>
      </c>
      <c r="B1232" s="12" t="s">
        <v>73</v>
      </c>
      <c r="C1232" s="13">
        <v>2021</v>
      </c>
      <c r="D1232" s="13">
        <v>1</v>
      </c>
      <c r="E1232" s="13" t="s">
        <v>72</v>
      </c>
      <c r="F1232">
        <v>76</v>
      </c>
      <c r="G1232">
        <v>396</v>
      </c>
      <c r="H1232" s="24">
        <v>369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69</v>
      </c>
      <c r="P1232">
        <v>28</v>
      </c>
      <c r="Q1232" s="12">
        <v>9</v>
      </c>
      <c r="R1232">
        <v>104</v>
      </c>
      <c r="S1232">
        <v>37</v>
      </c>
    </row>
    <row r="1233" spans="1:19" ht="15.6" customHeight="1" x14ac:dyDescent="0.25">
      <c r="A1233" s="8">
        <v>44450</v>
      </c>
      <c r="B1233" s="12" t="s">
        <v>73</v>
      </c>
      <c r="C1233" s="13">
        <v>2021</v>
      </c>
      <c r="D1233" s="13">
        <v>1</v>
      </c>
      <c r="E1233" s="13" t="s">
        <v>72</v>
      </c>
      <c r="F1233">
        <v>76</v>
      </c>
      <c r="G1233">
        <v>396</v>
      </c>
      <c r="H1233" s="24">
        <v>370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69</v>
      </c>
      <c r="P1233">
        <v>40</v>
      </c>
      <c r="Q1233" s="12">
        <v>9</v>
      </c>
      <c r="R1233">
        <v>109</v>
      </c>
      <c r="S1233">
        <v>49</v>
      </c>
    </row>
    <row r="1234" spans="1:19" ht="15.6" customHeight="1" x14ac:dyDescent="0.25">
      <c r="A1234" s="8">
        <v>44450</v>
      </c>
      <c r="B1234" s="12" t="s">
        <v>73</v>
      </c>
      <c r="C1234" s="13">
        <v>2021</v>
      </c>
      <c r="D1234" s="13">
        <v>1</v>
      </c>
      <c r="E1234" s="13" t="s">
        <v>72</v>
      </c>
      <c r="F1234">
        <v>76</v>
      </c>
      <c r="G1234">
        <v>396</v>
      </c>
      <c r="H1234" s="24">
        <v>371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69</v>
      </c>
      <c r="P1234">
        <v>63</v>
      </c>
      <c r="Q1234" s="12">
        <v>14</v>
      </c>
      <c r="R1234">
        <v>125</v>
      </c>
      <c r="S1234">
        <v>77</v>
      </c>
    </row>
    <row r="1235" spans="1:19" ht="15.6" customHeight="1" x14ac:dyDescent="0.25">
      <c r="A1235" s="8">
        <v>44450</v>
      </c>
      <c r="B1235" s="12" t="s">
        <v>73</v>
      </c>
      <c r="C1235" s="13">
        <v>2021</v>
      </c>
      <c r="D1235" s="13">
        <v>1</v>
      </c>
      <c r="E1235" s="13" t="s">
        <v>72</v>
      </c>
      <c r="F1235">
        <v>76</v>
      </c>
      <c r="G1235">
        <v>396</v>
      </c>
      <c r="H1235" s="24">
        <v>372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69</v>
      </c>
      <c r="P1235">
        <v>38</v>
      </c>
      <c r="Q1235" s="12">
        <v>8</v>
      </c>
      <c r="R1235">
        <v>95</v>
      </c>
      <c r="S1235">
        <v>46</v>
      </c>
    </row>
    <row r="1236" spans="1:19" ht="15.6" customHeight="1" x14ac:dyDescent="0.25">
      <c r="A1236" s="8">
        <v>44450</v>
      </c>
      <c r="B1236" s="12" t="s">
        <v>73</v>
      </c>
      <c r="C1236" s="13">
        <v>2021</v>
      </c>
      <c r="D1236" s="13">
        <v>1</v>
      </c>
      <c r="E1236" s="13" t="s">
        <v>72</v>
      </c>
      <c r="F1236">
        <v>76</v>
      </c>
      <c r="G1236">
        <v>396</v>
      </c>
      <c r="H1236" s="24">
        <v>373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69</v>
      </c>
      <c r="P1236">
        <v>34</v>
      </c>
      <c r="Q1236" s="12">
        <v>16</v>
      </c>
      <c r="R1236">
        <v>105</v>
      </c>
      <c r="S1236">
        <v>50</v>
      </c>
    </row>
    <row r="1237" spans="1:19" ht="15.6" customHeight="1" x14ac:dyDescent="0.25">
      <c r="A1237" s="8">
        <v>44450</v>
      </c>
      <c r="B1237" s="12" t="s">
        <v>73</v>
      </c>
      <c r="C1237" s="13">
        <v>2021</v>
      </c>
      <c r="D1237" s="13">
        <v>1</v>
      </c>
      <c r="E1237" s="13" t="s">
        <v>72</v>
      </c>
      <c r="F1237">
        <v>76</v>
      </c>
      <c r="G1237">
        <v>396</v>
      </c>
      <c r="H1237" s="24">
        <v>374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69</v>
      </c>
      <c r="P1237">
        <v>39</v>
      </c>
      <c r="Q1237" s="12">
        <v>12</v>
      </c>
      <c r="R1237">
        <v>97</v>
      </c>
      <c r="S1237">
        <v>51</v>
      </c>
    </row>
    <row r="1238" spans="1:19" ht="15.6" customHeight="1" x14ac:dyDescent="0.25">
      <c r="A1238" s="8">
        <v>44450</v>
      </c>
      <c r="B1238" s="12" t="s">
        <v>73</v>
      </c>
      <c r="C1238" s="13">
        <v>2021</v>
      </c>
      <c r="D1238" s="13">
        <v>1</v>
      </c>
      <c r="E1238" s="13" t="s">
        <v>72</v>
      </c>
      <c r="F1238">
        <v>76</v>
      </c>
      <c r="G1238">
        <v>397</v>
      </c>
      <c r="H1238" s="24">
        <v>375</v>
      </c>
      <c r="I1238">
        <v>2.5</v>
      </c>
      <c r="J1238">
        <v>50</v>
      </c>
      <c r="K1238">
        <v>25</v>
      </c>
      <c r="L1238">
        <v>3</v>
      </c>
      <c r="M1238">
        <v>0</v>
      </c>
      <c r="N1238">
        <v>16.2</v>
      </c>
      <c r="O1238" s="12" t="s">
        <v>69</v>
      </c>
      <c r="P1238">
        <v>67</v>
      </c>
      <c r="Q1238" s="12">
        <v>7</v>
      </c>
      <c r="R1238">
        <v>104.5</v>
      </c>
      <c r="S1238">
        <v>74</v>
      </c>
    </row>
    <row r="1239" spans="1:19" ht="15.6" customHeight="1" x14ac:dyDescent="0.25">
      <c r="A1239" s="8">
        <v>44450</v>
      </c>
      <c r="B1239" s="12" t="s">
        <v>73</v>
      </c>
      <c r="C1239" s="13">
        <v>2021</v>
      </c>
      <c r="D1239" s="13">
        <v>1</v>
      </c>
      <c r="E1239" s="13" t="s">
        <v>72</v>
      </c>
      <c r="F1239">
        <v>76</v>
      </c>
      <c r="G1239">
        <v>397</v>
      </c>
      <c r="H1239" s="24">
        <v>376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69</v>
      </c>
      <c r="P1239">
        <v>38</v>
      </c>
      <c r="Q1239" s="12">
        <v>5</v>
      </c>
      <c r="R1239">
        <v>115</v>
      </c>
      <c r="S1239">
        <v>43</v>
      </c>
    </row>
    <row r="1240" spans="1:19" ht="15.6" customHeight="1" x14ac:dyDescent="0.25">
      <c r="A1240" s="8">
        <v>44450</v>
      </c>
      <c r="B1240" s="12" t="s">
        <v>73</v>
      </c>
      <c r="C1240" s="13">
        <v>2021</v>
      </c>
      <c r="D1240" s="13">
        <v>1</v>
      </c>
      <c r="E1240" s="13" t="s">
        <v>72</v>
      </c>
      <c r="F1240">
        <v>76</v>
      </c>
      <c r="G1240">
        <v>397</v>
      </c>
      <c r="H1240" s="24">
        <v>377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69</v>
      </c>
      <c r="P1240">
        <v>88</v>
      </c>
      <c r="Q1240" s="12">
        <v>10</v>
      </c>
      <c r="R1240">
        <v>136</v>
      </c>
      <c r="S1240">
        <v>98</v>
      </c>
    </row>
    <row r="1241" spans="1:19" ht="15.6" customHeight="1" x14ac:dyDescent="0.25">
      <c r="A1241" s="8">
        <v>44450</v>
      </c>
      <c r="B1241" s="12" t="s">
        <v>73</v>
      </c>
      <c r="C1241" s="13">
        <v>2021</v>
      </c>
      <c r="D1241" s="13">
        <v>1</v>
      </c>
      <c r="E1241" s="13" t="s">
        <v>72</v>
      </c>
      <c r="F1241">
        <v>76</v>
      </c>
      <c r="G1241">
        <v>397</v>
      </c>
      <c r="H1241" s="24">
        <v>378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69</v>
      </c>
      <c r="P1241">
        <v>46</v>
      </c>
      <c r="Q1241" s="12">
        <v>5</v>
      </c>
      <c r="R1241">
        <v>106</v>
      </c>
      <c r="S1241">
        <v>51</v>
      </c>
    </row>
    <row r="1242" spans="1:19" ht="15.6" customHeight="1" x14ac:dyDescent="0.25">
      <c r="A1242" s="8">
        <v>44450</v>
      </c>
      <c r="B1242" s="12" t="s">
        <v>73</v>
      </c>
      <c r="C1242" s="13">
        <v>2021</v>
      </c>
      <c r="D1242" s="13">
        <v>1</v>
      </c>
      <c r="E1242" s="13" t="s">
        <v>72</v>
      </c>
      <c r="F1242">
        <v>76</v>
      </c>
      <c r="G1242">
        <v>397</v>
      </c>
      <c r="H1242" s="24">
        <v>379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69</v>
      </c>
      <c r="P1242">
        <v>112</v>
      </c>
      <c r="Q1242" s="12">
        <v>10</v>
      </c>
      <c r="R1242">
        <v>98</v>
      </c>
      <c r="S1242">
        <v>122</v>
      </c>
    </row>
    <row r="1243" spans="1:19" ht="15.6" customHeight="1" x14ac:dyDescent="0.25">
      <c r="A1243" s="8">
        <v>44450</v>
      </c>
      <c r="B1243" s="12" t="s">
        <v>73</v>
      </c>
      <c r="C1243" s="13">
        <v>2021</v>
      </c>
      <c r="D1243" s="13">
        <v>1</v>
      </c>
      <c r="E1243" s="13" t="s">
        <v>72</v>
      </c>
      <c r="F1243">
        <v>76</v>
      </c>
      <c r="G1243">
        <v>397</v>
      </c>
      <c r="H1243" s="24">
        <v>380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69</v>
      </c>
      <c r="P1243">
        <v>45</v>
      </c>
      <c r="Q1243" s="12">
        <v>2</v>
      </c>
      <c r="R1243">
        <v>109</v>
      </c>
      <c r="S1243">
        <v>47</v>
      </c>
    </row>
    <row r="1244" spans="1:19" ht="15.6" customHeight="1" x14ac:dyDescent="0.25">
      <c r="A1244" s="8">
        <v>44450</v>
      </c>
      <c r="B1244" s="12" t="s">
        <v>73</v>
      </c>
      <c r="C1244" s="13">
        <v>2021</v>
      </c>
      <c r="D1244" s="13">
        <v>1</v>
      </c>
      <c r="E1244" s="13" t="s">
        <v>72</v>
      </c>
      <c r="F1244">
        <v>76</v>
      </c>
      <c r="G1244">
        <v>397</v>
      </c>
      <c r="H1244" s="24">
        <v>381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69</v>
      </c>
      <c r="P1244">
        <v>33</v>
      </c>
      <c r="Q1244" s="12">
        <v>5</v>
      </c>
      <c r="R1244">
        <v>118</v>
      </c>
      <c r="S1244">
        <v>38</v>
      </c>
    </row>
    <row r="1245" spans="1:19" ht="15.6" customHeight="1" x14ac:dyDescent="0.25">
      <c r="A1245" s="8">
        <v>44450</v>
      </c>
      <c r="B1245" s="12" t="s">
        <v>73</v>
      </c>
      <c r="C1245" s="13">
        <v>2021</v>
      </c>
      <c r="D1245" s="13">
        <v>1</v>
      </c>
      <c r="E1245" s="13" t="s">
        <v>72</v>
      </c>
      <c r="F1245">
        <v>76</v>
      </c>
      <c r="G1245">
        <v>397</v>
      </c>
      <c r="H1245" s="24">
        <v>382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69</v>
      </c>
      <c r="P1245">
        <v>63</v>
      </c>
      <c r="Q1245" s="12">
        <v>4</v>
      </c>
      <c r="R1245">
        <v>108</v>
      </c>
      <c r="S1245">
        <v>67</v>
      </c>
    </row>
    <row r="1246" spans="1:19" ht="15.6" customHeight="1" x14ac:dyDescent="0.25">
      <c r="A1246" s="8">
        <v>44450</v>
      </c>
      <c r="B1246" s="12" t="s">
        <v>73</v>
      </c>
      <c r="C1246" s="13">
        <v>2021</v>
      </c>
      <c r="D1246" s="13">
        <v>1</v>
      </c>
      <c r="E1246" s="13" t="s">
        <v>72</v>
      </c>
      <c r="F1246">
        <v>76</v>
      </c>
      <c r="G1246">
        <v>397</v>
      </c>
      <c r="H1246" s="24">
        <v>383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69</v>
      </c>
      <c r="P1246">
        <v>50</v>
      </c>
      <c r="Q1246" s="12">
        <v>2</v>
      </c>
      <c r="R1246">
        <v>103</v>
      </c>
      <c r="S1246">
        <v>52</v>
      </c>
    </row>
    <row r="1247" spans="1:19" ht="15.6" customHeight="1" x14ac:dyDescent="0.25">
      <c r="A1247" s="8">
        <v>44450</v>
      </c>
      <c r="B1247" s="12" t="s">
        <v>73</v>
      </c>
      <c r="C1247" s="13">
        <v>2021</v>
      </c>
      <c r="D1247" s="13">
        <v>1</v>
      </c>
      <c r="E1247" s="13" t="s">
        <v>72</v>
      </c>
      <c r="F1247">
        <v>76</v>
      </c>
      <c r="G1247">
        <v>397</v>
      </c>
      <c r="H1247" s="24">
        <v>384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69</v>
      </c>
      <c r="P1247">
        <v>35</v>
      </c>
      <c r="Q1247" s="12">
        <v>6</v>
      </c>
      <c r="R1247">
        <v>100</v>
      </c>
      <c r="S1247">
        <v>41</v>
      </c>
    </row>
    <row r="1248" spans="1:19" ht="15.6" customHeight="1" x14ac:dyDescent="0.25">
      <c r="A1248" s="8">
        <v>44450</v>
      </c>
      <c r="B1248" s="12" t="s">
        <v>73</v>
      </c>
      <c r="C1248" s="13">
        <v>2021</v>
      </c>
      <c r="D1248" s="13">
        <v>1</v>
      </c>
      <c r="E1248" s="13" t="s">
        <v>72</v>
      </c>
      <c r="F1248">
        <v>57</v>
      </c>
      <c r="G1248">
        <v>398</v>
      </c>
      <c r="H1248" s="24">
        <v>442</v>
      </c>
      <c r="I1248">
        <v>1.3125</v>
      </c>
      <c r="J1248">
        <v>25</v>
      </c>
      <c r="K1248">
        <v>15</v>
      </c>
      <c r="L1248">
        <v>5</v>
      </c>
      <c r="M1248">
        <v>0</v>
      </c>
      <c r="N1248">
        <v>16.8</v>
      </c>
      <c r="O1248" s="12" t="s">
        <v>69</v>
      </c>
      <c r="P1248">
        <v>94</v>
      </c>
      <c r="Q1248" s="12">
        <v>36</v>
      </c>
      <c r="R1248">
        <v>129</v>
      </c>
      <c r="S1248">
        <v>130</v>
      </c>
    </row>
    <row r="1249" spans="1:19" ht="15.6" customHeight="1" x14ac:dyDescent="0.25">
      <c r="A1249" s="8">
        <v>44450</v>
      </c>
      <c r="B1249" s="12" t="s">
        <v>73</v>
      </c>
      <c r="C1249" s="13">
        <v>2021</v>
      </c>
      <c r="D1249" s="13">
        <v>1</v>
      </c>
      <c r="E1249" s="13" t="s">
        <v>72</v>
      </c>
      <c r="F1249">
        <v>57</v>
      </c>
      <c r="G1249">
        <v>398</v>
      </c>
      <c r="H1249" s="24">
        <v>443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69</v>
      </c>
      <c r="P1249">
        <v>119</v>
      </c>
      <c r="Q1249" s="12">
        <v>31</v>
      </c>
      <c r="R1249">
        <v>119</v>
      </c>
      <c r="S1249">
        <v>150</v>
      </c>
    </row>
    <row r="1250" spans="1:19" ht="15.6" customHeight="1" x14ac:dyDescent="0.25">
      <c r="A1250" s="8">
        <v>44450</v>
      </c>
      <c r="B1250" s="12" t="s">
        <v>73</v>
      </c>
      <c r="C1250" s="13">
        <v>2021</v>
      </c>
      <c r="D1250" s="13">
        <v>1</v>
      </c>
      <c r="E1250" s="13" t="s">
        <v>72</v>
      </c>
      <c r="F1250">
        <v>57</v>
      </c>
      <c r="G1250">
        <v>398</v>
      </c>
      <c r="H1250" s="24">
        <v>444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69</v>
      </c>
      <c r="P1250">
        <v>38</v>
      </c>
      <c r="Q1250" s="12">
        <v>7</v>
      </c>
      <c r="R1250">
        <v>114</v>
      </c>
      <c r="S1250">
        <v>45</v>
      </c>
    </row>
    <row r="1251" spans="1:19" ht="15.6" customHeight="1" x14ac:dyDescent="0.25">
      <c r="A1251" s="8">
        <v>44450</v>
      </c>
      <c r="B1251" s="12" t="s">
        <v>73</v>
      </c>
      <c r="C1251" s="13">
        <v>2021</v>
      </c>
      <c r="D1251" s="13">
        <v>1</v>
      </c>
      <c r="E1251" s="13" t="s">
        <v>72</v>
      </c>
      <c r="F1251">
        <v>57</v>
      </c>
      <c r="G1251">
        <v>398</v>
      </c>
      <c r="H1251" s="24">
        <v>445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69</v>
      </c>
      <c r="P1251">
        <v>75</v>
      </c>
      <c r="Q1251" s="12">
        <v>17</v>
      </c>
      <c r="R1251">
        <v>120</v>
      </c>
      <c r="S1251">
        <v>92</v>
      </c>
    </row>
    <row r="1252" spans="1:19" ht="15.6" customHeight="1" x14ac:dyDescent="0.25">
      <c r="A1252" s="8">
        <v>44450</v>
      </c>
      <c r="B1252" s="12" t="s">
        <v>73</v>
      </c>
      <c r="C1252" s="13">
        <v>2021</v>
      </c>
      <c r="D1252" s="13">
        <v>1</v>
      </c>
      <c r="E1252" s="13" t="s">
        <v>72</v>
      </c>
      <c r="F1252">
        <v>57</v>
      </c>
      <c r="G1252">
        <v>398</v>
      </c>
      <c r="H1252" s="24">
        <v>446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69</v>
      </c>
      <c r="P1252">
        <v>52</v>
      </c>
      <c r="Q1252" s="12">
        <v>12</v>
      </c>
      <c r="R1252">
        <v>130</v>
      </c>
      <c r="S1252">
        <v>64</v>
      </c>
    </row>
    <row r="1253" spans="1:19" ht="15.6" customHeight="1" x14ac:dyDescent="0.25">
      <c r="A1253" s="8">
        <v>44450</v>
      </c>
      <c r="B1253" s="12" t="s">
        <v>73</v>
      </c>
      <c r="C1253" s="13">
        <v>2021</v>
      </c>
      <c r="D1253" s="13">
        <v>1</v>
      </c>
      <c r="E1253" s="13" t="s">
        <v>72</v>
      </c>
      <c r="F1253">
        <v>57</v>
      </c>
      <c r="G1253">
        <v>398</v>
      </c>
      <c r="H1253" s="24">
        <v>447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69</v>
      </c>
      <c r="P1253">
        <v>82</v>
      </c>
      <c r="Q1253" s="12">
        <v>14</v>
      </c>
      <c r="R1253">
        <v>110.5</v>
      </c>
      <c r="S1253">
        <v>96</v>
      </c>
    </row>
    <row r="1254" spans="1:19" ht="15.6" customHeight="1" x14ac:dyDescent="0.25">
      <c r="A1254" s="8">
        <v>44450</v>
      </c>
      <c r="B1254" s="12" t="s">
        <v>73</v>
      </c>
      <c r="C1254" s="13">
        <v>2021</v>
      </c>
      <c r="D1254" s="13">
        <v>1</v>
      </c>
      <c r="E1254" s="13" t="s">
        <v>72</v>
      </c>
      <c r="F1254">
        <v>57</v>
      </c>
      <c r="G1254">
        <v>398</v>
      </c>
      <c r="H1254" s="24">
        <v>448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69</v>
      </c>
      <c r="P1254">
        <v>45</v>
      </c>
      <c r="Q1254" s="12">
        <v>32</v>
      </c>
      <c r="R1254">
        <v>140</v>
      </c>
      <c r="S1254">
        <v>77</v>
      </c>
    </row>
    <row r="1255" spans="1:19" ht="15.6" customHeight="1" x14ac:dyDescent="0.25">
      <c r="A1255" s="8">
        <v>44450</v>
      </c>
      <c r="B1255" s="12" t="s">
        <v>73</v>
      </c>
      <c r="C1255" s="13">
        <v>2021</v>
      </c>
      <c r="D1255" s="13">
        <v>1</v>
      </c>
      <c r="E1255" s="13" t="s">
        <v>72</v>
      </c>
      <c r="F1255">
        <v>57</v>
      </c>
      <c r="G1255">
        <v>398</v>
      </c>
      <c r="H1255" s="24">
        <v>449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69</v>
      </c>
      <c r="P1255">
        <v>46</v>
      </c>
      <c r="Q1255" s="12">
        <v>35</v>
      </c>
      <c r="R1255">
        <v>121</v>
      </c>
      <c r="S1255">
        <v>81</v>
      </c>
    </row>
    <row r="1256" spans="1:19" ht="15.6" customHeight="1" x14ac:dyDescent="0.25">
      <c r="A1256" s="8">
        <v>44450</v>
      </c>
      <c r="B1256" s="12" t="s">
        <v>73</v>
      </c>
      <c r="C1256" s="13">
        <v>2021</v>
      </c>
      <c r="D1256" s="13">
        <v>1</v>
      </c>
      <c r="E1256" s="13" t="s">
        <v>72</v>
      </c>
      <c r="F1256">
        <v>57</v>
      </c>
      <c r="G1256">
        <v>398</v>
      </c>
      <c r="H1256" s="24">
        <v>450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69</v>
      </c>
      <c r="P1256">
        <v>49</v>
      </c>
      <c r="Q1256" s="12">
        <v>8</v>
      </c>
      <c r="R1256">
        <v>111</v>
      </c>
      <c r="S1256">
        <v>57</v>
      </c>
    </row>
    <row r="1257" spans="1:19" ht="15.6" customHeight="1" x14ac:dyDescent="0.25">
      <c r="A1257" s="8">
        <v>44450</v>
      </c>
      <c r="B1257" s="12" t="s">
        <v>73</v>
      </c>
      <c r="C1257" s="13">
        <v>2021</v>
      </c>
      <c r="D1257" s="13">
        <v>1</v>
      </c>
      <c r="E1257" s="13" t="s">
        <v>72</v>
      </c>
      <c r="F1257">
        <v>57</v>
      </c>
      <c r="G1257">
        <v>398</v>
      </c>
      <c r="H1257" s="24">
        <v>451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69</v>
      </c>
      <c r="P1257">
        <v>97</v>
      </c>
      <c r="Q1257" s="12">
        <v>25</v>
      </c>
      <c r="R1257">
        <v>126</v>
      </c>
      <c r="S1257">
        <v>122</v>
      </c>
    </row>
    <row r="1258" spans="1:19" ht="15.6" customHeight="1" x14ac:dyDescent="0.25">
      <c r="A1258" s="8">
        <v>44450</v>
      </c>
      <c r="B1258" s="12" t="s">
        <v>73</v>
      </c>
      <c r="C1258" s="13">
        <v>2021</v>
      </c>
      <c r="D1258" s="13">
        <v>1</v>
      </c>
      <c r="E1258" s="13" t="s">
        <v>72</v>
      </c>
      <c r="F1258">
        <v>57</v>
      </c>
      <c r="G1258">
        <v>399</v>
      </c>
      <c r="H1258" s="24">
        <v>462</v>
      </c>
      <c r="I1258">
        <v>1.75</v>
      </c>
      <c r="J1258">
        <v>20</v>
      </c>
      <c r="K1258">
        <v>0</v>
      </c>
      <c r="L1258">
        <v>2</v>
      </c>
      <c r="M1258">
        <v>0</v>
      </c>
      <c r="N1258">
        <v>22.8</v>
      </c>
      <c r="O1258" s="12" t="s">
        <v>69</v>
      </c>
      <c r="P1258">
        <v>54</v>
      </c>
      <c r="Q1258" s="12">
        <v>14</v>
      </c>
      <c r="R1258">
        <v>91</v>
      </c>
      <c r="S1258">
        <v>68</v>
      </c>
    </row>
    <row r="1259" spans="1:19" ht="15.6" customHeight="1" x14ac:dyDescent="0.25">
      <c r="A1259" s="8">
        <v>44450</v>
      </c>
      <c r="B1259" s="12" t="s">
        <v>73</v>
      </c>
      <c r="C1259" s="13">
        <v>2021</v>
      </c>
      <c r="D1259" s="13">
        <v>1</v>
      </c>
      <c r="E1259" s="13" t="s">
        <v>72</v>
      </c>
      <c r="F1259">
        <v>57</v>
      </c>
      <c r="G1259">
        <v>399</v>
      </c>
      <c r="H1259" s="24">
        <v>463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69</v>
      </c>
      <c r="P1259">
        <v>62</v>
      </c>
      <c r="Q1259" s="12">
        <v>13</v>
      </c>
      <c r="R1259">
        <v>104</v>
      </c>
      <c r="S1259">
        <v>75</v>
      </c>
    </row>
    <row r="1260" spans="1:19" ht="15.6" customHeight="1" x14ac:dyDescent="0.25">
      <c r="A1260" s="8">
        <v>44450</v>
      </c>
      <c r="B1260" s="12" t="s">
        <v>73</v>
      </c>
      <c r="C1260" s="13">
        <v>2021</v>
      </c>
      <c r="D1260" s="13">
        <v>1</v>
      </c>
      <c r="E1260" s="13" t="s">
        <v>72</v>
      </c>
      <c r="F1260">
        <v>57</v>
      </c>
      <c r="G1260">
        <v>399</v>
      </c>
      <c r="H1260" s="24">
        <v>464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69</v>
      </c>
      <c r="P1260">
        <v>59</v>
      </c>
      <c r="Q1260" s="12">
        <v>8</v>
      </c>
      <c r="R1260">
        <v>104</v>
      </c>
      <c r="S1260">
        <v>67</v>
      </c>
    </row>
    <row r="1261" spans="1:19" ht="15.6" customHeight="1" x14ac:dyDescent="0.25">
      <c r="A1261" s="8">
        <v>44450</v>
      </c>
      <c r="B1261" s="12" t="s">
        <v>73</v>
      </c>
      <c r="C1261" s="13">
        <v>2021</v>
      </c>
      <c r="D1261" s="13">
        <v>1</v>
      </c>
      <c r="E1261" s="13" t="s">
        <v>72</v>
      </c>
      <c r="F1261">
        <v>57</v>
      </c>
      <c r="G1261">
        <v>399</v>
      </c>
      <c r="H1261" s="24">
        <v>465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69</v>
      </c>
      <c r="P1261">
        <v>68</v>
      </c>
      <c r="Q1261" s="12">
        <v>12</v>
      </c>
      <c r="R1261">
        <v>125</v>
      </c>
      <c r="S1261">
        <v>80</v>
      </c>
    </row>
    <row r="1262" spans="1:19" ht="15.6" customHeight="1" x14ac:dyDescent="0.25">
      <c r="A1262" s="8">
        <v>44450</v>
      </c>
      <c r="B1262" s="12" t="s">
        <v>73</v>
      </c>
      <c r="C1262" s="13">
        <v>2021</v>
      </c>
      <c r="D1262" s="13">
        <v>1</v>
      </c>
      <c r="E1262" s="13" t="s">
        <v>72</v>
      </c>
      <c r="F1262">
        <v>57</v>
      </c>
      <c r="G1262">
        <v>399</v>
      </c>
      <c r="H1262" s="24">
        <v>466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69</v>
      </c>
      <c r="P1262">
        <v>36</v>
      </c>
      <c r="Q1262" s="12">
        <v>14</v>
      </c>
      <c r="R1262">
        <v>104</v>
      </c>
      <c r="S1262">
        <v>50</v>
      </c>
    </row>
    <row r="1263" spans="1:19" ht="15.6" customHeight="1" x14ac:dyDescent="0.25">
      <c r="A1263" s="8">
        <v>44450</v>
      </c>
      <c r="B1263" s="12" t="s">
        <v>73</v>
      </c>
      <c r="C1263" s="13">
        <v>2021</v>
      </c>
      <c r="D1263" s="13">
        <v>1</v>
      </c>
      <c r="E1263" s="13" t="s">
        <v>72</v>
      </c>
      <c r="F1263">
        <v>57</v>
      </c>
      <c r="G1263">
        <v>399</v>
      </c>
      <c r="H1263" s="24">
        <v>467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69</v>
      </c>
      <c r="P1263">
        <v>50</v>
      </c>
      <c r="Q1263" s="12">
        <v>9</v>
      </c>
      <c r="R1263">
        <v>100</v>
      </c>
      <c r="S1263">
        <v>59</v>
      </c>
    </row>
    <row r="1264" spans="1:19" ht="15.6" customHeight="1" x14ac:dyDescent="0.25">
      <c r="A1264" s="8">
        <v>44450</v>
      </c>
      <c r="B1264" s="12" t="s">
        <v>73</v>
      </c>
      <c r="C1264" s="13">
        <v>2021</v>
      </c>
      <c r="D1264" s="13">
        <v>1</v>
      </c>
      <c r="E1264" s="13" t="s">
        <v>72</v>
      </c>
      <c r="F1264">
        <v>57</v>
      </c>
      <c r="G1264">
        <v>399</v>
      </c>
      <c r="H1264" s="24">
        <v>468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69</v>
      </c>
      <c r="P1264">
        <v>67</v>
      </c>
      <c r="Q1264" s="12">
        <v>25</v>
      </c>
      <c r="R1264">
        <v>118</v>
      </c>
      <c r="S1264">
        <v>92</v>
      </c>
    </row>
    <row r="1265" spans="1:19" ht="15.6" customHeight="1" x14ac:dyDescent="0.25">
      <c r="A1265" s="8">
        <v>44450</v>
      </c>
      <c r="B1265" s="12" t="s">
        <v>73</v>
      </c>
      <c r="C1265" s="13">
        <v>2021</v>
      </c>
      <c r="D1265" s="13">
        <v>1</v>
      </c>
      <c r="E1265" s="13" t="s">
        <v>72</v>
      </c>
      <c r="F1265">
        <v>57</v>
      </c>
      <c r="G1265">
        <v>399</v>
      </c>
      <c r="H1265" s="24">
        <v>469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69</v>
      </c>
      <c r="P1265">
        <v>75</v>
      </c>
      <c r="Q1265" s="12">
        <v>16</v>
      </c>
      <c r="R1265">
        <v>113</v>
      </c>
      <c r="S1265">
        <v>91</v>
      </c>
    </row>
    <row r="1266" spans="1:19" ht="15.6" customHeight="1" x14ac:dyDescent="0.25">
      <c r="A1266" s="8">
        <v>44450</v>
      </c>
      <c r="B1266" s="12" t="s">
        <v>73</v>
      </c>
      <c r="C1266" s="13">
        <v>2021</v>
      </c>
      <c r="D1266" s="13">
        <v>1</v>
      </c>
      <c r="E1266" s="13" t="s">
        <v>72</v>
      </c>
      <c r="F1266">
        <v>57</v>
      </c>
      <c r="G1266">
        <v>399</v>
      </c>
      <c r="H1266" s="24">
        <v>470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69</v>
      </c>
      <c r="P1266">
        <v>42</v>
      </c>
      <c r="Q1266" s="12">
        <v>17</v>
      </c>
      <c r="R1266">
        <v>102</v>
      </c>
      <c r="S1266">
        <v>59</v>
      </c>
    </row>
    <row r="1267" spans="1:19" ht="15.6" customHeight="1" x14ac:dyDescent="0.25">
      <c r="A1267" s="8">
        <v>44450</v>
      </c>
      <c r="B1267" s="12" t="s">
        <v>73</v>
      </c>
      <c r="C1267" s="13">
        <v>2021</v>
      </c>
      <c r="D1267" s="13">
        <v>1</v>
      </c>
      <c r="E1267" s="13" t="s">
        <v>72</v>
      </c>
      <c r="F1267">
        <v>57</v>
      </c>
      <c r="G1267">
        <v>399</v>
      </c>
      <c r="H1267" s="24">
        <v>471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69</v>
      </c>
      <c r="P1267">
        <v>82</v>
      </c>
      <c r="Q1267" s="12">
        <v>12</v>
      </c>
      <c r="R1267">
        <v>115</v>
      </c>
      <c r="S1267">
        <v>94</v>
      </c>
    </row>
    <row r="1268" spans="1:19" ht="15.6" customHeight="1" x14ac:dyDescent="0.25">
      <c r="A1268" s="8">
        <v>44450</v>
      </c>
      <c r="B1268" s="12" t="s">
        <v>73</v>
      </c>
      <c r="C1268" s="13">
        <v>2021</v>
      </c>
      <c r="D1268" s="13">
        <v>1</v>
      </c>
      <c r="E1268" s="13" t="s">
        <v>72</v>
      </c>
      <c r="F1268">
        <v>57</v>
      </c>
      <c r="G1268">
        <v>400</v>
      </c>
      <c r="H1268" s="24">
        <v>452</v>
      </c>
      <c r="I1268">
        <v>1.875</v>
      </c>
      <c r="J1268">
        <v>30</v>
      </c>
      <c r="K1268">
        <v>10</v>
      </c>
      <c r="L1268">
        <v>5</v>
      </c>
      <c r="M1268">
        <v>1</v>
      </c>
      <c r="N1268">
        <v>20</v>
      </c>
      <c r="O1268" s="12" t="s">
        <v>69</v>
      </c>
      <c r="P1268">
        <v>19</v>
      </c>
      <c r="Q1268" s="12">
        <v>4</v>
      </c>
      <c r="R1268">
        <v>103</v>
      </c>
      <c r="S1268">
        <v>23</v>
      </c>
    </row>
    <row r="1269" spans="1:19" ht="15.6" customHeight="1" x14ac:dyDescent="0.25">
      <c r="A1269" s="8">
        <v>44450</v>
      </c>
      <c r="B1269" s="12" t="s">
        <v>73</v>
      </c>
      <c r="C1269" s="13">
        <v>2021</v>
      </c>
      <c r="D1269" s="13">
        <v>1</v>
      </c>
      <c r="E1269" s="13" t="s">
        <v>72</v>
      </c>
      <c r="F1269">
        <v>57</v>
      </c>
      <c r="G1269">
        <v>400</v>
      </c>
      <c r="H1269" s="24">
        <v>453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69</v>
      </c>
      <c r="P1269">
        <v>35</v>
      </c>
      <c r="Q1269" s="12">
        <v>10</v>
      </c>
      <c r="R1269">
        <v>95.5</v>
      </c>
      <c r="S1269">
        <v>45</v>
      </c>
    </row>
    <row r="1270" spans="1:19" ht="15.6" customHeight="1" x14ac:dyDescent="0.25">
      <c r="A1270" s="8">
        <v>44450</v>
      </c>
      <c r="B1270" s="12" t="s">
        <v>73</v>
      </c>
      <c r="C1270" s="13">
        <v>2021</v>
      </c>
      <c r="D1270" s="13">
        <v>1</v>
      </c>
      <c r="E1270" s="13" t="s">
        <v>72</v>
      </c>
      <c r="F1270">
        <v>57</v>
      </c>
      <c r="G1270">
        <v>400</v>
      </c>
      <c r="H1270" s="24">
        <v>454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69</v>
      </c>
      <c r="P1270">
        <v>26</v>
      </c>
      <c r="Q1270" s="12">
        <v>7</v>
      </c>
      <c r="R1270">
        <v>115</v>
      </c>
      <c r="S1270">
        <v>33</v>
      </c>
    </row>
    <row r="1271" spans="1:19" ht="15.6" customHeight="1" x14ac:dyDescent="0.25">
      <c r="A1271" s="8">
        <v>44450</v>
      </c>
      <c r="B1271" s="12" t="s">
        <v>73</v>
      </c>
      <c r="C1271" s="13">
        <v>2021</v>
      </c>
      <c r="D1271" s="13">
        <v>1</v>
      </c>
      <c r="E1271" s="13" t="s">
        <v>72</v>
      </c>
      <c r="F1271">
        <v>57</v>
      </c>
      <c r="G1271">
        <v>400</v>
      </c>
      <c r="H1271" s="24">
        <v>455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69</v>
      </c>
      <c r="P1271">
        <v>36</v>
      </c>
      <c r="Q1271" s="12">
        <v>8</v>
      </c>
      <c r="R1271">
        <v>117</v>
      </c>
      <c r="S1271">
        <v>44</v>
      </c>
    </row>
    <row r="1272" spans="1:19" ht="15.6" customHeight="1" x14ac:dyDescent="0.25">
      <c r="A1272" s="8">
        <v>44450</v>
      </c>
      <c r="B1272" s="12" t="s">
        <v>73</v>
      </c>
      <c r="C1272" s="13">
        <v>2021</v>
      </c>
      <c r="D1272" s="13">
        <v>1</v>
      </c>
      <c r="E1272" s="13" t="s">
        <v>72</v>
      </c>
      <c r="F1272">
        <v>57</v>
      </c>
      <c r="G1272">
        <v>400</v>
      </c>
      <c r="H1272" s="24">
        <v>456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69</v>
      </c>
      <c r="P1272">
        <v>27</v>
      </c>
      <c r="Q1272" s="12">
        <v>5</v>
      </c>
      <c r="R1272">
        <v>94</v>
      </c>
      <c r="S1272">
        <v>32</v>
      </c>
    </row>
    <row r="1273" spans="1:19" ht="15.6" customHeight="1" x14ac:dyDescent="0.25">
      <c r="A1273" s="8">
        <v>44450</v>
      </c>
      <c r="B1273" s="12" t="s">
        <v>73</v>
      </c>
      <c r="C1273" s="13">
        <v>2021</v>
      </c>
      <c r="D1273" s="13">
        <v>1</v>
      </c>
      <c r="E1273" s="13" t="s">
        <v>72</v>
      </c>
      <c r="F1273">
        <v>57</v>
      </c>
      <c r="G1273">
        <v>400</v>
      </c>
      <c r="H1273" s="24">
        <v>457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69</v>
      </c>
      <c r="P1273">
        <v>21</v>
      </c>
      <c r="Q1273" s="12">
        <v>7</v>
      </c>
      <c r="R1273">
        <v>96</v>
      </c>
      <c r="S1273">
        <v>28</v>
      </c>
    </row>
    <row r="1274" spans="1:19" ht="15.6" customHeight="1" x14ac:dyDescent="0.25">
      <c r="A1274" s="8">
        <v>44450</v>
      </c>
      <c r="B1274" s="12" t="s">
        <v>73</v>
      </c>
      <c r="C1274" s="13">
        <v>2021</v>
      </c>
      <c r="D1274" s="13">
        <v>1</v>
      </c>
      <c r="E1274" s="13" t="s">
        <v>72</v>
      </c>
      <c r="F1274">
        <v>57</v>
      </c>
      <c r="G1274">
        <v>400</v>
      </c>
      <c r="H1274" s="24">
        <v>458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69</v>
      </c>
      <c r="P1274">
        <v>17</v>
      </c>
      <c r="Q1274" s="12">
        <v>2</v>
      </c>
      <c r="R1274">
        <v>81</v>
      </c>
      <c r="S1274">
        <v>19</v>
      </c>
    </row>
    <row r="1275" spans="1:19" ht="15.6" customHeight="1" x14ac:dyDescent="0.25">
      <c r="A1275" s="8">
        <v>44450</v>
      </c>
      <c r="B1275" s="12" t="s">
        <v>73</v>
      </c>
      <c r="C1275" s="13">
        <v>2021</v>
      </c>
      <c r="D1275" s="13">
        <v>1</v>
      </c>
      <c r="E1275" s="13" t="s">
        <v>72</v>
      </c>
      <c r="F1275">
        <v>57</v>
      </c>
      <c r="G1275">
        <v>400</v>
      </c>
      <c r="H1275" s="24">
        <v>459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69</v>
      </c>
      <c r="P1275">
        <v>23</v>
      </c>
      <c r="Q1275" s="12">
        <v>5</v>
      </c>
      <c r="R1275">
        <v>93</v>
      </c>
      <c r="S1275">
        <v>28</v>
      </c>
    </row>
    <row r="1276" spans="1:19" ht="15.6" customHeight="1" x14ac:dyDescent="0.25">
      <c r="A1276" s="8">
        <v>44450</v>
      </c>
      <c r="B1276" s="12" t="s">
        <v>73</v>
      </c>
      <c r="C1276" s="13">
        <v>2021</v>
      </c>
      <c r="D1276" s="13">
        <v>1</v>
      </c>
      <c r="E1276" s="13" t="s">
        <v>72</v>
      </c>
      <c r="F1276">
        <v>57</v>
      </c>
      <c r="G1276">
        <v>400</v>
      </c>
      <c r="H1276" s="24">
        <v>460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69</v>
      </c>
      <c r="P1276">
        <v>27</v>
      </c>
      <c r="Q1276" s="12">
        <v>5</v>
      </c>
      <c r="R1276">
        <v>105</v>
      </c>
      <c r="S1276">
        <v>32</v>
      </c>
    </row>
    <row r="1277" spans="1:19" ht="15.6" customHeight="1" x14ac:dyDescent="0.25">
      <c r="A1277" s="8">
        <v>44450</v>
      </c>
      <c r="B1277" s="12" t="s">
        <v>73</v>
      </c>
      <c r="C1277" s="13">
        <v>2021</v>
      </c>
      <c r="D1277" s="13">
        <v>1</v>
      </c>
      <c r="E1277" s="13" t="s">
        <v>72</v>
      </c>
      <c r="F1277">
        <v>57</v>
      </c>
      <c r="G1277">
        <v>400</v>
      </c>
      <c r="H1277" s="24">
        <v>461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69</v>
      </c>
      <c r="P1277">
        <v>19</v>
      </c>
      <c r="Q1277" s="12">
        <v>7</v>
      </c>
      <c r="R1277">
        <v>95</v>
      </c>
      <c r="S1277">
        <v>26</v>
      </c>
    </row>
    <row r="1278" spans="1:19" ht="15.6" customHeight="1" x14ac:dyDescent="0.25">
      <c r="A1278" s="8">
        <v>44451</v>
      </c>
      <c r="B1278" s="12" t="s">
        <v>71</v>
      </c>
      <c r="C1278" s="13">
        <v>2021</v>
      </c>
      <c r="D1278" s="13">
        <v>1</v>
      </c>
      <c r="E1278" s="13" t="s">
        <v>72</v>
      </c>
      <c r="F1278">
        <v>78</v>
      </c>
      <c r="G1278">
        <v>401</v>
      </c>
      <c r="H1278" s="24">
        <v>472</v>
      </c>
      <c r="I1278">
        <v>2.1875</v>
      </c>
      <c r="J1278">
        <v>13</v>
      </c>
      <c r="K1278">
        <v>13</v>
      </c>
      <c r="L1278">
        <v>10</v>
      </c>
      <c r="M1278">
        <v>5</v>
      </c>
      <c r="N1278">
        <v>20</v>
      </c>
      <c r="O1278" s="12" t="s">
        <v>32</v>
      </c>
      <c r="P1278" s="12">
        <v>16</v>
      </c>
      <c r="Q1278" s="12">
        <v>10</v>
      </c>
      <c r="R1278" s="12">
        <v>102</v>
      </c>
      <c r="S1278" s="12">
        <v>26</v>
      </c>
    </row>
    <row r="1279" spans="1:19" ht="15.6" customHeight="1" x14ac:dyDescent="0.25">
      <c r="A1279" s="8">
        <v>44451</v>
      </c>
      <c r="B1279" s="12" t="s">
        <v>71</v>
      </c>
      <c r="C1279" s="13">
        <v>2021</v>
      </c>
      <c r="D1279" s="13">
        <v>1</v>
      </c>
      <c r="E1279" s="13" t="s">
        <v>72</v>
      </c>
      <c r="F1279">
        <v>78</v>
      </c>
      <c r="G1279">
        <v>401</v>
      </c>
      <c r="H1279" s="24">
        <v>473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34</v>
      </c>
      <c r="Q1279" s="12">
        <v>6</v>
      </c>
      <c r="R1279" s="12">
        <v>75</v>
      </c>
      <c r="S1279" s="12">
        <v>40</v>
      </c>
    </row>
    <row r="1280" spans="1:19" ht="15.6" customHeight="1" x14ac:dyDescent="0.25">
      <c r="A1280" s="8">
        <v>44451</v>
      </c>
      <c r="B1280" s="12" t="s">
        <v>71</v>
      </c>
      <c r="C1280" s="13">
        <v>2021</v>
      </c>
      <c r="D1280" s="13">
        <v>1</v>
      </c>
      <c r="E1280" s="13" t="s">
        <v>72</v>
      </c>
      <c r="F1280">
        <v>78</v>
      </c>
      <c r="G1280">
        <v>401</v>
      </c>
      <c r="H1280" s="24">
        <v>474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44</v>
      </c>
      <c r="Q1280" s="12">
        <v>8</v>
      </c>
      <c r="R1280" s="12">
        <v>75</v>
      </c>
      <c r="S1280" s="12">
        <v>52</v>
      </c>
    </row>
    <row r="1281" spans="1:19" ht="15.6" customHeight="1" x14ac:dyDescent="0.25">
      <c r="A1281" s="8">
        <v>44451</v>
      </c>
      <c r="B1281" s="12" t="s">
        <v>71</v>
      </c>
      <c r="C1281" s="13">
        <v>2021</v>
      </c>
      <c r="D1281" s="13">
        <v>1</v>
      </c>
      <c r="E1281" s="13" t="s">
        <v>72</v>
      </c>
      <c r="F1281">
        <v>78</v>
      </c>
      <c r="G1281">
        <v>401</v>
      </c>
      <c r="H1281" s="24">
        <v>475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21</v>
      </c>
      <c r="Q1281" s="12">
        <v>10</v>
      </c>
      <c r="R1281" s="12">
        <v>95</v>
      </c>
      <c r="S1281" s="12">
        <v>31</v>
      </c>
    </row>
    <row r="1282" spans="1:19" ht="15.6" customHeight="1" x14ac:dyDescent="0.25">
      <c r="A1282" s="8">
        <v>44451</v>
      </c>
      <c r="B1282" s="12" t="s">
        <v>71</v>
      </c>
      <c r="C1282" s="13">
        <v>2021</v>
      </c>
      <c r="D1282" s="13">
        <v>1</v>
      </c>
      <c r="E1282" s="13" t="s">
        <v>72</v>
      </c>
      <c r="F1282">
        <v>78</v>
      </c>
      <c r="G1282">
        <v>401</v>
      </c>
      <c r="H1282" s="24">
        <v>476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8</v>
      </c>
      <c r="Q1282" s="12">
        <v>4</v>
      </c>
      <c r="R1282" s="12">
        <v>86</v>
      </c>
      <c r="S1282" s="12">
        <v>12</v>
      </c>
    </row>
    <row r="1283" spans="1:19" ht="15.6" customHeight="1" x14ac:dyDescent="0.25">
      <c r="A1283" s="8">
        <v>44451</v>
      </c>
      <c r="B1283" s="12" t="s">
        <v>71</v>
      </c>
      <c r="C1283" s="13">
        <v>2021</v>
      </c>
      <c r="D1283" s="13">
        <v>1</v>
      </c>
      <c r="E1283" s="13" t="s">
        <v>72</v>
      </c>
      <c r="F1283">
        <v>78</v>
      </c>
      <c r="G1283">
        <v>401</v>
      </c>
      <c r="H1283" s="24">
        <v>477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23</v>
      </c>
      <c r="Q1283" s="12">
        <v>2</v>
      </c>
      <c r="R1283" s="12">
        <v>109</v>
      </c>
      <c r="S1283" s="12">
        <v>25</v>
      </c>
    </row>
    <row r="1284" spans="1:19" ht="15.6" customHeight="1" x14ac:dyDescent="0.25">
      <c r="A1284" s="8">
        <v>44451</v>
      </c>
      <c r="B1284" s="12" t="s">
        <v>71</v>
      </c>
      <c r="C1284" s="13">
        <v>2021</v>
      </c>
      <c r="D1284" s="13">
        <v>1</v>
      </c>
      <c r="E1284" s="13" t="s">
        <v>72</v>
      </c>
      <c r="F1284">
        <v>78</v>
      </c>
      <c r="G1284">
        <v>401</v>
      </c>
      <c r="H1284" s="24">
        <v>478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35</v>
      </c>
      <c r="Q1284" s="12">
        <v>18</v>
      </c>
      <c r="R1284" s="12">
        <v>93</v>
      </c>
      <c r="S1284" s="12">
        <v>53</v>
      </c>
    </row>
    <row r="1285" spans="1:19" ht="15.6" customHeight="1" x14ac:dyDescent="0.25">
      <c r="A1285" s="8">
        <v>44451</v>
      </c>
      <c r="B1285" s="12" t="s">
        <v>71</v>
      </c>
      <c r="C1285" s="13">
        <v>2021</v>
      </c>
      <c r="D1285" s="13">
        <v>1</v>
      </c>
      <c r="E1285" s="13" t="s">
        <v>72</v>
      </c>
      <c r="F1285">
        <v>78</v>
      </c>
      <c r="G1285">
        <v>401</v>
      </c>
      <c r="H1285" s="24">
        <v>479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19</v>
      </c>
      <c r="Q1285" s="12">
        <v>6</v>
      </c>
      <c r="R1285" s="12">
        <v>96</v>
      </c>
      <c r="S1285" s="12">
        <v>25</v>
      </c>
    </row>
    <row r="1286" spans="1:19" ht="15.6" customHeight="1" x14ac:dyDescent="0.25">
      <c r="A1286" s="8">
        <v>44451</v>
      </c>
      <c r="B1286" s="12" t="s">
        <v>71</v>
      </c>
      <c r="C1286" s="13">
        <v>2021</v>
      </c>
      <c r="D1286" s="13">
        <v>1</v>
      </c>
      <c r="E1286" s="13" t="s">
        <v>72</v>
      </c>
      <c r="F1286">
        <v>78</v>
      </c>
      <c r="G1286">
        <v>401</v>
      </c>
      <c r="H1286" s="24">
        <v>480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32</v>
      </c>
      <c r="Q1286" s="12">
        <v>5</v>
      </c>
      <c r="R1286" s="12">
        <v>82</v>
      </c>
      <c r="S1286" s="12">
        <v>37</v>
      </c>
    </row>
    <row r="1287" spans="1:19" ht="15.6" customHeight="1" x14ac:dyDescent="0.25">
      <c r="A1287" s="8">
        <v>44451</v>
      </c>
      <c r="B1287" s="12" t="s">
        <v>71</v>
      </c>
      <c r="C1287" s="13">
        <v>2021</v>
      </c>
      <c r="D1287" s="13">
        <v>1</v>
      </c>
      <c r="E1287" s="13" t="s">
        <v>72</v>
      </c>
      <c r="F1287">
        <v>78</v>
      </c>
      <c r="G1287">
        <v>401</v>
      </c>
      <c r="H1287" s="24">
        <v>481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22</v>
      </c>
      <c r="Q1287" s="12">
        <v>7</v>
      </c>
      <c r="R1287" s="12">
        <v>105</v>
      </c>
      <c r="S1287" s="12">
        <v>29</v>
      </c>
    </row>
    <row r="1288" spans="1:19" ht="15.6" customHeight="1" x14ac:dyDescent="0.25">
      <c r="A1288" s="8">
        <v>44451</v>
      </c>
      <c r="B1288" s="12" t="s">
        <v>71</v>
      </c>
      <c r="C1288" s="13">
        <v>2021</v>
      </c>
      <c r="D1288" s="13">
        <v>1</v>
      </c>
      <c r="E1288" s="13" t="s">
        <v>72</v>
      </c>
      <c r="F1288">
        <v>78</v>
      </c>
      <c r="G1288">
        <v>402</v>
      </c>
      <c r="H1288" s="24">
        <v>482</v>
      </c>
      <c r="I1288">
        <v>3.875</v>
      </c>
      <c r="J1288">
        <v>30</v>
      </c>
      <c r="K1288">
        <v>18</v>
      </c>
      <c r="L1288">
        <v>1</v>
      </c>
      <c r="M1288">
        <v>0</v>
      </c>
      <c r="N1288">
        <v>9.8000000000000007</v>
      </c>
      <c r="O1288" s="12" t="s">
        <v>32</v>
      </c>
      <c r="P1288" s="12">
        <v>33</v>
      </c>
      <c r="Q1288" s="12">
        <v>7</v>
      </c>
      <c r="R1288" s="12">
        <v>88</v>
      </c>
      <c r="S1288" s="12">
        <v>40</v>
      </c>
    </row>
    <row r="1289" spans="1:19" ht="15.6" customHeight="1" x14ac:dyDescent="0.25">
      <c r="A1289" s="8">
        <v>44451</v>
      </c>
      <c r="B1289" s="12" t="s">
        <v>71</v>
      </c>
      <c r="C1289" s="13">
        <v>2021</v>
      </c>
      <c r="D1289" s="13">
        <v>1</v>
      </c>
      <c r="E1289" s="13" t="s">
        <v>72</v>
      </c>
      <c r="F1289">
        <v>78</v>
      </c>
      <c r="G1289">
        <v>402</v>
      </c>
      <c r="H1289" s="24">
        <v>483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17</v>
      </c>
      <c r="Q1289" s="12">
        <v>4</v>
      </c>
      <c r="R1289" s="12">
        <v>79</v>
      </c>
      <c r="S1289" s="12">
        <v>21</v>
      </c>
    </row>
    <row r="1290" spans="1:19" ht="15.6" customHeight="1" x14ac:dyDescent="0.25">
      <c r="A1290" s="8">
        <v>44451</v>
      </c>
      <c r="B1290" s="12" t="s">
        <v>71</v>
      </c>
      <c r="C1290" s="13">
        <v>2021</v>
      </c>
      <c r="D1290" s="13">
        <v>1</v>
      </c>
      <c r="E1290" s="13" t="s">
        <v>72</v>
      </c>
      <c r="F1290">
        <v>78</v>
      </c>
      <c r="G1290">
        <v>402</v>
      </c>
      <c r="H1290" s="24">
        <v>484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41</v>
      </c>
      <c r="Q1290" s="12">
        <v>5</v>
      </c>
      <c r="R1290" s="12">
        <v>99</v>
      </c>
      <c r="S1290" s="12">
        <v>46</v>
      </c>
    </row>
    <row r="1291" spans="1:19" ht="15.6" customHeight="1" x14ac:dyDescent="0.25">
      <c r="A1291" s="8">
        <v>44451</v>
      </c>
      <c r="B1291" s="12" t="s">
        <v>71</v>
      </c>
      <c r="C1291" s="13">
        <v>2021</v>
      </c>
      <c r="D1291" s="13">
        <v>1</v>
      </c>
      <c r="E1291" s="13" t="s">
        <v>72</v>
      </c>
      <c r="F1291">
        <v>78</v>
      </c>
      <c r="G1291">
        <v>402</v>
      </c>
      <c r="H1291" s="24">
        <v>485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18</v>
      </c>
      <c r="Q1291" s="12">
        <v>5</v>
      </c>
      <c r="R1291" s="12">
        <v>89</v>
      </c>
      <c r="S1291" s="12">
        <v>23</v>
      </c>
    </row>
    <row r="1292" spans="1:19" ht="15.6" customHeight="1" x14ac:dyDescent="0.25">
      <c r="A1292" s="8">
        <v>44451</v>
      </c>
      <c r="B1292" s="12" t="s">
        <v>71</v>
      </c>
      <c r="C1292" s="13">
        <v>2021</v>
      </c>
      <c r="D1292" s="13">
        <v>1</v>
      </c>
      <c r="E1292" s="13" t="s">
        <v>72</v>
      </c>
      <c r="F1292">
        <v>78</v>
      </c>
      <c r="G1292">
        <v>402</v>
      </c>
      <c r="H1292" s="24">
        <v>486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12</v>
      </c>
      <c r="Q1292" s="12">
        <v>8</v>
      </c>
      <c r="R1292" s="12">
        <v>80</v>
      </c>
      <c r="S1292" s="12">
        <v>20</v>
      </c>
    </row>
    <row r="1293" spans="1:19" ht="15.6" customHeight="1" x14ac:dyDescent="0.25">
      <c r="A1293" s="8">
        <v>44451</v>
      </c>
      <c r="B1293" s="12" t="s">
        <v>71</v>
      </c>
      <c r="C1293" s="13">
        <v>2021</v>
      </c>
      <c r="D1293" s="13">
        <v>1</v>
      </c>
      <c r="E1293" s="13" t="s">
        <v>72</v>
      </c>
      <c r="F1293">
        <v>78</v>
      </c>
      <c r="G1293">
        <v>402</v>
      </c>
      <c r="H1293" s="24">
        <v>487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24</v>
      </c>
      <c r="Q1293" s="12">
        <v>3</v>
      </c>
      <c r="R1293" s="12">
        <v>85</v>
      </c>
      <c r="S1293" s="12">
        <v>27</v>
      </c>
    </row>
    <row r="1294" spans="1:19" ht="15.6" customHeight="1" x14ac:dyDescent="0.25">
      <c r="A1294" s="8">
        <v>44451</v>
      </c>
      <c r="B1294" s="12" t="s">
        <v>71</v>
      </c>
      <c r="C1294" s="13">
        <v>2021</v>
      </c>
      <c r="D1294" s="13">
        <v>1</v>
      </c>
      <c r="E1294" s="13" t="s">
        <v>72</v>
      </c>
      <c r="F1294">
        <v>78</v>
      </c>
      <c r="G1294">
        <v>402</v>
      </c>
      <c r="H1294" s="24">
        <v>488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32</v>
      </c>
      <c r="Q1294" s="12">
        <v>8</v>
      </c>
      <c r="R1294" s="12">
        <v>95</v>
      </c>
      <c r="S1294" s="12">
        <v>40</v>
      </c>
    </row>
    <row r="1295" spans="1:19" ht="15.6" customHeight="1" x14ac:dyDescent="0.25">
      <c r="A1295" s="8">
        <v>44451</v>
      </c>
      <c r="B1295" s="12" t="s">
        <v>71</v>
      </c>
      <c r="C1295" s="13">
        <v>2021</v>
      </c>
      <c r="D1295" s="13">
        <v>1</v>
      </c>
      <c r="E1295" s="13" t="s">
        <v>72</v>
      </c>
      <c r="F1295">
        <v>78</v>
      </c>
      <c r="G1295">
        <v>402</v>
      </c>
      <c r="H1295" s="24">
        <v>489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12</v>
      </c>
      <c r="Q1295" s="12">
        <v>3</v>
      </c>
      <c r="R1295" s="12">
        <v>65</v>
      </c>
      <c r="S1295" s="12">
        <v>15</v>
      </c>
    </row>
    <row r="1296" spans="1:19" ht="15.6" customHeight="1" x14ac:dyDescent="0.25">
      <c r="A1296" s="8">
        <v>44451</v>
      </c>
      <c r="B1296" s="12" t="s">
        <v>71</v>
      </c>
      <c r="C1296" s="13">
        <v>2021</v>
      </c>
      <c r="D1296" s="13">
        <v>1</v>
      </c>
      <c r="E1296" s="13" t="s">
        <v>72</v>
      </c>
      <c r="F1296">
        <v>78</v>
      </c>
      <c r="G1296">
        <v>402</v>
      </c>
      <c r="H1296" s="24">
        <v>490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29</v>
      </c>
      <c r="Q1296" s="12">
        <v>6</v>
      </c>
      <c r="R1296" s="12">
        <v>90</v>
      </c>
      <c r="S1296" s="12">
        <v>35</v>
      </c>
    </row>
    <row r="1297" spans="1:19" ht="15.6" customHeight="1" x14ac:dyDescent="0.25">
      <c r="A1297" s="8">
        <v>44451</v>
      </c>
      <c r="B1297" s="12" t="s">
        <v>71</v>
      </c>
      <c r="C1297" s="13">
        <v>2021</v>
      </c>
      <c r="D1297" s="13">
        <v>1</v>
      </c>
      <c r="E1297" s="13" t="s">
        <v>72</v>
      </c>
      <c r="F1297">
        <v>78</v>
      </c>
      <c r="G1297">
        <v>402</v>
      </c>
      <c r="H1297" s="24">
        <v>491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34</v>
      </c>
      <c r="Q1297" s="12">
        <v>8</v>
      </c>
      <c r="R1297" s="12">
        <v>80</v>
      </c>
      <c r="S1297" s="12">
        <v>42</v>
      </c>
    </row>
    <row r="1298" spans="1:19" ht="15.6" customHeight="1" x14ac:dyDescent="0.25">
      <c r="A1298" s="8">
        <v>44451</v>
      </c>
      <c r="B1298" s="12" t="s">
        <v>71</v>
      </c>
      <c r="C1298" s="13">
        <v>2021</v>
      </c>
      <c r="D1298" s="13">
        <v>1</v>
      </c>
      <c r="E1298" s="13" t="s">
        <v>72</v>
      </c>
      <c r="F1298">
        <v>78</v>
      </c>
      <c r="G1298">
        <v>403</v>
      </c>
      <c r="H1298" s="24">
        <v>492</v>
      </c>
      <c r="I1298">
        <v>3.75</v>
      </c>
      <c r="J1298">
        <v>50</v>
      </c>
      <c r="K1298">
        <v>10</v>
      </c>
      <c r="L1298">
        <v>3</v>
      </c>
      <c r="M1298">
        <v>0</v>
      </c>
      <c r="N1298">
        <v>20.2</v>
      </c>
      <c r="O1298" s="12" t="s">
        <v>32</v>
      </c>
      <c r="P1298" s="12">
        <v>43</v>
      </c>
      <c r="Q1298" s="12">
        <v>10</v>
      </c>
      <c r="R1298" s="12">
        <v>110</v>
      </c>
      <c r="S1298" s="12">
        <v>53</v>
      </c>
    </row>
    <row r="1299" spans="1:19" ht="15.6" customHeight="1" x14ac:dyDescent="0.25">
      <c r="A1299" s="8">
        <v>44451</v>
      </c>
      <c r="B1299" s="12" t="s">
        <v>71</v>
      </c>
      <c r="C1299" s="13">
        <v>2021</v>
      </c>
      <c r="D1299" s="13">
        <v>1</v>
      </c>
      <c r="E1299" s="13" t="s">
        <v>72</v>
      </c>
      <c r="F1299">
        <v>78</v>
      </c>
      <c r="G1299">
        <v>403</v>
      </c>
      <c r="H1299" s="24">
        <v>493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41</v>
      </c>
      <c r="Q1299" s="12">
        <v>15</v>
      </c>
      <c r="R1299" s="12">
        <v>88</v>
      </c>
      <c r="S1299" s="12">
        <v>56</v>
      </c>
    </row>
    <row r="1300" spans="1:19" ht="15.6" customHeight="1" x14ac:dyDescent="0.25">
      <c r="A1300" s="8">
        <v>44451</v>
      </c>
      <c r="B1300" s="12" t="s">
        <v>71</v>
      </c>
      <c r="C1300" s="13">
        <v>2021</v>
      </c>
      <c r="D1300" s="13">
        <v>1</v>
      </c>
      <c r="E1300" s="13" t="s">
        <v>72</v>
      </c>
      <c r="F1300">
        <v>78</v>
      </c>
      <c r="G1300">
        <v>403</v>
      </c>
      <c r="H1300" s="24">
        <v>494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23</v>
      </c>
      <c r="Q1300" s="12">
        <v>4</v>
      </c>
      <c r="R1300" s="12">
        <v>110</v>
      </c>
      <c r="S1300" s="12">
        <v>27</v>
      </c>
    </row>
    <row r="1301" spans="1:19" ht="15.6" customHeight="1" x14ac:dyDescent="0.25">
      <c r="A1301" s="8">
        <v>44451</v>
      </c>
      <c r="B1301" s="12" t="s">
        <v>71</v>
      </c>
      <c r="C1301" s="13">
        <v>2021</v>
      </c>
      <c r="D1301" s="13">
        <v>1</v>
      </c>
      <c r="E1301" s="13" t="s">
        <v>72</v>
      </c>
      <c r="F1301">
        <v>78</v>
      </c>
      <c r="G1301">
        <v>403</v>
      </c>
      <c r="H1301" s="24">
        <v>495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56</v>
      </c>
      <c r="Q1301" s="12">
        <v>24</v>
      </c>
      <c r="R1301" s="12">
        <v>125</v>
      </c>
      <c r="S1301" s="12">
        <v>80</v>
      </c>
    </row>
    <row r="1302" spans="1:19" ht="15.6" customHeight="1" x14ac:dyDescent="0.25">
      <c r="A1302" s="8">
        <v>44451</v>
      </c>
      <c r="B1302" s="12" t="s">
        <v>71</v>
      </c>
      <c r="C1302" s="13">
        <v>2021</v>
      </c>
      <c r="D1302" s="13">
        <v>1</v>
      </c>
      <c r="E1302" s="13" t="s">
        <v>72</v>
      </c>
      <c r="F1302">
        <v>78</v>
      </c>
      <c r="G1302">
        <v>403</v>
      </c>
      <c r="H1302" s="24">
        <v>496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45</v>
      </c>
      <c r="Q1302" s="12">
        <v>9</v>
      </c>
      <c r="R1302" s="12">
        <v>83</v>
      </c>
      <c r="S1302" s="12">
        <v>54</v>
      </c>
    </row>
    <row r="1303" spans="1:19" ht="15.6" customHeight="1" x14ac:dyDescent="0.25">
      <c r="A1303" s="8">
        <v>44451</v>
      </c>
      <c r="B1303" s="12" t="s">
        <v>71</v>
      </c>
      <c r="C1303" s="13">
        <v>2021</v>
      </c>
      <c r="D1303" s="13">
        <v>1</v>
      </c>
      <c r="E1303" s="13" t="s">
        <v>72</v>
      </c>
      <c r="F1303">
        <v>78</v>
      </c>
      <c r="G1303">
        <v>403</v>
      </c>
      <c r="H1303" s="24">
        <v>497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18</v>
      </c>
      <c r="Q1303" s="12">
        <v>18</v>
      </c>
      <c r="R1303" s="12">
        <v>121</v>
      </c>
      <c r="S1303" s="12">
        <v>36</v>
      </c>
    </row>
    <row r="1304" spans="1:19" ht="15.6" customHeight="1" x14ac:dyDescent="0.25">
      <c r="A1304" s="8">
        <v>44451</v>
      </c>
      <c r="B1304" s="12" t="s">
        <v>71</v>
      </c>
      <c r="C1304" s="13">
        <v>2021</v>
      </c>
      <c r="D1304" s="13">
        <v>1</v>
      </c>
      <c r="E1304" s="13" t="s">
        <v>72</v>
      </c>
      <c r="F1304">
        <v>78</v>
      </c>
      <c r="G1304">
        <v>403</v>
      </c>
      <c r="H1304" s="24">
        <v>498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10</v>
      </c>
      <c r="R1304" s="12">
        <v>110</v>
      </c>
      <c r="S1304" s="12">
        <v>28</v>
      </c>
    </row>
    <row r="1305" spans="1:19" ht="15.6" customHeight="1" x14ac:dyDescent="0.25">
      <c r="A1305" s="8">
        <v>44451</v>
      </c>
      <c r="B1305" s="12" t="s">
        <v>71</v>
      </c>
      <c r="C1305" s="13">
        <v>2021</v>
      </c>
      <c r="D1305" s="13">
        <v>1</v>
      </c>
      <c r="E1305" s="13" t="s">
        <v>72</v>
      </c>
      <c r="F1305">
        <v>78</v>
      </c>
      <c r="G1305">
        <v>403</v>
      </c>
      <c r="H1305" s="24">
        <v>499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34</v>
      </c>
      <c r="Q1305" s="12">
        <v>24</v>
      </c>
      <c r="R1305" s="12">
        <v>109</v>
      </c>
      <c r="S1305" s="12">
        <v>58</v>
      </c>
    </row>
    <row r="1306" spans="1:19" ht="15.6" customHeight="1" x14ac:dyDescent="0.25">
      <c r="A1306" s="8">
        <v>44451</v>
      </c>
      <c r="B1306" s="12" t="s">
        <v>71</v>
      </c>
      <c r="C1306" s="13">
        <v>2021</v>
      </c>
      <c r="D1306" s="13">
        <v>1</v>
      </c>
      <c r="E1306" s="13" t="s">
        <v>72</v>
      </c>
      <c r="F1306">
        <v>78</v>
      </c>
      <c r="G1306">
        <v>403</v>
      </c>
      <c r="H1306" s="24">
        <v>500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49</v>
      </c>
      <c r="Q1306" s="12">
        <v>25</v>
      </c>
      <c r="R1306" s="12">
        <v>85</v>
      </c>
      <c r="S1306" s="12">
        <v>74</v>
      </c>
    </row>
    <row r="1307" spans="1:19" ht="15.6" customHeight="1" x14ac:dyDescent="0.25">
      <c r="A1307" s="8">
        <v>44451</v>
      </c>
      <c r="B1307" s="12" t="s">
        <v>71</v>
      </c>
      <c r="C1307" s="13">
        <v>2021</v>
      </c>
      <c r="D1307" s="13">
        <v>1</v>
      </c>
      <c r="E1307" s="13" t="s">
        <v>72</v>
      </c>
      <c r="F1307">
        <v>78</v>
      </c>
      <c r="G1307">
        <v>403</v>
      </c>
      <c r="H1307" s="24">
        <v>562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52</v>
      </c>
      <c r="Q1307" s="12">
        <v>15</v>
      </c>
      <c r="R1307" s="12">
        <v>90</v>
      </c>
      <c r="S1307" s="12">
        <v>67</v>
      </c>
    </row>
    <row r="1308" spans="1:19" ht="15.6" customHeight="1" x14ac:dyDescent="0.25">
      <c r="A1308" s="8">
        <v>44451</v>
      </c>
      <c r="B1308" s="12" t="s">
        <v>71</v>
      </c>
      <c r="C1308" s="13">
        <v>2021</v>
      </c>
      <c r="D1308" s="13">
        <v>1</v>
      </c>
      <c r="E1308" s="13" t="s">
        <v>72</v>
      </c>
      <c r="F1308">
        <v>77</v>
      </c>
      <c r="G1308">
        <v>404</v>
      </c>
      <c r="H1308" s="24">
        <v>583</v>
      </c>
      <c r="I1308">
        <v>1.3125</v>
      </c>
      <c r="J1308">
        <v>25</v>
      </c>
      <c r="K1308">
        <v>10</v>
      </c>
      <c r="L1308">
        <v>25</v>
      </c>
      <c r="M1308">
        <v>2</v>
      </c>
      <c r="N1308">
        <v>28.4</v>
      </c>
      <c r="O1308" s="12" t="s">
        <v>32</v>
      </c>
      <c r="P1308">
        <v>50</v>
      </c>
      <c r="Q1308" s="12">
        <v>13</v>
      </c>
      <c r="R1308">
        <v>105</v>
      </c>
      <c r="S1308">
        <v>63</v>
      </c>
    </row>
    <row r="1309" spans="1:19" ht="15.6" customHeight="1" x14ac:dyDescent="0.25">
      <c r="A1309" s="8">
        <v>44451</v>
      </c>
      <c r="B1309" s="12" t="s">
        <v>71</v>
      </c>
      <c r="C1309" s="13">
        <v>2021</v>
      </c>
      <c r="D1309" s="13">
        <v>1</v>
      </c>
      <c r="E1309" s="13" t="s">
        <v>72</v>
      </c>
      <c r="F1309">
        <v>77</v>
      </c>
      <c r="G1309">
        <v>404</v>
      </c>
      <c r="H1309" s="24">
        <v>584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51</v>
      </c>
      <c r="Q1309" s="12">
        <v>12</v>
      </c>
      <c r="R1309">
        <v>102</v>
      </c>
      <c r="S1309">
        <v>63</v>
      </c>
    </row>
    <row r="1310" spans="1:19" ht="15.6" customHeight="1" x14ac:dyDescent="0.25">
      <c r="A1310" s="8">
        <v>44451</v>
      </c>
      <c r="B1310" s="12" t="s">
        <v>71</v>
      </c>
      <c r="C1310" s="13">
        <v>2021</v>
      </c>
      <c r="D1310" s="13">
        <v>1</v>
      </c>
      <c r="E1310" s="13" t="s">
        <v>72</v>
      </c>
      <c r="F1310">
        <v>77</v>
      </c>
      <c r="G1310">
        <v>404</v>
      </c>
      <c r="H1310" s="24">
        <v>585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25</v>
      </c>
      <c r="Q1310" s="12">
        <v>3</v>
      </c>
      <c r="R1310">
        <v>75</v>
      </c>
      <c r="S1310">
        <v>28</v>
      </c>
    </row>
    <row r="1311" spans="1:19" ht="15.6" customHeight="1" x14ac:dyDescent="0.25">
      <c r="A1311" s="8">
        <v>44451</v>
      </c>
      <c r="B1311" s="12" t="s">
        <v>71</v>
      </c>
      <c r="C1311" s="13">
        <v>2021</v>
      </c>
      <c r="D1311" s="13">
        <v>1</v>
      </c>
      <c r="E1311" s="13" t="s">
        <v>72</v>
      </c>
      <c r="F1311">
        <v>77</v>
      </c>
      <c r="G1311">
        <v>404</v>
      </c>
      <c r="H1311" s="24">
        <v>586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19</v>
      </c>
      <c r="Q1311" s="12">
        <v>31</v>
      </c>
      <c r="R1311">
        <v>125</v>
      </c>
      <c r="S1311">
        <v>50</v>
      </c>
    </row>
    <row r="1312" spans="1:19" ht="15.6" customHeight="1" x14ac:dyDescent="0.25">
      <c r="A1312" s="8">
        <v>44451</v>
      </c>
      <c r="B1312" s="12" t="s">
        <v>71</v>
      </c>
      <c r="C1312" s="13">
        <v>2021</v>
      </c>
      <c r="D1312" s="13">
        <v>1</v>
      </c>
      <c r="E1312" s="13" t="s">
        <v>72</v>
      </c>
      <c r="F1312">
        <v>77</v>
      </c>
      <c r="G1312">
        <v>404</v>
      </c>
      <c r="H1312" s="24">
        <v>587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32</v>
      </c>
      <c r="Q1312" s="12">
        <v>28</v>
      </c>
      <c r="R1312">
        <v>106</v>
      </c>
      <c r="S1312">
        <v>60</v>
      </c>
    </row>
    <row r="1313" spans="1:20" ht="15.6" customHeight="1" x14ac:dyDescent="0.25">
      <c r="A1313" s="8">
        <v>44451</v>
      </c>
      <c r="B1313" s="12" t="s">
        <v>71</v>
      </c>
      <c r="C1313" s="13">
        <v>2021</v>
      </c>
      <c r="D1313" s="13">
        <v>1</v>
      </c>
      <c r="E1313" s="13" t="s">
        <v>72</v>
      </c>
      <c r="F1313">
        <v>77</v>
      </c>
      <c r="G1313">
        <v>404</v>
      </c>
      <c r="H1313" s="24">
        <v>588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22</v>
      </c>
      <c r="Q1313" s="12">
        <v>6</v>
      </c>
      <c r="R1313">
        <v>90</v>
      </c>
      <c r="S1313">
        <v>28</v>
      </c>
    </row>
    <row r="1314" spans="1:20" ht="15.6" customHeight="1" x14ac:dyDescent="0.25">
      <c r="A1314" s="8">
        <v>44451</v>
      </c>
      <c r="B1314" s="12" t="s">
        <v>71</v>
      </c>
      <c r="C1314" s="13">
        <v>2021</v>
      </c>
      <c r="D1314" s="13">
        <v>1</v>
      </c>
      <c r="E1314" s="13" t="s">
        <v>72</v>
      </c>
      <c r="F1314">
        <v>77</v>
      </c>
      <c r="G1314">
        <v>404</v>
      </c>
      <c r="H1314" s="24">
        <v>589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18</v>
      </c>
      <c r="Q1314" s="12">
        <v>12</v>
      </c>
      <c r="R1314">
        <v>85</v>
      </c>
      <c r="S1314">
        <v>30</v>
      </c>
    </row>
    <row r="1315" spans="1:20" ht="15.6" customHeight="1" x14ac:dyDescent="0.25">
      <c r="A1315" s="8">
        <v>44451</v>
      </c>
      <c r="B1315" s="12" t="s">
        <v>71</v>
      </c>
      <c r="C1315" s="13">
        <v>2021</v>
      </c>
      <c r="D1315" s="13">
        <v>1</v>
      </c>
      <c r="E1315" s="13" t="s">
        <v>72</v>
      </c>
      <c r="F1315">
        <v>77</v>
      </c>
      <c r="G1315">
        <v>404</v>
      </c>
      <c r="H1315" s="24">
        <v>590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43</v>
      </c>
      <c r="Q1315" s="12">
        <v>15</v>
      </c>
      <c r="R1315">
        <v>106</v>
      </c>
      <c r="S1315">
        <v>58</v>
      </c>
    </row>
    <row r="1316" spans="1:20" ht="15.6" customHeight="1" x14ac:dyDescent="0.25">
      <c r="A1316" s="8">
        <v>44451</v>
      </c>
      <c r="B1316" s="12" t="s">
        <v>71</v>
      </c>
      <c r="C1316" s="13">
        <v>2021</v>
      </c>
      <c r="D1316" s="13">
        <v>1</v>
      </c>
      <c r="E1316" s="13" t="s">
        <v>72</v>
      </c>
      <c r="F1316">
        <v>77</v>
      </c>
      <c r="G1316">
        <v>404</v>
      </c>
      <c r="H1316" s="24">
        <v>591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61</v>
      </c>
      <c r="Q1316" s="12">
        <v>15</v>
      </c>
      <c r="R1316">
        <v>96</v>
      </c>
      <c r="S1316">
        <v>76</v>
      </c>
    </row>
    <row r="1317" spans="1:20" ht="15.6" customHeight="1" x14ac:dyDescent="0.25">
      <c r="A1317" s="8">
        <v>44451</v>
      </c>
      <c r="B1317" s="12" t="s">
        <v>71</v>
      </c>
      <c r="C1317" s="13">
        <v>2021</v>
      </c>
      <c r="D1317" s="13">
        <v>1</v>
      </c>
      <c r="E1317" s="13" t="s">
        <v>72</v>
      </c>
      <c r="F1317">
        <v>77</v>
      </c>
      <c r="G1317">
        <v>405</v>
      </c>
      <c r="H1317" s="24">
        <v>573</v>
      </c>
      <c r="I1317">
        <v>2.8125</v>
      </c>
      <c r="J1317">
        <v>8</v>
      </c>
      <c r="K1317">
        <v>15</v>
      </c>
      <c r="L1317">
        <v>15</v>
      </c>
      <c r="M1317">
        <v>5</v>
      </c>
      <c r="N1317">
        <v>15.2</v>
      </c>
      <c r="O1317" s="12" t="s">
        <v>32</v>
      </c>
      <c r="P1317">
        <v>13</v>
      </c>
      <c r="Q1317" s="12">
        <v>13</v>
      </c>
      <c r="R1317" s="12">
        <v>80</v>
      </c>
      <c r="S1317" s="12">
        <v>26</v>
      </c>
    </row>
    <row r="1318" spans="1:20" ht="15.6" customHeight="1" x14ac:dyDescent="0.25">
      <c r="A1318" s="8">
        <v>44451</v>
      </c>
      <c r="B1318" s="12" t="s">
        <v>71</v>
      </c>
      <c r="C1318" s="13">
        <v>2021</v>
      </c>
      <c r="D1318" s="13">
        <v>1</v>
      </c>
      <c r="E1318" s="13" t="s">
        <v>72</v>
      </c>
      <c r="F1318">
        <v>77</v>
      </c>
      <c r="G1318">
        <v>405</v>
      </c>
      <c r="H1318" s="24">
        <v>574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5</v>
      </c>
      <c r="Q1318" s="12">
        <v>10</v>
      </c>
      <c r="R1318" s="12">
        <v>85</v>
      </c>
      <c r="S1318" s="12">
        <v>15</v>
      </c>
    </row>
    <row r="1319" spans="1:20" ht="15.6" customHeight="1" x14ac:dyDescent="0.25">
      <c r="A1319" s="8">
        <v>44451</v>
      </c>
      <c r="B1319" s="12" t="s">
        <v>71</v>
      </c>
      <c r="C1319" s="13">
        <v>2021</v>
      </c>
      <c r="D1319" s="13">
        <v>1</v>
      </c>
      <c r="E1319" s="13" t="s">
        <v>72</v>
      </c>
      <c r="F1319">
        <v>77</v>
      </c>
      <c r="G1319">
        <v>405</v>
      </c>
      <c r="H1319" s="24">
        <v>575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4</v>
      </c>
      <c r="Q1319" s="12">
        <v>0</v>
      </c>
      <c r="R1319">
        <v>34</v>
      </c>
      <c r="S1319">
        <v>4</v>
      </c>
    </row>
    <row r="1320" spans="1:20" ht="15.6" customHeight="1" x14ac:dyDescent="0.25">
      <c r="A1320" s="8">
        <v>44451</v>
      </c>
      <c r="B1320" s="12" t="s">
        <v>71</v>
      </c>
      <c r="C1320" s="13">
        <v>2021</v>
      </c>
      <c r="D1320" s="13">
        <v>1</v>
      </c>
      <c r="E1320" s="13" t="s">
        <v>72</v>
      </c>
      <c r="F1320">
        <v>77</v>
      </c>
      <c r="G1320">
        <v>405</v>
      </c>
      <c r="H1320" s="24">
        <v>576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23</v>
      </c>
      <c r="Q1320" s="12">
        <v>10</v>
      </c>
      <c r="R1320" s="12">
        <v>86</v>
      </c>
      <c r="S1320" s="12">
        <v>33</v>
      </c>
    </row>
    <row r="1321" spans="1:20" ht="15.6" customHeight="1" x14ac:dyDescent="0.25">
      <c r="A1321" s="8">
        <v>44451</v>
      </c>
      <c r="B1321" s="12" t="s">
        <v>71</v>
      </c>
      <c r="C1321" s="13">
        <v>2021</v>
      </c>
      <c r="D1321" s="13">
        <v>1</v>
      </c>
      <c r="E1321" s="13" t="s">
        <v>72</v>
      </c>
      <c r="F1321">
        <v>77</v>
      </c>
      <c r="G1321">
        <v>405</v>
      </c>
      <c r="H1321" s="24">
        <v>578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3</v>
      </c>
      <c r="Q1321" s="12">
        <v>1</v>
      </c>
      <c r="R1321" s="12">
        <v>64</v>
      </c>
      <c r="S1321" s="12">
        <v>4</v>
      </c>
    </row>
    <row r="1322" spans="1:20" ht="15.6" customHeight="1" x14ac:dyDescent="0.25">
      <c r="A1322" s="8">
        <v>44451</v>
      </c>
      <c r="B1322" s="12" t="s">
        <v>71</v>
      </c>
      <c r="C1322" s="13">
        <v>2021</v>
      </c>
      <c r="D1322" s="13">
        <v>1</v>
      </c>
      <c r="E1322" s="13" t="s">
        <v>72</v>
      </c>
      <c r="F1322">
        <v>77</v>
      </c>
      <c r="G1322">
        <v>405</v>
      </c>
      <c r="H1322" s="24">
        <v>579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15</v>
      </c>
      <c r="Q1322" s="12">
        <v>2</v>
      </c>
      <c r="R1322" s="12">
        <v>65</v>
      </c>
      <c r="S1322" s="12">
        <v>17</v>
      </c>
    </row>
    <row r="1323" spans="1:20" ht="15.6" customHeight="1" x14ac:dyDescent="0.25">
      <c r="A1323" s="8">
        <v>44451</v>
      </c>
      <c r="B1323" s="12" t="s">
        <v>71</v>
      </c>
      <c r="C1323" s="13">
        <v>2021</v>
      </c>
      <c r="D1323" s="13">
        <v>1</v>
      </c>
      <c r="E1323" s="13" t="s">
        <v>72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29</v>
      </c>
      <c r="Q1323" s="12">
        <v>13</v>
      </c>
      <c r="R1323" s="12">
        <v>80</v>
      </c>
      <c r="S1323" s="12">
        <v>42</v>
      </c>
    </row>
    <row r="1324" spans="1:20" ht="15.6" customHeight="1" x14ac:dyDescent="0.25">
      <c r="A1324" s="8">
        <v>44451</v>
      </c>
      <c r="B1324" s="12" t="s">
        <v>71</v>
      </c>
      <c r="C1324" s="13">
        <v>2021</v>
      </c>
      <c r="D1324" s="13">
        <v>1</v>
      </c>
      <c r="E1324" s="13" t="s">
        <v>72</v>
      </c>
      <c r="F1324">
        <v>77</v>
      </c>
      <c r="G1324">
        <v>405</v>
      </c>
      <c r="H1324" s="24">
        <v>580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25</v>
      </c>
      <c r="Q1324" s="12">
        <v>0</v>
      </c>
      <c r="R1324" s="12">
        <v>56</v>
      </c>
      <c r="S1324" s="12">
        <v>25</v>
      </c>
    </row>
    <row r="1325" spans="1:20" ht="15.6" customHeight="1" x14ac:dyDescent="0.25">
      <c r="A1325" s="8">
        <v>44451</v>
      </c>
      <c r="B1325" s="12" t="s">
        <v>71</v>
      </c>
      <c r="C1325" s="13">
        <v>2021</v>
      </c>
      <c r="D1325" s="13">
        <v>1</v>
      </c>
      <c r="E1325" s="13" t="s">
        <v>72</v>
      </c>
      <c r="F1325">
        <v>77</v>
      </c>
      <c r="G1325">
        <v>405</v>
      </c>
      <c r="H1325" s="24">
        <v>581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 s="12">
        <v>0</v>
      </c>
      <c r="Q1325" s="12">
        <v>0</v>
      </c>
      <c r="R1325">
        <v>0</v>
      </c>
      <c r="S1325">
        <v>0</v>
      </c>
      <c r="T1325" t="s">
        <v>48</v>
      </c>
    </row>
    <row r="1326" spans="1:20" ht="15.6" customHeight="1" x14ac:dyDescent="0.25">
      <c r="A1326" s="8">
        <v>44451</v>
      </c>
      <c r="B1326" s="12" t="s">
        <v>71</v>
      </c>
      <c r="C1326" s="13">
        <v>2021</v>
      </c>
      <c r="D1326" s="13">
        <v>1</v>
      </c>
      <c r="E1326" s="13" t="s">
        <v>72</v>
      </c>
      <c r="F1326">
        <v>77</v>
      </c>
      <c r="G1326">
        <v>405</v>
      </c>
      <c r="H1326" s="24">
        <v>582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>
        <v>29</v>
      </c>
      <c r="Q1326" s="12">
        <v>7</v>
      </c>
      <c r="R1326">
        <v>83</v>
      </c>
      <c r="S1326">
        <v>36</v>
      </c>
    </row>
    <row r="1327" spans="1:20" ht="15.6" customHeight="1" x14ac:dyDescent="0.25">
      <c r="A1327" s="8">
        <v>44451</v>
      </c>
      <c r="B1327" s="12" t="s">
        <v>71</v>
      </c>
      <c r="C1327" s="13">
        <v>2021</v>
      </c>
      <c r="D1327" s="13">
        <v>1</v>
      </c>
      <c r="E1327" s="13" t="s">
        <v>72</v>
      </c>
      <c r="F1327">
        <v>77</v>
      </c>
      <c r="G1327">
        <v>406</v>
      </c>
      <c r="H1327" s="24">
        <v>563</v>
      </c>
      <c r="I1327">
        <v>4.0625</v>
      </c>
      <c r="J1327">
        <v>25</v>
      </c>
      <c r="K1327">
        <v>2</v>
      </c>
      <c r="L1327">
        <v>20</v>
      </c>
      <c r="M1327">
        <v>5</v>
      </c>
      <c r="N1327">
        <v>15</v>
      </c>
      <c r="O1327" s="12" t="s">
        <v>32</v>
      </c>
      <c r="P1327">
        <v>6</v>
      </c>
      <c r="Q1327" s="12">
        <v>2</v>
      </c>
      <c r="R1327" s="12">
        <v>55</v>
      </c>
      <c r="S1327" s="12">
        <v>8</v>
      </c>
    </row>
    <row r="1328" spans="1:20" ht="15.6" customHeight="1" x14ac:dyDescent="0.25">
      <c r="A1328" s="8">
        <v>44451</v>
      </c>
      <c r="B1328" s="12" t="s">
        <v>71</v>
      </c>
      <c r="C1328" s="13">
        <v>2021</v>
      </c>
      <c r="D1328" s="13">
        <v>1</v>
      </c>
      <c r="E1328" s="13" t="s">
        <v>72</v>
      </c>
      <c r="F1328">
        <v>77</v>
      </c>
      <c r="G1328">
        <v>406</v>
      </c>
      <c r="H1328" s="24">
        <v>564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80</v>
      </c>
      <c r="Q1328" s="12">
        <v>24</v>
      </c>
      <c r="R1328" s="12">
        <v>100</v>
      </c>
      <c r="S1328" s="12">
        <v>104</v>
      </c>
    </row>
    <row r="1329" spans="1:19" ht="15.6" customHeight="1" x14ac:dyDescent="0.25">
      <c r="A1329" s="8">
        <v>44451</v>
      </c>
      <c r="B1329" s="12" t="s">
        <v>71</v>
      </c>
      <c r="C1329" s="13">
        <v>2021</v>
      </c>
      <c r="D1329" s="13">
        <v>1</v>
      </c>
      <c r="E1329" s="13" t="s">
        <v>72</v>
      </c>
      <c r="F1329">
        <v>77</v>
      </c>
      <c r="G1329">
        <v>406</v>
      </c>
      <c r="H1329" s="24">
        <v>565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19</v>
      </c>
      <c r="Q1329" s="12">
        <v>9</v>
      </c>
      <c r="R1329" s="12">
        <v>88</v>
      </c>
      <c r="S1329" s="12">
        <v>28</v>
      </c>
    </row>
    <row r="1330" spans="1:19" ht="15.6" customHeight="1" x14ac:dyDescent="0.25">
      <c r="A1330" s="8">
        <v>44451</v>
      </c>
      <c r="B1330" s="12" t="s">
        <v>71</v>
      </c>
      <c r="C1330" s="13">
        <v>2021</v>
      </c>
      <c r="D1330" s="13">
        <v>1</v>
      </c>
      <c r="E1330" s="13" t="s">
        <v>72</v>
      </c>
      <c r="F1330">
        <v>77</v>
      </c>
      <c r="G1330">
        <v>406</v>
      </c>
      <c r="H1330" s="24">
        <v>566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34</v>
      </c>
      <c r="Q1330" s="12">
        <v>30</v>
      </c>
      <c r="R1330" s="12">
        <v>90</v>
      </c>
      <c r="S1330" s="12">
        <v>64</v>
      </c>
    </row>
    <row r="1331" spans="1:19" ht="15.6" customHeight="1" x14ac:dyDescent="0.25">
      <c r="A1331" s="8">
        <v>44451</v>
      </c>
      <c r="B1331" s="12" t="s">
        <v>71</v>
      </c>
      <c r="C1331" s="13">
        <v>2021</v>
      </c>
      <c r="D1331" s="13">
        <v>1</v>
      </c>
      <c r="E1331" s="13" t="s">
        <v>72</v>
      </c>
      <c r="F1331">
        <v>77</v>
      </c>
      <c r="G1331">
        <v>406</v>
      </c>
      <c r="H1331" s="24">
        <v>567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4</v>
      </c>
      <c r="Q1331" s="12">
        <v>0</v>
      </c>
      <c r="R1331" s="12">
        <v>41</v>
      </c>
      <c r="S1331" s="12">
        <v>4</v>
      </c>
    </row>
    <row r="1332" spans="1:19" ht="15.6" customHeight="1" x14ac:dyDescent="0.25">
      <c r="A1332" s="8">
        <v>44451</v>
      </c>
      <c r="B1332" s="12" t="s">
        <v>71</v>
      </c>
      <c r="C1332" s="13">
        <v>2021</v>
      </c>
      <c r="D1332" s="13">
        <v>1</v>
      </c>
      <c r="E1332" s="13" t="s">
        <v>72</v>
      </c>
      <c r="F1332">
        <v>77</v>
      </c>
      <c r="G1332">
        <v>406</v>
      </c>
      <c r="H1332" s="24">
        <v>568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63</v>
      </c>
      <c r="Q1332" s="12">
        <v>30</v>
      </c>
      <c r="R1332" s="12">
        <v>111</v>
      </c>
      <c r="S1332" s="12">
        <v>93</v>
      </c>
    </row>
    <row r="1333" spans="1:19" ht="15.6" customHeight="1" x14ac:dyDescent="0.25">
      <c r="A1333" s="8">
        <v>44451</v>
      </c>
      <c r="B1333" s="12" t="s">
        <v>71</v>
      </c>
      <c r="C1333" s="13">
        <v>2021</v>
      </c>
      <c r="D1333" s="13">
        <v>1</v>
      </c>
      <c r="E1333" s="13" t="s">
        <v>72</v>
      </c>
      <c r="F1333">
        <v>77</v>
      </c>
      <c r="G1333">
        <v>406</v>
      </c>
      <c r="H1333" s="24">
        <v>569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5</v>
      </c>
      <c r="Q1333" s="12">
        <v>1</v>
      </c>
      <c r="R1333" s="12">
        <v>61</v>
      </c>
      <c r="S1333" s="12">
        <v>6</v>
      </c>
    </row>
    <row r="1334" spans="1:19" ht="15.6" customHeight="1" x14ac:dyDescent="0.25">
      <c r="A1334" s="8">
        <v>44451</v>
      </c>
      <c r="B1334" s="12" t="s">
        <v>71</v>
      </c>
      <c r="C1334" s="13">
        <v>2021</v>
      </c>
      <c r="D1334" s="13">
        <v>1</v>
      </c>
      <c r="E1334" s="13" t="s">
        <v>72</v>
      </c>
      <c r="F1334">
        <v>77</v>
      </c>
      <c r="G1334">
        <v>406</v>
      </c>
      <c r="H1334" s="24">
        <v>570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11</v>
      </c>
      <c r="Q1334" s="12">
        <v>9</v>
      </c>
      <c r="R1334" s="12">
        <v>100</v>
      </c>
      <c r="S1334" s="12">
        <v>20</v>
      </c>
    </row>
    <row r="1335" spans="1:19" ht="15.6" customHeight="1" x14ac:dyDescent="0.25">
      <c r="A1335" s="8">
        <v>44451</v>
      </c>
      <c r="B1335" s="12" t="s">
        <v>71</v>
      </c>
      <c r="C1335" s="13">
        <v>2021</v>
      </c>
      <c r="D1335" s="13">
        <v>1</v>
      </c>
      <c r="E1335" s="13" t="s">
        <v>72</v>
      </c>
      <c r="F1335">
        <v>77</v>
      </c>
      <c r="G1335">
        <v>406</v>
      </c>
      <c r="H1335" s="24">
        <v>572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8</v>
      </c>
      <c r="Q1335" s="12">
        <v>1</v>
      </c>
      <c r="R1335" s="12">
        <v>40</v>
      </c>
      <c r="S1335" s="12">
        <v>9</v>
      </c>
    </row>
    <row r="1336" spans="1:19" ht="15.6" customHeight="1" x14ac:dyDescent="0.25">
      <c r="A1336" s="8">
        <v>44467</v>
      </c>
      <c r="B1336" s="12" t="s">
        <v>6</v>
      </c>
      <c r="C1336" s="13">
        <v>2021</v>
      </c>
      <c r="D1336" s="13">
        <v>1</v>
      </c>
      <c r="E1336" s="13" t="s">
        <v>72</v>
      </c>
      <c r="F1336">
        <v>70</v>
      </c>
      <c r="G1336">
        <v>407</v>
      </c>
      <c r="H1336" s="24">
        <v>673</v>
      </c>
      <c r="I1336">
        <v>5.5625</v>
      </c>
      <c r="J1336">
        <v>35</v>
      </c>
      <c r="K1336">
        <v>30</v>
      </c>
      <c r="L1336">
        <v>1</v>
      </c>
      <c r="M1336">
        <v>0</v>
      </c>
      <c r="N1336">
        <v>14.6</v>
      </c>
      <c r="O1336" s="12" t="s">
        <v>34</v>
      </c>
      <c r="P1336">
        <v>30</v>
      </c>
      <c r="Q1336" s="12">
        <v>8</v>
      </c>
      <c r="R1336">
        <v>145.4</v>
      </c>
      <c r="S1336">
        <v>38</v>
      </c>
    </row>
    <row r="1337" spans="1:19" ht="15.6" customHeight="1" x14ac:dyDescent="0.25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72</v>
      </c>
      <c r="F1337">
        <v>70</v>
      </c>
      <c r="G1337">
        <v>407</v>
      </c>
      <c r="H1337" s="24">
        <v>674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17</v>
      </c>
      <c r="Q1337" s="12">
        <v>9</v>
      </c>
      <c r="R1337">
        <v>125</v>
      </c>
      <c r="S1337">
        <v>26</v>
      </c>
    </row>
    <row r="1338" spans="1:19" ht="15.6" customHeight="1" x14ac:dyDescent="0.25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72</v>
      </c>
      <c r="F1338">
        <v>70</v>
      </c>
      <c r="G1338">
        <v>407</v>
      </c>
      <c r="H1338" s="24">
        <v>675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12</v>
      </c>
      <c r="Q1338" s="12">
        <v>9</v>
      </c>
      <c r="R1338">
        <v>114.6</v>
      </c>
      <c r="S1338">
        <v>21</v>
      </c>
    </row>
    <row r="1339" spans="1:19" ht="15.6" customHeight="1" x14ac:dyDescent="0.25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72</v>
      </c>
      <c r="F1339">
        <v>70</v>
      </c>
      <c r="G1339">
        <v>407</v>
      </c>
      <c r="H1339" s="24">
        <v>676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9</v>
      </c>
      <c r="Q1339" s="12">
        <v>13</v>
      </c>
      <c r="R1339">
        <v>137.6</v>
      </c>
      <c r="S1339">
        <v>22</v>
      </c>
    </row>
    <row r="1340" spans="1:19" ht="15.6" customHeight="1" x14ac:dyDescent="0.25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72</v>
      </c>
      <c r="F1340">
        <v>70</v>
      </c>
      <c r="G1340">
        <v>407</v>
      </c>
      <c r="H1340" s="24">
        <v>677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45</v>
      </c>
      <c r="Q1340" s="12">
        <v>28</v>
      </c>
      <c r="R1340">
        <v>116.2</v>
      </c>
      <c r="S1340">
        <v>73</v>
      </c>
    </row>
    <row r="1341" spans="1:19" ht="15.6" customHeight="1" x14ac:dyDescent="0.25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72</v>
      </c>
      <c r="F1341">
        <v>70</v>
      </c>
      <c r="G1341">
        <v>407</v>
      </c>
      <c r="H1341" s="24">
        <v>678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23</v>
      </c>
      <c r="Q1341" s="12">
        <v>26</v>
      </c>
      <c r="R1341">
        <v>105.4</v>
      </c>
      <c r="S1341">
        <v>49</v>
      </c>
    </row>
    <row r="1342" spans="1:19" ht="15.6" customHeight="1" x14ac:dyDescent="0.25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72</v>
      </c>
      <c r="F1342">
        <v>70</v>
      </c>
      <c r="G1342">
        <v>407</v>
      </c>
      <c r="H1342" s="24">
        <v>679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14</v>
      </c>
      <c r="Q1342" s="12">
        <v>11</v>
      </c>
      <c r="R1342">
        <v>105</v>
      </c>
      <c r="S1342">
        <v>25</v>
      </c>
    </row>
    <row r="1343" spans="1:19" ht="15.6" customHeight="1" x14ac:dyDescent="0.25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72</v>
      </c>
      <c r="F1343">
        <v>70</v>
      </c>
      <c r="G1343">
        <v>407</v>
      </c>
      <c r="H1343" s="24">
        <v>680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26</v>
      </c>
      <c r="Q1343" s="12">
        <v>4</v>
      </c>
      <c r="R1343">
        <v>139</v>
      </c>
      <c r="S1343">
        <v>30</v>
      </c>
    </row>
    <row r="1344" spans="1:19" ht="15.6" customHeight="1" x14ac:dyDescent="0.25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72</v>
      </c>
      <c r="F1344">
        <v>70</v>
      </c>
      <c r="G1344">
        <v>407</v>
      </c>
      <c r="H1344" s="24">
        <v>681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14</v>
      </c>
      <c r="Q1344" s="12">
        <v>6</v>
      </c>
      <c r="R1344">
        <v>146.6</v>
      </c>
      <c r="S1344">
        <v>20</v>
      </c>
    </row>
    <row r="1345" spans="1:19" ht="15.6" customHeight="1" x14ac:dyDescent="0.25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72</v>
      </c>
      <c r="F1345">
        <v>70</v>
      </c>
      <c r="G1345">
        <v>407</v>
      </c>
      <c r="H1345" s="24">
        <v>682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54</v>
      </c>
      <c r="Q1345" s="12">
        <v>32</v>
      </c>
      <c r="R1345">
        <v>129</v>
      </c>
      <c r="S1345">
        <v>86</v>
      </c>
    </row>
    <row r="1346" spans="1:19" ht="15.6" customHeight="1" x14ac:dyDescent="0.25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72</v>
      </c>
      <c r="F1346">
        <v>70</v>
      </c>
      <c r="G1346">
        <v>408</v>
      </c>
      <c r="H1346" s="24">
        <v>663</v>
      </c>
      <c r="I1346">
        <v>5.5</v>
      </c>
      <c r="J1346">
        <v>25</v>
      </c>
      <c r="K1346">
        <v>3</v>
      </c>
      <c r="L1346">
        <v>0.5</v>
      </c>
      <c r="M1346">
        <v>0</v>
      </c>
      <c r="N1346">
        <v>20.8</v>
      </c>
      <c r="O1346" s="12" t="s">
        <v>34</v>
      </c>
      <c r="P1346">
        <v>84</v>
      </c>
      <c r="Q1346" s="12">
        <v>31</v>
      </c>
      <c r="R1346">
        <v>132.19999999999999</v>
      </c>
      <c r="S1346">
        <v>115</v>
      </c>
    </row>
    <row r="1347" spans="1:19" ht="15.6" customHeight="1" x14ac:dyDescent="0.25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72</v>
      </c>
      <c r="F1347">
        <v>70</v>
      </c>
      <c r="G1347">
        <v>408</v>
      </c>
      <c r="H1347" s="24">
        <v>664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61</v>
      </c>
      <c r="Q1347" s="12">
        <v>37</v>
      </c>
      <c r="R1347">
        <v>120</v>
      </c>
      <c r="S1347">
        <v>98</v>
      </c>
    </row>
    <row r="1348" spans="1:19" ht="15.6" customHeight="1" x14ac:dyDescent="0.25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72</v>
      </c>
      <c r="F1348">
        <v>70</v>
      </c>
      <c r="G1348">
        <v>408</v>
      </c>
      <c r="H1348" s="24">
        <v>665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24</v>
      </c>
      <c r="Q1348" s="12">
        <v>22</v>
      </c>
      <c r="R1348">
        <v>128</v>
      </c>
      <c r="S1348">
        <v>46</v>
      </c>
    </row>
    <row r="1349" spans="1:19" ht="15.6" customHeight="1" x14ac:dyDescent="0.25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72</v>
      </c>
      <c r="F1349">
        <v>70</v>
      </c>
      <c r="G1349">
        <v>408</v>
      </c>
      <c r="H1349" s="24">
        <v>666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49</v>
      </c>
      <c r="Q1349" s="12">
        <v>18</v>
      </c>
      <c r="R1349">
        <v>111.8</v>
      </c>
      <c r="S1349">
        <v>67</v>
      </c>
    </row>
    <row r="1350" spans="1:19" ht="15.6" customHeight="1" x14ac:dyDescent="0.25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72</v>
      </c>
      <c r="F1350">
        <v>70</v>
      </c>
      <c r="G1350">
        <v>408</v>
      </c>
      <c r="H1350" s="24">
        <v>667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14</v>
      </c>
      <c r="Q1350" s="12">
        <v>49</v>
      </c>
      <c r="R1350">
        <v>107.2</v>
      </c>
      <c r="S1350">
        <v>63</v>
      </c>
    </row>
    <row r="1351" spans="1:19" ht="15.6" customHeight="1" x14ac:dyDescent="0.25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72</v>
      </c>
      <c r="F1351">
        <v>70</v>
      </c>
      <c r="G1351">
        <v>408</v>
      </c>
      <c r="H1351" s="24">
        <v>668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25</v>
      </c>
      <c r="Q1351" s="12">
        <v>21</v>
      </c>
      <c r="R1351">
        <v>93.4</v>
      </c>
      <c r="S1351">
        <v>46</v>
      </c>
    </row>
    <row r="1352" spans="1:19" ht="15.6" customHeight="1" x14ac:dyDescent="0.25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72</v>
      </c>
      <c r="F1352">
        <v>70</v>
      </c>
      <c r="G1352">
        <v>408</v>
      </c>
      <c r="H1352" s="24">
        <v>669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63</v>
      </c>
      <c r="Q1352" s="12">
        <v>55</v>
      </c>
      <c r="R1352">
        <v>110</v>
      </c>
      <c r="S1352">
        <v>118</v>
      </c>
    </row>
    <row r="1353" spans="1:19" ht="15.6" customHeight="1" x14ac:dyDescent="0.25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72</v>
      </c>
      <c r="F1353">
        <v>70</v>
      </c>
      <c r="G1353">
        <v>408</v>
      </c>
      <c r="H1353" s="24">
        <v>670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27</v>
      </c>
      <c r="Q1353" s="12">
        <v>20</v>
      </c>
      <c r="R1353">
        <v>112.4</v>
      </c>
      <c r="S1353">
        <v>47</v>
      </c>
    </row>
    <row r="1354" spans="1:19" ht="15.6" customHeight="1" x14ac:dyDescent="0.25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72</v>
      </c>
      <c r="F1354">
        <v>70</v>
      </c>
      <c r="G1354">
        <v>408</v>
      </c>
      <c r="H1354" s="24">
        <v>671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74</v>
      </c>
      <c r="Q1354" s="12">
        <v>48</v>
      </c>
      <c r="R1354">
        <v>111.4</v>
      </c>
      <c r="S1354">
        <v>122</v>
      </c>
    </row>
    <row r="1355" spans="1:19" ht="15.6" customHeight="1" x14ac:dyDescent="0.25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72</v>
      </c>
      <c r="F1355">
        <v>70</v>
      </c>
      <c r="G1355">
        <v>408</v>
      </c>
      <c r="H1355" s="24">
        <v>672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60</v>
      </c>
      <c r="Q1355" s="12">
        <v>68</v>
      </c>
      <c r="R1355">
        <v>114</v>
      </c>
      <c r="S1355">
        <v>128</v>
      </c>
    </row>
    <row r="1356" spans="1:19" ht="15.6" customHeight="1" x14ac:dyDescent="0.25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72</v>
      </c>
      <c r="F1356">
        <v>70</v>
      </c>
      <c r="G1356">
        <v>409</v>
      </c>
      <c r="H1356" s="24">
        <v>653</v>
      </c>
      <c r="I1356">
        <v>10.3125</v>
      </c>
      <c r="J1356">
        <v>35</v>
      </c>
      <c r="K1356">
        <v>5</v>
      </c>
      <c r="L1356">
        <v>0.5</v>
      </c>
      <c r="M1356">
        <v>0.5</v>
      </c>
      <c r="N1356">
        <v>18.8</v>
      </c>
      <c r="O1356" s="12" t="s">
        <v>34</v>
      </c>
      <c r="P1356">
        <v>21</v>
      </c>
      <c r="Q1356" s="12">
        <v>20</v>
      </c>
      <c r="R1356">
        <v>104</v>
      </c>
      <c r="S1356">
        <v>41</v>
      </c>
    </row>
    <row r="1357" spans="1:19" ht="15.6" customHeight="1" x14ac:dyDescent="0.25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72</v>
      </c>
      <c r="F1357">
        <v>70</v>
      </c>
      <c r="G1357">
        <v>409</v>
      </c>
      <c r="H1357" s="24">
        <v>654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35</v>
      </c>
      <c r="Q1357" s="12">
        <v>23</v>
      </c>
      <c r="R1357">
        <v>104</v>
      </c>
      <c r="S1357">
        <v>58</v>
      </c>
    </row>
    <row r="1358" spans="1:19" ht="15.6" customHeight="1" x14ac:dyDescent="0.25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72</v>
      </c>
      <c r="F1358">
        <v>70</v>
      </c>
      <c r="G1358">
        <v>409</v>
      </c>
      <c r="H1358" s="24">
        <v>655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16</v>
      </c>
      <c r="Q1358" s="12">
        <v>12</v>
      </c>
      <c r="R1358">
        <v>67.599999999999994</v>
      </c>
      <c r="S1358">
        <v>28</v>
      </c>
    </row>
    <row r="1359" spans="1:19" ht="15.6" customHeight="1" x14ac:dyDescent="0.25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72</v>
      </c>
      <c r="F1359">
        <v>70</v>
      </c>
      <c r="G1359">
        <v>409</v>
      </c>
      <c r="H1359" s="24">
        <v>656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12</v>
      </c>
      <c r="Q1359" s="12">
        <v>16</v>
      </c>
      <c r="R1359">
        <v>101.8</v>
      </c>
      <c r="S1359">
        <v>28</v>
      </c>
    </row>
    <row r="1360" spans="1:19" ht="15.6" customHeight="1" x14ac:dyDescent="0.25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72</v>
      </c>
      <c r="F1360">
        <v>70</v>
      </c>
      <c r="G1360">
        <v>409</v>
      </c>
      <c r="H1360" s="24">
        <v>657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54</v>
      </c>
      <c r="Q1360" s="12">
        <v>33</v>
      </c>
      <c r="R1360">
        <v>99.2</v>
      </c>
      <c r="S1360">
        <v>87</v>
      </c>
    </row>
    <row r="1361" spans="1:19" ht="15.6" customHeight="1" x14ac:dyDescent="0.25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72</v>
      </c>
      <c r="F1361">
        <v>70</v>
      </c>
      <c r="G1361">
        <v>409</v>
      </c>
      <c r="H1361" s="24">
        <v>658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32</v>
      </c>
      <c r="R1361">
        <v>95.2</v>
      </c>
      <c r="S1361">
        <v>86</v>
      </c>
    </row>
    <row r="1362" spans="1:19" ht="15.6" customHeight="1" x14ac:dyDescent="0.25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72</v>
      </c>
      <c r="F1362">
        <v>70</v>
      </c>
      <c r="G1362">
        <v>409</v>
      </c>
      <c r="H1362" s="24">
        <v>659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35</v>
      </c>
      <c r="Q1362" s="12">
        <v>17</v>
      </c>
      <c r="R1362">
        <v>111</v>
      </c>
      <c r="S1362">
        <v>52</v>
      </c>
    </row>
    <row r="1363" spans="1:19" ht="15.6" customHeight="1" x14ac:dyDescent="0.25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72</v>
      </c>
      <c r="F1363">
        <v>70</v>
      </c>
      <c r="G1363">
        <v>409</v>
      </c>
      <c r="H1363" s="24">
        <v>660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116</v>
      </c>
      <c r="Q1363" s="12">
        <v>67</v>
      </c>
      <c r="R1363">
        <v>116</v>
      </c>
      <c r="S1363">
        <v>183</v>
      </c>
    </row>
    <row r="1364" spans="1:19" ht="15.6" customHeight="1" x14ac:dyDescent="0.25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72</v>
      </c>
      <c r="F1364">
        <v>70</v>
      </c>
      <c r="G1364">
        <v>409</v>
      </c>
      <c r="H1364" s="24">
        <v>661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5</v>
      </c>
      <c r="Q1364" s="12">
        <v>19</v>
      </c>
      <c r="R1364">
        <v>122.2</v>
      </c>
      <c r="S1364">
        <v>24</v>
      </c>
    </row>
    <row r="1365" spans="1:19" ht="15.6" customHeight="1" x14ac:dyDescent="0.25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72</v>
      </c>
      <c r="F1365">
        <v>70</v>
      </c>
      <c r="G1365">
        <v>409</v>
      </c>
      <c r="H1365" s="24">
        <v>662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41</v>
      </c>
      <c r="Q1365" s="12">
        <v>34</v>
      </c>
      <c r="R1365">
        <v>96.8</v>
      </c>
      <c r="S1365">
        <v>75</v>
      </c>
    </row>
    <row r="1366" spans="1:19" ht="15.6" customHeight="1" x14ac:dyDescent="0.25">
      <c r="A1366" s="8">
        <v>44468</v>
      </c>
      <c r="B1366" s="12" t="s">
        <v>6</v>
      </c>
      <c r="C1366" s="13">
        <v>2021</v>
      </c>
      <c r="D1366" s="13">
        <v>1</v>
      </c>
      <c r="E1366" s="13" t="s">
        <v>72</v>
      </c>
      <c r="F1366">
        <v>66</v>
      </c>
      <c r="G1366">
        <v>410</v>
      </c>
      <c r="H1366" s="24">
        <v>613</v>
      </c>
      <c r="I1366">
        <v>17.0625</v>
      </c>
      <c r="J1366">
        <v>40</v>
      </c>
      <c r="K1366">
        <v>15</v>
      </c>
      <c r="L1366">
        <v>14</v>
      </c>
      <c r="M1366">
        <v>2</v>
      </c>
      <c r="N1366">
        <v>16.8</v>
      </c>
      <c r="O1366" s="12" t="s">
        <v>34</v>
      </c>
      <c r="P1366">
        <v>16</v>
      </c>
      <c r="Q1366" s="12">
        <v>21</v>
      </c>
      <c r="R1366">
        <v>107</v>
      </c>
      <c r="S1366">
        <v>37</v>
      </c>
    </row>
    <row r="1367" spans="1:19" ht="15.6" customHeight="1" x14ac:dyDescent="0.25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72</v>
      </c>
      <c r="F1367">
        <v>66</v>
      </c>
      <c r="G1367">
        <v>410</v>
      </c>
      <c r="H1367" s="24">
        <v>614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15</v>
      </c>
      <c r="Q1367" s="12">
        <v>31</v>
      </c>
      <c r="R1367">
        <v>125</v>
      </c>
      <c r="S1367">
        <v>46</v>
      </c>
    </row>
    <row r="1368" spans="1:19" ht="15.6" customHeight="1" x14ac:dyDescent="0.25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72</v>
      </c>
      <c r="F1368">
        <v>66</v>
      </c>
      <c r="G1368">
        <v>410</v>
      </c>
      <c r="H1368" s="24">
        <v>615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30</v>
      </c>
      <c r="Q1368" s="12">
        <v>28</v>
      </c>
      <c r="R1368">
        <v>109.8</v>
      </c>
      <c r="S1368">
        <v>58</v>
      </c>
    </row>
    <row r="1369" spans="1:19" ht="15.6" customHeight="1" x14ac:dyDescent="0.25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72</v>
      </c>
      <c r="F1369">
        <v>66</v>
      </c>
      <c r="G1369">
        <v>410</v>
      </c>
      <c r="H1369" s="24">
        <v>616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9</v>
      </c>
      <c r="Q1369" s="12">
        <v>2</v>
      </c>
      <c r="R1369">
        <v>74</v>
      </c>
      <c r="S1369">
        <v>11</v>
      </c>
    </row>
    <row r="1370" spans="1:19" ht="15.6" customHeight="1" x14ac:dyDescent="0.25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72</v>
      </c>
      <c r="F1370">
        <v>66</v>
      </c>
      <c r="G1370">
        <v>410</v>
      </c>
      <c r="H1370" s="24">
        <v>617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15</v>
      </c>
      <c r="Q1370" s="12">
        <v>16</v>
      </c>
      <c r="R1370">
        <v>93</v>
      </c>
      <c r="S1370">
        <v>31</v>
      </c>
    </row>
    <row r="1371" spans="1:19" ht="15.6" customHeight="1" x14ac:dyDescent="0.25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72</v>
      </c>
      <c r="F1371">
        <v>66</v>
      </c>
      <c r="G1371">
        <v>410</v>
      </c>
      <c r="H1371" s="24">
        <v>618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8</v>
      </c>
      <c r="Q1371" s="12">
        <v>10</v>
      </c>
      <c r="R1371">
        <v>83.8</v>
      </c>
      <c r="S1371">
        <v>18</v>
      </c>
    </row>
    <row r="1372" spans="1:19" ht="15.6" customHeight="1" x14ac:dyDescent="0.25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72</v>
      </c>
      <c r="F1372">
        <v>66</v>
      </c>
      <c r="G1372">
        <v>410</v>
      </c>
      <c r="H1372" s="24">
        <v>619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15</v>
      </c>
      <c r="Q1372" s="12">
        <v>11</v>
      </c>
      <c r="R1372">
        <v>104.2</v>
      </c>
      <c r="S1372">
        <v>26</v>
      </c>
    </row>
    <row r="1373" spans="1:19" ht="15.6" customHeight="1" x14ac:dyDescent="0.25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72</v>
      </c>
      <c r="F1373">
        <v>66</v>
      </c>
      <c r="G1373">
        <v>410</v>
      </c>
      <c r="H1373" s="24">
        <v>620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19</v>
      </c>
      <c r="Q1373" s="12">
        <v>27</v>
      </c>
      <c r="R1373">
        <v>102.6</v>
      </c>
      <c r="S1373">
        <v>46</v>
      </c>
    </row>
    <row r="1374" spans="1:19" ht="15.6" customHeight="1" x14ac:dyDescent="0.25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72</v>
      </c>
      <c r="F1374">
        <v>66</v>
      </c>
      <c r="G1374">
        <v>410</v>
      </c>
      <c r="H1374" s="24">
        <v>621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31</v>
      </c>
      <c r="Q1374" s="12">
        <v>21</v>
      </c>
      <c r="R1374">
        <v>105.6</v>
      </c>
      <c r="S1374">
        <v>52</v>
      </c>
    </row>
    <row r="1375" spans="1:19" ht="15.6" customHeight="1" x14ac:dyDescent="0.25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72</v>
      </c>
      <c r="F1375">
        <v>66</v>
      </c>
      <c r="G1375">
        <v>410</v>
      </c>
      <c r="H1375" s="24">
        <v>622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6</v>
      </c>
      <c r="Q1375" s="12">
        <v>6</v>
      </c>
      <c r="R1375">
        <v>98.4</v>
      </c>
      <c r="S1375">
        <v>12</v>
      </c>
    </row>
    <row r="1376" spans="1:19" ht="15.6" customHeight="1" x14ac:dyDescent="0.25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72</v>
      </c>
      <c r="F1376">
        <v>66</v>
      </c>
      <c r="G1376">
        <v>411</v>
      </c>
      <c r="H1376" s="24">
        <v>593</v>
      </c>
      <c r="I1376">
        <v>13.875</v>
      </c>
      <c r="J1376">
        <v>35</v>
      </c>
      <c r="K1376">
        <v>18</v>
      </c>
      <c r="L1376">
        <v>22</v>
      </c>
      <c r="M1376">
        <v>1</v>
      </c>
      <c r="N1376">
        <v>17</v>
      </c>
      <c r="O1376" s="12" t="s">
        <v>34</v>
      </c>
      <c r="P1376">
        <v>11</v>
      </c>
      <c r="Q1376" s="12">
        <v>0</v>
      </c>
      <c r="R1376">
        <v>59</v>
      </c>
      <c r="S1376">
        <v>11</v>
      </c>
    </row>
    <row r="1377" spans="1:19" ht="15.6" customHeight="1" x14ac:dyDescent="0.25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72</v>
      </c>
      <c r="F1377">
        <v>66</v>
      </c>
      <c r="G1377">
        <v>411</v>
      </c>
      <c r="H1377" s="24">
        <v>594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16</v>
      </c>
      <c r="Q1377" s="12">
        <v>0</v>
      </c>
      <c r="R1377">
        <v>80.599999999999994</v>
      </c>
      <c r="S1377">
        <v>16</v>
      </c>
    </row>
    <row r="1378" spans="1:19" ht="15.6" customHeight="1" x14ac:dyDescent="0.25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72</v>
      </c>
      <c r="F1378">
        <v>66</v>
      </c>
      <c r="G1378">
        <v>411</v>
      </c>
      <c r="H1378" s="24">
        <v>595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14</v>
      </c>
      <c r="Q1378" s="12">
        <v>0</v>
      </c>
      <c r="R1378">
        <v>76</v>
      </c>
      <c r="S1378">
        <v>14</v>
      </c>
    </row>
    <row r="1379" spans="1:19" ht="15.6" customHeight="1" x14ac:dyDescent="0.25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72</v>
      </c>
      <c r="F1379">
        <v>66</v>
      </c>
      <c r="G1379">
        <v>411</v>
      </c>
      <c r="H1379" s="24">
        <v>596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5</v>
      </c>
      <c r="Q1379" s="12">
        <v>0</v>
      </c>
      <c r="R1379">
        <v>59</v>
      </c>
      <c r="S1379">
        <v>5</v>
      </c>
    </row>
    <row r="1380" spans="1:19" ht="15.6" customHeight="1" x14ac:dyDescent="0.25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72</v>
      </c>
      <c r="F1380">
        <v>66</v>
      </c>
      <c r="G1380">
        <v>411</v>
      </c>
      <c r="H1380" s="24">
        <v>597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6</v>
      </c>
      <c r="Q1380" s="12">
        <v>0</v>
      </c>
      <c r="R1380">
        <v>59.2</v>
      </c>
      <c r="S1380">
        <v>6</v>
      </c>
    </row>
    <row r="1381" spans="1:19" ht="15.6" customHeight="1" x14ac:dyDescent="0.25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72</v>
      </c>
      <c r="F1381">
        <v>66</v>
      </c>
      <c r="G1381">
        <v>411</v>
      </c>
      <c r="H1381" s="24">
        <v>598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15</v>
      </c>
      <c r="Q1381" s="12">
        <v>0</v>
      </c>
      <c r="R1381">
        <v>69</v>
      </c>
      <c r="S1381">
        <v>15</v>
      </c>
    </row>
    <row r="1382" spans="1:19" ht="15.6" customHeight="1" x14ac:dyDescent="0.25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72</v>
      </c>
      <c r="F1382">
        <v>66</v>
      </c>
      <c r="G1382">
        <v>411</v>
      </c>
      <c r="H1382" s="24">
        <v>599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14</v>
      </c>
      <c r="Q1382" s="12">
        <v>1</v>
      </c>
      <c r="R1382">
        <v>59.6</v>
      </c>
      <c r="S1382">
        <v>15</v>
      </c>
    </row>
    <row r="1383" spans="1:19" ht="15.6" customHeight="1" x14ac:dyDescent="0.25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72</v>
      </c>
      <c r="F1383">
        <v>66</v>
      </c>
      <c r="G1383">
        <v>411</v>
      </c>
      <c r="H1383" s="24">
        <v>600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11</v>
      </c>
      <c r="Q1383" s="12">
        <v>3</v>
      </c>
      <c r="R1383">
        <v>72.2</v>
      </c>
      <c r="S1383">
        <v>14</v>
      </c>
    </row>
    <row r="1384" spans="1:19" ht="15.6" customHeight="1" x14ac:dyDescent="0.25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72</v>
      </c>
      <c r="F1384">
        <v>66</v>
      </c>
      <c r="G1384">
        <v>411</v>
      </c>
      <c r="H1384" s="24">
        <v>601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5</v>
      </c>
      <c r="Q1384" s="12">
        <v>0</v>
      </c>
      <c r="R1384">
        <v>58.8</v>
      </c>
      <c r="S1384">
        <v>5</v>
      </c>
    </row>
    <row r="1385" spans="1:19" ht="15.6" customHeight="1" x14ac:dyDescent="0.25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72</v>
      </c>
      <c r="F1385">
        <v>66</v>
      </c>
      <c r="G1385">
        <v>411</v>
      </c>
      <c r="H1385" s="24">
        <v>602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11</v>
      </c>
      <c r="Q1385" s="12">
        <v>5</v>
      </c>
      <c r="R1385">
        <v>83</v>
      </c>
      <c r="S1385">
        <v>16</v>
      </c>
    </row>
    <row r="1386" spans="1:19" ht="15.6" customHeight="1" x14ac:dyDescent="0.25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72</v>
      </c>
      <c r="F1386">
        <v>66</v>
      </c>
      <c r="G1386">
        <v>412</v>
      </c>
      <c r="H1386" s="24">
        <v>603</v>
      </c>
      <c r="I1386">
        <v>8.0625</v>
      </c>
      <c r="J1386">
        <v>22</v>
      </c>
      <c r="K1386">
        <v>9</v>
      </c>
      <c r="L1386">
        <v>6</v>
      </c>
      <c r="M1386">
        <v>1.5</v>
      </c>
      <c r="N1386">
        <v>21</v>
      </c>
      <c r="O1386" s="12" t="s">
        <v>74</v>
      </c>
      <c r="P1386">
        <v>43</v>
      </c>
      <c r="Q1386" s="12">
        <v>24</v>
      </c>
      <c r="R1386">
        <v>115.8</v>
      </c>
      <c r="S1386">
        <v>67</v>
      </c>
    </row>
    <row r="1387" spans="1:19" ht="15.6" customHeight="1" x14ac:dyDescent="0.25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72</v>
      </c>
      <c r="F1387">
        <v>66</v>
      </c>
      <c r="G1387">
        <v>412</v>
      </c>
      <c r="H1387" s="24">
        <v>604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74</v>
      </c>
      <c r="P1387">
        <v>36</v>
      </c>
      <c r="Q1387" s="12">
        <v>31</v>
      </c>
      <c r="R1387">
        <v>86.8</v>
      </c>
      <c r="S1387">
        <v>67</v>
      </c>
    </row>
    <row r="1388" spans="1:19" ht="15.6" customHeight="1" x14ac:dyDescent="0.25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72</v>
      </c>
      <c r="F1388">
        <v>66</v>
      </c>
      <c r="G1388">
        <v>412</v>
      </c>
      <c r="H1388" s="24">
        <v>605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74</v>
      </c>
      <c r="P1388">
        <v>9</v>
      </c>
      <c r="Q1388" s="12">
        <v>6</v>
      </c>
      <c r="R1388">
        <v>69.599999999999994</v>
      </c>
      <c r="S1388">
        <v>15</v>
      </c>
    </row>
    <row r="1389" spans="1:19" ht="15.6" customHeight="1" x14ac:dyDescent="0.25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72</v>
      </c>
      <c r="F1389">
        <v>66</v>
      </c>
      <c r="G1389">
        <v>412</v>
      </c>
      <c r="H1389" s="24">
        <v>606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74</v>
      </c>
      <c r="P1389">
        <v>39</v>
      </c>
      <c r="Q1389" s="12">
        <v>57</v>
      </c>
      <c r="R1389">
        <v>113.6</v>
      </c>
      <c r="S1389">
        <v>96</v>
      </c>
    </row>
    <row r="1390" spans="1:19" ht="15.6" customHeight="1" x14ac:dyDescent="0.25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72</v>
      </c>
      <c r="F1390">
        <v>66</v>
      </c>
      <c r="G1390">
        <v>412</v>
      </c>
      <c r="H1390" s="24">
        <v>607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74</v>
      </c>
      <c r="P1390">
        <v>24</v>
      </c>
      <c r="Q1390" s="12">
        <v>42</v>
      </c>
      <c r="R1390">
        <v>104.4</v>
      </c>
      <c r="S1390">
        <v>66</v>
      </c>
    </row>
    <row r="1391" spans="1:19" ht="15.6" customHeight="1" x14ac:dyDescent="0.25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72</v>
      </c>
      <c r="F1391">
        <v>66</v>
      </c>
      <c r="G1391">
        <v>412</v>
      </c>
      <c r="H1391" s="24">
        <v>608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74</v>
      </c>
      <c r="P1391">
        <v>30</v>
      </c>
      <c r="Q1391" s="12">
        <v>41</v>
      </c>
      <c r="R1391">
        <v>104</v>
      </c>
      <c r="S1391">
        <v>71</v>
      </c>
    </row>
    <row r="1392" spans="1:19" ht="15.6" customHeight="1" x14ac:dyDescent="0.25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72</v>
      </c>
      <c r="F1392">
        <v>68</v>
      </c>
      <c r="G1392">
        <v>413</v>
      </c>
      <c r="H1392" s="24">
        <v>633</v>
      </c>
      <c r="I1392">
        <v>11.1875</v>
      </c>
      <c r="J1392">
        <v>33</v>
      </c>
      <c r="K1392">
        <v>13</v>
      </c>
      <c r="L1392">
        <v>7</v>
      </c>
      <c r="M1392">
        <v>2</v>
      </c>
      <c r="N1392">
        <v>21.2</v>
      </c>
      <c r="O1392" s="12" t="s">
        <v>33</v>
      </c>
      <c r="P1392">
        <v>49</v>
      </c>
      <c r="Q1392" s="12">
        <v>32</v>
      </c>
      <c r="R1392">
        <v>106.2</v>
      </c>
      <c r="S1392">
        <v>81</v>
      </c>
    </row>
    <row r="1393" spans="1:19" ht="15.6" customHeight="1" x14ac:dyDescent="0.25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72</v>
      </c>
      <c r="F1393">
        <v>68</v>
      </c>
      <c r="G1393">
        <v>413</v>
      </c>
      <c r="H1393" s="24">
        <v>634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30</v>
      </c>
      <c r="Q1393" s="12">
        <v>20</v>
      </c>
      <c r="R1393">
        <v>98</v>
      </c>
      <c r="S1393">
        <v>50</v>
      </c>
    </row>
    <row r="1394" spans="1:19" ht="15.6" customHeight="1" x14ac:dyDescent="0.25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72</v>
      </c>
      <c r="F1394">
        <v>68</v>
      </c>
      <c r="G1394">
        <v>413</v>
      </c>
      <c r="H1394" s="24">
        <v>635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40</v>
      </c>
      <c r="Q1394" s="12">
        <v>32</v>
      </c>
      <c r="R1394">
        <v>111.4</v>
      </c>
      <c r="S1394">
        <v>72</v>
      </c>
    </row>
    <row r="1395" spans="1:19" ht="15.6" customHeight="1" x14ac:dyDescent="0.25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72</v>
      </c>
      <c r="F1395">
        <v>68</v>
      </c>
      <c r="G1395">
        <v>413</v>
      </c>
      <c r="H1395" s="24">
        <v>636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96</v>
      </c>
      <c r="Q1395" s="12">
        <v>78</v>
      </c>
      <c r="R1395">
        <v>113</v>
      </c>
      <c r="S1395">
        <v>174</v>
      </c>
    </row>
    <row r="1396" spans="1:19" ht="15.6" customHeight="1" x14ac:dyDescent="0.25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72</v>
      </c>
      <c r="F1396">
        <v>68</v>
      </c>
      <c r="G1396">
        <v>413</v>
      </c>
      <c r="H1396" s="24">
        <v>637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46</v>
      </c>
      <c r="Q1396" s="12">
        <v>41</v>
      </c>
      <c r="R1396">
        <v>106.4</v>
      </c>
      <c r="S1396">
        <v>87</v>
      </c>
    </row>
    <row r="1397" spans="1:19" ht="15.6" customHeight="1" x14ac:dyDescent="0.25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72</v>
      </c>
      <c r="F1397">
        <v>68</v>
      </c>
      <c r="G1397">
        <v>413</v>
      </c>
      <c r="H1397" s="24">
        <v>638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57</v>
      </c>
      <c r="Q1397" s="12">
        <v>49</v>
      </c>
      <c r="R1397">
        <v>113.4</v>
      </c>
      <c r="S1397">
        <v>106</v>
      </c>
    </row>
    <row r="1398" spans="1:19" ht="15.6" customHeight="1" x14ac:dyDescent="0.25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72</v>
      </c>
      <c r="F1398">
        <v>68</v>
      </c>
      <c r="G1398">
        <v>413</v>
      </c>
      <c r="H1398" s="24">
        <v>639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90</v>
      </c>
      <c r="Q1398" s="12">
        <v>39</v>
      </c>
      <c r="R1398">
        <v>136</v>
      </c>
      <c r="S1398">
        <v>129</v>
      </c>
    </row>
    <row r="1399" spans="1:19" ht="15.6" customHeight="1" x14ac:dyDescent="0.25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72</v>
      </c>
      <c r="F1399">
        <v>68</v>
      </c>
      <c r="G1399">
        <v>413</v>
      </c>
      <c r="H1399" s="24">
        <v>640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55</v>
      </c>
      <c r="Q1399" s="12">
        <v>47</v>
      </c>
      <c r="R1399">
        <v>107</v>
      </c>
      <c r="S1399">
        <v>102</v>
      </c>
    </row>
    <row r="1400" spans="1:19" ht="15.6" customHeight="1" x14ac:dyDescent="0.25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72</v>
      </c>
      <c r="F1400">
        <v>68</v>
      </c>
      <c r="G1400">
        <v>413</v>
      </c>
      <c r="H1400" s="24">
        <v>641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32</v>
      </c>
      <c r="Q1400" s="12">
        <v>33</v>
      </c>
      <c r="R1400">
        <v>115.8</v>
      </c>
      <c r="S1400">
        <v>65</v>
      </c>
    </row>
    <row r="1401" spans="1:19" ht="15.6" customHeight="1" x14ac:dyDescent="0.25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72</v>
      </c>
      <c r="F1401">
        <v>68</v>
      </c>
      <c r="G1401">
        <v>413</v>
      </c>
      <c r="H1401" s="24">
        <v>642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23</v>
      </c>
      <c r="Q1401" s="12">
        <v>10</v>
      </c>
      <c r="R1401">
        <v>96.4</v>
      </c>
      <c r="S1401">
        <v>33</v>
      </c>
    </row>
    <row r="1402" spans="1:19" ht="15.6" customHeight="1" x14ac:dyDescent="0.25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72</v>
      </c>
      <c r="F1402">
        <v>68</v>
      </c>
      <c r="G1402">
        <v>414</v>
      </c>
      <c r="H1402" s="24">
        <v>643</v>
      </c>
      <c r="I1402">
        <v>5.625</v>
      </c>
      <c r="J1402">
        <v>18</v>
      </c>
      <c r="K1402">
        <v>17</v>
      </c>
      <c r="L1402">
        <v>4</v>
      </c>
      <c r="M1402">
        <v>0</v>
      </c>
      <c r="N1402">
        <v>20.8</v>
      </c>
      <c r="O1402" s="12" t="s">
        <v>33</v>
      </c>
      <c r="P1402">
        <v>37</v>
      </c>
      <c r="Q1402" s="12">
        <v>10</v>
      </c>
      <c r="R1402">
        <v>102.4</v>
      </c>
      <c r="S1402">
        <v>47</v>
      </c>
    </row>
    <row r="1403" spans="1:19" ht="15.6" customHeight="1" x14ac:dyDescent="0.25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72</v>
      </c>
      <c r="F1403">
        <v>68</v>
      </c>
      <c r="G1403">
        <v>414</v>
      </c>
      <c r="H1403" s="24">
        <v>644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27</v>
      </c>
      <c r="Q1403" s="12">
        <v>13</v>
      </c>
      <c r="R1403">
        <v>91.2</v>
      </c>
      <c r="S1403">
        <v>40</v>
      </c>
    </row>
    <row r="1404" spans="1:19" ht="15.6" customHeight="1" x14ac:dyDescent="0.25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72</v>
      </c>
      <c r="F1404">
        <v>68</v>
      </c>
      <c r="G1404">
        <v>414</v>
      </c>
      <c r="H1404" s="24">
        <v>645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31</v>
      </c>
      <c r="Q1404" s="12">
        <v>19</v>
      </c>
      <c r="R1404">
        <v>103.6</v>
      </c>
      <c r="S1404">
        <v>50</v>
      </c>
    </row>
    <row r="1405" spans="1:19" ht="15.6" customHeight="1" x14ac:dyDescent="0.25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72</v>
      </c>
      <c r="F1405">
        <v>68</v>
      </c>
      <c r="G1405">
        <v>414</v>
      </c>
      <c r="H1405" s="24">
        <v>646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17</v>
      </c>
      <c r="Q1405" s="12">
        <v>12</v>
      </c>
      <c r="R1405">
        <v>112.6</v>
      </c>
      <c r="S1405">
        <v>29</v>
      </c>
    </row>
    <row r="1406" spans="1:19" ht="15.6" customHeight="1" x14ac:dyDescent="0.25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72</v>
      </c>
      <c r="F1406">
        <v>68</v>
      </c>
      <c r="G1406">
        <v>414</v>
      </c>
      <c r="H1406" s="24">
        <v>647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28</v>
      </c>
      <c r="Q1406" s="12">
        <v>18</v>
      </c>
      <c r="R1406">
        <v>94.4</v>
      </c>
      <c r="S1406">
        <v>46</v>
      </c>
    </row>
    <row r="1407" spans="1:19" ht="15.6" customHeight="1" x14ac:dyDescent="0.25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72</v>
      </c>
      <c r="F1407">
        <v>68</v>
      </c>
      <c r="G1407">
        <v>414</v>
      </c>
      <c r="H1407" s="24">
        <v>648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45</v>
      </c>
      <c r="Q1407" s="12">
        <v>42</v>
      </c>
      <c r="R1407">
        <v>103.2</v>
      </c>
      <c r="S1407">
        <v>87</v>
      </c>
    </row>
    <row r="1408" spans="1:19" ht="15.6" customHeight="1" x14ac:dyDescent="0.25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72</v>
      </c>
      <c r="F1408">
        <v>68</v>
      </c>
      <c r="G1408">
        <v>414</v>
      </c>
      <c r="H1408" s="24">
        <v>649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47</v>
      </c>
      <c r="Q1408" s="12">
        <v>17</v>
      </c>
      <c r="R1408">
        <v>110.8</v>
      </c>
      <c r="S1408">
        <v>64</v>
      </c>
    </row>
    <row r="1409" spans="1:19" ht="15.6" customHeight="1" x14ac:dyDescent="0.25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72</v>
      </c>
      <c r="F1409">
        <v>68</v>
      </c>
      <c r="G1409">
        <v>414</v>
      </c>
      <c r="H1409" s="24">
        <v>650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53</v>
      </c>
      <c r="Q1409" s="12">
        <v>68</v>
      </c>
      <c r="R1409">
        <v>110.4</v>
      </c>
      <c r="S1409">
        <v>121</v>
      </c>
    </row>
    <row r="1410" spans="1:19" ht="15.6" customHeight="1" x14ac:dyDescent="0.25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72</v>
      </c>
      <c r="F1410">
        <v>68</v>
      </c>
      <c r="G1410">
        <v>414</v>
      </c>
      <c r="H1410" s="24">
        <v>651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38</v>
      </c>
      <c r="Q1410" s="12">
        <v>18</v>
      </c>
      <c r="R1410">
        <v>115.6</v>
      </c>
      <c r="S1410">
        <v>56</v>
      </c>
    </row>
    <row r="1411" spans="1:19" ht="15.6" customHeight="1" x14ac:dyDescent="0.25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72</v>
      </c>
      <c r="F1411">
        <v>68</v>
      </c>
      <c r="G1411">
        <v>414</v>
      </c>
      <c r="H1411" s="24">
        <v>652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15</v>
      </c>
      <c r="Q1411" s="12">
        <v>4</v>
      </c>
      <c r="R1411">
        <v>67</v>
      </c>
      <c r="S1411">
        <v>19</v>
      </c>
    </row>
    <row r="1412" spans="1:19" ht="15.6" customHeight="1" x14ac:dyDescent="0.25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72</v>
      </c>
      <c r="F1412">
        <v>68</v>
      </c>
      <c r="G1412">
        <v>415</v>
      </c>
      <c r="H1412" s="24">
        <v>623</v>
      </c>
      <c r="I1412">
        <v>7.75</v>
      </c>
      <c r="J1412">
        <v>25</v>
      </c>
      <c r="K1412">
        <v>10</v>
      </c>
      <c r="L1412">
        <v>2</v>
      </c>
      <c r="M1412">
        <v>0.5</v>
      </c>
      <c r="N1412">
        <v>20.2</v>
      </c>
      <c r="O1412" s="12" t="s">
        <v>33</v>
      </c>
      <c r="P1412">
        <v>20</v>
      </c>
      <c r="Q1412" s="12">
        <v>9</v>
      </c>
      <c r="R1412">
        <v>104.6</v>
      </c>
      <c r="S1412">
        <v>29</v>
      </c>
    </row>
    <row r="1413" spans="1:19" ht="15.6" customHeight="1" x14ac:dyDescent="0.25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72</v>
      </c>
      <c r="F1413">
        <v>68</v>
      </c>
      <c r="G1413">
        <v>415</v>
      </c>
      <c r="H1413" s="24">
        <v>624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60</v>
      </c>
      <c r="Q1413" s="12">
        <v>6</v>
      </c>
      <c r="R1413">
        <v>91.6</v>
      </c>
      <c r="S1413">
        <v>66</v>
      </c>
    </row>
    <row r="1414" spans="1:19" ht="15.6" customHeight="1" x14ac:dyDescent="0.25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72</v>
      </c>
      <c r="F1414">
        <v>68</v>
      </c>
      <c r="G1414">
        <v>415</v>
      </c>
      <c r="H1414" s="24">
        <v>625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36</v>
      </c>
      <c r="Q1414" s="12">
        <v>5</v>
      </c>
      <c r="R1414">
        <v>71.400000000000006</v>
      </c>
      <c r="S1414">
        <v>41</v>
      </c>
    </row>
    <row r="1415" spans="1:19" ht="15.6" customHeight="1" x14ac:dyDescent="0.25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72</v>
      </c>
      <c r="F1415">
        <v>68</v>
      </c>
      <c r="G1415">
        <v>415</v>
      </c>
      <c r="H1415" s="24">
        <v>626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16</v>
      </c>
      <c r="Q1415" s="12">
        <v>8</v>
      </c>
      <c r="R1415">
        <v>91</v>
      </c>
      <c r="S1415">
        <v>24</v>
      </c>
    </row>
    <row r="1416" spans="1:19" ht="15.6" customHeight="1" x14ac:dyDescent="0.25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72</v>
      </c>
      <c r="F1416">
        <v>68</v>
      </c>
      <c r="G1416">
        <v>415</v>
      </c>
      <c r="H1416" s="24">
        <v>627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24</v>
      </c>
      <c r="Q1416" s="12">
        <v>13</v>
      </c>
      <c r="R1416">
        <v>115.8</v>
      </c>
      <c r="S1416">
        <v>37</v>
      </c>
    </row>
    <row r="1417" spans="1:19" ht="15.6" customHeight="1" x14ac:dyDescent="0.25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72</v>
      </c>
      <c r="F1417">
        <v>68</v>
      </c>
      <c r="G1417">
        <v>415</v>
      </c>
      <c r="H1417" s="24">
        <v>628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12</v>
      </c>
      <c r="Q1417" s="12">
        <v>4</v>
      </c>
      <c r="R1417">
        <v>70.400000000000006</v>
      </c>
      <c r="S1417">
        <v>16</v>
      </c>
    </row>
    <row r="1418" spans="1:19" ht="15.6" customHeight="1" x14ac:dyDescent="0.25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72</v>
      </c>
      <c r="F1418">
        <v>68</v>
      </c>
      <c r="G1418">
        <v>415</v>
      </c>
      <c r="H1418" s="24">
        <v>629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6</v>
      </c>
      <c r="Q1418" s="12">
        <v>5</v>
      </c>
      <c r="R1418">
        <v>67</v>
      </c>
      <c r="S1418">
        <v>11</v>
      </c>
    </row>
    <row r="1419" spans="1:19" ht="15.6" customHeight="1" x14ac:dyDescent="0.25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72</v>
      </c>
      <c r="F1419">
        <v>68</v>
      </c>
      <c r="G1419">
        <v>415</v>
      </c>
      <c r="H1419" s="24">
        <v>630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23</v>
      </c>
      <c r="Q1419" s="12">
        <v>3</v>
      </c>
      <c r="R1419">
        <v>69.2</v>
      </c>
      <c r="S1419">
        <v>26</v>
      </c>
    </row>
    <row r="1420" spans="1:19" ht="15.6" customHeight="1" x14ac:dyDescent="0.25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72</v>
      </c>
      <c r="F1420">
        <v>68</v>
      </c>
      <c r="G1420">
        <v>415</v>
      </c>
      <c r="H1420" s="24">
        <v>631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21</v>
      </c>
      <c r="Q1420" s="12">
        <v>6</v>
      </c>
      <c r="R1420">
        <v>81.599999999999994</v>
      </c>
      <c r="S1420">
        <v>27</v>
      </c>
    </row>
    <row r="1421" spans="1:19" s="7" customFormat="1" ht="15.6" customHeight="1" x14ac:dyDescent="0.25">
      <c r="A1421" s="18">
        <v>44468</v>
      </c>
      <c r="B1421" s="22" t="s">
        <v>6</v>
      </c>
      <c r="C1421" s="23">
        <v>2021</v>
      </c>
      <c r="D1421" s="23">
        <v>1</v>
      </c>
      <c r="E1421" s="23" t="s">
        <v>72</v>
      </c>
      <c r="F1421" s="7">
        <v>68</v>
      </c>
      <c r="G1421" s="7">
        <v>415</v>
      </c>
      <c r="H1421" s="29">
        <v>632</v>
      </c>
      <c r="I1421" s="7">
        <v>7.75</v>
      </c>
      <c r="J1421" s="7">
        <v>25</v>
      </c>
      <c r="K1421" s="7">
        <v>10</v>
      </c>
      <c r="L1421" s="7">
        <v>2</v>
      </c>
      <c r="M1421" s="7">
        <v>0.5</v>
      </c>
      <c r="N1421" s="7">
        <v>20.2</v>
      </c>
      <c r="O1421" s="22" t="s">
        <v>33</v>
      </c>
      <c r="P1421" s="7">
        <v>7</v>
      </c>
      <c r="Q1421" s="22">
        <v>6</v>
      </c>
      <c r="R1421" s="7">
        <v>84.2</v>
      </c>
      <c r="S1421" s="7">
        <v>13</v>
      </c>
    </row>
    <row r="1422" spans="1:19" ht="15.6" customHeight="1" x14ac:dyDescent="0.25">
      <c r="A1422" s="8">
        <v>44869</v>
      </c>
      <c r="B1422" t="s">
        <v>6</v>
      </c>
      <c r="C1422">
        <v>2022</v>
      </c>
      <c r="D1422" s="13">
        <v>2</v>
      </c>
      <c r="E1422" t="s">
        <v>72</v>
      </c>
      <c r="F1422">
        <v>76</v>
      </c>
      <c r="G1422">
        <v>395</v>
      </c>
      <c r="H1422" s="24">
        <v>385</v>
      </c>
      <c r="I1422">
        <v>3.25</v>
      </c>
      <c r="J1422">
        <v>27</v>
      </c>
      <c r="K1422">
        <v>10</v>
      </c>
      <c r="L1422">
        <v>1</v>
      </c>
      <c r="M1422">
        <v>0</v>
      </c>
      <c r="N1422">
        <v>14.2</v>
      </c>
      <c r="O1422" s="12" t="s">
        <v>69</v>
      </c>
      <c r="P1422">
        <f>S1422-Q1422</f>
        <v>35</v>
      </c>
      <c r="Q1422">
        <v>26</v>
      </c>
      <c r="R1422" s="31">
        <v>91.6</v>
      </c>
      <c r="S1422">
        <v>61</v>
      </c>
    </row>
    <row r="1423" spans="1:19" ht="15.6" customHeight="1" x14ac:dyDescent="0.25">
      <c r="A1423" s="8">
        <v>44869</v>
      </c>
      <c r="B1423" t="s">
        <v>6</v>
      </c>
      <c r="C1423">
        <v>2022</v>
      </c>
      <c r="D1423" s="13">
        <v>2</v>
      </c>
      <c r="E1423" t="s">
        <v>72</v>
      </c>
      <c r="F1423">
        <v>76</v>
      </c>
      <c r="G1423">
        <v>395</v>
      </c>
      <c r="H1423" s="24">
        <v>386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69</v>
      </c>
      <c r="P1423">
        <f t="shared" ref="P1423:P1486" si="29">S1423-Q1423</f>
        <v>63</v>
      </c>
      <c r="Q1423">
        <v>86</v>
      </c>
      <c r="R1423" s="31">
        <v>114.8</v>
      </c>
      <c r="S1423">
        <v>149</v>
      </c>
    </row>
    <row r="1424" spans="1:19" ht="15.6" customHeight="1" x14ac:dyDescent="0.25">
      <c r="A1424" s="8">
        <v>44869</v>
      </c>
      <c r="B1424" t="s">
        <v>6</v>
      </c>
      <c r="C1424">
        <v>2022</v>
      </c>
      <c r="D1424" s="13">
        <v>2</v>
      </c>
      <c r="E1424" t="s">
        <v>72</v>
      </c>
      <c r="F1424">
        <v>76</v>
      </c>
      <c r="G1424">
        <v>395</v>
      </c>
      <c r="H1424" s="24">
        <v>387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69</v>
      </c>
      <c r="P1424">
        <f t="shared" si="29"/>
        <v>99</v>
      </c>
      <c r="Q1424">
        <v>88</v>
      </c>
      <c r="R1424" s="31">
        <v>98.6</v>
      </c>
      <c r="S1424">
        <v>187</v>
      </c>
    </row>
    <row r="1425" spans="1:20" ht="15.6" customHeight="1" x14ac:dyDescent="0.25">
      <c r="A1425" s="8">
        <v>44869</v>
      </c>
      <c r="B1425" t="s">
        <v>6</v>
      </c>
      <c r="C1425">
        <v>2022</v>
      </c>
      <c r="D1425" s="13">
        <v>2</v>
      </c>
      <c r="E1425" t="s">
        <v>72</v>
      </c>
      <c r="F1425">
        <v>76</v>
      </c>
      <c r="G1425">
        <v>395</v>
      </c>
      <c r="H1425" s="24">
        <v>388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69</v>
      </c>
      <c r="P1425">
        <f t="shared" si="29"/>
        <v>49</v>
      </c>
      <c r="Q1425">
        <v>86</v>
      </c>
      <c r="R1425" s="31">
        <v>94.6</v>
      </c>
      <c r="S1425">
        <v>135</v>
      </c>
    </row>
    <row r="1426" spans="1:20" ht="15.6" customHeight="1" x14ac:dyDescent="0.25">
      <c r="A1426" s="8">
        <v>44869</v>
      </c>
      <c r="B1426" t="s">
        <v>6</v>
      </c>
      <c r="C1426">
        <v>2022</v>
      </c>
      <c r="D1426" s="13">
        <v>2</v>
      </c>
      <c r="E1426" t="s">
        <v>72</v>
      </c>
      <c r="F1426">
        <v>76</v>
      </c>
      <c r="G1426">
        <v>395</v>
      </c>
      <c r="H1426" s="24">
        <v>389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69</v>
      </c>
      <c r="P1426">
        <f t="shared" si="29"/>
        <v>32</v>
      </c>
      <c r="Q1426">
        <v>46</v>
      </c>
      <c r="R1426" s="31">
        <v>106.2</v>
      </c>
      <c r="S1426">
        <v>78</v>
      </c>
    </row>
    <row r="1427" spans="1:20" ht="15.6" customHeight="1" x14ac:dyDescent="0.25">
      <c r="A1427" s="8">
        <v>44869</v>
      </c>
      <c r="B1427" t="s">
        <v>6</v>
      </c>
      <c r="C1427">
        <v>2022</v>
      </c>
      <c r="D1427" s="13">
        <v>2</v>
      </c>
      <c r="E1427" t="s">
        <v>72</v>
      </c>
      <c r="F1427">
        <v>76</v>
      </c>
      <c r="G1427">
        <v>395</v>
      </c>
      <c r="H1427" s="24">
        <v>390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69</v>
      </c>
      <c r="P1427">
        <f t="shared" si="29"/>
        <v>31</v>
      </c>
      <c r="Q1427">
        <v>34</v>
      </c>
      <c r="R1427" s="31">
        <v>98.6</v>
      </c>
      <c r="S1427">
        <v>65</v>
      </c>
    </row>
    <row r="1428" spans="1:20" ht="15.6" customHeight="1" x14ac:dyDescent="0.25">
      <c r="A1428" s="8">
        <v>44869</v>
      </c>
      <c r="B1428" t="s">
        <v>6</v>
      </c>
      <c r="C1428">
        <v>2022</v>
      </c>
      <c r="D1428" s="13">
        <v>2</v>
      </c>
      <c r="E1428" t="s">
        <v>72</v>
      </c>
      <c r="F1428">
        <v>76</v>
      </c>
      <c r="G1428">
        <v>395</v>
      </c>
      <c r="H1428" s="24">
        <v>391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69</v>
      </c>
      <c r="P1428">
        <f t="shared" si="29"/>
        <v>24</v>
      </c>
      <c r="Q1428">
        <v>18</v>
      </c>
      <c r="R1428" s="31">
        <v>79.599999999999994</v>
      </c>
      <c r="S1428">
        <v>42</v>
      </c>
    </row>
    <row r="1429" spans="1:20" ht="15.6" customHeight="1" x14ac:dyDescent="0.25">
      <c r="A1429" s="8">
        <v>44869</v>
      </c>
      <c r="B1429" t="s">
        <v>6</v>
      </c>
      <c r="C1429">
        <v>2022</v>
      </c>
      <c r="D1429" s="13">
        <v>2</v>
      </c>
      <c r="E1429" t="s">
        <v>72</v>
      </c>
      <c r="F1429">
        <v>76</v>
      </c>
      <c r="G1429">
        <v>395</v>
      </c>
      <c r="H1429" s="24">
        <v>392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69</v>
      </c>
      <c r="P1429">
        <f t="shared" si="29"/>
        <v>32</v>
      </c>
      <c r="Q1429">
        <v>38</v>
      </c>
      <c r="R1429" s="31">
        <v>99.8</v>
      </c>
      <c r="S1429">
        <v>70</v>
      </c>
      <c r="T1429" t="s">
        <v>124</v>
      </c>
    </row>
    <row r="1430" spans="1:20" ht="15.6" customHeight="1" x14ac:dyDescent="0.25">
      <c r="A1430" s="8">
        <v>44869</v>
      </c>
      <c r="B1430" t="s">
        <v>6</v>
      </c>
      <c r="C1430">
        <v>2022</v>
      </c>
      <c r="D1430" s="13">
        <v>2</v>
      </c>
      <c r="E1430" t="s">
        <v>72</v>
      </c>
      <c r="F1430">
        <v>76</v>
      </c>
      <c r="G1430">
        <v>395</v>
      </c>
      <c r="H1430" s="24">
        <v>393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69</v>
      </c>
      <c r="P1430">
        <f t="shared" si="29"/>
        <v>68</v>
      </c>
      <c r="Q1430">
        <v>81</v>
      </c>
      <c r="R1430" s="31">
        <v>92</v>
      </c>
      <c r="S1430">
        <v>149</v>
      </c>
    </row>
    <row r="1431" spans="1:20" ht="15.6" customHeight="1" x14ac:dyDescent="0.25">
      <c r="A1431" s="8">
        <v>44869</v>
      </c>
      <c r="B1431" t="s">
        <v>6</v>
      </c>
      <c r="C1431">
        <v>2022</v>
      </c>
      <c r="D1431" s="13">
        <v>2</v>
      </c>
      <c r="E1431" t="s">
        <v>72</v>
      </c>
      <c r="F1431">
        <v>76</v>
      </c>
      <c r="G1431">
        <v>395</v>
      </c>
      <c r="H1431" s="24">
        <v>394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69</v>
      </c>
      <c r="P1431">
        <f t="shared" si="29"/>
        <v>33</v>
      </c>
      <c r="Q1431">
        <v>26</v>
      </c>
      <c r="R1431" s="31">
        <v>94.6</v>
      </c>
      <c r="S1431">
        <v>59</v>
      </c>
    </row>
    <row r="1432" spans="1:20" ht="15.6" customHeight="1" x14ac:dyDescent="0.25">
      <c r="A1432" s="8">
        <v>44869</v>
      </c>
      <c r="B1432" t="s">
        <v>6</v>
      </c>
      <c r="C1432">
        <v>2022</v>
      </c>
      <c r="D1432" s="13">
        <v>2</v>
      </c>
      <c r="E1432" t="s">
        <v>72</v>
      </c>
      <c r="F1432">
        <v>76</v>
      </c>
      <c r="G1432">
        <v>396</v>
      </c>
      <c r="H1432" s="24">
        <v>365</v>
      </c>
      <c r="I1432">
        <v>4.4375</v>
      </c>
      <c r="J1432">
        <v>40</v>
      </c>
      <c r="K1432">
        <v>2</v>
      </c>
      <c r="L1432">
        <v>0.5</v>
      </c>
      <c r="M1432">
        <v>0.5</v>
      </c>
      <c r="N1432">
        <v>9.8000000000000007</v>
      </c>
      <c r="O1432" s="12" t="s">
        <v>69</v>
      </c>
      <c r="P1432">
        <f t="shared" si="29"/>
        <v>67</v>
      </c>
      <c r="Q1432">
        <v>26</v>
      </c>
      <c r="R1432" s="31">
        <v>95.2</v>
      </c>
      <c r="S1432">
        <v>93</v>
      </c>
    </row>
    <row r="1433" spans="1:20" ht="15.6" customHeight="1" x14ac:dyDescent="0.25">
      <c r="A1433" s="8">
        <v>44869</v>
      </c>
      <c r="B1433" t="s">
        <v>6</v>
      </c>
      <c r="C1433">
        <v>2022</v>
      </c>
      <c r="D1433" s="13">
        <v>2</v>
      </c>
      <c r="E1433" t="s">
        <v>72</v>
      </c>
      <c r="F1433">
        <v>76</v>
      </c>
      <c r="G1433">
        <v>396</v>
      </c>
      <c r="H1433" s="24">
        <v>366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69</v>
      </c>
      <c r="P1433">
        <f t="shared" si="29"/>
        <v>69</v>
      </c>
      <c r="Q1433">
        <v>47</v>
      </c>
      <c r="R1433" s="31">
        <v>96.6</v>
      </c>
      <c r="S1433">
        <v>116</v>
      </c>
    </row>
    <row r="1434" spans="1:20" ht="15.6" customHeight="1" x14ac:dyDescent="0.25">
      <c r="A1434" s="8">
        <v>44869</v>
      </c>
      <c r="B1434" t="s">
        <v>6</v>
      </c>
      <c r="C1434">
        <v>2022</v>
      </c>
      <c r="D1434" s="13">
        <v>2</v>
      </c>
      <c r="E1434" t="s">
        <v>72</v>
      </c>
      <c r="F1434">
        <v>76</v>
      </c>
      <c r="G1434">
        <v>396</v>
      </c>
      <c r="H1434" s="24">
        <v>367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69</v>
      </c>
      <c r="P1434">
        <f t="shared" si="29"/>
        <v>15</v>
      </c>
      <c r="Q1434">
        <v>13</v>
      </c>
      <c r="R1434" s="31">
        <v>80.2</v>
      </c>
      <c r="S1434">
        <v>28</v>
      </c>
    </row>
    <row r="1435" spans="1:20" ht="15.6" customHeight="1" x14ac:dyDescent="0.25">
      <c r="A1435" s="8">
        <v>44869</v>
      </c>
      <c r="B1435" t="s">
        <v>6</v>
      </c>
      <c r="C1435">
        <v>2022</v>
      </c>
      <c r="D1435" s="13">
        <v>2</v>
      </c>
      <c r="E1435" t="s">
        <v>72</v>
      </c>
      <c r="F1435">
        <v>76</v>
      </c>
      <c r="G1435">
        <v>396</v>
      </c>
      <c r="H1435" s="24">
        <v>368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69</v>
      </c>
      <c r="P1435">
        <f t="shared" si="29"/>
        <v>44</v>
      </c>
      <c r="Q1435">
        <v>39</v>
      </c>
      <c r="R1435" s="31">
        <v>74.2</v>
      </c>
      <c r="S1435">
        <v>83</v>
      </c>
    </row>
    <row r="1436" spans="1:20" ht="15.6" customHeight="1" x14ac:dyDescent="0.25">
      <c r="A1436" s="8">
        <v>44869</v>
      </c>
      <c r="B1436" t="s">
        <v>6</v>
      </c>
      <c r="C1436">
        <v>2022</v>
      </c>
      <c r="D1436" s="13">
        <v>2</v>
      </c>
      <c r="E1436" t="s">
        <v>72</v>
      </c>
      <c r="F1436">
        <v>76</v>
      </c>
      <c r="G1436">
        <v>396</v>
      </c>
      <c r="H1436" s="24">
        <v>369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69</v>
      </c>
      <c r="P1436">
        <f t="shared" si="29"/>
        <v>45</v>
      </c>
      <c r="Q1436">
        <v>28</v>
      </c>
      <c r="R1436" s="31">
        <v>97.4</v>
      </c>
      <c r="S1436">
        <v>73</v>
      </c>
      <c r="T1436" t="s">
        <v>125</v>
      </c>
    </row>
    <row r="1437" spans="1:20" ht="15.6" customHeight="1" x14ac:dyDescent="0.25">
      <c r="A1437" s="8">
        <v>44869</v>
      </c>
      <c r="B1437" t="s">
        <v>6</v>
      </c>
      <c r="C1437">
        <v>2022</v>
      </c>
      <c r="D1437" s="13">
        <v>2</v>
      </c>
      <c r="E1437" t="s">
        <v>72</v>
      </c>
      <c r="F1437">
        <v>76</v>
      </c>
      <c r="G1437">
        <v>396</v>
      </c>
      <c r="H1437" s="24">
        <v>370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69</v>
      </c>
      <c r="P1437">
        <f t="shared" si="29"/>
        <v>32</v>
      </c>
      <c r="Q1437">
        <v>24</v>
      </c>
      <c r="R1437" s="31">
        <v>88.8</v>
      </c>
      <c r="S1437">
        <v>56</v>
      </c>
    </row>
    <row r="1438" spans="1:20" ht="15.6" customHeight="1" x14ac:dyDescent="0.25">
      <c r="A1438" s="8">
        <v>44869</v>
      </c>
      <c r="B1438" t="s">
        <v>6</v>
      </c>
      <c r="C1438">
        <v>2022</v>
      </c>
      <c r="D1438" s="13">
        <v>2</v>
      </c>
      <c r="E1438" t="s">
        <v>72</v>
      </c>
      <c r="F1438">
        <v>76</v>
      </c>
      <c r="G1438">
        <v>396</v>
      </c>
      <c r="H1438" s="24">
        <v>371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69</v>
      </c>
      <c r="P1438">
        <f t="shared" si="29"/>
        <v>61</v>
      </c>
      <c r="Q1438">
        <v>49</v>
      </c>
      <c r="R1438" s="31">
        <v>106.8</v>
      </c>
      <c r="S1438">
        <v>110</v>
      </c>
    </row>
    <row r="1439" spans="1:20" ht="15.6" customHeight="1" x14ac:dyDescent="0.25">
      <c r="A1439" s="8">
        <v>44869</v>
      </c>
      <c r="B1439" t="s">
        <v>6</v>
      </c>
      <c r="C1439">
        <v>2022</v>
      </c>
      <c r="D1439" s="13">
        <v>2</v>
      </c>
      <c r="E1439" t="s">
        <v>72</v>
      </c>
      <c r="F1439">
        <v>76</v>
      </c>
      <c r="G1439">
        <v>396</v>
      </c>
      <c r="H1439" s="24">
        <v>372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69</v>
      </c>
      <c r="P1439">
        <f t="shared" si="29"/>
        <v>35</v>
      </c>
      <c r="Q1439">
        <v>16</v>
      </c>
      <c r="R1439" s="31">
        <v>81.2</v>
      </c>
      <c r="S1439">
        <v>51</v>
      </c>
    </row>
    <row r="1440" spans="1:20" ht="15.6" customHeight="1" x14ac:dyDescent="0.25">
      <c r="A1440" s="8">
        <v>44869</v>
      </c>
      <c r="B1440" t="s">
        <v>6</v>
      </c>
      <c r="C1440">
        <v>2022</v>
      </c>
      <c r="D1440" s="13">
        <v>2</v>
      </c>
      <c r="E1440" t="s">
        <v>72</v>
      </c>
      <c r="F1440">
        <v>76</v>
      </c>
      <c r="G1440">
        <v>396</v>
      </c>
      <c r="H1440" s="24">
        <v>373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69</v>
      </c>
      <c r="P1440">
        <f t="shared" si="29"/>
        <v>23</v>
      </c>
      <c r="Q1440">
        <v>43</v>
      </c>
      <c r="R1440" s="31">
        <v>84</v>
      </c>
      <c r="S1440">
        <v>66</v>
      </c>
    </row>
    <row r="1441" spans="1:19" ht="15.6" customHeight="1" x14ac:dyDescent="0.25">
      <c r="A1441" s="8">
        <v>44869</v>
      </c>
      <c r="B1441" t="s">
        <v>6</v>
      </c>
      <c r="C1441">
        <v>2022</v>
      </c>
      <c r="D1441" s="13">
        <v>2</v>
      </c>
      <c r="E1441" t="s">
        <v>72</v>
      </c>
      <c r="F1441">
        <v>76</v>
      </c>
      <c r="G1441">
        <v>396</v>
      </c>
      <c r="H1441" s="24">
        <v>374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69</v>
      </c>
      <c r="P1441">
        <f t="shared" si="29"/>
        <v>35</v>
      </c>
      <c r="Q1441">
        <v>48</v>
      </c>
      <c r="R1441" s="31">
        <v>90.4</v>
      </c>
      <c r="S1441">
        <v>83</v>
      </c>
    </row>
    <row r="1442" spans="1:19" ht="15.6" customHeight="1" x14ac:dyDescent="0.25">
      <c r="A1442" s="8">
        <v>44869</v>
      </c>
      <c r="B1442" t="s">
        <v>6</v>
      </c>
      <c r="C1442">
        <v>2022</v>
      </c>
      <c r="D1442" s="13">
        <v>2</v>
      </c>
      <c r="E1442" t="s">
        <v>72</v>
      </c>
      <c r="F1442">
        <v>76</v>
      </c>
      <c r="G1442">
        <v>397</v>
      </c>
      <c r="H1442" s="24">
        <v>375</v>
      </c>
      <c r="I1442">
        <v>6</v>
      </c>
      <c r="J1442">
        <v>35</v>
      </c>
      <c r="K1442">
        <v>30</v>
      </c>
      <c r="L1442">
        <v>1</v>
      </c>
      <c r="M1442">
        <v>0</v>
      </c>
      <c r="N1442">
        <v>16.2</v>
      </c>
      <c r="O1442" s="12" t="s">
        <v>69</v>
      </c>
      <c r="P1442">
        <f t="shared" si="29"/>
        <v>50</v>
      </c>
      <c r="Q1442">
        <v>41</v>
      </c>
      <c r="R1442" s="31">
        <v>98</v>
      </c>
      <c r="S1442">
        <v>91</v>
      </c>
    </row>
    <row r="1443" spans="1:19" ht="15.6" customHeight="1" x14ac:dyDescent="0.25">
      <c r="A1443" s="8">
        <v>44869</v>
      </c>
      <c r="B1443" t="s">
        <v>6</v>
      </c>
      <c r="C1443">
        <v>2022</v>
      </c>
      <c r="D1443" s="13">
        <v>2</v>
      </c>
      <c r="E1443" t="s">
        <v>72</v>
      </c>
      <c r="F1443">
        <v>76</v>
      </c>
      <c r="G1443">
        <v>397</v>
      </c>
      <c r="H1443" s="24">
        <v>376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69</v>
      </c>
      <c r="P1443">
        <f t="shared" si="29"/>
        <v>51</v>
      </c>
      <c r="Q1443">
        <v>23</v>
      </c>
      <c r="R1443" s="31">
        <v>87.4</v>
      </c>
      <c r="S1443">
        <v>74</v>
      </c>
    </row>
    <row r="1444" spans="1:19" ht="15.6" customHeight="1" x14ac:dyDescent="0.25">
      <c r="A1444" s="8">
        <v>44869</v>
      </c>
      <c r="B1444" t="s">
        <v>6</v>
      </c>
      <c r="C1444">
        <v>2022</v>
      </c>
      <c r="D1444" s="13">
        <v>2</v>
      </c>
      <c r="E1444" t="s">
        <v>72</v>
      </c>
      <c r="F1444">
        <v>76</v>
      </c>
      <c r="G1444">
        <v>397</v>
      </c>
      <c r="H1444" s="24">
        <v>377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69</v>
      </c>
      <c r="P1444">
        <f t="shared" si="29"/>
        <v>78</v>
      </c>
      <c r="Q1444">
        <v>41</v>
      </c>
      <c r="R1444" s="31">
        <v>105.6</v>
      </c>
      <c r="S1444">
        <v>119</v>
      </c>
    </row>
    <row r="1445" spans="1:19" ht="15.6" customHeight="1" x14ac:dyDescent="0.25">
      <c r="A1445" s="8">
        <v>44869</v>
      </c>
      <c r="B1445" t="s">
        <v>6</v>
      </c>
      <c r="C1445">
        <v>2022</v>
      </c>
      <c r="D1445" s="13">
        <v>2</v>
      </c>
      <c r="E1445" t="s">
        <v>72</v>
      </c>
      <c r="F1445">
        <v>76</v>
      </c>
      <c r="G1445">
        <v>397</v>
      </c>
      <c r="H1445" s="24">
        <v>378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69</v>
      </c>
      <c r="P1445">
        <f t="shared" si="29"/>
        <v>61</v>
      </c>
      <c r="Q1445">
        <v>13</v>
      </c>
      <c r="R1445" s="31">
        <v>99.6</v>
      </c>
      <c r="S1445">
        <v>74</v>
      </c>
    </row>
    <row r="1446" spans="1:19" ht="15.6" customHeight="1" x14ac:dyDescent="0.25">
      <c r="A1446" s="8">
        <v>44869</v>
      </c>
      <c r="B1446" t="s">
        <v>6</v>
      </c>
      <c r="C1446">
        <v>2022</v>
      </c>
      <c r="D1446" s="13">
        <v>2</v>
      </c>
      <c r="E1446" t="s">
        <v>72</v>
      </c>
      <c r="F1446">
        <v>76</v>
      </c>
      <c r="G1446">
        <v>397</v>
      </c>
      <c r="H1446" s="24">
        <v>379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69</v>
      </c>
      <c r="P1446">
        <f t="shared" si="29"/>
        <v>63</v>
      </c>
      <c r="Q1446">
        <v>51</v>
      </c>
      <c r="R1446" s="31">
        <v>93.6</v>
      </c>
      <c r="S1446">
        <v>114</v>
      </c>
    </row>
    <row r="1447" spans="1:19" ht="15.6" customHeight="1" x14ac:dyDescent="0.25">
      <c r="A1447" s="8">
        <v>44869</v>
      </c>
      <c r="B1447" t="s">
        <v>6</v>
      </c>
      <c r="C1447">
        <v>2022</v>
      </c>
      <c r="D1447" s="13">
        <v>2</v>
      </c>
      <c r="E1447" t="s">
        <v>72</v>
      </c>
      <c r="F1447">
        <v>76</v>
      </c>
      <c r="G1447">
        <v>397</v>
      </c>
      <c r="H1447" s="24">
        <v>380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69</v>
      </c>
      <c r="P1447">
        <f t="shared" si="29"/>
        <v>41</v>
      </c>
      <c r="Q1447">
        <v>21</v>
      </c>
      <c r="R1447" s="31">
        <v>101</v>
      </c>
      <c r="S1447">
        <v>62</v>
      </c>
    </row>
    <row r="1448" spans="1:19" ht="15.6" customHeight="1" x14ac:dyDescent="0.25">
      <c r="A1448" s="8">
        <v>44869</v>
      </c>
      <c r="B1448" t="s">
        <v>6</v>
      </c>
      <c r="C1448">
        <v>2022</v>
      </c>
      <c r="D1448" s="13">
        <v>2</v>
      </c>
      <c r="E1448" t="s">
        <v>72</v>
      </c>
      <c r="F1448">
        <v>76</v>
      </c>
      <c r="G1448">
        <v>397</v>
      </c>
      <c r="H1448" s="24">
        <v>381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69</v>
      </c>
      <c r="P1448">
        <f t="shared" si="29"/>
        <v>63</v>
      </c>
      <c r="Q1448">
        <v>17</v>
      </c>
      <c r="R1448" s="31">
        <v>97.8</v>
      </c>
      <c r="S1448">
        <v>80</v>
      </c>
    </row>
    <row r="1449" spans="1:19" ht="15.6" customHeight="1" x14ac:dyDescent="0.25">
      <c r="A1449" s="8">
        <v>44869</v>
      </c>
      <c r="B1449" t="s">
        <v>6</v>
      </c>
      <c r="C1449">
        <v>2022</v>
      </c>
      <c r="D1449" s="13">
        <v>2</v>
      </c>
      <c r="E1449" t="s">
        <v>72</v>
      </c>
      <c r="F1449">
        <v>76</v>
      </c>
      <c r="G1449">
        <v>397</v>
      </c>
      <c r="H1449" s="24">
        <v>382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69</v>
      </c>
      <c r="P1449">
        <f t="shared" si="29"/>
        <v>55</v>
      </c>
      <c r="Q1449">
        <v>26</v>
      </c>
      <c r="R1449" s="31">
        <v>101.6</v>
      </c>
      <c r="S1449">
        <v>81</v>
      </c>
    </row>
    <row r="1450" spans="1:19" ht="15.6" customHeight="1" x14ac:dyDescent="0.25">
      <c r="A1450" s="8">
        <v>44869</v>
      </c>
      <c r="B1450" t="s">
        <v>6</v>
      </c>
      <c r="C1450">
        <v>2022</v>
      </c>
      <c r="D1450" s="13">
        <v>2</v>
      </c>
      <c r="E1450" t="s">
        <v>72</v>
      </c>
      <c r="F1450">
        <v>76</v>
      </c>
      <c r="G1450">
        <v>397</v>
      </c>
      <c r="H1450" s="24">
        <v>383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69</v>
      </c>
      <c r="P1450">
        <f t="shared" si="29"/>
        <v>27</v>
      </c>
      <c r="Q1450">
        <v>3</v>
      </c>
      <c r="R1450" s="31">
        <v>83.6</v>
      </c>
      <c r="S1450">
        <v>30</v>
      </c>
    </row>
    <row r="1451" spans="1:19" ht="15.6" customHeight="1" x14ac:dyDescent="0.25">
      <c r="A1451" s="8">
        <v>44869</v>
      </c>
      <c r="B1451" t="s">
        <v>6</v>
      </c>
      <c r="C1451">
        <v>2022</v>
      </c>
      <c r="D1451" s="13">
        <v>2</v>
      </c>
      <c r="E1451" t="s">
        <v>72</v>
      </c>
      <c r="F1451">
        <v>76</v>
      </c>
      <c r="G1451">
        <v>397</v>
      </c>
      <c r="H1451" s="24">
        <v>384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69</v>
      </c>
      <c r="P1451">
        <f t="shared" si="29"/>
        <v>28</v>
      </c>
      <c r="Q1451">
        <v>32</v>
      </c>
      <c r="R1451" s="31">
        <v>96.8</v>
      </c>
      <c r="S1451">
        <v>60</v>
      </c>
    </row>
    <row r="1452" spans="1:19" ht="15.6" customHeight="1" x14ac:dyDescent="0.25">
      <c r="A1452" s="8">
        <v>44869</v>
      </c>
      <c r="B1452" t="s">
        <v>6</v>
      </c>
      <c r="C1452">
        <v>2022</v>
      </c>
      <c r="D1452" s="13">
        <v>2</v>
      </c>
      <c r="E1452" t="s">
        <v>72</v>
      </c>
      <c r="F1452">
        <v>57</v>
      </c>
      <c r="G1452">
        <v>398</v>
      </c>
      <c r="H1452" s="24">
        <v>442</v>
      </c>
      <c r="I1452">
        <v>2.375</v>
      </c>
      <c r="J1452">
        <v>25</v>
      </c>
      <c r="K1452">
        <v>6</v>
      </c>
      <c r="L1452">
        <v>7</v>
      </c>
      <c r="M1452">
        <v>4</v>
      </c>
      <c r="N1452">
        <v>16.8</v>
      </c>
      <c r="O1452" s="12" t="s">
        <v>69</v>
      </c>
      <c r="P1452">
        <f t="shared" si="29"/>
        <v>29</v>
      </c>
      <c r="Q1452">
        <v>88</v>
      </c>
      <c r="R1452" s="31">
        <v>110.8</v>
      </c>
      <c r="S1452">
        <v>117</v>
      </c>
    </row>
    <row r="1453" spans="1:19" ht="15.6" customHeight="1" x14ac:dyDescent="0.25">
      <c r="A1453" s="8">
        <v>44869</v>
      </c>
      <c r="B1453" t="s">
        <v>6</v>
      </c>
      <c r="C1453">
        <v>2022</v>
      </c>
      <c r="D1453" s="13">
        <v>2</v>
      </c>
      <c r="E1453" t="s">
        <v>72</v>
      </c>
      <c r="F1453">
        <v>57</v>
      </c>
      <c r="G1453">
        <v>398</v>
      </c>
      <c r="H1453" s="24">
        <v>443</v>
      </c>
      <c r="I1453"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69</v>
      </c>
      <c r="P1453">
        <f t="shared" si="29"/>
        <v>41</v>
      </c>
      <c r="Q1453">
        <v>101</v>
      </c>
      <c r="R1453" s="31">
        <v>110.6</v>
      </c>
      <c r="S1453">
        <v>142</v>
      </c>
    </row>
    <row r="1454" spans="1:19" ht="15.6" customHeight="1" x14ac:dyDescent="0.25">
      <c r="A1454" s="8">
        <v>44869</v>
      </c>
      <c r="B1454" t="s">
        <v>6</v>
      </c>
      <c r="C1454">
        <v>2022</v>
      </c>
      <c r="D1454" s="13">
        <v>2</v>
      </c>
      <c r="E1454" t="s">
        <v>72</v>
      </c>
      <c r="F1454">
        <v>57</v>
      </c>
      <c r="G1454">
        <v>398</v>
      </c>
      <c r="H1454" s="24">
        <v>444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69</v>
      </c>
      <c r="P1454">
        <f t="shared" si="29"/>
        <v>43</v>
      </c>
      <c r="Q1454">
        <v>21</v>
      </c>
      <c r="R1454" s="31">
        <v>102.4</v>
      </c>
      <c r="S1454">
        <v>64</v>
      </c>
    </row>
    <row r="1455" spans="1:19" ht="15.6" customHeight="1" x14ac:dyDescent="0.25">
      <c r="A1455" s="8">
        <v>44869</v>
      </c>
      <c r="B1455" t="s">
        <v>6</v>
      </c>
      <c r="C1455">
        <v>2022</v>
      </c>
      <c r="D1455" s="13">
        <v>2</v>
      </c>
      <c r="E1455" t="s">
        <v>72</v>
      </c>
      <c r="F1455">
        <v>57</v>
      </c>
      <c r="G1455">
        <v>398</v>
      </c>
      <c r="H1455" s="24">
        <v>445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69</v>
      </c>
      <c r="P1455">
        <f t="shared" si="29"/>
        <v>38</v>
      </c>
      <c r="Q1455">
        <v>57</v>
      </c>
      <c r="R1455" s="31">
        <v>119.6</v>
      </c>
      <c r="S1455">
        <v>95</v>
      </c>
    </row>
    <row r="1456" spans="1:19" ht="15.6" customHeight="1" x14ac:dyDescent="0.25">
      <c r="A1456" s="8">
        <v>44869</v>
      </c>
      <c r="B1456" t="s">
        <v>6</v>
      </c>
      <c r="C1456">
        <v>2022</v>
      </c>
      <c r="D1456" s="13">
        <v>2</v>
      </c>
      <c r="E1456" t="s">
        <v>72</v>
      </c>
      <c r="F1456">
        <v>57</v>
      </c>
      <c r="G1456">
        <v>398</v>
      </c>
      <c r="H1456" s="24">
        <v>446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69</v>
      </c>
      <c r="P1456">
        <f t="shared" si="29"/>
        <v>30</v>
      </c>
      <c r="Q1456">
        <v>49</v>
      </c>
      <c r="R1456" s="31">
        <v>133</v>
      </c>
      <c r="S1456">
        <v>79</v>
      </c>
    </row>
    <row r="1457" spans="1:20" ht="15.6" customHeight="1" x14ac:dyDescent="0.25">
      <c r="A1457" s="8">
        <v>44869</v>
      </c>
      <c r="B1457" t="s">
        <v>6</v>
      </c>
      <c r="C1457">
        <v>2022</v>
      </c>
      <c r="D1457" s="13">
        <v>2</v>
      </c>
      <c r="E1457" t="s">
        <v>72</v>
      </c>
      <c r="F1457">
        <v>57</v>
      </c>
      <c r="G1457">
        <v>398</v>
      </c>
      <c r="H1457" s="24">
        <v>447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69</v>
      </c>
      <c r="P1457">
        <f t="shared" si="29"/>
        <v>28</v>
      </c>
      <c r="Q1457">
        <v>74</v>
      </c>
      <c r="R1457" s="31">
        <v>125.4</v>
      </c>
      <c r="S1457">
        <v>102</v>
      </c>
    </row>
    <row r="1458" spans="1:20" ht="15.6" customHeight="1" x14ac:dyDescent="0.25">
      <c r="A1458" s="8">
        <v>44869</v>
      </c>
      <c r="B1458" t="s">
        <v>6</v>
      </c>
      <c r="C1458">
        <v>2022</v>
      </c>
      <c r="D1458" s="13">
        <v>2</v>
      </c>
      <c r="E1458" t="s">
        <v>72</v>
      </c>
      <c r="F1458">
        <v>57</v>
      </c>
      <c r="G1458">
        <v>398</v>
      </c>
      <c r="H1458" s="24">
        <v>448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69</v>
      </c>
      <c r="P1458">
        <f t="shared" si="29"/>
        <v>31</v>
      </c>
      <c r="Q1458">
        <v>55</v>
      </c>
      <c r="R1458" s="31">
        <v>115</v>
      </c>
      <c r="S1458">
        <v>86</v>
      </c>
    </row>
    <row r="1459" spans="1:20" ht="15.6" customHeight="1" x14ac:dyDescent="0.25">
      <c r="A1459" s="8">
        <v>44869</v>
      </c>
      <c r="B1459" t="s">
        <v>6</v>
      </c>
      <c r="C1459">
        <v>2022</v>
      </c>
      <c r="D1459" s="13">
        <v>2</v>
      </c>
      <c r="E1459" t="s">
        <v>72</v>
      </c>
      <c r="F1459">
        <v>57</v>
      </c>
      <c r="G1459">
        <v>398</v>
      </c>
      <c r="H1459" s="24">
        <v>449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69</v>
      </c>
      <c r="P1459">
        <f t="shared" si="29"/>
        <v>26</v>
      </c>
      <c r="Q1459">
        <v>69</v>
      </c>
      <c r="R1459" s="31">
        <v>98.2</v>
      </c>
      <c r="S1459">
        <v>95</v>
      </c>
    </row>
    <row r="1460" spans="1:20" ht="15.6" customHeight="1" x14ac:dyDescent="0.25">
      <c r="A1460" s="8">
        <v>44869</v>
      </c>
      <c r="B1460" t="s">
        <v>6</v>
      </c>
      <c r="C1460">
        <v>2022</v>
      </c>
      <c r="D1460" s="13">
        <v>2</v>
      </c>
      <c r="E1460" t="s">
        <v>72</v>
      </c>
      <c r="F1460">
        <v>57</v>
      </c>
      <c r="G1460">
        <v>398</v>
      </c>
      <c r="H1460" s="24">
        <v>450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69</v>
      </c>
      <c r="P1460">
        <f t="shared" si="29"/>
        <v>32</v>
      </c>
      <c r="Q1460">
        <v>11</v>
      </c>
      <c r="R1460" s="31">
        <v>84.4</v>
      </c>
      <c r="S1460">
        <v>43</v>
      </c>
    </row>
    <row r="1461" spans="1:20" ht="15.6" customHeight="1" x14ac:dyDescent="0.25">
      <c r="A1461" s="8">
        <v>44869</v>
      </c>
      <c r="B1461" t="s">
        <v>6</v>
      </c>
      <c r="C1461">
        <v>2022</v>
      </c>
      <c r="D1461" s="13">
        <v>2</v>
      </c>
      <c r="E1461" t="s">
        <v>72</v>
      </c>
      <c r="F1461">
        <v>57</v>
      </c>
      <c r="G1461">
        <v>398</v>
      </c>
      <c r="H1461" s="24">
        <v>451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69</v>
      </c>
      <c r="P1461">
        <f t="shared" si="29"/>
        <v>49</v>
      </c>
      <c r="Q1461">
        <v>70</v>
      </c>
      <c r="R1461" s="31">
        <v>113.8</v>
      </c>
      <c r="S1461">
        <v>119</v>
      </c>
    </row>
    <row r="1462" spans="1:20" ht="15.6" customHeight="1" x14ac:dyDescent="0.25">
      <c r="A1462" s="8">
        <v>44869</v>
      </c>
      <c r="B1462" t="s">
        <v>6</v>
      </c>
      <c r="C1462">
        <v>2022</v>
      </c>
      <c r="D1462" s="13">
        <v>2</v>
      </c>
      <c r="E1462" t="s">
        <v>72</v>
      </c>
      <c r="F1462">
        <v>57</v>
      </c>
      <c r="G1462">
        <v>399</v>
      </c>
      <c r="H1462" s="24">
        <v>462</v>
      </c>
      <c r="I1462">
        <v>3.25</v>
      </c>
      <c r="J1462">
        <v>22</v>
      </c>
      <c r="K1462">
        <v>1</v>
      </c>
      <c r="L1462">
        <v>1</v>
      </c>
      <c r="M1462">
        <v>4</v>
      </c>
      <c r="N1462">
        <v>22.8</v>
      </c>
      <c r="O1462" s="12" t="s">
        <v>69</v>
      </c>
      <c r="P1462">
        <f t="shared" si="29"/>
        <v>41</v>
      </c>
      <c r="Q1462">
        <v>52</v>
      </c>
      <c r="R1462" s="31">
        <v>95.6</v>
      </c>
      <c r="S1462">
        <v>93</v>
      </c>
    </row>
    <row r="1463" spans="1:20" ht="15.6" customHeight="1" x14ac:dyDescent="0.25">
      <c r="A1463" s="8">
        <v>44869</v>
      </c>
      <c r="B1463" t="s">
        <v>6</v>
      </c>
      <c r="C1463">
        <v>2022</v>
      </c>
      <c r="D1463" s="13">
        <v>2</v>
      </c>
      <c r="E1463" t="s">
        <v>72</v>
      </c>
      <c r="F1463">
        <v>57</v>
      </c>
      <c r="G1463">
        <v>399</v>
      </c>
      <c r="H1463" s="24">
        <v>463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69</v>
      </c>
      <c r="P1463">
        <f t="shared" si="29"/>
        <v>31</v>
      </c>
      <c r="Q1463">
        <v>59</v>
      </c>
      <c r="R1463" s="31">
        <v>103.8</v>
      </c>
      <c r="S1463">
        <v>90</v>
      </c>
    </row>
    <row r="1464" spans="1:20" ht="15.6" customHeight="1" x14ac:dyDescent="0.25">
      <c r="A1464" s="8">
        <v>44869</v>
      </c>
      <c r="B1464" t="s">
        <v>6</v>
      </c>
      <c r="C1464">
        <v>2022</v>
      </c>
      <c r="D1464" s="13">
        <v>2</v>
      </c>
      <c r="E1464" t="s">
        <v>72</v>
      </c>
      <c r="F1464">
        <v>57</v>
      </c>
      <c r="G1464">
        <v>399</v>
      </c>
      <c r="H1464" s="24">
        <v>464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69</v>
      </c>
      <c r="P1464">
        <f t="shared" si="29"/>
        <v>48</v>
      </c>
      <c r="Q1464">
        <v>66</v>
      </c>
      <c r="R1464" s="31">
        <v>85</v>
      </c>
      <c r="S1464">
        <v>114</v>
      </c>
    </row>
    <row r="1465" spans="1:20" ht="15.6" customHeight="1" x14ac:dyDescent="0.25">
      <c r="A1465" s="8">
        <v>44869</v>
      </c>
      <c r="B1465" t="s">
        <v>6</v>
      </c>
      <c r="C1465">
        <v>2022</v>
      </c>
      <c r="D1465" s="13">
        <v>2</v>
      </c>
      <c r="E1465" t="s">
        <v>72</v>
      </c>
      <c r="F1465">
        <v>57</v>
      </c>
      <c r="G1465">
        <v>399</v>
      </c>
      <c r="H1465" s="24">
        <v>465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69</v>
      </c>
      <c r="P1465">
        <f t="shared" si="29"/>
        <v>38</v>
      </c>
      <c r="Q1465">
        <v>65</v>
      </c>
      <c r="R1465" s="31">
        <v>108.6</v>
      </c>
      <c r="S1465">
        <v>103</v>
      </c>
    </row>
    <row r="1466" spans="1:20" ht="15.6" customHeight="1" x14ac:dyDescent="0.25">
      <c r="A1466" s="8">
        <v>44869</v>
      </c>
      <c r="B1466" t="s">
        <v>6</v>
      </c>
      <c r="C1466">
        <v>2022</v>
      </c>
      <c r="D1466" s="13">
        <v>2</v>
      </c>
      <c r="E1466" t="s">
        <v>72</v>
      </c>
      <c r="F1466">
        <v>57</v>
      </c>
      <c r="G1466">
        <v>399</v>
      </c>
      <c r="H1466" s="24">
        <v>466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69</v>
      </c>
      <c r="P1466">
        <f t="shared" si="29"/>
        <v>19</v>
      </c>
      <c r="Q1466">
        <v>45</v>
      </c>
      <c r="R1466" s="31">
        <v>91.2</v>
      </c>
      <c r="S1466">
        <v>64</v>
      </c>
    </row>
    <row r="1467" spans="1:20" ht="15.6" customHeight="1" x14ac:dyDescent="0.25">
      <c r="A1467" s="8">
        <v>44869</v>
      </c>
      <c r="B1467" t="s">
        <v>6</v>
      </c>
      <c r="C1467">
        <v>2022</v>
      </c>
      <c r="D1467" s="13">
        <v>2</v>
      </c>
      <c r="E1467" t="s">
        <v>72</v>
      </c>
      <c r="F1467">
        <v>57</v>
      </c>
      <c r="G1467">
        <v>399</v>
      </c>
      <c r="H1467" s="24">
        <v>467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69</v>
      </c>
      <c r="P1467">
        <f t="shared" si="29"/>
        <v>19</v>
      </c>
      <c r="Q1467">
        <v>36</v>
      </c>
      <c r="R1467" s="31">
        <v>95.2</v>
      </c>
      <c r="S1467">
        <v>55</v>
      </c>
    </row>
    <row r="1468" spans="1:20" ht="15.6" customHeight="1" x14ac:dyDescent="0.25">
      <c r="A1468" s="8">
        <v>44869</v>
      </c>
      <c r="B1468" t="s">
        <v>6</v>
      </c>
      <c r="C1468">
        <v>2022</v>
      </c>
      <c r="D1468" s="13">
        <v>2</v>
      </c>
      <c r="E1468" t="s">
        <v>72</v>
      </c>
      <c r="F1468">
        <v>57</v>
      </c>
      <c r="G1468">
        <v>399</v>
      </c>
      <c r="H1468" s="24">
        <v>468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69</v>
      </c>
      <c r="P1468">
        <f t="shared" si="29"/>
        <v>35</v>
      </c>
      <c r="Q1468">
        <v>56</v>
      </c>
      <c r="R1468" s="31">
        <v>96.6</v>
      </c>
      <c r="S1468">
        <v>91</v>
      </c>
    </row>
    <row r="1469" spans="1:20" ht="15.6" customHeight="1" x14ac:dyDescent="0.25">
      <c r="A1469" s="8">
        <v>44869</v>
      </c>
      <c r="B1469" t="s">
        <v>6</v>
      </c>
      <c r="C1469">
        <v>2022</v>
      </c>
      <c r="D1469" s="13">
        <v>2</v>
      </c>
      <c r="E1469" t="s">
        <v>72</v>
      </c>
      <c r="F1469">
        <v>57</v>
      </c>
      <c r="G1469">
        <v>399</v>
      </c>
      <c r="H1469" s="24">
        <v>469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69</v>
      </c>
      <c r="P1469">
        <f t="shared" si="29"/>
        <v>53</v>
      </c>
      <c r="Q1469">
        <v>66</v>
      </c>
      <c r="R1469" s="31">
        <v>117.6</v>
      </c>
      <c r="S1469">
        <v>119</v>
      </c>
    </row>
    <row r="1470" spans="1:20" ht="15.6" customHeight="1" x14ac:dyDescent="0.25">
      <c r="A1470" s="8">
        <v>44869</v>
      </c>
      <c r="B1470" t="s">
        <v>6</v>
      </c>
      <c r="C1470">
        <v>2022</v>
      </c>
      <c r="D1470" s="13">
        <v>2</v>
      </c>
      <c r="E1470" t="s">
        <v>72</v>
      </c>
      <c r="F1470">
        <v>57</v>
      </c>
      <c r="G1470">
        <v>399</v>
      </c>
      <c r="H1470" s="24">
        <v>470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69</v>
      </c>
      <c r="P1470">
        <f t="shared" si="29"/>
        <v>43</v>
      </c>
      <c r="Q1470">
        <v>13</v>
      </c>
      <c r="R1470" s="31">
        <v>92.4</v>
      </c>
      <c r="S1470">
        <v>56</v>
      </c>
    </row>
    <row r="1471" spans="1:20" ht="15.6" customHeight="1" x14ac:dyDescent="0.25">
      <c r="A1471" s="8">
        <v>44869</v>
      </c>
      <c r="B1471" t="s">
        <v>6</v>
      </c>
      <c r="C1471">
        <v>2022</v>
      </c>
      <c r="D1471" s="13">
        <v>2</v>
      </c>
      <c r="E1471" t="s">
        <v>72</v>
      </c>
      <c r="F1471">
        <v>57</v>
      </c>
      <c r="G1471">
        <v>399</v>
      </c>
      <c r="H1471" s="24">
        <v>471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69</v>
      </c>
      <c r="P1471">
        <f t="shared" si="29"/>
        <v>33</v>
      </c>
      <c r="Q1471">
        <v>56</v>
      </c>
      <c r="R1471" s="31">
        <v>79.400000000000006</v>
      </c>
      <c r="S1471">
        <v>89</v>
      </c>
    </row>
    <row r="1472" spans="1:20" ht="15.6" customHeight="1" x14ac:dyDescent="0.25">
      <c r="A1472" s="8">
        <v>44869</v>
      </c>
      <c r="B1472" t="s">
        <v>6</v>
      </c>
      <c r="C1472">
        <v>2022</v>
      </c>
      <c r="D1472" s="13">
        <v>2</v>
      </c>
      <c r="E1472" t="s">
        <v>72</v>
      </c>
      <c r="F1472">
        <v>57</v>
      </c>
      <c r="G1472">
        <v>400</v>
      </c>
      <c r="H1472" s="24">
        <v>452</v>
      </c>
      <c r="I1472">
        <v>3.1875</v>
      </c>
      <c r="J1472">
        <v>30</v>
      </c>
      <c r="K1472">
        <v>9</v>
      </c>
      <c r="L1472">
        <v>1</v>
      </c>
      <c r="M1472">
        <v>0</v>
      </c>
      <c r="N1472">
        <v>20</v>
      </c>
      <c r="O1472" s="12" t="s">
        <v>69</v>
      </c>
      <c r="P1472">
        <f t="shared" si="29"/>
        <v>0</v>
      </c>
      <c r="Q1472">
        <v>0</v>
      </c>
      <c r="R1472" s="31">
        <v>0</v>
      </c>
      <c r="S1472">
        <v>0</v>
      </c>
      <c r="T1472" t="s">
        <v>126</v>
      </c>
    </row>
    <row r="1473" spans="1:19" ht="15.6" customHeight="1" x14ac:dyDescent="0.25">
      <c r="A1473" s="8">
        <v>44869</v>
      </c>
      <c r="B1473" t="s">
        <v>6</v>
      </c>
      <c r="C1473">
        <v>2022</v>
      </c>
      <c r="D1473" s="13">
        <v>2</v>
      </c>
      <c r="E1473" t="s">
        <v>72</v>
      </c>
      <c r="F1473">
        <v>57</v>
      </c>
      <c r="G1473">
        <v>400</v>
      </c>
      <c r="H1473" s="24">
        <v>453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69</v>
      </c>
      <c r="P1473">
        <f t="shared" si="29"/>
        <v>110</v>
      </c>
      <c r="Q1473">
        <v>14</v>
      </c>
      <c r="R1473" s="31">
        <v>96.2</v>
      </c>
      <c r="S1473">
        <v>124</v>
      </c>
    </row>
    <row r="1474" spans="1:19" ht="15.6" customHeight="1" x14ac:dyDescent="0.25">
      <c r="A1474" s="8">
        <v>44869</v>
      </c>
      <c r="B1474" t="s">
        <v>6</v>
      </c>
      <c r="C1474">
        <v>2022</v>
      </c>
      <c r="D1474" s="13">
        <v>2</v>
      </c>
      <c r="E1474" t="s">
        <v>72</v>
      </c>
      <c r="F1474">
        <v>57</v>
      </c>
      <c r="G1474">
        <v>400</v>
      </c>
      <c r="H1474" s="24">
        <v>454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69</v>
      </c>
      <c r="P1474">
        <f t="shared" si="29"/>
        <v>63</v>
      </c>
      <c r="Q1474">
        <v>19</v>
      </c>
      <c r="R1474" s="31">
        <v>98.8</v>
      </c>
      <c r="S1474">
        <v>82</v>
      </c>
    </row>
    <row r="1475" spans="1:19" ht="15.6" customHeight="1" x14ac:dyDescent="0.25">
      <c r="A1475" s="8">
        <v>44869</v>
      </c>
      <c r="B1475" t="s">
        <v>6</v>
      </c>
      <c r="C1475">
        <v>2022</v>
      </c>
      <c r="D1475" s="13">
        <v>2</v>
      </c>
      <c r="E1475" t="s">
        <v>72</v>
      </c>
      <c r="F1475">
        <v>57</v>
      </c>
      <c r="G1475">
        <v>400</v>
      </c>
      <c r="H1475" s="24">
        <v>455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69</v>
      </c>
      <c r="P1475">
        <f t="shared" si="29"/>
        <v>31</v>
      </c>
      <c r="Q1475">
        <v>58</v>
      </c>
      <c r="R1475" s="31">
        <v>105.8</v>
      </c>
      <c r="S1475">
        <v>89</v>
      </c>
    </row>
    <row r="1476" spans="1:19" ht="15.6" customHeight="1" x14ac:dyDescent="0.25">
      <c r="A1476" s="8">
        <v>44869</v>
      </c>
      <c r="B1476" t="s">
        <v>6</v>
      </c>
      <c r="C1476">
        <v>2022</v>
      </c>
      <c r="D1476" s="13">
        <v>2</v>
      </c>
      <c r="E1476" t="s">
        <v>72</v>
      </c>
      <c r="F1476">
        <v>57</v>
      </c>
      <c r="G1476">
        <v>400</v>
      </c>
      <c r="H1476" s="24">
        <v>456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69</v>
      </c>
      <c r="P1476">
        <f t="shared" si="29"/>
        <v>40</v>
      </c>
      <c r="Q1476">
        <v>3</v>
      </c>
      <c r="R1476" s="31">
        <v>85.2</v>
      </c>
      <c r="S1476">
        <v>43</v>
      </c>
    </row>
    <row r="1477" spans="1:19" ht="15.6" customHeight="1" x14ac:dyDescent="0.25">
      <c r="A1477" s="8">
        <v>44869</v>
      </c>
      <c r="B1477" t="s">
        <v>6</v>
      </c>
      <c r="C1477">
        <v>2022</v>
      </c>
      <c r="D1477" s="13">
        <v>2</v>
      </c>
      <c r="E1477" t="s">
        <v>72</v>
      </c>
      <c r="F1477">
        <v>57</v>
      </c>
      <c r="G1477">
        <v>400</v>
      </c>
      <c r="H1477" s="24">
        <v>457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69</v>
      </c>
      <c r="P1477">
        <f t="shared" si="29"/>
        <v>46</v>
      </c>
      <c r="Q1477">
        <v>11</v>
      </c>
      <c r="R1477" s="31">
        <v>89</v>
      </c>
      <c r="S1477">
        <v>57</v>
      </c>
    </row>
    <row r="1478" spans="1:19" ht="15.6" customHeight="1" x14ac:dyDescent="0.25">
      <c r="A1478" s="8">
        <v>44869</v>
      </c>
      <c r="B1478" t="s">
        <v>6</v>
      </c>
      <c r="C1478">
        <v>2022</v>
      </c>
      <c r="D1478" s="13">
        <v>2</v>
      </c>
      <c r="E1478" t="s">
        <v>72</v>
      </c>
      <c r="F1478">
        <v>57</v>
      </c>
      <c r="G1478">
        <v>400</v>
      </c>
      <c r="H1478" s="24">
        <v>458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69</v>
      </c>
      <c r="P1478">
        <f t="shared" si="29"/>
        <v>31</v>
      </c>
      <c r="Q1478">
        <v>5</v>
      </c>
      <c r="R1478" s="31">
        <v>92.2</v>
      </c>
      <c r="S1478">
        <v>36</v>
      </c>
    </row>
    <row r="1479" spans="1:19" ht="15.6" customHeight="1" x14ac:dyDescent="0.25">
      <c r="A1479" s="8">
        <v>44869</v>
      </c>
      <c r="B1479" t="s">
        <v>6</v>
      </c>
      <c r="C1479">
        <v>2022</v>
      </c>
      <c r="D1479" s="13">
        <v>2</v>
      </c>
      <c r="E1479" t="s">
        <v>72</v>
      </c>
      <c r="F1479">
        <v>57</v>
      </c>
      <c r="G1479">
        <v>400</v>
      </c>
      <c r="H1479" s="24">
        <v>459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69</v>
      </c>
      <c r="P1479">
        <f t="shared" si="29"/>
        <v>40</v>
      </c>
      <c r="Q1479">
        <v>5</v>
      </c>
      <c r="R1479" s="31">
        <v>85.2</v>
      </c>
      <c r="S1479">
        <v>45</v>
      </c>
    </row>
    <row r="1480" spans="1:19" ht="15.6" customHeight="1" x14ac:dyDescent="0.25">
      <c r="A1480" s="8">
        <v>44869</v>
      </c>
      <c r="B1480" t="s">
        <v>6</v>
      </c>
      <c r="C1480">
        <v>2022</v>
      </c>
      <c r="D1480" s="13">
        <v>2</v>
      </c>
      <c r="E1480" t="s">
        <v>72</v>
      </c>
      <c r="F1480">
        <v>57</v>
      </c>
      <c r="G1480">
        <v>400</v>
      </c>
      <c r="H1480" s="24">
        <v>460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69</v>
      </c>
      <c r="P1480">
        <f t="shared" si="29"/>
        <v>34</v>
      </c>
      <c r="Q1480">
        <v>10</v>
      </c>
      <c r="R1480" s="31">
        <v>87.6</v>
      </c>
      <c r="S1480">
        <v>44</v>
      </c>
    </row>
    <row r="1481" spans="1:19" ht="15.6" customHeight="1" x14ac:dyDescent="0.25">
      <c r="A1481" s="8">
        <v>44869</v>
      </c>
      <c r="B1481" t="s">
        <v>6</v>
      </c>
      <c r="C1481">
        <v>2022</v>
      </c>
      <c r="D1481" s="13">
        <v>2</v>
      </c>
      <c r="E1481" t="s">
        <v>72</v>
      </c>
      <c r="F1481">
        <v>57</v>
      </c>
      <c r="G1481">
        <v>400</v>
      </c>
      <c r="H1481" s="24">
        <v>461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69</v>
      </c>
      <c r="P1481">
        <f t="shared" si="29"/>
        <v>34</v>
      </c>
      <c r="Q1481">
        <v>4</v>
      </c>
      <c r="R1481" s="31">
        <v>72</v>
      </c>
      <c r="S1481">
        <v>38</v>
      </c>
    </row>
    <row r="1482" spans="1:19" ht="15.6" customHeight="1" x14ac:dyDescent="0.25">
      <c r="A1482" s="8">
        <v>44876</v>
      </c>
      <c r="B1482" t="s">
        <v>123</v>
      </c>
      <c r="C1482">
        <v>2022</v>
      </c>
      <c r="D1482" s="13">
        <v>2</v>
      </c>
      <c r="E1482" t="s">
        <v>72</v>
      </c>
      <c r="F1482">
        <v>78</v>
      </c>
      <c r="G1482">
        <v>401</v>
      </c>
      <c r="H1482" s="24">
        <v>472</v>
      </c>
      <c r="I1482">
        <v>3.125</v>
      </c>
      <c r="J1482">
        <v>18</v>
      </c>
      <c r="K1482">
        <v>6</v>
      </c>
      <c r="L1482">
        <v>4</v>
      </c>
      <c r="M1482">
        <v>0.5</v>
      </c>
      <c r="N1482">
        <v>20</v>
      </c>
      <c r="O1482" s="12" t="s">
        <v>32</v>
      </c>
      <c r="P1482">
        <f t="shared" si="29"/>
        <v>29</v>
      </c>
      <c r="Q1482">
        <v>31</v>
      </c>
      <c r="R1482" s="31">
        <v>90</v>
      </c>
      <c r="S1482">
        <v>60</v>
      </c>
    </row>
    <row r="1483" spans="1:19" ht="15.6" customHeight="1" x14ac:dyDescent="0.25">
      <c r="A1483" s="8">
        <v>44876</v>
      </c>
      <c r="B1483" t="s">
        <v>123</v>
      </c>
      <c r="C1483">
        <v>2022</v>
      </c>
      <c r="D1483" s="13">
        <v>2</v>
      </c>
      <c r="E1483" t="s">
        <v>72</v>
      </c>
      <c r="F1483">
        <v>78</v>
      </c>
      <c r="G1483">
        <v>401</v>
      </c>
      <c r="H1483" s="24">
        <v>473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9"/>
        <v>26</v>
      </c>
      <c r="Q1483">
        <v>33</v>
      </c>
      <c r="R1483" s="31">
        <v>87</v>
      </c>
      <c r="S1483">
        <v>59</v>
      </c>
    </row>
    <row r="1484" spans="1:19" ht="15.6" customHeight="1" x14ac:dyDescent="0.25">
      <c r="A1484" s="8">
        <v>44876</v>
      </c>
      <c r="B1484" t="s">
        <v>123</v>
      </c>
      <c r="C1484">
        <v>2022</v>
      </c>
      <c r="D1484" s="13">
        <v>2</v>
      </c>
      <c r="E1484" t="s">
        <v>72</v>
      </c>
      <c r="F1484">
        <v>78</v>
      </c>
      <c r="G1484">
        <v>401</v>
      </c>
      <c r="H1484" s="24">
        <v>474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9"/>
        <v>33</v>
      </c>
      <c r="Q1484">
        <v>37</v>
      </c>
      <c r="R1484" s="31">
        <v>84.2</v>
      </c>
      <c r="S1484">
        <v>70</v>
      </c>
    </row>
    <row r="1485" spans="1:19" ht="15.6" customHeight="1" x14ac:dyDescent="0.25">
      <c r="A1485" s="8">
        <v>44876</v>
      </c>
      <c r="B1485" t="s">
        <v>123</v>
      </c>
      <c r="C1485">
        <v>2022</v>
      </c>
      <c r="D1485" s="13">
        <v>2</v>
      </c>
      <c r="E1485" t="s">
        <v>72</v>
      </c>
      <c r="F1485">
        <v>78</v>
      </c>
      <c r="G1485">
        <v>401</v>
      </c>
      <c r="H1485" s="24">
        <v>475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9"/>
        <v>22</v>
      </c>
      <c r="Q1485">
        <v>27</v>
      </c>
      <c r="R1485" s="31">
        <v>81.2</v>
      </c>
      <c r="S1485">
        <v>49</v>
      </c>
    </row>
    <row r="1486" spans="1:19" ht="15.6" customHeight="1" x14ac:dyDescent="0.25">
      <c r="A1486" s="8">
        <v>44876</v>
      </c>
      <c r="B1486" t="s">
        <v>123</v>
      </c>
      <c r="C1486">
        <v>2022</v>
      </c>
      <c r="D1486" s="13">
        <v>2</v>
      </c>
      <c r="E1486" t="s">
        <v>72</v>
      </c>
      <c r="F1486">
        <v>78</v>
      </c>
      <c r="G1486">
        <v>401</v>
      </c>
      <c r="H1486" s="24">
        <v>476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9"/>
        <v>13</v>
      </c>
      <c r="Q1486">
        <v>20</v>
      </c>
      <c r="R1486" s="31">
        <v>85.8</v>
      </c>
      <c r="S1486">
        <v>33</v>
      </c>
    </row>
    <row r="1487" spans="1:19" ht="15.6" customHeight="1" x14ac:dyDescent="0.25">
      <c r="A1487" s="8">
        <v>44876</v>
      </c>
      <c r="B1487" t="s">
        <v>123</v>
      </c>
      <c r="C1487">
        <v>2022</v>
      </c>
      <c r="D1487" s="13">
        <v>2</v>
      </c>
      <c r="E1487" t="s">
        <v>72</v>
      </c>
      <c r="F1487">
        <v>78</v>
      </c>
      <c r="G1487">
        <v>401</v>
      </c>
      <c r="H1487" s="24">
        <v>477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ref="P1487:P1550" si="30">S1487-Q1487</f>
        <v>16</v>
      </c>
      <c r="Q1487">
        <v>19</v>
      </c>
      <c r="R1487" s="31">
        <v>78.400000000000006</v>
      </c>
      <c r="S1487">
        <v>35</v>
      </c>
    </row>
    <row r="1488" spans="1:19" ht="15.6" customHeight="1" x14ac:dyDescent="0.25">
      <c r="A1488" s="8">
        <v>44876</v>
      </c>
      <c r="B1488" t="s">
        <v>123</v>
      </c>
      <c r="C1488">
        <v>2022</v>
      </c>
      <c r="D1488" s="13">
        <v>2</v>
      </c>
      <c r="E1488" t="s">
        <v>72</v>
      </c>
      <c r="F1488">
        <v>78</v>
      </c>
      <c r="G1488">
        <v>401</v>
      </c>
      <c r="H1488" s="24">
        <v>478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si="30"/>
        <v>28</v>
      </c>
      <c r="Q1488">
        <v>47</v>
      </c>
      <c r="R1488" s="31">
        <v>89</v>
      </c>
      <c r="S1488">
        <v>75</v>
      </c>
    </row>
    <row r="1489" spans="1:19" ht="15.6" customHeight="1" x14ac:dyDescent="0.25">
      <c r="A1489" s="8">
        <v>44876</v>
      </c>
      <c r="B1489" t="s">
        <v>123</v>
      </c>
      <c r="C1489">
        <v>2022</v>
      </c>
      <c r="D1489" s="13">
        <v>2</v>
      </c>
      <c r="E1489" t="s">
        <v>72</v>
      </c>
      <c r="F1489">
        <v>78</v>
      </c>
      <c r="G1489">
        <v>401</v>
      </c>
      <c r="H1489" s="24">
        <v>479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30"/>
        <v>29</v>
      </c>
      <c r="Q1489">
        <v>33</v>
      </c>
      <c r="R1489" s="31">
        <v>77</v>
      </c>
      <c r="S1489">
        <v>62</v>
      </c>
    </row>
    <row r="1490" spans="1:19" ht="15.6" customHeight="1" x14ac:dyDescent="0.25">
      <c r="A1490" s="8">
        <v>44876</v>
      </c>
      <c r="B1490" t="s">
        <v>123</v>
      </c>
      <c r="C1490">
        <v>2022</v>
      </c>
      <c r="D1490" s="13">
        <v>2</v>
      </c>
      <c r="E1490" t="s">
        <v>72</v>
      </c>
      <c r="F1490">
        <v>78</v>
      </c>
      <c r="G1490">
        <v>401</v>
      </c>
      <c r="H1490" s="24">
        <v>480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30"/>
        <v>20</v>
      </c>
      <c r="Q1490">
        <v>31</v>
      </c>
      <c r="R1490" s="31">
        <v>80.8</v>
      </c>
      <c r="S1490">
        <v>51</v>
      </c>
    </row>
    <row r="1491" spans="1:19" ht="15.6" customHeight="1" x14ac:dyDescent="0.25">
      <c r="A1491" s="8">
        <v>44876</v>
      </c>
      <c r="B1491" t="s">
        <v>123</v>
      </c>
      <c r="C1491">
        <v>2022</v>
      </c>
      <c r="D1491" s="13">
        <v>2</v>
      </c>
      <c r="E1491" t="s">
        <v>72</v>
      </c>
      <c r="F1491">
        <v>78</v>
      </c>
      <c r="G1491">
        <v>401</v>
      </c>
      <c r="H1491" s="24">
        <v>481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30"/>
        <v>14</v>
      </c>
      <c r="Q1491">
        <v>27</v>
      </c>
      <c r="R1491" s="31">
        <v>78.599999999999994</v>
      </c>
      <c r="S1491">
        <v>41</v>
      </c>
    </row>
    <row r="1492" spans="1:19" ht="15.6" customHeight="1" x14ac:dyDescent="0.25">
      <c r="A1492" s="8">
        <v>44876</v>
      </c>
      <c r="B1492" t="s">
        <v>123</v>
      </c>
      <c r="C1492">
        <v>2022</v>
      </c>
      <c r="D1492" s="13">
        <v>2</v>
      </c>
      <c r="E1492" t="s">
        <v>72</v>
      </c>
      <c r="F1492">
        <v>78</v>
      </c>
      <c r="G1492">
        <v>402</v>
      </c>
      <c r="H1492" s="24">
        <v>482</v>
      </c>
      <c r="I1492">
        <v>4.9375</v>
      </c>
      <c r="J1492">
        <v>30</v>
      </c>
      <c r="K1492">
        <v>13</v>
      </c>
      <c r="L1492">
        <v>2</v>
      </c>
      <c r="M1492">
        <v>0</v>
      </c>
      <c r="N1492">
        <v>9.8000000000000007</v>
      </c>
      <c r="O1492" s="12" t="s">
        <v>32</v>
      </c>
      <c r="P1492">
        <f t="shared" si="30"/>
        <v>29</v>
      </c>
      <c r="Q1492">
        <v>27</v>
      </c>
      <c r="R1492" s="31">
        <v>85</v>
      </c>
      <c r="S1492">
        <v>56</v>
      </c>
    </row>
    <row r="1493" spans="1:19" ht="15.6" customHeight="1" x14ac:dyDescent="0.25">
      <c r="A1493" s="8">
        <v>44876</v>
      </c>
      <c r="B1493" t="s">
        <v>123</v>
      </c>
      <c r="C1493">
        <v>2022</v>
      </c>
      <c r="D1493" s="13">
        <v>2</v>
      </c>
      <c r="E1493" t="s">
        <v>72</v>
      </c>
      <c r="F1493">
        <v>78</v>
      </c>
      <c r="G1493">
        <v>402</v>
      </c>
      <c r="H1493" s="24">
        <v>483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30"/>
        <v>15</v>
      </c>
      <c r="Q1493">
        <v>27</v>
      </c>
      <c r="R1493" s="31">
        <v>96.8</v>
      </c>
      <c r="S1493">
        <v>42</v>
      </c>
    </row>
    <row r="1494" spans="1:19" ht="15.6" customHeight="1" x14ac:dyDescent="0.25">
      <c r="A1494" s="8">
        <v>44876</v>
      </c>
      <c r="B1494" t="s">
        <v>123</v>
      </c>
      <c r="C1494">
        <v>2022</v>
      </c>
      <c r="D1494" s="13">
        <v>2</v>
      </c>
      <c r="E1494" t="s">
        <v>72</v>
      </c>
      <c r="F1494">
        <v>78</v>
      </c>
      <c r="G1494">
        <v>402</v>
      </c>
      <c r="H1494" s="24">
        <v>484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30"/>
        <v>35</v>
      </c>
      <c r="Q1494">
        <v>46</v>
      </c>
      <c r="R1494" s="31">
        <v>94.6</v>
      </c>
      <c r="S1494">
        <v>81</v>
      </c>
    </row>
    <row r="1495" spans="1:19" ht="15.6" customHeight="1" x14ac:dyDescent="0.25">
      <c r="A1495" s="8">
        <v>44876</v>
      </c>
      <c r="B1495" t="s">
        <v>123</v>
      </c>
      <c r="C1495">
        <v>2022</v>
      </c>
      <c r="D1495" s="13">
        <v>2</v>
      </c>
      <c r="E1495" t="s">
        <v>72</v>
      </c>
      <c r="F1495">
        <v>78</v>
      </c>
      <c r="G1495">
        <v>402</v>
      </c>
      <c r="H1495" s="24">
        <v>485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30"/>
        <v>9</v>
      </c>
      <c r="Q1495">
        <v>34</v>
      </c>
      <c r="R1495" s="31">
        <v>88.8</v>
      </c>
      <c r="S1495">
        <v>43</v>
      </c>
    </row>
    <row r="1496" spans="1:19" ht="15.6" customHeight="1" x14ac:dyDescent="0.25">
      <c r="A1496" s="8">
        <v>44876</v>
      </c>
      <c r="B1496" t="s">
        <v>123</v>
      </c>
      <c r="C1496">
        <v>2022</v>
      </c>
      <c r="D1496" s="13">
        <v>2</v>
      </c>
      <c r="E1496" t="s">
        <v>72</v>
      </c>
      <c r="F1496">
        <v>78</v>
      </c>
      <c r="G1496">
        <v>402</v>
      </c>
      <c r="H1496" s="24">
        <v>486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30"/>
        <v>12</v>
      </c>
      <c r="Q1496">
        <v>19</v>
      </c>
      <c r="R1496" s="31">
        <v>62</v>
      </c>
      <c r="S1496">
        <v>31</v>
      </c>
    </row>
    <row r="1497" spans="1:19" ht="15.6" customHeight="1" x14ac:dyDescent="0.25">
      <c r="A1497" s="8">
        <v>44876</v>
      </c>
      <c r="B1497" t="s">
        <v>123</v>
      </c>
      <c r="C1497">
        <v>2022</v>
      </c>
      <c r="D1497" s="13">
        <v>2</v>
      </c>
      <c r="E1497" t="s">
        <v>72</v>
      </c>
      <c r="F1497">
        <v>78</v>
      </c>
      <c r="G1497">
        <v>402</v>
      </c>
      <c r="H1497" s="24">
        <v>487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30"/>
        <v>37</v>
      </c>
      <c r="Q1497">
        <v>29</v>
      </c>
      <c r="R1497" s="31">
        <v>83.6</v>
      </c>
      <c r="S1497">
        <v>66</v>
      </c>
    </row>
    <row r="1498" spans="1:19" ht="15.6" customHeight="1" x14ac:dyDescent="0.25">
      <c r="A1498" s="8">
        <v>44876</v>
      </c>
      <c r="B1498" t="s">
        <v>123</v>
      </c>
      <c r="C1498">
        <v>2022</v>
      </c>
      <c r="D1498" s="13">
        <v>2</v>
      </c>
      <c r="E1498" t="s">
        <v>72</v>
      </c>
      <c r="F1498">
        <v>78</v>
      </c>
      <c r="G1498">
        <v>402</v>
      </c>
      <c r="H1498" s="24">
        <v>488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30"/>
        <v>25</v>
      </c>
      <c r="Q1498">
        <v>25</v>
      </c>
      <c r="R1498" s="31">
        <v>83.2</v>
      </c>
      <c r="S1498">
        <v>50</v>
      </c>
    </row>
    <row r="1499" spans="1:19" ht="15.6" customHeight="1" x14ac:dyDescent="0.25">
      <c r="A1499" s="8">
        <v>44876</v>
      </c>
      <c r="B1499" t="s">
        <v>123</v>
      </c>
      <c r="C1499">
        <v>2022</v>
      </c>
      <c r="D1499" s="13">
        <v>2</v>
      </c>
      <c r="E1499" t="s">
        <v>72</v>
      </c>
      <c r="F1499">
        <v>78</v>
      </c>
      <c r="G1499">
        <v>402</v>
      </c>
      <c r="H1499" s="24">
        <v>489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30"/>
        <v>11</v>
      </c>
      <c r="Q1499">
        <v>10</v>
      </c>
      <c r="R1499" s="31">
        <v>45</v>
      </c>
      <c r="S1499">
        <v>21</v>
      </c>
    </row>
    <row r="1500" spans="1:19" ht="15.6" customHeight="1" x14ac:dyDescent="0.25">
      <c r="A1500" s="8">
        <v>44876</v>
      </c>
      <c r="B1500" t="s">
        <v>123</v>
      </c>
      <c r="C1500">
        <v>2022</v>
      </c>
      <c r="D1500" s="13">
        <v>2</v>
      </c>
      <c r="E1500" t="s">
        <v>72</v>
      </c>
      <c r="F1500">
        <v>78</v>
      </c>
      <c r="G1500">
        <v>402</v>
      </c>
      <c r="H1500" s="24">
        <v>490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30"/>
        <v>19</v>
      </c>
      <c r="Q1500">
        <v>28</v>
      </c>
      <c r="R1500" s="31">
        <v>76.599999999999994</v>
      </c>
      <c r="S1500">
        <v>47</v>
      </c>
    </row>
    <row r="1501" spans="1:19" ht="15.6" customHeight="1" x14ac:dyDescent="0.25">
      <c r="A1501" s="8">
        <v>44876</v>
      </c>
      <c r="B1501" t="s">
        <v>123</v>
      </c>
      <c r="C1501">
        <v>2022</v>
      </c>
      <c r="D1501" s="13">
        <v>2</v>
      </c>
      <c r="E1501" t="s">
        <v>72</v>
      </c>
      <c r="F1501">
        <v>78</v>
      </c>
      <c r="G1501">
        <v>402</v>
      </c>
      <c r="H1501" s="24">
        <v>491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30"/>
        <v>13</v>
      </c>
      <c r="Q1501">
        <v>33</v>
      </c>
      <c r="R1501" s="31">
        <v>74.2</v>
      </c>
      <c r="S1501">
        <v>46</v>
      </c>
    </row>
    <row r="1502" spans="1:19" ht="15.6" customHeight="1" x14ac:dyDescent="0.25">
      <c r="A1502" s="8">
        <v>44876</v>
      </c>
      <c r="B1502" t="s">
        <v>123</v>
      </c>
      <c r="C1502">
        <v>2022</v>
      </c>
      <c r="D1502" s="13">
        <v>2</v>
      </c>
      <c r="E1502" t="s">
        <v>72</v>
      </c>
      <c r="F1502">
        <v>78</v>
      </c>
      <c r="G1502">
        <v>403</v>
      </c>
      <c r="H1502" s="24">
        <v>492</v>
      </c>
      <c r="I1502">
        <v>3.6875</v>
      </c>
      <c r="J1502">
        <v>35</v>
      </c>
      <c r="K1502">
        <v>5</v>
      </c>
      <c r="L1502">
        <v>0.5</v>
      </c>
      <c r="M1502">
        <v>0</v>
      </c>
      <c r="N1502">
        <v>20.2</v>
      </c>
      <c r="O1502" s="12" t="s">
        <v>32</v>
      </c>
      <c r="P1502">
        <f t="shared" si="30"/>
        <v>25</v>
      </c>
      <c r="Q1502">
        <v>23</v>
      </c>
      <c r="R1502" s="31">
        <v>95.2</v>
      </c>
      <c r="S1502">
        <v>48</v>
      </c>
    </row>
    <row r="1503" spans="1:19" ht="15.6" customHeight="1" x14ac:dyDescent="0.25">
      <c r="A1503" s="8">
        <v>44876</v>
      </c>
      <c r="B1503" t="s">
        <v>123</v>
      </c>
      <c r="C1503">
        <v>2022</v>
      </c>
      <c r="D1503" s="13">
        <v>2</v>
      </c>
      <c r="E1503" t="s">
        <v>72</v>
      </c>
      <c r="F1503">
        <v>78</v>
      </c>
      <c r="G1503">
        <v>403</v>
      </c>
      <c r="H1503" s="24">
        <v>493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30"/>
        <v>35</v>
      </c>
      <c r="Q1503">
        <v>39</v>
      </c>
      <c r="R1503" s="31">
        <v>74.8</v>
      </c>
      <c r="S1503">
        <v>74</v>
      </c>
    </row>
    <row r="1504" spans="1:19" ht="15.6" customHeight="1" x14ac:dyDescent="0.25">
      <c r="A1504" s="8">
        <v>44876</v>
      </c>
      <c r="B1504" t="s">
        <v>123</v>
      </c>
      <c r="C1504">
        <v>2022</v>
      </c>
      <c r="D1504" s="13">
        <v>2</v>
      </c>
      <c r="E1504" t="s">
        <v>72</v>
      </c>
      <c r="F1504">
        <v>78</v>
      </c>
      <c r="G1504">
        <v>403</v>
      </c>
      <c r="H1504" s="24">
        <v>494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30"/>
        <v>15</v>
      </c>
      <c r="Q1504">
        <v>22</v>
      </c>
      <c r="R1504" s="31">
        <v>107</v>
      </c>
      <c r="S1504">
        <v>37</v>
      </c>
    </row>
    <row r="1505" spans="1:20" ht="15.6" customHeight="1" x14ac:dyDescent="0.25">
      <c r="A1505" s="8">
        <v>44876</v>
      </c>
      <c r="B1505" t="s">
        <v>123</v>
      </c>
      <c r="C1505">
        <v>2022</v>
      </c>
      <c r="D1505" s="13">
        <v>2</v>
      </c>
      <c r="E1505" t="s">
        <v>72</v>
      </c>
      <c r="F1505">
        <v>78</v>
      </c>
      <c r="G1505">
        <v>403</v>
      </c>
      <c r="H1505" s="24">
        <v>495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30"/>
        <v>14</v>
      </c>
      <c r="Q1505">
        <v>69</v>
      </c>
      <c r="R1505" s="31">
        <v>160</v>
      </c>
      <c r="S1505">
        <v>83</v>
      </c>
    </row>
    <row r="1506" spans="1:20" ht="15.6" customHeight="1" x14ac:dyDescent="0.25">
      <c r="A1506" s="8">
        <v>44876</v>
      </c>
      <c r="B1506" t="s">
        <v>123</v>
      </c>
      <c r="C1506">
        <v>2022</v>
      </c>
      <c r="D1506" s="13">
        <v>2</v>
      </c>
      <c r="E1506" t="s">
        <v>72</v>
      </c>
      <c r="F1506">
        <v>78</v>
      </c>
      <c r="G1506">
        <v>403</v>
      </c>
      <c r="H1506" s="24">
        <v>496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30"/>
        <v>8</v>
      </c>
      <c r="Q1506">
        <v>18</v>
      </c>
      <c r="R1506" s="31">
        <v>76.8</v>
      </c>
      <c r="S1506">
        <v>26</v>
      </c>
      <c r="T1506" t="s">
        <v>127</v>
      </c>
    </row>
    <row r="1507" spans="1:20" ht="15.6" customHeight="1" x14ac:dyDescent="0.25">
      <c r="A1507" s="8">
        <v>44876</v>
      </c>
      <c r="B1507" t="s">
        <v>123</v>
      </c>
      <c r="C1507">
        <v>2022</v>
      </c>
      <c r="D1507" s="13">
        <v>2</v>
      </c>
      <c r="E1507" t="s">
        <v>72</v>
      </c>
      <c r="F1507">
        <v>78</v>
      </c>
      <c r="G1507">
        <v>403</v>
      </c>
      <c r="H1507" s="24">
        <v>497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30"/>
        <v>13</v>
      </c>
      <c r="Q1507">
        <v>33</v>
      </c>
      <c r="R1507" s="31">
        <v>95</v>
      </c>
      <c r="S1507">
        <v>46</v>
      </c>
    </row>
    <row r="1508" spans="1:20" ht="15.6" customHeight="1" x14ac:dyDescent="0.25">
      <c r="A1508" s="8">
        <v>44876</v>
      </c>
      <c r="B1508" t="s">
        <v>123</v>
      </c>
      <c r="C1508">
        <v>2022</v>
      </c>
      <c r="D1508" s="13">
        <v>2</v>
      </c>
      <c r="E1508" t="s">
        <v>72</v>
      </c>
      <c r="F1508">
        <v>78</v>
      </c>
      <c r="G1508">
        <v>403</v>
      </c>
      <c r="H1508" s="24">
        <v>498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30"/>
        <v>13</v>
      </c>
      <c r="Q1508">
        <v>20</v>
      </c>
      <c r="R1508" s="31">
        <v>11</v>
      </c>
      <c r="S1508">
        <v>33</v>
      </c>
      <c r="T1508" t="s">
        <v>128</v>
      </c>
    </row>
    <row r="1509" spans="1:20" ht="15.6" customHeight="1" x14ac:dyDescent="0.25">
      <c r="A1509" s="8">
        <v>44876</v>
      </c>
      <c r="B1509" t="s">
        <v>123</v>
      </c>
      <c r="C1509">
        <v>2022</v>
      </c>
      <c r="D1509" s="13">
        <v>2</v>
      </c>
      <c r="E1509" t="s">
        <v>72</v>
      </c>
      <c r="F1509">
        <v>78</v>
      </c>
      <c r="G1509">
        <v>403</v>
      </c>
      <c r="H1509" s="24">
        <v>499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30"/>
        <v>35</v>
      </c>
      <c r="Q1509">
        <v>29</v>
      </c>
      <c r="R1509" s="31">
        <v>90.2</v>
      </c>
      <c r="S1509">
        <v>64</v>
      </c>
    </row>
    <row r="1510" spans="1:20" ht="15.6" customHeight="1" x14ac:dyDescent="0.25">
      <c r="A1510" s="8">
        <v>44876</v>
      </c>
      <c r="B1510" t="s">
        <v>123</v>
      </c>
      <c r="C1510">
        <v>2022</v>
      </c>
      <c r="D1510" s="13">
        <v>2</v>
      </c>
      <c r="E1510" t="s">
        <v>72</v>
      </c>
      <c r="F1510">
        <v>78</v>
      </c>
      <c r="G1510">
        <v>403</v>
      </c>
      <c r="H1510" s="24">
        <v>500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30"/>
        <v>33</v>
      </c>
      <c r="Q1510">
        <v>55</v>
      </c>
      <c r="R1510" s="31">
        <v>86.4</v>
      </c>
      <c r="S1510">
        <v>88</v>
      </c>
    </row>
    <row r="1511" spans="1:20" ht="15.6" customHeight="1" x14ac:dyDescent="0.25">
      <c r="A1511" s="8">
        <v>44876</v>
      </c>
      <c r="B1511" t="s">
        <v>123</v>
      </c>
      <c r="C1511">
        <v>2022</v>
      </c>
      <c r="D1511" s="13">
        <v>2</v>
      </c>
      <c r="E1511" t="s">
        <v>72</v>
      </c>
      <c r="F1511">
        <v>78</v>
      </c>
      <c r="G1511">
        <v>403</v>
      </c>
      <c r="H1511" s="24">
        <v>562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30"/>
        <v>33</v>
      </c>
      <c r="Q1511">
        <v>56</v>
      </c>
      <c r="R1511" s="31">
        <v>101</v>
      </c>
      <c r="S1511">
        <v>89</v>
      </c>
    </row>
    <row r="1512" spans="1:20" ht="15.6" customHeight="1" x14ac:dyDescent="0.25">
      <c r="A1512" s="8">
        <v>44876</v>
      </c>
      <c r="B1512" t="s">
        <v>123</v>
      </c>
      <c r="C1512">
        <v>2022</v>
      </c>
      <c r="D1512" s="13">
        <v>2</v>
      </c>
      <c r="E1512" t="s">
        <v>72</v>
      </c>
      <c r="F1512">
        <v>77</v>
      </c>
      <c r="G1512">
        <v>404</v>
      </c>
      <c r="H1512" s="24">
        <v>583</v>
      </c>
      <c r="I1512">
        <v>1.625</v>
      </c>
      <c r="J1512">
        <v>23</v>
      </c>
      <c r="K1512">
        <v>30</v>
      </c>
      <c r="L1512">
        <v>9</v>
      </c>
      <c r="M1512">
        <v>2</v>
      </c>
      <c r="N1512">
        <v>28.4</v>
      </c>
      <c r="O1512" s="12" t="s">
        <v>32</v>
      </c>
      <c r="P1512">
        <f t="shared" si="30"/>
        <v>47</v>
      </c>
      <c r="Q1512">
        <v>64</v>
      </c>
      <c r="R1512" s="31">
        <v>85.6</v>
      </c>
      <c r="S1512">
        <v>111</v>
      </c>
    </row>
    <row r="1513" spans="1:20" ht="15.6" customHeight="1" x14ac:dyDescent="0.25">
      <c r="A1513" s="8">
        <v>44876</v>
      </c>
      <c r="B1513" t="s">
        <v>123</v>
      </c>
      <c r="C1513">
        <v>2022</v>
      </c>
      <c r="D1513" s="13">
        <v>2</v>
      </c>
      <c r="E1513" t="s">
        <v>72</v>
      </c>
      <c r="F1513">
        <v>77</v>
      </c>
      <c r="G1513">
        <v>404</v>
      </c>
      <c r="H1513" s="24">
        <v>584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30"/>
        <v>26</v>
      </c>
      <c r="Q1513">
        <v>61</v>
      </c>
      <c r="R1513" s="31">
        <v>122.2</v>
      </c>
      <c r="S1513">
        <v>87</v>
      </c>
    </row>
    <row r="1514" spans="1:20" ht="15.6" customHeight="1" x14ac:dyDescent="0.25">
      <c r="A1514" s="8">
        <v>44876</v>
      </c>
      <c r="B1514" t="s">
        <v>123</v>
      </c>
      <c r="C1514">
        <v>2022</v>
      </c>
      <c r="D1514" s="13">
        <v>2</v>
      </c>
      <c r="E1514" t="s">
        <v>72</v>
      </c>
      <c r="F1514">
        <v>77</v>
      </c>
      <c r="G1514">
        <v>404</v>
      </c>
      <c r="H1514" s="24">
        <v>585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30"/>
        <v>39</v>
      </c>
      <c r="Q1514">
        <v>38</v>
      </c>
      <c r="R1514" s="31">
        <v>93.6</v>
      </c>
      <c r="S1514">
        <v>77</v>
      </c>
    </row>
    <row r="1515" spans="1:20" ht="15.6" customHeight="1" x14ac:dyDescent="0.25">
      <c r="A1515" s="8">
        <v>44876</v>
      </c>
      <c r="B1515" t="s">
        <v>123</v>
      </c>
      <c r="C1515">
        <v>2022</v>
      </c>
      <c r="D1515" s="13">
        <v>2</v>
      </c>
      <c r="E1515" t="s">
        <v>72</v>
      </c>
      <c r="F1515">
        <v>77</v>
      </c>
      <c r="G1515">
        <v>404</v>
      </c>
      <c r="H1515" s="24">
        <v>586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30"/>
        <v>30</v>
      </c>
      <c r="Q1515">
        <v>53</v>
      </c>
      <c r="R1515" s="31">
        <v>124.8</v>
      </c>
      <c r="S1515">
        <v>83</v>
      </c>
    </row>
    <row r="1516" spans="1:20" ht="15.6" customHeight="1" x14ac:dyDescent="0.25">
      <c r="A1516" s="8">
        <v>44876</v>
      </c>
      <c r="B1516" t="s">
        <v>123</v>
      </c>
      <c r="C1516">
        <v>2022</v>
      </c>
      <c r="D1516" s="13">
        <v>2</v>
      </c>
      <c r="E1516" t="s">
        <v>72</v>
      </c>
      <c r="F1516">
        <v>77</v>
      </c>
      <c r="G1516">
        <v>404</v>
      </c>
      <c r="H1516" s="24">
        <v>587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30"/>
        <v>36</v>
      </c>
      <c r="Q1516">
        <v>71</v>
      </c>
      <c r="R1516" s="31">
        <v>93.8</v>
      </c>
      <c r="S1516">
        <v>107</v>
      </c>
    </row>
    <row r="1517" spans="1:20" ht="15.6" customHeight="1" x14ac:dyDescent="0.25">
      <c r="A1517" s="8">
        <v>44876</v>
      </c>
      <c r="B1517" t="s">
        <v>123</v>
      </c>
      <c r="C1517">
        <v>2022</v>
      </c>
      <c r="D1517" s="13">
        <v>2</v>
      </c>
      <c r="E1517" t="s">
        <v>72</v>
      </c>
      <c r="F1517">
        <v>77</v>
      </c>
      <c r="G1517">
        <v>404</v>
      </c>
      <c r="H1517" s="24">
        <v>588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30"/>
        <v>66</v>
      </c>
      <c r="Q1517">
        <v>53</v>
      </c>
      <c r="R1517" s="31">
        <v>92.8</v>
      </c>
      <c r="S1517">
        <v>119</v>
      </c>
    </row>
    <row r="1518" spans="1:20" ht="15.6" customHeight="1" x14ac:dyDescent="0.25">
      <c r="A1518" s="8">
        <v>44876</v>
      </c>
      <c r="B1518" t="s">
        <v>123</v>
      </c>
      <c r="C1518">
        <v>2022</v>
      </c>
      <c r="D1518" s="13">
        <v>2</v>
      </c>
      <c r="E1518" t="s">
        <v>72</v>
      </c>
      <c r="F1518">
        <v>77</v>
      </c>
      <c r="G1518">
        <v>404</v>
      </c>
      <c r="H1518" s="24">
        <v>589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30"/>
        <v>43</v>
      </c>
      <c r="Q1518">
        <v>44</v>
      </c>
      <c r="R1518" s="31">
        <v>102</v>
      </c>
      <c r="S1518">
        <v>87</v>
      </c>
    </row>
    <row r="1519" spans="1:20" ht="15.6" customHeight="1" x14ac:dyDescent="0.25">
      <c r="A1519" s="8">
        <v>44876</v>
      </c>
      <c r="B1519" t="s">
        <v>123</v>
      </c>
      <c r="C1519">
        <v>2022</v>
      </c>
      <c r="D1519" s="13">
        <v>2</v>
      </c>
      <c r="E1519" t="s">
        <v>72</v>
      </c>
      <c r="F1519">
        <v>77</v>
      </c>
      <c r="G1519">
        <v>404</v>
      </c>
      <c r="H1519" s="24">
        <v>590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30"/>
        <v>45</v>
      </c>
      <c r="Q1519">
        <v>63</v>
      </c>
      <c r="R1519" s="31">
        <v>99.4</v>
      </c>
      <c r="S1519">
        <v>108</v>
      </c>
    </row>
    <row r="1520" spans="1:20" ht="15.6" customHeight="1" x14ac:dyDescent="0.25">
      <c r="A1520" s="8">
        <v>44876</v>
      </c>
      <c r="B1520" t="s">
        <v>123</v>
      </c>
      <c r="C1520">
        <v>2022</v>
      </c>
      <c r="D1520" s="13">
        <v>2</v>
      </c>
      <c r="E1520" t="s">
        <v>72</v>
      </c>
      <c r="F1520">
        <v>77</v>
      </c>
      <c r="G1520">
        <v>404</v>
      </c>
      <c r="H1520" s="24">
        <v>591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30"/>
        <v>58</v>
      </c>
      <c r="Q1520">
        <v>71</v>
      </c>
      <c r="R1520" s="31">
        <v>100</v>
      </c>
      <c r="S1520">
        <v>129</v>
      </c>
    </row>
    <row r="1521" spans="1:20" ht="15.6" customHeight="1" x14ac:dyDescent="0.25">
      <c r="A1521" s="8">
        <v>44876</v>
      </c>
      <c r="B1521" t="s">
        <v>123</v>
      </c>
      <c r="C1521">
        <v>2022</v>
      </c>
      <c r="D1521" s="13">
        <v>2</v>
      </c>
      <c r="E1521" t="s">
        <v>72</v>
      </c>
      <c r="F1521">
        <v>77</v>
      </c>
      <c r="G1521">
        <v>405</v>
      </c>
      <c r="H1521" s="24">
        <v>573</v>
      </c>
      <c r="I1521">
        <v>3.6875</v>
      </c>
      <c r="J1521">
        <v>23</v>
      </c>
      <c r="K1521">
        <v>17</v>
      </c>
      <c r="L1521">
        <v>5</v>
      </c>
      <c r="M1521">
        <v>0</v>
      </c>
      <c r="N1521">
        <v>15.2</v>
      </c>
      <c r="O1521" s="12" t="s">
        <v>32</v>
      </c>
      <c r="P1521">
        <f t="shared" si="30"/>
        <v>48</v>
      </c>
      <c r="Q1521">
        <v>19</v>
      </c>
      <c r="R1521" s="31">
        <v>94</v>
      </c>
      <c r="S1521">
        <v>67</v>
      </c>
    </row>
    <row r="1522" spans="1:20" ht="15.6" customHeight="1" x14ac:dyDescent="0.25">
      <c r="A1522" s="8">
        <v>44876</v>
      </c>
      <c r="B1522" t="s">
        <v>123</v>
      </c>
      <c r="C1522">
        <v>2022</v>
      </c>
      <c r="D1522" s="13">
        <v>2</v>
      </c>
      <c r="E1522" t="s">
        <v>72</v>
      </c>
      <c r="F1522">
        <v>77</v>
      </c>
      <c r="G1522">
        <v>405</v>
      </c>
      <c r="H1522" s="24">
        <v>574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30"/>
        <v>9</v>
      </c>
      <c r="Q1522">
        <v>32</v>
      </c>
      <c r="R1522" s="31">
        <v>81</v>
      </c>
      <c r="S1522">
        <v>41</v>
      </c>
    </row>
    <row r="1523" spans="1:20" ht="15.6" customHeight="1" x14ac:dyDescent="0.25">
      <c r="A1523" s="8">
        <v>44876</v>
      </c>
      <c r="B1523" t="s">
        <v>123</v>
      </c>
      <c r="C1523">
        <v>2022</v>
      </c>
      <c r="D1523" s="13">
        <v>2</v>
      </c>
      <c r="E1523" t="s">
        <v>72</v>
      </c>
      <c r="F1523">
        <v>77</v>
      </c>
      <c r="G1523">
        <v>405</v>
      </c>
      <c r="H1523" s="24">
        <v>575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30"/>
        <v>2</v>
      </c>
      <c r="Q1523">
        <v>1</v>
      </c>
      <c r="R1523" s="31">
        <v>28.2</v>
      </c>
      <c r="S1523">
        <v>3</v>
      </c>
      <c r="T1523" t="s">
        <v>129</v>
      </c>
    </row>
    <row r="1524" spans="1:20" ht="15.6" customHeight="1" x14ac:dyDescent="0.25">
      <c r="A1524" s="8">
        <v>44876</v>
      </c>
      <c r="B1524" t="s">
        <v>123</v>
      </c>
      <c r="C1524">
        <v>2022</v>
      </c>
      <c r="D1524" s="13">
        <v>2</v>
      </c>
      <c r="E1524" t="s">
        <v>72</v>
      </c>
      <c r="F1524">
        <v>77</v>
      </c>
      <c r="G1524">
        <v>405</v>
      </c>
      <c r="H1524" s="24">
        <v>576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30"/>
        <v>14</v>
      </c>
      <c r="Q1524">
        <v>49</v>
      </c>
      <c r="R1524" s="31">
        <v>79.2</v>
      </c>
      <c r="S1524">
        <v>63</v>
      </c>
    </row>
    <row r="1525" spans="1:20" ht="15.6" customHeight="1" x14ac:dyDescent="0.25">
      <c r="A1525" s="8">
        <v>44876</v>
      </c>
      <c r="B1525" t="s">
        <v>123</v>
      </c>
      <c r="C1525">
        <v>2022</v>
      </c>
      <c r="D1525" s="13">
        <v>2</v>
      </c>
      <c r="E1525" t="s">
        <v>72</v>
      </c>
      <c r="F1525">
        <v>77</v>
      </c>
      <c r="G1525">
        <v>405</v>
      </c>
      <c r="H1525" s="24">
        <v>577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30"/>
        <v>20</v>
      </c>
      <c r="Q1525">
        <v>19</v>
      </c>
      <c r="R1525" s="31">
        <v>67</v>
      </c>
      <c r="S1525">
        <v>39</v>
      </c>
    </row>
    <row r="1526" spans="1:20" ht="15.6" customHeight="1" x14ac:dyDescent="0.25">
      <c r="A1526" s="8">
        <v>44876</v>
      </c>
      <c r="B1526" t="s">
        <v>123</v>
      </c>
      <c r="C1526">
        <v>2022</v>
      </c>
      <c r="D1526" s="13">
        <v>2</v>
      </c>
      <c r="E1526" t="s">
        <v>72</v>
      </c>
      <c r="F1526">
        <v>77</v>
      </c>
      <c r="G1526">
        <v>405</v>
      </c>
      <c r="H1526" s="24">
        <v>578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30"/>
        <v>6</v>
      </c>
      <c r="Q1526">
        <v>4</v>
      </c>
      <c r="R1526" s="31">
        <v>65</v>
      </c>
      <c r="S1526">
        <v>10</v>
      </c>
    </row>
    <row r="1527" spans="1:20" ht="15.6" customHeight="1" x14ac:dyDescent="0.25">
      <c r="A1527" s="8">
        <v>44876</v>
      </c>
      <c r="B1527" t="s">
        <v>123</v>
      </c>
      <c r="C1527">
        <v>2022</v>
      </c>
      <c r="D1527" s="13">
        <v>2</v>
      </c>
      <c r="E1527" t="s">
        <v>72</v>
      </c>
      <c r="F1527">
        <v>77</v>
      </c>
      <c r="G1527">
        <v>405</v>
      </c>
      <c r="H1527" s="24">
        <v>579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30"/>
        <v>21</v>
      </c>
      <c r="Q1527">
        <v>39</v>
      </c>
      <c r="R1527" s="31">
        <v>87.8</v>
      </c>
      <c r="S1527">
        <v>60</v>
      </c>
    </row>
    <row r="1528" spans="1:20" ht="15.6" customHeight="1" x14ac:dyDescent="0.25">
      <c r="A1528" s="8">
        <v>44876</v>
      </c>
      <c r="B1528" t="s">
        <v>123</v>
      </c>
      <c r="C1528">
        <v>2022</v>
      </c>
      <c r="D1528" s="13">
        <v>2</v>
      </c>
      <c r="E1528" t="s">
        <v>72</v>
      </c>
      <c r="F1528">
        <v>77</v>
      </c>
      <c r="G1528">
        <v>405</v>
      </c>
      <c r="H1528" s="24">
        <v>580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30"/>
        <v>19</v>
      </c>
      <c r="Q1528">
        <v>35</v>
      </c>
      <c r="R1528" s="31">
        <v>76</v>
      </c>
      <c r="S1528">
        <v>54</v>
      </c>
    </row>
    <row r="1529" spans="1:20" ht="15.6" customHeight="1" x14ac:dyDescent="0.25">
      <c r="A1529" s="8">
        <v>44876</v>
      </c>
      <c r="B1529" t="s">
        <v>123</v>
      </c>
      <c r="C1529">
        <v>2022</v>
      </c>
      <c r="D1529" s="13">
        <v>2</v>
      </c>
      <c r="E1529" t="s">
        <v>72</v>
      </c>
      <c r="F1529">
        <v>77</v>
      </c>
      <c r="G1529">
        <v>405</v>
      </c>
      <c r="H1529" s="24">
        <v>581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30"/>
        <v>0</v>
      </c>
      <c r="Q1529">
        <v>0</v>
      </c>
      <c r="R1529" s="31">
        <v>0</v>
      </c>
      <c r="S1529">
        <v>0</v>
      </c>
      <c r="T1529" t="s">
        <v>130</v>
      </c>
    </row>
    <row r="1530" spans="1:20" ht="15.6" customHeight="1" x14ac:dyDescent="0.25">
      <c r="A1530" s="8">
        <v>44876</v>
      </c>
      <c r="B1530" t="s">
        <v>123</v>
      </c>
      <c r="C1530">
        <v>2022</v>
      </c>
      <c r="D1530" s="13">
        <v>2</v>
      </c>
      <c r="E1530" t="s">
        <v>72</v>
      </c>
      <c r="F1530">
        <v>77</v>
      </c>
      <c r="G1530">
        <v>405</v>
      </c>
      <c r="H1530" s="24">
        <v>582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30"/>
        <v>21</v>
      </c>
      <c r="Q1530">
        <v>42</v>
      </c>
      <c r="R1530" s="31">
        <v>82</v>
      </c>
      <c r="S1530">
        <v>63</v>
      </c>
    </row>
    <row r="1531" spans="1:20" ht="15.6" customHeight="1" x14ac:dyDescent="0.25">
      <c r="A1531" s="8">
        <v>44876</v>
      </c>
      <c r="B1531" t="s">
        <v>123</v>
      </c>
      <c r="C1531">
        <v>2022</v>
      </c>
      <c r="D1531" s="13">
        <v>2</v>
      </c>
      <c r="E1531" t="s">
        <v>72</v>
      </c>
      <c r="F1531">
        <v>77</v>
      </c>
      <c r="G1531">
        <v>406</v>
      </c>
      <c r="H1531" s="24">
        <v>563</v>
      </c>
      <c r="I1531">
        <v>3.75</v>
      </c>
      <c r="J1531">
        <v>25</v>
      </c>
      <c r="K1531">
        <v>0</v>
      </c>
      <c r="L1531">
        <v>4</v>
      </c>
      <c r="M1531">
        <v>5</v>
      </c>
      <c r="N1531">
        <v>15</v>
      </c>
      <c r="O1531" s="12" t="s">
        <v>32</v>
      </c>
      <c r="P1531">
        <f t="shared" si="30"/>
        <v>0</v>
      </c>
      <c r="Q1531">
        <v>0</v>
      </c>
      <c r="R1531" s="31">
        <v>0</v>
      </c>
      <c r="S1531">
        <v>0</v>
      </c>
      <c r="T1531" t="s">
        <v>131</v>
      </c>
    </row>
    <row r="1532" spans="1:20" ht="15.6" customHeight="1" x14ac:dyDescent="0.25">
      <c r="A1532" s="8">
        <v>44876</v>
      </c>
      <c r="B1532" t="s">
        <v>123</v>
      </c>
      <c r="C1532">
        <v>2022</v>
      </c>
      <c r="D1532" s="13">
        <v>2</v>
      </c>
      <c r="E1532" t="s">
        <v>72</v>
      </c>
      <c r="F1532">
        <v>77</v>
      </c>
      <c r="G1532">
        <v>406</v>
      </c>
      <c r="H1532" s="24">
        <v>564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30"/>
        <v>28</v>
      </c>
      <c r="Q1532">
        <v>33</v>
      </c>
      <c r="R1532" s="31">
        <v>102</v>
      </c>
      <c r="S1532">
        <v>61</v>
      </c>
    </row>
    <row r="1533" spans="1:20" ht="15.6" customHeight="1" x14ac:dyDescent="0.25">
      <c r="A1533" s="8">
        <v>44876</v>
      </c>
      <c r="B1533" t="s">
        <v>123</v>
      </c>
      <c r="C1533">
        <v>2022</v>
      </c>
      <c r="D1533" s="13">
        <v>2</v>
      </c>
      <c r="E1533" t="s">
        <v>72</v>
      </c>
      <c r="F1533">
        <v>77</v>
      </c>
      <c r="G1533">
        <v>406</v>
      </c>
      <c r="H1533" s="24">
        <v>565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30"/>
        <v>45</v>
      </c>
      <c r="Q1533">
        <v>37</v>
      </c>
      <c r="R1533" s="31">
        <v>79.400000000000006</v>
      </c>
      <c r="S1533">
        <v>82</v>
      </c>
    </row>
    <row r="1534" spans="1:20" ht="15.6" customHeight="1" x14ac:dyDescent="0.25">
      <c r="A1534" s="8">
        <v>44876</v>
      </c>
      <c r="B1534" t="s">
        <v>123</v>
      </c>
      <c r="C1534">
        <v>2022</v>
      </c>
      <c r="D1534" s="13">
        <v>2</v>
      </c>
      <c r="E1534" t="s">
        <v>72</v>
      </c>
      <c r="F1534">
        <v>77</v>
      </c>
      <c r="G1534">
        <v>406</v>
      </c>
      <c r="H1534" s="24">
        <v>566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30"/>
        <v>14</v>
      </c>
      <c r="Q1534">
        <v>79</v>
      </c>
      <c r="R1534" s="31">
        <v>110</v>
      </c>
      <c r="S1534">
        <v>93</v>
      </c>
    </row>
    <row r="1535" spans="1:20" ht="15.6" customHeight="1" x14ac:dyDescent="0.25">
      <c r="A1535" s="8">
        <v>44876</v>
      </c>
      <c r="B1535" t="s">
        <v>123</v>
      </c>
      <c r="C1535">
        <v>2022</v>
      </c>
      <c r="D1535" s="13">
        <v>2</v>
      </c>
      <c r="E1535" t="s">
        <v>72</v>
      </c>
      <c r="F1535">
        <v>77</v>
      </c>
      <c r="G1535">
        <v>406</v>
      </c>
      <c r="H1535" s="24">
        <v>567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30"/>
        <v>6</v>
      </c>
      <c r="Q1535">
        <v>2</v>
      </c>
      <c r="R1535" s="31">
        <v>59</v>
      </c>
      <c r="S1535">
        <v>8</v>
      </c>
    </row>
    <row r="1536" spans="1:20" ht="15.6" customHeight="1" x14ac:dyDescent="0.25">
      <c r="A1536" s="8">
        <v>44876</v>
      </c>
      <c r="B1536" t="s">
        <v>123</v>
      </c>
      <c r="C1536">
        <v>2022</v>
      </c>
      <c r="D1536" s="13">
        <v>2</v>
      </c>
      <c r="E1536" t="s">
        <v>72</v>
      </c>
      <c r="F1536">
        <v>77</v>
      </c>
      <c r="G1536">
        <v>406</v>
      </c>
      <c r="H1536" s="24">
        <v>568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30"/>
        <v>28</v>
      </c>
      <c r="Q1536">
        <v>79</v>
      </c>
      <c r="R1536" s="31">
        <v>89.4</v>
      </c>
      <c r="S1536">
        <v>107</v>
      </c>
    </row>
    <row r="1537" spans="1:20" ht="15.6" customHeight="1" x14ac:dyDescent="0.25">
      <c r="A1537" s="8">
        <v>44876</v>
      </c>
      <c r="B1537" t="s">
        <v>123</v>
      </c>
      <c r="C1537">
        <v>2022</v>
      </c>
      <c r="D1537" s="13">
        <v>2</v>
      </c>
      <c r="E1537" t="s">
        <v>72</v>
      </c>
      <c r="F1537">
        <v>77</v>
      </c>
      <c r="G1537">
        <v>406</v>
      </c>
      <c r="H1537" s="24">
        <v>569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30"/>
        <v>6</v>
      </c>
      <c r="Q1537">
        <v>3</v>
      </c>
      <c r="R1537" s="31">
        <v>59</v>
      </c>
      <c r="S1537">
        <v>9</v>
      </c>
    </row>
    <row r="1538" spans="1:20" ht="15.6" customHeight="1" x14ac:dyDescent="0.25">
      <c r="A1538" s="8">
        <v>44876</v>
      </c>
      <c r="B1538" t="s">
        <v>123</v>
      </c>
      <c r="C1538">
        <v>2022</v>
      </c>
      <c r="D1538" s="13">
        <v>2</v>
      </c>
      <c r="E1538" t="s">
        <v>72</v>
      </c>
      <c r="F1538">
        <v>77</v>
      </c>
      <c r="G1538">
        <v>406</v>
      </c>
      <c r="H1538" s="24">
        <v>570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30"/>
        <v>16</v>
      </c>
      <c r="Q1538">
        <v>16</v>
      </c>
      <c r="R1538" s="31">
        <v>88.8</v>
      </c>
      <c r="S1538">
        <v>32</v>
      </c>
    </row>
    <row r="1539" spans="1:20" ht="15.6" customHeight="1" x14ac:dyDescent="0.25">
      <c r="A1539" s="8">
        <v>44876</v>
      </c>
      <c r="B1539" t="s">
        <v>123</v>
      </c>
      <c r="C1539">
        <v>2022</v>
      </c>
      <c r="D1539" s="13">
        <v>2</v>
      </c>
      <c r="E1539" t="s">
        <v>72</v>
      </c>
      <c r="F1539">
        <v>77</v>
      </c>
      <c r="G1539">
        <v>406</v>
      </c>
      <c r="H1539" s="24">
        <v>572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30"/>
        <v>0</v>
      </c>
      <c r="Q1539">
        <v>0</v>
      </c>
      <c r="R1539" s="31">
        <v>0</v>
      </c>
      <c r="S1539">
        <v>0</v>
      </c>
      <c r="T1539" t="s">
        <v>131</v>
      </c>
    </row>
    <row r="1540" spans="1:20" ht="15.6" customHeight="1" x14ac:dyDescent="0.25">
      <c r="A1540" s="8">
        <v>44866</v>
      </c>
      <c r="B1540" t="s">
        <v>6</v>
      </c>
      <c r="C1540">
        <v>2022</v>
      </c>
      <c r="D1540" s="13">
        <v>2</v>
      </c>
      <c r="E1540" t="s">
        <v>72</v>
      </c>
      <c r="F1540">
        <v>70</v>
      </c>
      <c r="G1540">
        <v>407</v>
      </c>
      <c r="H1540" s="24">
        <v>673</v>
      </c>
      <c r="I1540">
        <v>3.125</v>
      </c>
      <c r="J1540">
        <v>15</v>
      </c>
      <c r="K1540">
        <v>11</v>
      </c>
      <c r="L1540">
        <v>0</v>
      </c>
      <c r="M1540">
        <v>0</v>
      </c>
      <c r="N1540">
        <v>14.6</v>
      </c>
      <c r="O1540" s="12" t="s">
        <v>34</v>
      </c>
      <c r="P1540">
        <f t="shared" si="30"/>
        <v>22</v>
      </c>
      <c r="Q1540">
        <v>16</v>
      </c>
      <c r="R1540" s="31">
        <v>103</v>
      </c>
      <c r="S1540">
        <v>38</v>
      </c>
      <c r="T1540" t="s">
        <v>125</v>
      </c>
    </row>
    <row r="1541" spans="1:20" ht="15.6" customHeight="1" x14ac:dyDescent="0.25">
      <c r="A1541" s="8">
        <v>44866</v>
      </c>
      <c r="B1541" t="s">
        <v>6</v>
      </c>
      <c r="C1541">
        <v>2022</v>
      </c>
      <c r="D1541" s="13">
        <v>2</v>
      </c>
      <c r="E1541" t="s">
        <v>72</v>
      </c>
      <c r="F1541">
        <v>70</v>
      </c>
      <c r="G1541">
        <v>407</v>
      </c>
      <c r="H1541" s="24">
        <v>674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30"/>
        <v>21</v>
      </c>
      <c r="Q1541">
        <v>18</v>
      </c>
      <c r="R1541" s="31">
        <v>115.6</v>
      </c>
      <c r="S1541">
        <v>39</v>
      </c>
      <c r="T1541" t="s">
        <v>125</v>
      </c>
    </row>
    <row r="1542" spans="1:20" ht="15.6" customHeight="1" x14ac:dyDescent="0.25">
      <c r="A1542" s="8">
        <v>44866</v>
      </c>
      <c r="B1542" t="s">
        <v>6</v>
      </c>
      <c r="C1542">
        <v>2022</v>
      </c>
      <c r="D1542" s="13">
        <v>2</v>
      </c>
      <c r="E1542" t="s">
        <v>72</v>
      </c>
      <c r="F1542">
        <v>70</v>
      </c>
      <c r="G1542">
        <v>407</v>
      </c>
      <c r="H1542" s="24">
        <v>675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30"/>
        <v>12</v>
      </c>
      <c r="Q1542">
        <v>9</v>
      </c>
      <c r="R1542" s="31">
        <v>104.8</v>
      </c>
      <c r="S1542">
        <v>21</v>
      </c>
    </row>
    <row r="1543" spans="1:20" ht="15.6" customHeight="1" x14ac:dyDescent="0.25">
      <c r="A1543" s="8">
        <v>44866</v>
      </c>
      <c r="B1543" t="s">
        <v>6</v>
      </c>
      <c r="C1543">
        <v>2022</v>
      </c>
      <c r="D1543" s="13">
        <v>2</v>
      </c>
      <c r="E1543" t="s">
        <v>72</v>
      </c>
      <c r="F1543">
        <v>70</v>
      </c>
      <c r="G1543">
        <v>407</v>
      </c>
      <c r="H1543" s="24">
        <v>676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30"/>
        <v>14</v>
      </c>
      <c r="Q1543">
        <v>17</v>
      </c>
      <c r="R1543" s="31">
        <v>106.4</v>
      </c>
      <c r="S1543">
        <v>31</v>
      </c>
    </row>
    <row r="1544" spans="1:20" ht="15.6" customHeight="1" x14ac:dyDescent="0.25">
      <c r="A1544" s="8">
        <v>44866</v>
      </c>
      <c r="B1544" t="s">
        <v>6</v>
      </c>
      <c r="C1544">
        <v>2022</v>
      </c>
      <c r="D1544" s="13">
        <v>2</v>
      </c>
      <c r="E1544" t="s">
        <v>72</v>
      </c>
      <c r="F1544">
        <v>70</v>
      </c>
      <c r="G1544">
        <v>407</v>
      </c>
      <c r="H1544" s="24">
        <v>677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30"/>
        <v>41</v>
      </c>
      <c r="Q1544">
        <v>56</v>
      </c>
      <c r="R1544" s="31">
        <v>112</v>
      </c>
      <c r="S1544">
        <v>97</v>
      </c>
    </row>
    <row r="1545" spans="1:20" ht="15.6" customHeight="1" x14ac:dyDescent="0.25">
      <c r="A1545" s="8">
        <v>44866</v>
      </c>
      <c r="B1545" t="s">
        <v>6</v>
      </c>
      <c r="C1545">
        <v>2022</v>
      </c>
      <c r="D1545" s="13">
        <v>2</v>
      </c>
      <c r="E1545" t="s">
        <v>72</v>
      </c>
      <c r="F1545">
        <v>70</v>
      </c>
      <c r="G1545">
        <v>407</v>
      </c>
      <c r="H1545" s="24">
        <v>678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30"/>
        <v>43</v>
      </c>
      <c r="Q1545">
        <v>25</v>
      </c>
      <c r="R1545" s="31">
        <v>107.8</v>
      </c>
      <c r="S1545">
        <v>68</v>
      </c>
    </row>
    <row r="1546" spans="1:20" ht="15.6" customHeight="1" x14ac:dyDescent="0.25">
      <c r="A1546" s="8">
        <v>44866</v>
      </c>
      <c r="B1546" t="s">
        <v>6</v>
      </c>
      <c r="C1546">
        <v>2022</v>
      </c>
      <c r="D1546" s="13">
        <v>2</v>
      </c>
      <c r="E1546" t="s">
        <v>72</v>
      </c>
      <c r="F1546">
        <v>70</v>
      </c>
      <c r="G1546">
        <v>407</v>
      </c>
      <c r="H1546" s="24">
        <v>679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30"/>
        <v>27</v>
      </c>
      <c r="Q1546">
        <v>26</v>
      </c>
      <c r="R1546" s="31">
        <v>75</v>
      </c>
      <c r="S1546">
        <v>53</v>
      </c>
    </row>
    <row r="1547" spans="1:20" ht="15.6" customHeight="1" x14ac:dyDescent="0.25">
      <c r="A1547" s="8">
        <v>44866</v>
      </c>
      <c r="B1547" t="s">
        <v>6</v>
      </c>
      <c r="C1547">
        <v>2022</v>
      </c>
      <c r="D1547" s="13">
        <v>2</v>
      </c>
      <c r="E1547" t="s">
        <v>72</v>
      </c>
      <c r="F1547">
        <v>70</v>
      </c>
      <c r="G1547">
        <v>407</v>
      </c>
      <c r="H1547" s="24">
        <v>680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30"/>
        <v>27</v>
      </c>
      <c r="Q1547">
        <v>13</v>
      </c>
      <c r="R1547" s="31">
        <v>100.6</v>
      </c>
      <c r="S1547">
        <v>40</v>
      </c>
    </row>
    <row r="1548" spans="1:20" ht="15.6" customHeight="1" x14ac:dyDescent="0.25">
      <c r="A1548" s="8">
        <v>44866</v>
      </c>
      <c r="B1548" t="s">
        <v>6</v>
      </c>
      <c r="C1548">
        <v>2022</v>
      </c>
      <c r="D1548" s="13">
        <v>2</v>
      </c>
      <c r="E1548" t="s">
        <v>72</v>
      </c>
      <c r="F1548">
        <v>70</v>
      </c>
      <c r="G1548">
        <v>407</v>
      </c>
      <c r="H1548" s="24">
        <v>681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30"/>
        <v>15</v>
      </c>
      <c r="Q1548">
        <v>12</v>
      </c>
      <c r="R1548" s="31">
        <v>95.4</v>
      </c>
      <c r="S1548">
        <v>27</v>
      </c>
    </row>
    <row r="1549" spans="1:20" ht="15.6" customHeight="1" x14ac:dyDescent="0.25">
      <c r="A1549" s="8">
        <v>44866</v>
      </c>
      <c r="B1549" t="s">
        <v>6</v>
      </c>
      <c r="C1549">
        <v>2022</v>
      </c>
      <c r="D1549" s="13">
        <v>2</v>
      </c>
      <c r="E1549" t="s">
        <v>72</v>
      </c>
      <c r="F1549">
        <v>70</v>
      </c>
      <c r="G1549">
        <v>407</v>
      </c>
      <c r="H1549" s="24">
        <v>682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30"/>
        <v>59</v>
      </c>
      <c r="Q1549">
        <v>45</v>
      </c>
      <c r="R1549" s="31">
        <v>118</v>
      </c>
      <c r="S1549">
        <v>104</v>
      </c>
    </row>
    <row r="1550" spans="1:20" ht="15.6" customHeight="1" x14ac:dyDescent="0.25">
      <c r="A1550" s="8">
        <v>44866</v>
      </c>
      <c r="B1550" t="s">
        <v>6</v>
      </c>
      <c r="C1550">
        <v>2022</v>
      </c>
      <c r="D1550" s="13">
        <v>2</v>
      </c>
      <c r="E1550" t="s">
        <v>72</v>
      </c>
      <c r="F1550">
        <v>70</v>
      </c>
      <c r="G1550">
        <v>408</v>
      </c>
      <c r="H1550" s="24">
        <v>663</v>
      </c>
      <c r="I1550">
        <v>3.6875</v>
      </c>
      <c r="J1550">
        <v>25</v>
      </c>
      <c r="K1550">
        <v>1</v>
      </c>
      <c r="L1550">
        <v>0</v>
      </c>
      <c r="M1550">
        <v>0</v>
      </c>
      <c r="N1550">
        <v>20.8</v>
      </c>
      <c r="O1550" s="12" t="s">
        <v>34</v>
      </c>
      <c r="P1550">
        <f t="shared" si="30"/>
        <v>37</v>
      </c>
      <c r="Q1550">
        <v>66</v>
      </c>
      <c r="R1550" s="31">
        <v>106.8</v>
      </c>
      <c r="S1550">
        <v>103</v>
      </c>
    </row>
    <row r="1551" spans="1:20" ht="15.6" customHeight="1" x14ac:dyDescent="0.25">
      <c r="A1551" s="8">
        <v>44866</v>
      </c>
      <c r="B1551" t="s">
        <v>6</v>
      </c>
      <c r="C1551">
        <v>2022</v>
      </c>
      <c r="D1551" s="13">
        <v>2</v>
      </c>
      <c r="E1551" t="s">
        <v>72</v>
      </c>
      <c r="F1551">
        <v>70</v>
      </c>
      <c r="G1551">
        <v>408</v>
      </c>
      <c r="H1551" s="24">
        <v>664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ref="P1551:P1614" si="31">S1551-Q1551</f>
        <v>79</v>
      </c>
      <c r="Q1551">
        <v>38</v>
      </c>
      <c r="R1551" s="31">
        <v>108.6</v>
      </c>
      <c r="S1551">
        <v>117</v>
      </c>
    </row>
    <row r="1552" spans="1:20" ht="15.6" customHeight="1" x14ac:dyDescent="0.25">
      <c r="A1552" s="8">
        <v>44866</v>
      </c>
      <c r="B1552" t="s">
        <v>6</v>
      </c>
      <c r="C1552">
        <v>2022</v>
      </c>
      <c r="D1552" s="13">
        <v>2</v>
      </c>
      <c r="E1552" t="s">
        <v>72</v>
      </c>
      <c r="F1552">
        <v>70</v>
      </c>
      <c r="G1552">
        <v>408</v>
      </c>
      <c r="H1552" s="24">
        <v>665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si="31"/>
        <v>39</v>
      </c>
      <c r="Q1552">
        <v>42</v>
      </c>
      <c r="R1552" s="31">
        <v>105.2</v>
      </c>
      <c r="S1552">
        <v>81</v>
      </c>
    </row>
    <row r="1553" spans="1:19" ht="15.6" customHeight="1" x14ac:dyDescent="0.25">
      <c r="A1553" s="8">
        <v>44866</v>
      </c>
      <c r="B1553" t="s">
        <v>6</v>
      </c>
      <c r="C1553">
        <v>2022</v>
      </c>
      <c r="D1553" s="13">
        <v>2</v>
      </c>
      <c r="E1553" t="s">
        <v>72</v>
      </c>
      <c r="F1553">
        <v>70</v>
      </c>
      <c r="G1553">
        <v>408</v>
      </c>
      <c r="H1553" s="24">
        <v>666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1"/>
        <v>24</v>
      </c>
      <c r="Q1553">
        <v>40</v>
      </c>
      <c r="R1553" s="31">
        <v>104.6</v>
      </c>
      <c r="S1553">
        <v>64</v>
      </c>
    </row>
    <row r="1554" spans="1:19" ht="15.6" customHeight="1" x14ac:dyDescent="0.25">
      <c r="A1554" s="8">
        <v>44866</v>
      </c>
      <c r="B1554" t="s">
        <v>6</v>
      </c>
      <c r="C1554">
        <v>2022</v>
      </c>
      <c r="D1554" s="13">
        <v>2</v>
      </c>
      <c r="E1554" t="s">
        <v>72</v>
      </c>
      <c r="F1554">
        <v>70</v>
      </c>
      <c r="G1554">
        <v>408</v>
      </c>
      <c r="H1554" s="24">
        <v>667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1"/>
        <v>39</v>
      </c>
      <c r="Q1554">
        <v>57</v>
      </c>
      <c r="R1554" s="31">
        <v>98.6</v>
      </c>
      <c r="S1554">
        <v>96</v>
      </c>
    </row>
    <row r="1555" spans="1:19" ht="15.6" customHeight="1" x14ac:dyDescent="0.25">
      <c r="A1555" s="8">
        <v>44866</v>
      </c>
      <c r="B1555" t="s">
        <v>6</v>
      </c>
      <c r="C1555">
        <v>2022</v>
      </c>
      <c r="D1555" s="13">
        <v>2</v>
      </c>
      <c r="E1555" t="s">
        <v>72</v>
      </c>
      <c r="F1555">
        <v>70</v>
      </c>
      <c r="G1555">
        <v>408</v>
      </c>
      <c r="H1555" s="24">
        <v>668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1"/>
        <v>35</v>
      </c>
      <c r="Q1555">
        <v>23</v>
      </c>
      <c r="R1555" s="31">
        <v>75.599999999999994</v>
      </c>
      <c r="S1555">
        <v>58</v>
      </c>
    </row>
    <row r="1556" spans="1:19" ht="15.6" customHeight="1" x14ac:dyDescent="0.25">
      <c r="A1556" s="8">
        <v>44866</v>
      </c>
      <c r="B1556" t="s">
        <v>6</v>
      </c>
      <c r="C1556">
        <v>2022</v>
      </c>
      <c r="D1556" s="13">
        <v>2</v>
      </c>
      <c r="E1556" t="s">
        <v>72</v>
      </c>
      <c r="F1556">
        <v>70</v>
      </c>
      <c r="G1556">
        <v>408</v>
      </c>
      <c r="H1556" s="24">
        <v>669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1"/>
        <v>52</v>
      </c>
      <c r="Q1556">
        <v>55</v>
      </c>
      <c r="R1556" s="31">
        <v>98.2</v>
      </c>
      <c r="S1556">
        <v>107</v>
      </c>
    </row>
    <row r="1557" spans="1:19" ht="15.6" customHeight="1" x14ac:dyDescent="0.25">
      <c r="A1557" s="8">
        <v>44866</v>
      </c>
      <c r="B1557" t="s">
        <v>6</v>
      </c>
      <c r="C1557">
        <v>2022</v>
      </c>
      <c r="D1557" s="13">
        <v>2</v>
      </c>
      <c r="E1557" t="s">
        <v>72</v>
      </c>
      <c r="F1557">
        <v>70</v>
      </c>
      <c r="G1557">
        <v>408</v>
      </c>
      <c r="H1557" s="24">
        <v>670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1"/>
        <v>25</v>
      </c>
      <c r="Q1557">
        <v>24</v>
      </c>
      <c r="R1557" s="31">
        <v>89.2</v>
      </c>
      <c r="S1557">
        <v>49</v>
      </c>
    </row>
    <row r="1558" spans="1:19" ht="15.6" customHeight="1" x14ac:dyDescent="0.25">
      <c r="A1558" s="8">
        <v>44866</v>
      </c>
      <c r="B1558" t="s">
        <v>6</v>
      </c>
      <c r="C1558">
        <v>2022</v>
      </c>
      <c r="D1558" s="13">
        <v>2</v>
      </c>
      <c r="E1558" t="s">
        <v>72</v>
      </c>
      <c r="F1558">
        <v>70</v>
      </c>
      <c r="G1558">
        <v>408</v>
      </c>
      <c r="H1558" s="24">
        <v>671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1"/>
        <v>52</v>
      </c>
      <c r="Q1558">
        <v>42</v>
      </c>
      <c r="R1558" s="31">
        <v>108.8</v>
      </c>
      <c r="S1558">
        <v>94</v>
      </c>
    </row>
    <row r="1559" spans="1:19" ht="15.6" customHeight="1" x14ac:dyDescent="0.25">
      <c r="A1559" s="8">
        <v>44866</v>
      </c>
      <c r="B1559" t="s">
        <v>6</v>
      </c>
      <c r="C1559">
        <v>2022</v>
      </c>
      <c r="D1559" s="13">
        <v>2</v>
      </c>
      <c r="E1559" t="s">
        <v>72</v>
      </c>
      <c r="F1559">
        <v>70</v>
      </c>
      <c r="G1559">
        <v>408</v>
      </c>
      <c r="H1559" s="24">
        <v>672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1"/>
        <v>50</v>
      </c>
      <c r="Q1559">
        <v>68</v>
      </c>
      <c r="R1559" s="31">
        <v>110.4</v>
      </c>
      <c r="S1559">
        <v>118</v>
      </c>
    </row>
    <row r="1560" spans="1:19" ht="15.6" customHeight="1" x14ac:dyDescent="0.25">
      <c r="A1560" s="8">
        <v>44866</v>
      </c>
      <c r="B1560" t="s">
        <v>6</v>
      </c>
      <c r="C1560">
        <v>2022</v>
      </c>
      <c r="D1560" s="13">
        <v>2</v>
      </c>
      <c r="E1560" t="s">
        <v>72</v>
      </c>
      <c r="F1560">
        <v>70</v>
      </c>
      <c r="G1560">
        <v>409</v>
      </c>
      <c r="H1560" s="24">
        <v>653</v>
      </c>
      <c r="I1560">
        <v>5</v>
      </c>
      <c r="J1560">
        <v>20</v>
      </c>
      <c r="K1560">
        <v>5</v>
      </c>
      <c r="L1560">
        <v>0</v>
      </c>
      <c r="M1560">
        <v>0.5</v>
      </c>
      <c r="N1560">
        <v>18.8</v>
      </c>
      <c r="O1560" s="12" t="s">
        <v>34</v>
      </c>
      <c r="P1560">
        <f t="shared" si="31"/>
        <v>12</v>
      </c>
      <c r="Q1560">
        <v>38</v>
      </c>
      <c r="R1560" s="31">
        <v>81.599999999999994</v>
      </c>
      <c r="S1560">
        <v>50</v>
      </c>
    </row>
    <row r="1561" spans="1:19" ht="15.6" customHeight="1" x14ac:dyDescent="0.25">
      <c r="A1561" s="8">
        <v>44866</v>
      </c>
      <c r="B1561" t="s">
        <v>6</v>
      </c>
      <c r="C1561">
        <v>2022</v>
      </c>
      <c r="D1561" s="13">
        <v>2</v>
      </c>
      <c r="E1561" t="s">
        <v>72</v>
      </c>
      <c r="F1561">
        <v>70</v>
      </c>
      <c r="G1561">
        <v>409</v>
      </c>
      <c r="H1561" s="24">
        <v>654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1"/>
        <v>33</v>
      </c>
      <c r="Q1561">
        <v>47</v>
      </c>
      <c r="R1561" s="31">
        <v>83.2</v>
      </c>
      <c r="S1561">
        <v>80</v>
      </c>
    </row>
    <row r="1562" spans="1:19" ht="15.6" customHeight="1" x14ac:dyDescent="0.25">
      <c r="A1562" s="8">
        <v>44866</v>
      </c>
      <c r="B1562" t="s">
        <v>6</v>
      </c>
      <c r="C1562">
        <v>2022</v>
      </c>
      <c r="D1562" s="13">
        <v>2</v>
      </c>
      <c r="E1562" t="s">
        <v>72</v>
      </c>
      <c r="F1562">
        <v>70</v>
      </c>
      <c r="G1562">
        <v>409</v>
      </c>
      <c r="H1562" s="24">
        <v>655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1"/>
        <v>19</v>
      </c>
      <c r="Q1562">
        <v>18</v>
      </c>
      <c r="R1562" s="31">
        <v>73</v>
      </c>
      <c r="S1562">
        <v>37</v>
      </c>
    </row>
    <row r="1563" spans="1:19" ht="15.6" customHeight="1" x14ac:dyDescent="0.25">
      <c r="A1563" s="8">
        <v>44866</v>
      </c>
      <c r="B1563" t="s">
        <v>6</v>
      </c>
      <c r="C1563">
        <v>2022</v>
      </c>
      <c r="D1563" s="13">
        <v>2</v>
      </c>
      <c r="E1563" t="s">
        <v>72</v>
      </c>
      <c r="F1563">
        <v>70</v>
      </c>
      <c r="G1563">
        <v>409</v>
      </c>
      <c r="H1563" s="24">
        <v>656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1"/>
        <v>21</v>
      </c>
      <c r="Q1563">
        <v>14</v>
      </c>
      <c r="R1563" s="31">
        <v>76.400000000000006</v>
      </c>
      <c r="S1563">
        <v>35</v>
      </c>
    </row>
    <row r="1564" spans="1:19" ht="15.6" customHeight="1" x14ac:dyDescent="0.25">
      <c r="A1564" s="8">
        <v>44866</v>
      </c>
      <c r="B1564" t="s">
        <v>6</v>
      </c>
      <c r="C1564">
        <v>2022</v>
      </c>
      <c r="D1564" s="13">
        <v>2</v>
      </c>
      <c r="E1564" t="s">
        <v>72</v>
      </c>
      <c r="F1564">
        <v>70</v>
      </c>
      <c r="G1564">
        <v>409</v>
      </c>
      <c r="H1564" s="24">
        <v>657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1"/>
        <v>30</v>
      </c>
      <c r="Q1564">
        <v>31</v>
      </c>
      <c r="R1564" s="31">
        <v>70.599999999999994</v>
      </c>
      <c r="S1564">
        <v>61</v>
      </c>
    </row>
    <row r="1565" spans="1:19" ht="15.6" customHeight="1" x14ac:dyDescent="0.25">
      <c r="A1565" s="8">
        <v>44866</v>
      </c>
      <c r="B1565" t="s">
        <v>6</v>
      </c>
      <c r="C1565">
        <v>2022</v>
      </c>
      <c r="D1565" s="13">
        <v>2</v>
      </c>
      <c r="E1565" t="s">
        <v>72</v>
      </c>
      <c r="F1565">
        <v>70</v>
      </c>
      <c r="G1565">
        <v>409</v>
      </c>
      <c r="H1565" s="24">
        <v>658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1"/>
        <v>39</v>
      </c>
      <c r="Q1565">
        <v>52</v>
      </c>
      <c r="R1565" s="31">
        <v>79.400000000000006</v>
      </c>
      <c r="S1565">
        <v>91</v>
      </c>
    </row>
    <row r="1566" spans="1:19" ht="15.6" customHeight="1" x14ac:dyDescent="0.25">
      <c r="A1566" s="8">
        <v>44866</v>
      </c>
      <c r="B1566" t="s">
        <v>6</v>
      </c>
      <c r="C1566">
        <v>2022</v>
      </c>
      <c r="D1566" s="13">
        <v>2</v>
      </c>
      <c r="E1566" t="s">
        <v>72</v>
      </c>
      <c r="F1566">
        <v>70</v>
      </c>
      <c r="G1566">
        <v>409</v>
      </c>
      <c r="H1566" s="24">
        <v>659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1"/>
        <v>27</v>
      </c>
      <c r="Q1566">
        <v>37</v>
      </c>
      <c r="R1566" s="31">
        <v>82.2</v>
      </c>
      <c r="S1566">
        <v>64</v>
      </c>
    </row>
    <row r="1567" spans="1:19" ht="15.6" customHeight="1" x14ac:dyDescent="0.25">
      <c r="A1567" s="8">
        <v>44866</v>
      </c>
      <c r="B1567" t="s">
        <v>6</v>
      </c>
      <c r="C1567">
        <v>2022</v>
      </c>
      <c r="D1567" s="13">
        <v>2</v>
      </c>
      <c r="E1567" t="s">
        <v>72</v>
      </c>
      <c r="F1567">
        <v>70</v>
      </c>
      <c r="G1567">
        <v>409</v>
      </c>
      <c r="H1567" s="24">
        <v>660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1"/>
        <v>79</v>
      </c>
      <c r="Q1567">
        <v>84</v>
      </c>
      <c r="R1567" s="31">
        <v>91.2</v>
      </c>
      <c r="S1567">
        <v>163</v>
      </c>
    </row>
    <row r="1568" spans="1:19" ht="15.6" customHeight="1" x14ac:dyDescent="0.25">
      <c r="A1568" s="8">
        <v>44866</v>
      </c>
      <c r="B1568" t="s">
        <v>6</v>
      </c>
      <c r="C1568">
        <v>2022</v>
      </c>
      <c r="D1568" s="13">
        <v>2</v>
      </c>
      <c r="E1568" t="s">
        <v>72</v>
      </c>
      <c r="F1568">
        <v>70</v>
      </c>
      <c r="G1568">
        <v>409</v>
      </c>
      <c r="H1568" s="24">
        <v>661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1"/>
        <v>13</v>
      </c>
      <c r="Q1568">
        <v>17</v>
      </c>
      <c r="R1568" s="31">
        <v>102.2</v>
      </c>
      <c r="S1568">
        <v>30</v>
      </c>
    </row>
    <row r="1569" spans="1:20" ht="15.6" customHeight="1" x14ac:dyDescent="0.25">
      <c r="A1569" s="8">
        <v>44866</v>
      </c>
      <c r="B1569" t="s">
        <v>6</v>
      </c>
      <c r="C1569">
        <v>2022</v>
      </c>
      <c r="D1569" s="13">
        <v>2</v>
      </c>
      <c r="E1569" t="s">
        <v>72</v>
      </c>
      <c r="F1569">
        <v>70</v>
      </c>
      <c r="G1569">
        <v>409</v>
      </c>
      <c r="H1569" s="24">
        <v>662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1"/>
        <v>28</v>
      </c>
      <c r="Q1569">
        <v>45</v>
      </c>
      <c r="R1569" s="31">
        <v>82.4</v>
      </c>
      <c r="S1569">
        <v>73</v>
      </c>
    </row>
    <row r="1570" spans="1:20" ht="15.6" customHeight="1" x14ac:dyDescent="0.25">
      <c r="A1570" s="8">
        <v>44866</v>
      </c>
      <c r="B1570" t="s">
        <v>6</v>
      </c>
      <c r="C1570">
        <v>2022</v>
      </c>
      <c r="D1570" s="13">
        <v>2</v>
      </c>
      <c r="E1570" t="s">
        <v>72</v>
      </c>
      <c r="F1570">
        <v>66</v>
      </c>
      <c r="G1570">
        <v>410</v>
      </c>
      <c r="H1570" s="24">
        <v>613</v>
      </c>
      <c r="I1570">
        <v>11.5625</v>
      </c>
      <c r="J1570">
        <v>40</v>
      </c>
      <c r="K1570">
        <v>6</v>
      </c>
      <c r="L1570">
        <v>2</v>
      </c>
      <c r="M1570">
        <v>0.5</v>
      </c>
      <c r="N1570">
        <v>16.8</v>
      </c>
      <c r="O1570" s="12" t="s">
        <v>34</v>
      </c>
      <c r="P1570">
        <f t="shared" si="31"/>
        <v>29</v>
      </c>
      <c r="Q1570">
        <v>18</v>
      </c>
      <c r="R1570" s="31">
        <v>90.6</v>
      </c>
      <c r="S1570">
        <v>47</v>
      </c>
    </row>
    <row r="1571" spans="1:20" ht="15.6" customHeight="1" x14ac:dyDescent="0.25">
      <c r="A1571" s="8">
        <v>44866</v>
      </c>
      <c r="B1571" t="s">
        <v>6</v>
      </c>
      <c r="C1571">
        <v>2022</v>
      </c>
      <c r="D1571" s="13">
        <v>2</v>
      </c>
      <c r="E1571" t="s">
        <v>72</v>
      </c>
      <c r="F1571">
        <v>66</v>
      </c>
      <c r="G1571">
        <v>410</v>
      </c>
      <c r="H1571" s="24">
        <v>614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1"/>
        <v>29</v>
      </c>
      <c r="Q1571">
        <v>43</v>
      </c>
      <c r="R1571" s="31">
        <v>112.2</v>
      </c>
      <c r="S1571">
        <v>72</v>
      </c>
    </row>
    <row r="1572" spans="1:20" ht="15.6" customHeight="1" x14ac:dyDescent="0.25">
      <c r="A1572" s="8">
        <v>44866</v>
      </c>
      <c r="B1572" t="s">
        <v>6</v>
      </c>
      <c r="C1572">
        <v>2022</v>
      </c>
      <c r="D1572" s="13">
        <v>2</v>
      </c>
      <c r="E1572" t="s">
        <v>72</v>
      </c>
      <c r="F1572">
        <v>66</v>
      </c>
      <c r="G1572">
        <v>410</v>
      </c>
      <c r="H1572" s="24">
        <v>615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1"/>
        <v>41</v>
      </c>
      <c r="Q1572">
        <v>31</v>
      </c>
      <c r="R1572" s="31">
        <v>93.8</v>
      </c>
      <c r="S1572">
        <v>72</v>
      </c>
    </row>
    <row r="1573" spans="1:20" ht="15.6" customHeight="1" x14ac:dyDescent="0.25">
      <c r="A1573" s="8">
        <v>44866</v>
      </c>
      <c r="B1573" t="s">
        <v>6</v>
      </c>
      <c r="C1573">
        <v>2022</v>
      </c>
      <c r="D1573" s="13">
        <v>2</v>
      </c>
      <c r="E1573" t="s">
        <v>72</v>
      </c>
      <c r="F1573">
        <v>66</v>
      </c>
      <c r="G1573">
        <v>410</v>
      </c>
      <c r="H1573" s="24">
        <v>616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1"/>
        <v>14</v>
      </c>
      <c r="Q1573">
        <v>4</v>
      </c>
      <c r="R1573" s="31">
        <v>73.8</v>
      </c>
      <c r="S1573">
        <v>18</v>
      </c>
    </row>
    <row r="1574" spans="1:20" ht="15.6" customHeight="1" x14ac:dyDescent="0.25">
      <c r="A1574" s="8">
        <v>44866</v>
      </c>
      <c r="B1574" t="s">
        <v>6</v>
      </c>
      <c r="C1574">
        <v>2022</v>
      </c>
      <c r="D1574" s="13">
        <v>2</v>
      </c>
      <c r="E1574" t="s">
        <v>72</v>
      </c>
      <c r="F1574">
        <v>66</v>
      </c>
      <c r="G1574">
        <v>410</v>
      </c>
      <c r="H1574" s="24">
        <v>617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1"/>
        <v>42</v>
      </c>
      <c r="Q1574">
        <v>13</v>
      </c>
      <c r="R1574" s="31">
        <v>76</v>
      </c>
      <c r="S1574">
        <v>55</v>
      </c>
    </row>
    <row r="1575" spans="1:20" ht="15.6" customHeight="1" x14ac:dyDescent="0.25">
      <c r="A1575" s="8">
        <v>44866</v>
      </c>
      <c r="B1575" t="s">
        <v>6</v>
      </c>
      <c r="C1575">
        <v>2022</v>
      </c>
      <c r="D1575" s="13">
        <v>2</v>
      </c>
      <c r="E1575" t="s">
        <v>72</v>
      </c>
      <c r="F1575">
        <v>66</v>
      </c>
      <c r="G1575">
        <v>410</v>
      </c>
      <c r="H1575" s="24">
        <v>618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1"/>
        <v>25</v>
      </c>
      <c r="Q1575">
        <v>8</v>
      </c>
      <c r="R1575" s="31">
        <v>79.2</v>
      </c>
      <c r="S1575">
        <v>33</v>
      </c>
    </row>
    <row r="1576" spans="1:20" ht="15.6" customHeight="1" x14ac:dyDescent="0.25">
      <c r="A1576" s="8">
        <v>44866</v>
      </c>
      <c r="B1576" t="s">
        <v>6</v>
      </c>
      <c r="C1576">
        <v>2022</v>
      </c>
      <c r="D1576" s="13">
        <v>2</v>
      </c>
      <c r="E1576" t="s">
        <v>72</v>
      </c>
      <c r="F1576">
        <v>66</v>
      </c>
      <c r="G1576">
        <v>410</v>
      </c>
      <c r="H1576" s="24">
        <v>619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1"/>
        <v>10</v>
      </c>
      <c r="Q1576">
        <v>3</v>
      </c>
      <c r="R1576" s="31">
        <v>71.2</v>
      </c>
      <c r="S1576">
        <v>13</v>
      </c>
    </row>
    <row r="1577" spans="1:20" ht="15.6" customHeight="1" x14ac:dyDescent="0.25">
      <c r="A1577" s="8">
        <v>44866</v>
      </c>
      <c r="B1577" t="s">
        <v>6</v>
      </c>
      <c r="C1577">
        <v>2022</v>
      </c>
      <c r="D1577" s="13">
        <v>2</v>
      </c>
      <c r="E1577" t="s">
        <v>72</v>
      </c>
      <c r="F1577">
        <v>66</v>
      </c>
      <c r="G1577">
        <v>410</v>
      </c>
      <c r="H1577" s="24">
        <v>620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1"/>
        <v>31</v>
      </c>
      <c r="Q1577">
        <v>18</v>
      </c>
      <c r="R1577" s="31">
        <v>86.8</v>
      </c>
      <c r="S1577">
        <v>49</v>
      </c>
    </row>
    <row r="1578" spans="1:20" ht="15.6" customHeight="1" x14ac:dyDescent="0.25">
      <c r="A1578" s="8">
        <v>44866</v>
      </c>
      <c r="B1578" t="s">
        <v>6</v>
      </c>
      <c r="C1578">
        <v>2022</v>
      </c>
      <c r="D1578" s="13">
        <v>2</v>
      </c>
      <c r="E1578" t="s">
        <v>72</v>
      </c>
      <c r="F1578">
        <v>66</v>
      </c>
      <c r="G1578">
        <v>410</v>
      </c>
      <c r="H1578" s="24">
        <v>621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1"/>
        <v>39</v>
      </c>
      <c r="Q1578">
        <v>22</v>
      </c>
      <c r="R1578" s="31">
        <v>99.8</v>
      </c>
      <c r="S1578">
        <v>61</v>
      </c>
    </row>
    <row r="1579" spans="1:20" ht="15.6" customHeight="1" x14ac:dyDescent="0.25">
      <c r="A1579" s="8">
        <v>44866</v>
      </c>
      <c r="B1579" t="s">
        <v>6</v>
      </c>
      <c r="C1579">
        <v>2022</v>
      </c>
      <c r="D1579" s="13">
        <v>2</v>
      </c>
      <c r="E1579" t="s">
        <v>72</v>
      </c>
      <c r="F1579">
        <v>66</v>
      </c>
      <c r="G1579">
        <v>410</v>
      </c>
      <c r="H1579" s="24">
        <v>622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1"/>
        <v>7</v>
      </c>
      <c r="Q1579">
        <v>7</v>
      </c>
      <c r="R1579" s="31">
        <v>63.6</v>
      </c>
      <c r="S1579">
        <v>14</v>
      </c>
    </row>
    <row r="1580" spans="1:20" ht="15.6" customHeight="1" x14ac:dyDescent="0.25">
      <c r="A1580" s="8">
        <v>44866</v>
      </c>
      <c r="B1580" t="s">
        <v>6</v>
      </c>
      <c r="C1580">
        <v>2022</v>
      </c>
      <c r="D1580" s="13">
        <v>2</v>
      </c>
      <c r="E1580" t="s">
        <v>72</v>
      </c>
      <c r="F1580">
        <v>66</v>
      </c>
      <c r="G1580">
        <v>411</v>
      </c>
      <c r="H1580" s="24">
        <v>593</v>
      </c>
      <c r="I1580">
        <v>8.25</v>
      </c>
      <c r="J1580">
        <v>23</v>
      </c>
      <c r="K1580">
        <v>9</v>
      </c>
      <c r="L1580">
        <v>2</v>
      </c>
      <c r="M1580">
        <v>0</v>
      </c>
      <c r="N1580">
        <v>17</v>
      </c>
      <c r="O1580" s="12" t="s">
        <v>34</v>
      </c>
      <c r="P1580">
        <f t="shared" si="31"/>
        <v>13</v>
      </c>
      <c r="Q1580">
        <v>2</v>
      </c>
      <c r="R1580" s="31">
        <v>64.8</v>
      </c>
      <c r="S1580">
        <v>15</v>
      </c>
      <c r="T1580" s="33" t="s">
        <v>132</v>
      </c>
    </row>
    <row r="1581" spans="1:20" ht="15.6" customHeight="1" x14ac:dyDescent="0.25">
      <c r="A1581" s="8">
        <v>44866</v>
      </c>
      <c r="B1581" t="s">
        <v>6</v>
      </c>
      <c r="C1581">
        <v>2022</v>
      </c>
      <c r="D1581" s="13">
        <v>2</v>
      </c>
      <c r="E1581" t="s">
        <v>72</v>
      </c>
      <c r="F1581">
        <v>66</v>
      </c>
      <c r="G1581">
        <v>411</v>
      </c>
      <c r="H1581" s="24">
        <v>594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1"/>
        <v>18</v>
      </c>
      <c r="Q1581">
        <v>2</v>
      </c>
      <c r="R1581" s="31">
        <v>68.2</v>
      </c>
      <c r="S1581">
        <v>20</v>
      </c>
    </row>
    <row r="1582" spans="1:20" ht="15.6" customHeight="1" x14ac:dyDescent="0.25">
      <c r="A1582" s="8">
        <v>44866</v>
      </c>
      <c r="B1582" t="s">
        <v>6</v>
      </c>
      <c r="C1582">
        <v>2022</v>
      </c>
      <c r="D1582" s="13">
        <v>2</v>
      </c>
      <c r="E1582" t="s">
        <v>72</v>
      </c>
      <c r="F1582">
        <v>66</v>
      </c>
      <c r="G1582">
        <v>411</v>
      </c>
      <c r="H1582" s="24">
        <v>595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1"/>
        <v>22</v>
      </c>
      <c r="Q1582">
        <v>3</v>
      </c>
      <c r="R1582" s="31">
        <v>65.8</v>
      </c>
      <c r="S1582">
        <v>25</v>
      </c>
    </row>
    <row r="1583" spans="1:20" ht="15.6" customHeight="1" x14ac:dyDescent="0.25">
      <c r="A1583" s="8">
        <v>44866</v>
      </c>
      <c r="B1583" t="s">
        <v>6</v>
      </c>
      <c r="C1583">
        <v>2022</v>
      </c>
      <c r="D1583" s="13">
        <v>2</v>
      </c>
      <c r="E1583" t="s">
        <v>72</v>
      </c>
      <c r="F1583">
        <v>66</v>
      </c>
      <c r="G1583">
        <v>411</v>
      </c>
      <c r="H1583" s="24">
        <v>596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1"/>
        <v>1</v>
      </c>
      <c r="Q1583">
        <v>0</v>
      </c>
      <c r="R1583" s="31">
        <v>30.2</v>
      </c>
      <c r="S1583">
        <v>1</v>
      </c>
    </row>
    <row r="1584" spans="1:20" ht="15.6" customHeight="1" x14ac:dyDescent="0.25">
      <c r="A1584" s="8">
        <v>44866</v>
      </c>
      <c r="B1584" t="s">
        <v>6</v>
      </c>
      <c r="C1584">
        <v>2022</v>
      </c>
      <c r="D1584" s="13">
        <v>2</v>
      </c>
      <c r="E1584" t="s">
        <v>72</v>
      </c>
      <c r="F1584">
        <v>66</v>
      </c>
      <c r="G1584">
        <v>411</v>
      </c>
      <c r="H1584" s="24">
        <v>597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1"/>
        <v>8</v>
      </c>
      <c r="Q1584">
        <v>0</v>
      </c>
      <c r="R1584" s="31">
        <v>54.2</v>
      </c>
      <c r="S1584">
        <v>8</v>
      </c>
    </row>
    <row r="1585" spans="1:19" ht="15.6" customHeight="1" x14ac:dyDescent="0.25">
      <c r="A1585" s="8">
        <v>44866</v>
      </c>
      <c r="B1585" t="s">
        <v>6</v>
      </c>
      <c r="C1585">
        <v>2022</v>
      </c>
      <c r="D1585" s="13">
        <v>2</v>
      </c>
      <c r="E1585" t="s">
        <v>72</v>
      </c>
      <c r="F1585">
        <v>66</v>
      </c>
      <c r="G1585">
        <v>411</v>
      </c>
      <c r="H1585" s="24">
        <v>598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1"/>
        <v>20</v>
      </c>
      <c r="Q1585">
        <v>4</v>
      </c>
      <c r="R1585" s="31">
        <v>66</v>
      </c>
      <c r="S1585">
        <v>24</v>
      </c>
    </row>
    <row r="1586" spans="1:19" ht="15.6" customHeight="1" x14ac:dyDescent="0.25">
      <c r="A1586" s="8">
        <v>44866</v>
      </c>
      <c r="B1586" t="s">
        <v>6</v>
      </c>
      <c r="C1586">
        <v>2022</v>
      </c>
      <c r="D1586" s="13">
        <v>2</v>
      </c>
      <c r="E1586" t="s">
        <v>72</v>
      </c>
      <c r="F1586">
        <v>66</v>
      </c>
      <c r="G1586">
        <v>411</v>
      </c>
      <c r="H1586" s="24">
        <v>599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1"/>
        <v>4</v>
      </c>
      <c r="Q1586">
        <v>0</v>
      </c>
      <c r="R1586" s="31">
        <v>20</v>
      </c>
      <c r="S1586">
        <v>4</v>
      </c>
    </row>
    <row r="1587" spans="1:19" ht="15.6" customHeight="1" x14ac:dyDescent="0.25">
      <c r="A1587" s="8">
        <v>44866</v>
      </c>
      <c r="B1587" t="s">
        <v>6</v>
      </c>
      <c r="C1587">
        <v>2022</v>
      </c>
      <c r="D1587" s="13">
        <v>2</v>
      </c>
      <c r="E1587" t="s">
        <v>72</v>
      </c>
      <c r="F1587">
        <v>66</v>
      </c>
      <c r="G1587">
        <v>411</v>
      </c>
      <c r="H1587" s="24">
        <v>600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1"/>
        <v>10</v>
      </c>
      <c r="Q1587">
        <v>7</v>
      </c>
      <c r="R1587" s="31">
        <v>64.900000000000006</v>
      </c>
      <c r="S1587">
        <v>17</v>
      </c>
    </row>
    <row r="1588" spans="1:19" ht="15.6" customHeight="1" x14ac:dyDescent="0.25">
      <c r="A1588" s="8">
        <v>44866</v>
      </c>
      <c r="B1588" t="s">
        <v>6</v>
      </c>
      <c r="C1588">
        <v>2022</v>
      </c>
      <c r="D1588" s="13">
        <v>2</v>
      </c>
      <c r="E1588" t="s">
        <v>72</v>
      </c>
      <c r="F1588">
        <v>66</v>
      </c>
      <c r="G1588">
        <v>411</v>
      </c>
      <c r="H1588" s="24">
        <v>601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1"/>
        <v>3</v>
      </c>
      <c r="Q1588">
        <v>3</v>
      </c>
      <c r="R1588" s="31">
        <v>68.2</v>
      </c>
      <c r="S1588">
        <v>6</v>
      </c>
    </row>
    <row r="1589" spans="1:19" ht="15.6" customHeight="1" x14ac:dyDescent="0.25">
      <c r="A1589" s="8">
        <v>44866</v>
      </c>
      <c r="B1589" t="s">
        <v>6</v>
      </c>
      <c r="C1589">
        <v>2022</v>
      </c>
      <c r="D1589" s="13">
        <v>2</v>
      </c>
      <c r="E1589" t="s">
        <v>72</v>
      </c>
      <c r="F1589">
        <v>66</v>
      </c>
      <c r="G1589">
        <v>411</v>
      </c>
      <c r="H1589" s="24">
        <v>602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1"/>
        <v>14</v>
      </c>
      <c r="Q1589">
        <v>9</v>
      </c>
      <c r="R1589" s="31">
        <v>67.8</v>
      </c>
      <c r="S1589">
        <v>23</v>
      </c>
    </row>
    <row r="1590" spans="1:19" ht="15.6" customHeight="1" x14ac:dyDescent="0.25">
      <c r="A1590" s="8">
        <v>44866</v>
      </c>
      <c r="B1590" t="s">
        <v>6</v>
      </c>
      <c r="C1590">
        <v>2022</v>
      </c>
      <c r="D1590" s="13">
        <v>2</v>
      </c>
      <c r="E1590" t="s">
        <v>72</v>
      </c>
      <c r="F1590">
        <v>66</v>
      </c>
      <c r="G1590">
        <v>412</v>
      </c>
      <c r="H1590" s="24">
        <v>603</v>
      </c>
      <c r="I1590">
        <v>5.6875</v>
      </c>
      <c r="J1590">
        <v>25</v>
      </c>
      <c r="K1590">
        <v>5</v>
      </c>
      <c r="L1590">
        <v>2</v>
      </c>
      <c r="M1590">
        <v>0.5</v>
      </c>
      <c r="N1590">
        <v>21</v>
      </c>
      <c r="O1590" s="12" t="s">
        <v>74</v>
      </c>
      <c r="P1590">
        <f t="shared" si="31"/>
        <v>33</v>
      </c>
      <c r="Q1590">
        <v>37</v>
      </c>
      <c r="R1590" s="31">
        <v>82.6</v>
      </c>
      <c r="S1590">
        <v>70</v>
      </c>
    </row>
    <row r="1591" spans="1:19" ht="15.6" customHeight="1" x14ac:dyDescent="0.25">
      <c r="A1591" s="8">
        <v>44866</v>
      </c>
      <c r="B1591" t="s">
        <v>6</v>
      </c>
      <c r="C1591">
        <v>2022</v>
      </c>
      <c r="D1591" s="13">
        <v>2</v>
      </c>
      <c r="E1591" t="s">
        <v>72</v>
      </c>
      <c r="F1591">
        <v>66</v>
      </c>
      <c r="G1591">
        <v>412</v>
      </c>
      <c r="H1591" s="24">
        <v>604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74</v>
      </c>
      <c r="P1591">
        <f t="shared" si="31"/>
        <v>33</v>
      </c>
      <c r="Q1591">
        <v>48</v>
      </c>
      <c r="R1591" s="31">
        <v>66.2</v>
      </c>
      <c r="S1591">
        <v>81</v>
      </c>
    </row>
    <row r="1592" spans="1:19" ht="15.6" customHeight="1" x14ac:dyDescent="0.25">
      <c r="A1592" s="8">
        <v>44866</v>
      </c>
      <c r="B1592" t="s">
        <v>6</v>
      </c>
      <c r="C1592">
        <v>2022</v>
      </c>
      <c r="D1592" s="13">
        <v>2</v>
      </c>
      <c r="E1592" t="s">
        <v>72</v>
      </c>
      <c r="F1592">
        <v>66</v>
      </c>
      <c r="G1592">
        <v>412</v>
      </c>
      <c r="H1592" s="24">
        <v>605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74</v>
      </c>
      <c r="P1592">
        <f t="shared" si="31"/>
        <v>5</v>
      </c>
      <c r="Q1592">
        <v>8</v>
      </c>
      <c r="R1592" s="31">
        <v>51.6</v>
      </c>
      <c r="S1592">
        <v>13</v>
      </c>
    </row>
    <row r="1593" spans="1:19" ht="15.6" customHeight="1" x14ac:dyDescent="0.25">
      <c r="A1593" s="8">
        <v>44866</v>
      </c>
      <c r="B1593" t="s">
        <v>6</v>
      </c>
      <c r="C1593">
        <v>2022</v>
      </c>
      <c r="D1593" s="13">
        <v>2</v>
      </c>
      <c r="E1593" t="s">
        <v>72</v>
      </c>
      <c r="F1593">
        <v>66</v>
      </c>
      <c r="G1593">
        <v>412</v>
      </c>
      <c r="H1593" s="24">
        <v>606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74</v>
      </c>
      <c r="P1593">
        <f t="shared" si="31"/>
        <v>43</v>
      </c>
      <c r="Q1593">
        <v>56</v>
      </c>
      <c r="R1593" s="31">
        <v>99.8</v>
      </c>
      <c r="S1593">
        <v>99</v>
      </c>
    </row>
    <row r="1594" spans="1:19" ht="15.6" customHeight="1" x14ac:dyDescent="0.25">
      <c r="A1594" s="8">
        <v>44866</v>
      </c>
      <c r="B1594" t="s">
        <v>6</v>
      </c>
      <c r="C1594">
        <v>2022</v>
      </c>
      <c r="D1594" s="13">
        <v>2</v>
      </c>
      <c r="E1594" t="s">
        <v>72</v>
      </c>
      <c r="F1594">
        <v>66</v>
      </c>
      <c r="G1594">
        <v>412</v>
      </c>
      <c r="H1594" s="24">
        <v>607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74</v>
      </c>
      <c r="P1594">
        <f t="shared" si="31"/>
        <v>31</v>
      </c>
      <c r="Q1594">
        <v>33</v>
      </c>
      <c r="R1594" s="31">
        <v>82.4</v>
      </c>
      <c r="S1594">
        <v>64</v>
      </c>
    </row>
    <row r="1595" spans="1:19" ht="15.6" customHeight="1" x14ac:dyDescent="0.25">
      <c r="A1595" s="8">
        <v>44866</v>
      </c>
      <c r="B1595" t="s">
        <v>6</v>
      </c>
      <c r="C1595">
        <v>2022</v>
      </c>
      <c r="D1595" s="13">
        <v>2</v>
      </c>
      <c r="E1595" t="s">
        <v>72</v>
      </c>
      <c r="F1595">
        <v>66</v>
      </c>
      <c r="G1595">
        <v>412</v>
      </c>
      <c r="H1595" s="24">
        <v>608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74</v>
      </c>
      <c r="P1595">
        <f t="shared" si="31"/>
        <v>20</v>
      </c>
      <c r="Q1595">
        <v>16</v>
      </c>
      <c r="R1595" s="31">
        <v>71.2</v>
      </c>
      <c r="S1595">
        <v>36</v>
      </c>
    </row>
    <row r="1596" spans="1:19" ht="15.6" customHeight="1" x14ac:dyDescent="0.25">
      <c r="A1596" s="8">
        <v>44876</v>
      </c>
      <c r="B1596" t="s">
        <v>123</v>
      </c>
      <c r="C1596">
        <v>2022</v>
      </c>
      <c r="D1596" s="13">
        <v>2</v>
      </c>
      <c r="E1596" t="s">
        <v>72</v>
      </c>
      <c r="F1596">
        <v>68</v>
      </c>
      <c r="G1596">
        <v>413</v>
      </c>
      <c r="H1596" s="24">
        <v>633</v>
      </c>
      <c r="I1596">
        <v>4.25</v>
      </c>
      <c r="J1596">
        <v>33</v>
      </c>
      <c r="K1596">
        <v>15</v>
      </c>
      <c r="L1596">
        <v>1</v>
      </c>
      <c r="M1596">
        <v>0.5</v>
      </c>
      <c r="N1596">
        <v>21.2</v>
      </c>
      <c r="O1596" s="12" t="s">
        <v>33</v>
      </c>
      <c r="P1596">
        <f t="shared" si="31"/>
        <v>23</v>
      </c>
      <c r="Q1596">
        <v>61</v>
      </c>
      <c r="R1596" s="31">
        <v>100.2</v>
      </c>
      <c r="S1596">
        <v>84</v>
      </c>
    </row>
    <row r="1597" spans="1:19" ht="15.6" customHeight="1" x14ac:dyDescent="0.25">
      <c r="A1597" s="8">
        <v>44876</v>
      </c>
      <c r="B1597" t="s">
        <v>123</v>
      </c>
      <c r="C1597">
        <v>2022</v>
      </c>
      <c r="D1597" s="13">
        <v>2</v>
      </c>
      <c r="E1597" t="s">
        <v>72</v>
      </c>
      <c r="F1597">
        <v>68</v>
      </c>
      <c r="G1597">
        <v>413</v>
      </c>
      <c r="H1597" s="24">
        <v>634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1"/>
        <v>25</v>
      </c>
      <c r="Q1597">
        <v>42</v>
      </c>
      <c r="R1597" s="31">
        <v>111.2</v>
      </c>
      <c r="S1597">
        <v>67</v>
      </c>
    </row>
    <row r="1598" spans="1:19" ht="15.6" customHeight="1" x14ac:dyDescent="0.25">
      <c r="A1598" s="8">
        <v>44876</v>
      </c>
      <c r="B1598" t="s">
        <v>123</v>
      </c>
      <c r="C1598">
        <v>2022</v>
      </c>
      <c r="D1598" s="13">
        <v>2</v>
      </c>
      <c r="E1598" t="s">
        <v>72</v>
      </c>
      <c r="F1598">
        <v>68</v>
      </c>
      <c r="G1598">
        <v>413</v>
      </c>
      <c r="H1598" s="24">
        <v>635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1"/>
        <v>29</v>
      </c>
      <c r="Q1598">
        <v>50</v>
      </c>
      <c r="R1598" s="31">
        <v>90</v>
      </c>
      <c r="S1598">
        <v>79</v>
      </c>
    </row>
    <row r="1599" spans="1:19" ht="15.6" customHeight="1" x14ac:dyDescent="0.25">
      <c r="A1599" s="8">
        <v>44876</v>
      </c>
      <c r="B1599" t="s">
        <v>123</v>
      </c>
      <c r="C1599">
        <v>2022</v>
      </c>
      <c r="D1599" s="13">
        <v>2</v>
      </c>
      <c r="E1599" t="s">
        <v>72</v>
      </c>
      <c r="F1599">
        <v>68</v>
      </c>
      <c r="G1599">
        <v>413</v>
      </c>
      <c r="H1599" s="24">
        <v>636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1"/>
        <v>11</v>
      </c>
      <c r="Q1599">
        <v>33</v>
      </c>
      <c r="R1599" s="31">
        <v>95</v>
      </c>
      <c r="S1599">
        <v>44</v>
      </c>
    </row>
    <row r="1600" spans="1:19" ht="15.6" customHeight="1" x14ac:dyDescent="0.25">
      <c r="A1600" s="8">
        <v>44876</v>
      </c>
      <c r="B1600" t="s">
        <v>123</v>
      </c>
      <c r="C1600">
        <v>2022</v>
      </c>
      <c r="D1600" s="13">
        <v>2</v>
      </c>
      <c r="E1600" t="s">
        <v>72</v>
      </c>
      <c r="F1600">
        <v>68</v>
      </c>
      <c r="G1600">
        <v>413</v>
      </c>
      <c r="H1600" s="24">
        <v>637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1"/>
        <v>25</v>
      </c>
      <c r="Q1600">
        <v>64</v>
      </c>
      <c r="R1600" s="31">
        <v>101.6</v>
      </c>
      <c r="S1600">
        <v>89</v>
      </c>
    </row>
    <row r="1601" spans="1:19" ht="15.6" customHeight="1" x14ac:dyDescent="0.25">
      <c r="A1601" s="8">
        <v>44876</v>
      </c>
      <c r="B1601" t="s">
        <v>123</v>
      </c>
      <c r="C1601">
        <v>2022</v>
      </c>
      <c r="D1601" s="13">
        <v>2</v>
      </c>
      <c r="E1601" t="s">
        <v>72</v>
      </c>
      <c r="F1601">
        <v>68</v>
      </c>
      <c r="G1601">
        <v>413</v>
      </c>
      <c r="H1601" s="24">
        <v>638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1"/>
        <v>41</v>
      </c>
      <c r="Q1601">
        <v>69</v>
      </c>
      <c r="R1601" s="31">
        <v>100.4</v>
      </c>
      <c r="S1601">
        <v>110</v>
      </c>
    </row>
    <row r="1602" spans="1:19" ht="15.6" customHeight="1" x14ac:dyDescent="0.25">
      <c r="A1602" s="8">
        <v>44876</v>
      </c>
      <c r="B1602" t="s">
        <v>123</v>
      </c>
      <c r="C1602">
        <v>2022</v>
      </c>
      <c r="D1602" s="13">
        <v>2</v>
      </c>
      <c r="E1602" t="s">
        <v>72</v>
      </c>
      <c r="F1602">
        <v>68</v>
      </c>
      <c r="G1602">
        <v>413</v>
      </c>
      <c r="H1602" s="24">
        <v>639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1"/>
        <v>47</v>
      </c>
      <c r="Q1602">
        <v>65</v>
      </c>
      <c r="R1602" s="31">
        <v>102.2</v>
      </c>
      <c r="S1602">
        <v>112</v>
      </c>
    </row>
    <row r="1603" spans="1:19" ht="15.6" customHeight="1" x14ac:dyDescent="0.25">
      <c r="A1603" s="8">
        <v>44876</v>
      </c>
      <c r="B1603" t="s">
        <v>123</v>
      </c>
      <c r="C1603">
        <v>2022</v>
      </c>
      <c r="D1603" s="13">
        <v>2</v>
      </c>
      <c r="E1603" t="s">
        <v>72</v>
      </c>
      <c r="F1603">
        <v>68</v>
      </c>
      <c r="G1603">
        <v>413</v>
      </c>
      <c r="H1603" s="24">
        <v>640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1"/>
        <v>37</v>
      </c>
      <c r="Q1603">
        <v>60</v>
      </c>
      <c r="R1603" s="31">
        <v>98</v>
      </c>
      <c r="S1603">
        <v>97</v>
      </c>
    </row>
    <row r="1604" spans="1:19" ht="15.6" customHeight="1" x14ac:dyDescent="0.25">
      <c r="A1604" s="8">
        <v>44876</v>
      </c>
      <c r="B1604" t="s">
        <v>123</v>
      </c>
      <c r="C1604">
        <v>2022</v>
      </c>
      <c r="D1604" s="13">
        <v>2</v>
      </c>
      <c r="E1604" t="s">
        <v>72</v>
      </c>
      <c r="F1604">
        <v>68</v>
      </c>
      <c r="G1604">
        <v>413</v>
      </c>
      <c r="H1604" s="24">
        <v>641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1"/>
        <v>34</v>
      </c>
      <c r="Q1604">
        <v>59</v>
      </c>
      <c r="R1604" s="31">
        <v>95.6</v>
      </c>
      <c r="S1604">
        <v>93</v>
      </c>
    </row>
    <row r="1605" spans="1:19" ht="15.6" customHeight="1" x14ac:dyDescent="0.25">
      <c r="A1605" s="8">
        <v>44876</v>
      </c>
      <c r="B1605" t="s">
        <v>123</v>
      </c>
      <c r="C1605">
        <v>2022</v>
      </c>
      <c r="D1605" s="13">
        <v>2</v>
      </c>
      <c r="E1605" t="s">
        <v>72</v>
      </c>
      <c r="F1605">
        <v>68</v>
      </c>
      <c r="G1605">
        <v>413</v>
      </c>
      <c r="H1605" s="24">
        <v>642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1"/>
        <v>13</v>
      </c>
      <c r="Q1605">
        <v>17</v>
      </c>
      <c r="R1605" s="31">
        <v>83</v>
      </c>
      <c r="S1605">
        <v>30</v>
      </c>
    </row>
    <row r="1606" spans="1:19" ht="15.6" customHeight="1" x14ac:dyDescent="0.25">
      <c r="A1606" s="8">
        <v>44876</v>
      </c>
      <c r="B1606" t="s">
        <v>123</v>
      </c>
      <c r="C1606">
        <v>2022</v>
      </c>
      <c r="D1606" s="13">
        <v>2</v>
      </c>
      <c r="E1606" t="s">
        <v>72</v>
      </c>
      <c r="F1606">
        <v>68</v>
      </c>
      <c r="G1606">
        <v>414</v>
      </c>
      <c r="H1606" s="24">
        <v>643</v>
      </c>
      <c r="I1606">
        <v>3.125</v>
      </c>
      <c r="J1606">
        <v>20</v>
      </c>
      <c r="K1606">
        <v>16</v>
      </c>
      <c r="L1606">
        <v>5</v>
      </c>
      <c r="M1606">
        <v>0.5</v>
      </c>
      <c r="N1606">
        <v>20.8</v>
      </c>
      <c r="O1606" s="12" t="s">
        <v>33</v>
      </c>
      <c r="P1606">
        <f t="shared" si="31"/>
        <v>30</v>
      </c>
      <c r="Q1606">
        <v>41</v>
      </c>
      <c r="R1606" s="31">
        <v>94</v>
      </c>
      <c r="S1606">
        <v>71</v>
      </c>
    </row>
    <row r="1607" spans="1:19" ht="15.6" customHeight="1" x14ac:dyDescent="0.25">
      <c r="A1607" s="8">
        <v>44876</v>
      </c>
      <c r="B1607" t="s">
        <v>123</v>
      </c>
      <c r="C1607">
        <v>2022</v>
      </c>
      <c r="D1607" s="13">
        <v>2</v>
      </c>
      <c r="E1607" t="s">
        <v>72</v>
      </c>
      <c r="F1607">
        <v>68</v>
      </c>
      <c r="G1607">
        <v>414</v>
      </c>
      <c r="H1607" s="24">
        <v>644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1"/>
        <v>16</v>
      </c>
      <c r="Q1607">
        <v>36</v>
      </c>
      <c r="R1607" s="31">
        <v>75</v>
      </c>
      <c r="S1607">
        <v>52</v>
      </c>
    </row>
    <row r="1608" spans="1:19" ht="15.6" customHeight="1" x14ac:dyDescent="0.25">
      <c r="A1608" s="8">
        <v>44876</v>
      </c>
      <c r="B1608" t="s">
        <v>123</v>
      </c>
      <c r="C1608">
        <v>2022</v>
      </c>
      <c r="D1608" s="13">
        <v>2</v>
      </c>
      <c r="E1608" t="s">
        <v>72</v>
      </c>
      <c r="F1608">
        <v>68</v>
      </c>
      <c r="G1608">
        <v>414</v>
      </c>
      <c r="H1608" s="24">
        <v>645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1"/>
        <v>21</v>
      </c>
      <c r="Q1608">
        <v>40</v>
      </c>
      <c r="R1608" s="31">
        <v>102.8</v>
      </c>
      <c r="S1608">
        <v>61</v>
      </c>
    </row>
    <row r="1609" spans="1:19" ht="15.6" customHeight="1" x14ac:dyDescent="0.25">
      <c r="A1609" s="8">
        <v>44876</v>
      </c>
      <c r="B1609" t="s">
        <v>123</v>
      </c>
      <c r="C1609">
        <v>2022</v>
      </c>
      <c r="D1609" s="13">
        <v>2</v>
      </c>
      <c r="E1609" t="s">
        <v>72</v>
      </c>
      <c r="F1609">
        <v>68</v>
      </c>
      <c r="G1609">
        <v>414</v>
      </c>
      <c r="H1609" s="24">
        <v>646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1"/>
        <v>17</v>
      </c>
      <c r="Q1609">
        <v>20</v>
      </c>
      <c r="R1609" s="31">
        <v>89.2</v>
      </c>
      <c r="S1609">
        <v>37</v>
      </c>
    </row>
    <row r="1610" spans="1:19" ht="15.6" customHeight="1" x14ac:dyDescent="0.25">
      <c r="A1610" s="8">
        <v>44876</v>
      </c>
      <c r="B1610" t="s">
        <v>123</v>
      </c>
      <c r="C1610">
        <v>2022</v>
      </c>
      <c r="D1610" s="13">
        <v>2</v>
      </c>
      <c r="E1610" t="s">
        <v>72</v>
      </c>
      <c r="F1610">
        <v>68</v>
      </c>
      <c r="G1610">
        <v>414</v>
      </c>
      <c r="H1610" s="24">
        <v>647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1"/>
        <v>18</v>
      </c>
      <c r="Q1610">
        <v>39</v>
      </c>
      <c r="R1610" s="31">
        <v>92.4</v>
      </c>
      <c r="S1610">
        <v>57</v>
      </c>
    </row>
    <row r="1611" spans="1:19" ht="15.6" customHeight="1" x14ac:dyDescent="0.25">
      <c r="A1611" s="8">
        <v>44876</v>
      </c>
      <c r="B1611" t="s">
        <v>123</v>
      </c>
      <c r="C1611">
        <v>2022</v>
      </c>
      <c r="D1611" s="13">
        <v>2</v>
      </c>
      <c r="E1611" t="s">
        <v>72</v>
      </c>
      <c r="F1611">
        <v>68</v>
      </c>
      <c r="G1611">
        <v>414</v>
      </c>
      <c r="H1611" s="24">
        <v>648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1"/>
        <v>27</v>
      </c>
      <c r="Q1611">
        <v>61</v>
      </c>
      <c r="R1611" s="31">
        <v>100</v>
      </c>
      <c r="S1611">
        <v>88</v>
      </c>
    </row>
    <row r="1612" spans="1:19" ht="15.6" customHeight="1" x14ac:dyDescent="0.25">
      <c r="A1612" s="8">
        <v>44876</v>
      </c>
      <c r="B1612" t="s">
        <v>123</v>
      </c>
      <c r="C1612">
        <v>2022</v>
      </c>
      <c r="D1612" s="13">
        <v>2</v>
      </c>
      <c r="E1612" t="s">
        <v>72</v>
      </c>
      <c r="F1612">
        <v>68</v>
      </c>
      <c r="G1612">
        <v>414</v>
      </c>
      <c r="H1612" s="24">
        <v>649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1"/>
        <v>37</v>
      </c>
      <c r="Q1612">
        <v>30</v>
      </c>
      <c r="R1612" s="31">
        <v>84</v>
      </c>
      <c r="S1612">
        <v>67</v>
      </c>
    </row>
    <row r="1613" spans="1:19" ht="15.6" customHeight="1" x14ac:dyDescent="0.25">
      <c r="A1613" s="8">
        <v>44876</v>
      </c>
      <c r="B1613" t="s">
        <v>123</v>
      </c>
      <c r="C1613">
        <v>2022</v>
      </c>
      <c r="D1613" s="13">
        <v>2</v>
      </c>
      <c r="E1613" t="s">
        <v>72</v>
      </c>
      <c r="F1613">
        <v>68</v>
      </c>
      <c r="G1613">
        <v>414</v>
      </c>
      <c r="H1613" s="24">
        <v>650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1"/>
        <v>57</v>
      </c>
      <c r="Q1613">
        <v>79</v>
      </c>
      <c r="R1613" s="31">
        <v>102</v>
      </c>
      <c r="S1613">
        <v>136</v>
      </c>
    </row>
    <row r="1614" spans="1:19" ht="15.6" customHeight="1" x14ac:dyDescent="0.25">
      <c r="A1614" s="8">
        <v>44876</v>
      </c>
      <c r="B1614" t="s">
        <v>123</v>
      </c>
      <c r="C1614">
        <v>2022</v>
      </c>
      <c r="D1614" s="13">
        <v>2</v>
      </c>
      <c r="E1614" t="s">
        <v>72</v>
      </c>
      <c r="F1614">
        <v>68</v>
      </c>
      <c r="G1614">
        <v>414</v>
      </c>
      <c r="H1614" s="24">
        <v>651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1"/>
        <v>38</v>
      </c>
      <c r="Q1614">
        <v>41</v>
      </c>
      <c r="R1614" s="31">
        <v>92</v>
      </c>
      <c r="S1614">
        <v>79</v>
      </c>
    </row>
    <row r="1615" spans="1:19" ht="15.6" customHeight="1" x14ac:dyDescent="0.25">
      <c r="A1615" s="8">
        <v>44876</v>
      </c>
      <c r="B1615" t="s">
        <v>123</v>
      </c>
      <c r="C1615">
        <v>2022</v>
      </c>
      <c r="D1615" s="13">
        <v>2</v>
      </c>
      <c r="E1615" t="s">
        <v>72</v>
      </c>
      <c r="F1615">
        <v>68</v>
      </c>
      <c r="G1615">
        <v>414</v>
      </c>
      <c r="H1615" s="24">
        <v>652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ref="P1615:P1625" si="32">S1615-Q1615</f>
        <v>13</v>
      </c>
      <c r="Q1615">
        <v>11</v>
      </c>
      <c r="R1615" s="31">
        <v>70</v>
      </c>
      <c r="S1615">
        <v>24</v>
      </c>
    </row>
    <row r="1616" spans="1:19" ht="15.6" customHeight="1" x14ac:dyDescent="0.25">
      <c r="A1616" s="8">
        <v>44876</v>
      </c>
      <c r="B1616" t="s">
        <v>123</v>
      </c>
      <c r="C1616">
        <v>2022</v>
      </c>
      <c r="D1616" s="13">
        <v>2</v>
      </c>
      <c r="E1616" t="s">
        <v>72</v>
      </c>
      <c r="F1616">
        <v>68</v>
      </c>
      <c r="G1616">
        <v>415</v>
      </c>
      <c r="H1616" s="24">
        <v>623</v>
      </c>
      <c r="I1616">
        <v>2.875</v>
      </c>
      <c r="J1616">
        <v>23</v>
      </c>
      <c r="K1616">
        <v>11</v>
      </c>
      <c r="L1616">
        <v>4</v>
      </c>
      <c r="M1616">
        <v>1</v>
      </c>
      <c r="N1616">
        <v>20.2</v>
      </c>
      <c r="O1616" s="12" t="s">
        <v>33</v>
      </c>
      <c r="P1616">
        <f t="shared" si="32"/>
        <v>10</v>
      </c>
      <c r="Q1616">
        <v>12</v>
      </c>
      <c r="R1616" s="31">
        <v>83</v>
      </c>
      <c r="S1616">
        <v>22</v>
      </c>
    </row>
    <row r="1617" spans="1:20" ht="15.6" customHeight="1" x14ac:dyDescent="0.25">
      <c r="A1617" s="8">
        <v>44876</v>
      </c>
      <c r="B1617" t="s">
        <v>123</v>
      </c>
      <c r="C1617">
        <v>2022</v>
      </c>
      <c r="D1617" s="13">
        <v>2</v>
      </c>
      <c r="E1617" t="s">
        <v>72</v>
      </c>
      <c r="F1617">
        <v>68</v>
      </c>
      <c r="G1617">
        <v>415</v>
      </c>
      <c r="H1617" s="24">
        <v>624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2"/>
        <v>37</v>
      </c>
      <c r="Q1617">
        <v>30</v>
      </c>
      <c r="R1617" s="31">
        <v>91.2</v>
      </c>
      <c r="S1617">
        <v>67</v>
      </c>
    </row>
    <row r="1618" spans="1:20" ht="15.6" customHeight="1" x14ac:dyDescent="0.25">
      <c r="A1618" s="8">
        <v>44876</v>
      </c>
      <c r="B1618" t="s">
        <v>123</v>
      </c>
      <c r="C1618">
        <v>2022</v>
      </c>
      <c r="D1618" s="13">
        <v>2</v>
      </c>
      <c r="E1618" t="s">
        <v>72</v>
      </c>
      <c r="F1618">
        <v>68</v>
      </c>
      <c r="G1618">
        <v>415</v>
      </c>
      <c r="H1618" s="24">
        <v>625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2"/>
        <v>18</v>
      </c>
      <c r="Q1618">
        <v>18</v>
      </c>
      <c r="R1618" s="31">
        <v>78.599999999999994</v>
      </c>
      <c r="S1618">
        <v>36</v>
      </c>
    </row>
    <row r="1619" spans="1:20" ht="15.6" customHeight="1" x14ac:dyDescent="0.25">
      <c r="A1619" s="8">
        <v>44876</v>
      </c>
      <c r="B1619" t="s">
        <v>123</v>
      </c>
      <c r="C1619">
        <v>2022</v>
      </c>
      <c r="D1619" s="13">
        <v>2</v>
      </c>
      <c r="E1619" t="s">
        <v>72</v>
      </c>
      <c r="F1619">
        <v>68</v>
      </c>
      <c r="G1619">
        <v>415</v>
      </c>
      <c r="H1619" s="24">
        <v>626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2"/>
        <v>8</v>
      </c>
      <c r="Q1619">
        <v>6</v>
      </c>
      <c r="R1619" s="31">
        <v>73</v>
      </c>
      <c r="S1619">
        <v>14</v>
      </c>
    </row>
    <row r="1620" spans="1:20" ht="15.6" customHeight="1" x14ac:dyDescent="0.25">
      <c r="A1620" s="8">
        <v>44876</v>
      </c>
      <c r="B1620" t="s">
        <v>123</v>
      </c>
      <c r="C1620">
        <v>2022</v>
      </c>
      <c r="D1620" s="13">
        <v>2</v>
      </c>
      <c r="E1620" t="s">
        <v>72</v>
      </c>
      <c r="F1620">
        <v>68</v>
      </c>
      <c r="G1620">
        <v>415</v>
      </c>
      <c r="H1620" s="24">
        <v>627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2"/>
        <v>40</v>
      </c>
      <c r="Q1620">
        <v>24</v>
      </c>
      <c r="R1620" s="31">
        <v>83</v>
      </c>
      <c r="S1620">
        <v>64</v>
      </c>
    </row>
    <row r="1621" spans="1:20" ht="15.6" customHeight="1" x14ac:dyDescent="0.25">
      <c r="A1621" s="8">
        <v>44876</v>
      </c>
      <c r="B1621" t="s">
        <v>123</v>
      </c>
      <c r="C1621">
        <v>2022</v>
      </c>
      <c r="D1621" s="13">
        <v>2</v>
      </c>
      <c r="E1621" t="s">
        <v>72</v>
      </c>
      <c r="F1621">
        <v>68</v>
      </c>
      <c r="G1621">
        <v>415</v>
      </c>
      <c r="H1621" s="24">
        <v>628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2"/>
        <v>10</v>
      </c>
      <c r="Q1621">
        <v>8</v>
      </c>
      <c r="R1621" s="31">
        <v>64.2</v>
      </c>
      <c r="S1621">
        <v>18</v>
      </c>
    </row>
    <row r="1622" spans="1:20" ht="15.6" customHeight="1" x14ac:dyDescent="0.25">
      <c r="A1622" s="8">
        <v>44876</v>
      </c>
      <c r="B1622" t="s">
        <v>123</v>
      </c>
      <c r="C1622">
        <v>2022</v>
      </c>
      <c r="D1622" s="13">
        <v>2</v>
      </c>
      <c r="E1622" t="s">
        <v>72</v>
      </c>
      <c r="F1622">
        <v>68</v>
      </c>
      <c r="G1622">
        <v>415</v>
      </c>
      <c r="H1622" s="24">
        <v>629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2"/>
        <v>4</v>
      </c>
      <c r="Q1622">
        <v>8</v>
      </c>
      <c r="R1622" s="31">
        <v>70</v>
      </c>
      <c r="S1622">
        <v>12</v>
      </c>
    </row>
    <row r="1623" spans="1:20" ht="15.6" customHeight="1" x14ac:dyDescent="0.25">
      <c r="A1623" s="8">
        <v>44876</v>
      </c>
      <c r="B1623" t="s">
        <v>123</v>
      </c>
      <c r="C1623">
        <v>2022</v>
      </c>
      <c r="D1623" s="13">
        <v>2</v>
      </c>
      <c r="E1623" t="s">
        <v>72</v>
      </c>
      <c r="F1623">
        <v>68</v>
      </c>
      <c r="G1623">
        <v>415</v>
      </c>
      <c r="H1623" s="24">
        <v>630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2"/>
        <v>24</v>
      </c>
      <c r="Q1623">
        <v>18</v>
      </c>
      <c r="R1623" s="31">
        <v>65</v>
      </c>
      <c r="S1623">
        <v>42</v>
      </c>
    </row>
    <row r="1624" spans="1:20" ht="15.6" customHeight="1" x14ac:dyDescent="0.25">
      <c r="A1624" s="8">
        <v>44876</v>
      </c>
      <c r="B1624" t="s">
        <v>123</v>
      </c>
      <c r="C1624">
        <v>2022</v>
      </c>
      <c r="D1624" s="13">
        <v>2</v>
      </c>
      <c r="E1624" t="s">
        <v>72</v>
      </c>
      <c r="F1624">
        <v>68</v>
      </c>
      <c r="G1624">
        <v>415</v>
      </c>
      <c r="H1624" s="24">
        <v>631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2"/>
        <v>27</v>
      </c>
      <c r="Q1624">
        <v>19</v>
      </c>
      <c r="R1624" s="31">
        <v>96.6</v>
      </c>
      <c r="S1624">
        <v>46</v>
      </c>
    </row>
    <row r="1625" spans="1:20" s="19" customFormat="1" ht="15.6" customHeight="1" thickBot="1" x14ac:dyDescent="0.3">
      <c r="A1625" s="20">
        <v>44876</v>
      </c>
      <c r="B1625" s="19" t="s">
        <v>123</v>
      </c>
      <c r="C1625" s="19">
        <v>2022</v>
      </c>
      <c r="D1625" s="19">
        <v>2</v>
      </c>
      <c r="E1625" s="19" t="s">
        <v>72</v>
      </c>
      <c r="F1625" s="19">
        <v>68</v>
      </c>
      <c r="G1625" s="19">
        <v>415</v>
      </c>
      <c r="H1625" s="30">
        <v>632</v>
      </c>
      <c r="I1625" s="19">
        <v>2.875</v>
      </c>
      <c r="J1625" s="19">
        <v>23</v>
      </c>
      <c r="K1625" s="19">
        <v>11</v>
      </c>
      <c r="L1625" s="19">
        <v>4</v>
      </c>
      <c r="M1625" s="19">
        <v>1</v>
      </c>
      <c r="N1625" s="19">
        <v>20.2</v>
      </c>
      <c r="O1625" s="21" t="s">
        <v>33</v>
      </c>
      <c r="P1625" s="19">
        <f t="shared" si="32"/>
        <v>10</v>
      </c>
      <c r="Q1625" s="19">
        <v>11</v>
      </c>
      <c r="R1625" s="34">
        <v>70</v>
      </c>
      <c r="S1625" s="19">
        <v>21</v>
      </c>
    </row>
    <row r="1626" spans="1:20" ht="15.6" customHeight="1" x14ac:dyDescent="0.25">
      <c r="A1626" s="8">
        <v>44472</v>
      </c>
      <c r="B1626" s="12" t="s">
        <v>133</v>
      </c>
      <c r="C1626" s="13">
        <v>2021</v>
      </c>
      <c r="D1626" s="13">
        <v>1</v>
      </c>
      <c r="E1626" s="13" t="s">
        <v>75</v>
      </c>
      <c r="F1626">
        <v>79</v>
      </c>
      <c r="G1626">
        <v>425</v>
      </c>
      <c r="H1626" s="24">
        <v>773</v>
      </c>
      <c r="I1626">
        <f t="shared" ref="I1626:I1635" si="33">(26+21+10+12)/16</f>
        <v>4.3125</v>
      </c>
      <c r="J1626">
        <v>45</v>
      </c>
      <c r="K1626">
        <v>4</v>
      </c>
      <c r="L1626">
        <v>1</v>
      </c>
      <c r="M1626">
        <v>8</v>
      </c>
      <c r="N1626" s="35">
        <v>26.2</v>
      </c>
      <c r="O1626" s="35" t="s">
        <v>33</v>
      </c>
      <c r="P1626">
        <f>S1626-Q1626</f>
        <v>73</v>
      </c>
      <c r="Q1626" s="2">
        <v>14</v>
      </c>
      <c r="R1626">
        <v>110</v>
      </c>
      <c r="S1626">
        <v>87</v>
      </c>
    </row>
    <row r="1627" spans="1:20" ht="15.6" customHeight="1" x14ac:dyDescent="0.25">
      <c r="A1627" s="8">
        <v>44472</v>
      </c>
      <c r="B1627" s="12" t="s">
        <v>133</v>
      </c>
      <c r="C1627" s="13">
        <v>2021</v>
      </c>
      <c r="D1627" s="13">
        <v>1</v>
      </c>
      <c r="E1627" s="13" t="s">
        <v>75</v>
      </c>
      <c r="F1627">
        <v>79</v>
      </c>
      <c r="G1627">
        <v>425</v>
      </c>
      <c r="H1627" s="24">
        <v>774</v>
      </c>
      <c r="I1627">
        <f t="shared" si="33"/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Q1627" s="2"/>
      <c r="T1627" t="s">
        <v>134</v>
      </c>
    </row>
    <row r="1628" spans="1:20" ht="15.6" customHeight="1" x14ac:dyDescent="0.25">
      <c r="A1628" s="8">
        <v>44472</v>
      </c>
      <c r="B1628" s="12" t="s">
        <v>133</v>
      </c>
      <c r="C1628" s="13">
        <v>2021</v>
      </c>
      <c r="D1628" s="13">
        <v>1</v>
      </c>
      <c r="E1628" s="13" t="s">
        <v>75</v>
      </c>
      <c r="F1628">
        <v>79</v>
      </c>
      <c r="G1628">
        <v>425</v>
      </c>
      <c r="H1628" s="24">
        <v>775</v>
      </c>
      <c r="I1628">
        <f t="shared" si="33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P1628">
        <f t="shared" ref="P1628:P1655" si="34">S1628-Q1628</f>
        <v>28</v>
      </c>
      <c r="Q1628" s="2">
        <v>4</v>
      </c>
      <c r="R1628">
        <v>95</v>
      </c>
      <c r="S1628">
        <v>32</v>
      </c>
    </row>
    <row r="1629" spans="1:20" ht="15.6" customHeight="1" x14ac:dyDescent="0.25">
      <c r="A1629" s="8">
        <v>44472</v>
      </c>
      <c r="B1629" s="12" t="s">
        <v>133</v>
      </c>
      <c r="C1629" s="13">
        <v>2021</v>
      </c>
      <c r="D1629" s="13">
        <v>1</v>
      </c>
      <c r="E1629" s="13" t="s">
        <v>75</v>
      </c>
      <c r="F1629">
        <v>79</v>
      </c>
      <c r="G1629">
        <v>425</v>
      </c>
      <c r="H1629" s="24">
        <v>776</v>
      </c>
      <c r="I1629">
        <f t="shared" si="33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si="34"/>
        <v>47</v>
      </c>
      <c r="Q1629" s="2">
        <v>22</v>
      </c>
      <c r="R1629">
        <v>110</v>
      </c>
      <c r="S1629">
        <v>69</v>
      </c>
    </row>
    <row r="1630" spans="1:20" ht="15.6" customHeight="1" x14ac:dyDescent="0.25">
      <c r="A1630" s="8">
        <v>44472</v>
      </c>
      <c r="B1630" s="12" t="s">
        <v>133</v>
      </c>
      <c r="C1630" s="13">
        <v>2021</v>
      </c>
      <c r="D1630" s="13">
        <v>1</v>
      </c>
      <c r="E1630" s="13" t="s">
        <v>75</v>
      </c>
      <c r="F1630">
        <v>79</v>
      </c>
      <c r="G1630">
        <v>425</v>
      </c>
      <c r="H1630" s="24">
        <v>777</v>
      </c>
      <c r="I1630">
        <f t="shared" si="33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4"/>
        <v>38</v>
      </c>
      <c r="Q1630" s="2">
        <v>8</v>
      </c>
      <c r="R1630">
        <v>81</v>
      </c>
      <c r="S1630">
        <v>46</v>
      </c>
    </row>
    <row r="1631" spans="1:20" ht="15.6" customHeight="1" x14ac:dyDescent="0.25">
      <c r="A1631" s="8">
        <v>44472</v>
      </c>
      <c r="B1631" s="12" t="s">
        <v>133</v>
      </c>
      <c r="C1631" s="13">
        <v>2021</v>
      </c>
      <c r="D1631" s="13">
        <v>1</v>
      </c>
      <c r="E1631" s="13" t="s">
        <v>75</v>
      </c>
      <c r="F1631">
        <v>79</v>
      </c>
      <c r="G1631">
        <v>425</v>
      </c>
      <c r="H1631" s="24">
        <v>778</v>
      </c>
      <c r="I1631">
        <f t="shared" si="33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4"/>
        <v>15</v>
      </c>
      <c r="Q1631" s="12">
        <v>12</v>
      </c>
      <c r="R1631">
        <v>80</v>
      </c>
      <c r="S1631">
        <v>27</v>
      </c>
    </row>
    <row r="1632" spans="1:20" ht="15.6" customHeight="1" x14ac:dyDescent="0.25">
      <c r="A1632" s="8">
        <v>44472</v>
      </c>
      <c r="B1632" s="12" t="s">
        <v>133</v>
      </c>
      <c r="C1632" s="13">
        <v>2021</v>
      </c>
      <c r="D1632" s="13">
        <v>1</v>
      </c>
      <c r="E1632" s="13" t="s">
        <v>75</v>
      </c>
      <c r="F1632">
        <v>79</v>
      </c>
      <c r="G1632">
        <v>425</v>
      </c>
      <c r="H1632" s="24">
        <v>779</v>
      </c>
      <c r="I1632">
        <f t="shared" si="33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4"/>
        <v>56</v>
      </c>
      <c r="Q1632" s="2">
        <v>21</v>
      </c>
      <c r="R1632">
        <v>116</v>
      </c>
      <c r="S1632">
        <v>77</v>
      </c>
    </row>
    <row r="1633" spans="1:20" ht="15.6" customHeight="1" x14ac:dyDescent="0.25">
      <c r="A1633" s="8">
        <v>44472</v>
      </c>
      <c r="B1633" s="12" t="s">
        <v>133</v>
      </c>
      <c r="C1633" s="13">
        <v>2021</v>
      </c>
      <c r="D1633" s="13">
        <v>1</v>
      </c>
      <c r="E1633" s="13" t="s">
        <v>75</v>
      </c>
      <c r="F1633">
        <v>79</v>
      </c>
      <c r="G1633">
        <v>425</v>
      </c>
      <c r="H1633" s="24">
        <v>780</v>
      </c>
      <c r="I1633">
        <f t="shared" si="33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4"/>
        <v>16</v>
      </c>
      <c r="Q1633">
        <v>17</v>
      </c>
      <c r="R1633">
        <v>75</v>
      </c>
      <c r="S1633">
        <v>33</v>
      </c>
    </row>
    <row r="1634" spans="1:20" ht="15.6" customHeight="1" x14ac:dyDescent="0.25">
      <c r="A1634" s="8">
        <v>44472</v>
      </c>
      <c r="B1634" s="12" t="s">
        <v>133</v>
      </c>
      <c r="C1634" s="13">
        <v>2021</v>
      </c>
      <c r="D1634" s="13">
        <v>1</v>
      </c>
      <c r="E1634" s="13" t="s">
        <v>75</v>
      </c>
      <c r="F1634">
        <v>79</v>
      </c>
      <c r="G1634">
        <v>425</v>
      </c>
      <c r="H1634" s="24">
        <v>781</v>
      </c>
      <c r="I1634">
        <f t="shared" si="33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4"/>
        <v>114</v>
      </c>
      <c r="Q1634">
        <f>13+10</f>
        <v>23</v>
      </c>
      <c r="R1634">
        <v>109</v>
      </c>
      <c r="S1634">
        <f>56+81</f>
        <v>137</v>
      </c>
    </row>
    <row r="1635" spans="1:20" ht="15.6" customHeight="1" x14ac:dyDescent="0.25">
      <c r="A1635" s="8">
        <v>44472</v>
      </c>
      <c r="B1635" s="12" t="s">
        <v>133</v>
      </c>
      <c r="C1635" s="13">
        <v>2021</v>
      </c>
      <c r="D1635" s="13">
        <v>1</v>
      </c>
      <c r="E1635" s="13" t="s">
        <v>75</v>
      </c>
      <c r="F1635">
        <v>79</v>
      </c>
      <c r="G1635">
        <v>425</v>
      </c>
      <c r="H1635" s="24">
        <v>782</v>
      </c>
      <c r="I1635">
        <f t="shared" si="33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4"/>
        <v>64</v>
      </c>
      <c r="Q1635" s="12">
        <v>20</v>
      </c>
      <c r="R1635">
        <v>102</v>
      </c>
      <c r="S1635">
        <v>84</v>
      </c>
      <c r="T1635" t="s">
        <v>140</v>
      </c>
    </row>
    <row r="1636" spans="1:20" ht="15.6" customHeight="1" x14ac:dyDescent="0.25">
      <c r="A1636" s="8">
        <v>44472</v>
      </c>
      <c r="B1636" s="12" t="s">
        <v>133</v>
      </c>
      <c r="C1636" s="13">
        <v>2021</v>
      </c>
      <c r="D1636" s="13">
        <v>1</v>
      </c>
      <c r="E1636" s="13" t="s">
        <v>75</v>
      </c>
      <c r="F1636">
        <v>79</v>
      </c>
      <c r="G1636">
        <v>426</v>
      </c>
      <c r="H1636" s="24">
        <v>793</v>
      </c>
      <c r="I1636">
        <f t="shared" ref="I1636:I1645" si="35">(28+7+20+3)/16</f>
        <v>3.625</v>
      </c>
      <c r="J1636">
        <v>50</v>
      </c>
      <c r="K1636">
        <v>7</v>
      </c>
      <c r="L1636">
        <v>1</v>
      </c>
      <c r="M1636">
        <v>4</v>
      </c>
      <c r="N1636" s="35">
        <v>20</v>
      </c>
      <c r="O1636" s="35" t="s">
        <v>33</v>
      </c>
      <c r="P1636">
        <f t="shared" si="34"/>
        <v>101</v>
      </c>
      <c r="Q1636" s="2">
        <v>16</v>
      </c>
      <c r="R1636">
        <v>102</v>
      </c>
      <c r="S1636">
        <v>117</v>
      </c>
    </row>
    <row r="1637" spans="1:20" ht="15.6" customHeight="1" x14ac:dyDescent="0.25">
      <c r="A1637" s="8">
        <v>44472</v>
      </c>
      <c r="B1637" s="12" t="s">
        <v>133</v>
      </c>
      <c r="C1637" s="13">
        <v>2021</v>
      </c>
      <c r="D1637" s="13">
        <v>1</v>
      </c>
      <c r="E1637" s="13" t="s">
        <v>75</v>
      </c>
      <c r="F1637">
        <v>79</v>
      </c>
      <c r="G1637">
        <v>426</v>
      </c>
      <c r="H1637" s="24">
        <v>794</v>
      </c>
      <c r="I1637">
        <f t="shared" si="35"/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4"/>
        <v>51</v>
      </c>
      <c r="Q1637" s="2">
        <v>10</v>
      </c>
      <c r="R1637">
        <v>77.5</v>
      </c>
      <c r="S1637">
        <v>61</v>
      </c>
    </row>
    <row r="1638" spans="1:20" ht="15.6" customHeight="1" x14ac:dyDescent="0.25">
      <c r="A1638" s="8">
        <v>44472</v>
      </c>
      <c r="B1638" s="12" t="s">
        <v>133</v>
      </c>
      <c r="C1638" s="13">
        <v>2021</v>
      </c>
      <c r="D1638" s="13">
        <v>1</v>
      </c>
      <c r="E1638" s="13" t="s">
        <v>75</v>
      </c>
      <c r="F1638">
        <v>79</v>
      </c>
      <c r="G1638">
        <v>426</v>
      </c>
      <c r="H1638" s="24">
        <v>795</v>
      </c>
      <c r="I1638">
        <f t="shared" si="35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4"/>
        <v>45</v>
      </c>
      <c r="Q1638" s="2">
        <v>5</v>
      </c>
      <c r="R1638">
        <v>96</v>
      </c>
      <c r="S1638">
        <v>50</v>
      </c>
    </row>
    <row r="1639" spans="1:20" ht="15.6" customHeight="1" x14ac:dyDescent="0.25">
      <c r="A1639" s="8">
        <v>44472</v>
      </c>
      <c r="B1639" s="12" t="s">
        <v>133</v>
      </c>
      <c r="C1639" s="13">
        <v>2021</v>
      </c>
      <c r="D1639" s="13">
        <v>1</v>
      </c>
      <c r="E1639" s="13" t="s">
        <v>75</v>
      </c>
      <c r="F1639">
        <v>79</v>
      </c>
      <c r="G1639">
        <v>426</v>
      </c>
      <c r="H1639" s="24">
        <v>796</v>
      </c>
      <c r="I1639">
        <f t="shared" si="35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4"/>
        <v>61</v>
      </c>
      <c r="Q1639" s="2">
        <v>5</v>
      </c>
      <c r="R1639">
        <v>91.5</v>
      </c>
      <c r="S1639">
        <v>66</v>
      </c>
    </row>
    <row r="1640" spans="1:20" ht="15.6" customHeight="1" x14ac:dyDescent="0.25">
      <c r="A1640" s="8">
        <v>44472</v>
      </c>
      <c r="B1640" s="12" t="s">
        <v>133</v>
      </c>
      <c r="C1640" s="13">
        <v>2021</v>
      </c>
      <c r="D1640" s="13">
        <v>1</v>
      </c>
      <c r="E1640" s="13" t="s">
        <v>75</v>
      </c>
      <c r="F1640">
        <v>79</v>
      </c>
      <c r="G1640">
        <v>426</v>
      </c>
      <c r="H1640" s="24">
        <v>797</v>
      </c>
      <c r="I1640">
        <f t="shared" si="35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4"/>
        <v>33</v>
      </c>
      <c r="Q1640" s="2">
        <v>7</v>
      </c>
      <c r="R1640">
        <v>97</v>
      </c>
      <c r="S1640">
        <v>40</v>
      </c>
    </row>
    <row r="1641" spans="1:20" ht="15.6" customHeight="1" x14ac:dyDescent="0.25">
      <c r="A1641" s="8">
        <v>44472</v>
      </c>
      <c r="B1641" s="12" t="s">
        <v>133</v>
      </c>
      <c r="C1641" s="13">
        <v>2021</v>
      </c>
      <c r="D1641" s="13">
        <v>1</v>
      </c>
      <c r="E1641" s="13" t="s">
        <v>75</v>
      </c>
      <c r="F1641">
        <v>79</v>
      </c>
      <c r="G1641">
        <v>426</v>
      </c>
      <c r="H1641" s="24">
        <v>798</v>
      </c>
      <c r="I1641">
        <f t="shared" si="35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4"/>
        <v>11</v>
      </c>
      <c r="Q1641" s="2">
        <v>6</v>
      </c>
      <c r="R1641">
        <v>76</v>
      </c>
      <c r="S1641">
        <v>17</v>
      </c>
    </row>
    <row r="1642" spans="1:20" ht="15.6" customHeight="1" x14ac:dyDescent="0.25">
      <c r="A1642" s="8">
        <v>44472</v>
      </c>
      <c r="B1642" s="12" t="s">
        <v>133</v>
      </c>
      <c r="C1642" s="13">
        <v>2021</v>
      </c>
      <c r="D1642" s="13">
        <v>1</v>
      </c>
      <c r="E1642" s="13" t="s">
        <v>75</v>
      </c>
      <c r="F1642">
        <v>79</v>
      </c>
      <c r="G1642">
        <v>426</v>
      </c>
      <c r="H1642" s="24">
        <v>799</v>
      </c>
      <c r="I1642">
        <f t="shared" si="35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4"/>
        <v>46</v>
      </c>
      <c r="Q1642" s="2">
        <v>11</v>
      </c>
      <c r="R1642">
        <v>91</v>
      </c>
      <c r="S1642">
        <v>57</v>
      </c>
    </row>
    <row r="1643" spans="1:20" ht="15.6" customHeight="1" x14ac:dyDescent="0.25">
      <c r="A1643" s="8">
        <v>44472</v>
      </c>
      <c r="B1643" s="12" t="s">
        <v>133</v>
      </c>
      <c r="C1643" s="13">
        <v>2021</v>
      </c>
      <c r="D1643" s="13">
        <v>1</v>
      </c>
      <c r="E1643" s="13" t="s">
        <v>75</v>
      </c>
      <c r="F1643">
        <v>79</v>
      </c>
      <c r="G1643">
        <v>426</v>
      </c>
      <c r="H1643" s="24">
        <v>800</v>
      </c>
      <c r="I1643">
        <f t="shared" si="35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4"/>
        <v>16</v>
      </c>
      <c r="Q1643" s="2">
        <v>4</v>
      </c>
      <c r="R1643">
        <v>95</v>
      </c>
      <c r="S1643">
        <v>20</v>
      </c>
    </row>
    <row r="1644" spans="1:20" ht="15.6" customHeight="1" x14ac:dyDescent="0.25">
      <c r="A1644" s="8">
        <v>44472</v>
      </c>
      <c r="B1644" s="12" t="s">
        <v>133</v>
      </c>
      <c r="C1644" s="13">
        <v>2021</v>
      </c>
      <c r="D1644" s="13">
        <v>1</v>
      </c>
      <c r="E1644" s="13" t="s">
        <v>75</v>
      </c>
      <c r="F1644">
        <v>79</v>
      </c>
      <c r="G1644">
        <v>426</v>
      </c>
      <c r="H1644" s="24">
        <v>801</v>
      </c>
      <c r="I1644">
        <f t="shared" si="35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4"/>
        <v>2</v>
      </c>
      <c r="Q1644" s="2">
        <v>0</v>
      </c>
      <c r="R1644">
        <v>50</v>
      </c>
      <c r="S1644">
        <v>2</v>
      </c>
    </row>
    <row r="1645" spans="1:20" ht="15.6" customHeight="1" x14ac:dyDescent="0.25">
      <c r="A1645" s="8">
        <v>44472</v>
      </c>
      <c r="B1645" s="12" t="s">
        <v>133</v>
      </c>
      <c r="C1645" s="13">
        <v>2021</v>
      </c>
      <c r="D1645" s="13">
        <v>1</v>
      </c>
      <c r="E1645" s="13" t="s">
        <v>75</v>
      </c>
      <c r="F1645">
        <v>79</v>
      </c>
      <c r="G1645">
        <v>426</v>
      </c>
      <c r="H1645" s="24">
        <v>802</v>
      </c>
      <c r="I1645">
        <f t="shared" si="35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4"/>
        <v>25</v>
      </c>
      <c r="Q1645" s="2">
        <v>4</v>
      </c>
      <c r="R1645">
        <v>105</v>
      </c>
      <c r="S1645">
        <v>29</v>
      </c>
    </row>
    <row r="1646" spans="1:20" ht="15.6" customHeight="1" x14ac:dyDescent="0.25">
      <c r="A1646" s="8">
        <v>44472</v>
      </c>
      <c r="B1646" s="12" t="s">
        <v>133</v>
      </c>
      <c r="C1646" s="13">
        <v>2021</v>
      </c>
      <c r="D1646" s="13">
        <v>1</v>
      </c>
      <c r="E1646" s="13" t="s">
        <v>75</v>
      </c>
      <c r="F1646">
        <v>79</v>
      </c>
      <c r="G1646">
        <v>427</v>
      </c>
      <c r="H1646" s="24">
        <v>783</v>
      </c>
      <c r="I1646">
        <f t="shared" ref="I1646:I1655" si="36">(30+19+26+10)/16</f>
        <v>5.3125</v>
      </c>
      <c r="J1646">
        <v>40</v>
      </c>
      <c r="K1646">
        <v>10</v>
      </c>
      <c r="L1646">
        <v>0.5</v>
      </c>
      <c r="M1646">
        <v>0</v>
      </c>
      <c r="N1646" s="35">
        <v>18.600000000000001</v>
      </c>
      <c r="O1646" s="35" t="s">
        <v>33</v>
      </c>
      <c r="P1646">
        <f t="shared" si="34"/>
        <v>90</v>
      </c>
      <c r="Q1646" s="2">
        <v>5</v>
      </c>
      <c r="R1646">
        <v>93</v>
      </c>
      <c r="S1646">
        <v>95</v>
      </c>
    </row>
    <row r="1647" spans="1:20" ht="15.6" customHeight="1" x14ac:dyDescent="0.25">
      <c r="A1647" s="8">
        <v>44472</v>
      </c>
      <c r="B1647" s="12" t="s">
        <v>133</v>
      </c>
      <c r="C1647" s="13">
        <v>2021</v>
      </c>
      <c r="D1647" s="13">
        <v>1</v>
      </c>
      <c r="E1647" s="13" t="s">
        <v>75</v>
      </c>
      <c r="F1647">
        <v>79</v>
      </c>
      <c r="G1647">
        <v>427</v>
      </c>
      <c r="H1647" s="24">
        <v>784</v>
      </c>
      <c r="I1647">
        <f t="shared" si="36"/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4"/>
        <v>57</v>
      </c>
      <c r="Q1647" s="2">
        <v>11</v>
      </c>
      <c r="R1647">
        <v>89</v>
      </c>
      <c r="S1647">
        <v>68</v>
      </c>
    </row>
    <row r="1648" spans="1:20" ht="15.6" customHeight="1" x14ac:dyDescent="0.25">
      <c r="A1648" s="8">
        <v>44472</v>
      </c>
      <c r="B1648" s="12" t="s">
        <v>133</v>
      </c>
      <c r="C1648" s="13">
        <v>2021</v>
      </c>
      <c r="D1648" s="13">
        <v>1</v>
      </c>
      <c r="E1648" s="13" t="s">
        <v>75</v>
      </c>
      <c r="F1648">
        <v>79</v>
      </c>
      <c r="G1648">
        <v>427</v>
      </c>
      <c r="H1648" s="24">
        <v>785</v>
      </c>
      <c r="I1648">
        <f t="shared" si="36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4"/>
        <v>63</v>
      </c>
      <c r="Q1648" s="2">
        <v>28</v>
      </c>
      <c r="R1648">
        <v>109.5</v>
      </c>
      <c r="S1648">
        <v>91</v>
      </c>
    </row>
    <row r="1649" spans="1:20" ht="15.6" customHeight="1" x14ac:dyDescent="0.25">
      <c r="A1649" s="8">
        <v>44472</v>
      </c>
      <c r="B1649" s="12" t="s">
        <v>133</v>
      </c>
      <c r="C1649" s="13">
        <v>2021</v>
      </c>
      <c r="D1649" s="13">
        <v>1</v>
      </c>
      <c r="E1649" s="13" t="s">
        <v>75</v>
      </c>
      <c r="F1649">
        <v>79</v>
      </c>
      <c r="G1649">
        <v>427</v>
      </c>
      <c r="H1649" s="24">
        <v>786</v>
      </c>
      <c r="I1649">
        <f t="shared" si="36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4"/>
        <v>46</v>
      </c>
      <c r="Q1649" s="2">
        <v>0</v>
      </c>
      <c r="R1649">
        <v>69</v>
      </c>
      <c r="S1649">
        <v>46</v>
      </c>
    </row>
    <row r="1650" spans="1:20" ht="15.6" customHeight="1" x14ac:dyDescent="0.25">
      <c r="A1650" s="8">
        <v>44472</v>
      </c>
      <c r="B1650" s="12" t="s">
        <v>133</v>
      </c>
      <c r="C1650" s="13">
        <v>2021</v>
      </c>
      <c r="D1650" s="13">
        <v>1</v>
      </c>
      <c r="E1650" s="13" t="s">
        <v>75</v>
      </c>
      <c r="F1650">
        <v>79</v>
      </c>
      <c r="G1650">
        <v>427</v>
      </c>
      <c r="H1650" s="24">
        <v>787</v>
      </c>
      <c r="I1650">
        <f t="shared" si="36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4"/>
        <v>54</v>
      </c>
      <c r="Q1650" s="2">
        <v>3</v>
      </c>
      <c r="R1650">
        <v>80</v>
      </c>
      <c r="S1650">
        <v>57</v>
      </c>
    </row>
    <row r="1651" spans="1:20" ht="15.6" customHeight="1" x14ac:dyDescent="0.25">
      <c r="A1651" s="8">
        <v>44472</v>
      </c>
      <c r="B1651" s="12" t="s">
        <v>133</v>
      </c>
      <c r="C1651" s="13">
        <v>2021</v>
      </c>
      <c r="D1651" s="13">
        <v>1</v>
      </c>
      <c r="E1651" s="13" t="s">
        <v>75</v>
      </c>
      <c r="F1651">
        <v>79</v>
      </c>
      <c r="G1651">
        <v>427</v>
      </c>
      <c r="H1651" s="24">
        <v>788</v>
      </c>
      <c r="I1651">
        <f t="shared" si="36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4"/>
        <v>5</v>
      </c>
      <c r="Q1651" s="2">
        <v>2</v>
      </c>
      <c r="R1651">
        <v>96.5</v>
      </c>
      <c r="S1651">
        <v>7</v>
      </c>
    </row>
    <row r="1652" spans="1:20" ht="15.6" customHeight="1" x14ac:dyDescent="0.25">
      <c r="A1652" s="8">
        <v>44472</v>
      </c>
      <c r="B1652" s="12" t="s">
        <v>133</v>
      </c>
      <c r="C1652" s="13">
        <v>2021</v>
      </c>
      <c r="D1652" s="13">
        <v>1</v>
      </c>
      <c r="E1652" s="13" t="s">
        <v>75</v>
      </c>
      <c r="F1652">
        <v>79</v>
      </c>
      <c r="G1652">
        <v>427</v>
      </c>
      <c r="H1652" s="24">
        <v>789</v>
      </c>
      <c r="I1652">
        <f t="shared" si="36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4"/>
        <v>43</v>
      </c>
      <c r="Q1652" s="2">
        <v>7</v>
      </c>
      <c r="R1652">
        <v>89</v>
      </c>
      <c r="S1652">
        <v>50</v>
      </c>
    </row>
    <row r="1653" spans="1:20" ht="15.6" customHeight="1" x14ac:dyDescent="0.25">
      <c r="A1653" s="8">
        <v>44472</v>
      </c>
      <c r="B1653" s="12" t="s">
        <v>133</v>
      </c>
      <c r="C1653" s="13">
        <v>2021</v>
      </c>
      <c r="D1653" s="13">
        <v>1</v>
      </c>
      <c r="E1653" s="13" t="s">
        <v>75</v>
      </c>
      <c r="F1653">
        <v>79</v>
      </c>
      <c r="G1653">
        <v>427</v>
      </c>
      <c r="H1653" s="24">
        <v>790</v>
      </c>
      <c r="I1653">
        <f t="shared" si="36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4"/>
        <v>30</v>
      </c>
      <c r="Q1653" s="2">
        <v>13</v>
      </c>
      <c r="R1653">
        <v>76</v>
      </c>
      <c r="S1653">
        <v>43</v>
      </c>
    </row>
    <row r="1654" spans="1:20" ht="15.6" customHeight="1" x14ac:dyDescent="0.25">
      <c r="A1654" s="8">
        <v>44472</v>
      </c>
      <c r="B1654" s="12" t="s">
        <v>133</v>
      </c>
      <c r="C1654" s="13">
        <v>2021</v>
      </c>
      <c r="D1654" s="13">
        <v>1</v>
      </c>
      <c r="E1654" s="13" t="s">
        <v>75</v>
      </c>
      <c r="F1654">
        <v>79</v>
      </c>
      <c r="G1654">
        <v>427</v>
      </c>
      <c r="H1654" s="24">
        <v>791</v>
      </c>
      <c r="I1654">
        <f t="shared" si="36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4"/>
        <v>32</v>
      </c>
      <c r="Q1654" s="2">
        <v>8</v>
      </c>
      <c r="R1654">
        <v>101</v>
      </c>
      <c r="S1654">
        <v>40</v>
      </c>
    </row>
    <row r="1655" spans="1:20" ht="15.6" customHeight="1" x14ac:dyDescent="0.25">
      <c r="A1655" s="8">
        <v>44472</v>
      </c>
      <c r="B1655" s="12" t="s">
        <v>133</v>
      </c>
      <c r="C1655" s="13">
        <v>2021</v>
      </c>
      <c r="D1655" s="13">
        <v>1</v>
      </c>
      <c r="E1655" s="13" t="s">
        <v>75</v>
      </c>
      <c r="F1655">
        <v>79</v>
      </c>
      <c r="G1655">
        <v>427</v>
      </c>
      <c r="H1655" s="24">
        <v>792</v>
      </c>
      <c r="I1655">
        <f t="shared" si="36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4"/>
        <v>23</v>
      </c>
      <c r="Q1655" s="2">
        <v>6</v>
      </c>
      <c r="R1655">
        <v>70</v>
      </c>
      <c r="S1655">
        <v>29</v>
      </c>
    </row>
    <row r="1656" spans="1:20" ht="15.6" customHeight="1" x14ac:dyDescent="0.25">
      <c r="A1656" s="8">
        <v>44471</v>
      </c>
      <c r="B1656" s="12" t="s">
        <v>76</v>
      </c>
      <c r="C1656" s="13">
        <v>2021</v>
      </c>
      <c r="D1656" s="13">
        <v>1</v>
      </c>
      <c r="E1656" s="13" t="s">
        <v>75</v>
      </c>
      <c r="F1656">
        <v>80</v>
      </c>
      <c r="G1656">
        <v>428</v>
      </c>
      <c r="H1656" s="24">
        <v>923</v>
      </c>
      <c r="I1656">
        <v>6.5625</v>
      </c>
      <c r="J1656">
        <v>20</v>
      </c>
      <c r="K1656">
        <v>13</v>
      </c>
      <c r="L1656">
        <v>3</v>
      </c>
      <c r="M1656">
        <v>1</v>
      </c>
      <c r="N1656">
        <v>21</v>
      </c>
      <c r="O1656" s="12" t="s">
        <v>32</v>
      </c>
      <c r="P1656">
        <v>25</v>
      </c>
      <c r="Q1656" s="12">
        <v>14</v>
      </c>
      <c r="R1656">
        <v>75</v>
      </c>
      <c r="S1656">
        <v>39</v>
      </c>
    </row>
    <row r="1657" spans="1:20" ht="15.6" customHeight="1" x14ac:dyDescent="0.25">
      <c r="A1657" s="8">
        <v>44471</v>
      </c>
      <c r="B1657" s="12" t="s">
        <v>76</v>
      </c>
      <c r="C1657" s="13">
        <v>2021</v>
      </c>
      <c r="D1657" s="13">
        <v>1</v>
      </c>
      <c r="E1657" s="13" t="s">
        <v>75</v>
      </c>
      <c r="F1657">
        <v>80</v>
      </c>
      <c r="G1657">
        <v>428</v>
      </c>
      <c r="H1657" s="24">
        <v>924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14</v>
      </c>
      <c r="Q1657" s="12">
        <v>13</v>
      </c>
      <c r="R1657">
        <v>80</v>
      </c>
      <c r="S1657">
        <v>27</v>
      </c>
    </row>
    <row r="1658" spans="1:20" ht="15.6" customHeight="1" x14ac:dyDescent="0.25">
      <c r="A1658" s="8">
        <v>44471</v>
      </c>
      <c r="B1658" s="12" t="s">
        <v>76</v>
      </c>
      <c r="C1658" s="13">
        <v>2021</v>
      </c>
      <c r="D1658" s="13">
        <v>1</v>
      </c>
      <c r="E1658" s="13" t="s">
        <v>75</v>
      </c>
      <c r="F1658">
        <v>80</v>
      </c>
      <c r="G1658">
        <v>428</v>
      </c>
      <c r="H1658" s="24">
        <v>925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22</v>
      </c>
      <c r="Q1658" s="12">
        <v>10</v>
      </c>
      <c r="R1658">
        <v>65</v>
      </c>
      <c r="S1658">
        <v>32</v>
      </c>
    </row>
    <row r="1659" spans="1:20" ht="15.6" customHeight="1" x14ac:dyDescent="0.25">
      <c r="A1659" s="8">
        <v>44471</v>
      </c>
      <c r="B1659" s="12" t="s">
        <v>76</v>
      </c>
      <c r="C1659" s="13">
        <v>2021</v>
      </c>
      <c r="D1659" s="13">
        <v>1</v>
      </c>
      <c r="E1659" s="13" t="s">
        <v>75</v>
      </c>
      <c r="F1659">
        <v>80</v>
      </c>
      <c r="G1659">
        <v>428</v>
      </c>
      <c r="H1659" s="24">
        <v>926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35</v>
      </c>
      <c r="Q1659" s="12">
        <v>34</v>
      </c>
      <c r="R1659">
        <v>85</v>
      </c>
      <c r="S1659">
        <v>69</v>
      </c>
    </row>
    <row r="1660" spans="1:20" ht="15.6" customHeight="1" x14ac:dyDescent="0.25">
      <c r="A1660" s="8">
        <v>44471</v>
      </c>
      <c r="B1660" s="12" t="s">
        <v>76</v>
      </c>
      <c r="C1660" s="13">
        <v>2021</v>
      </c>
      <c r="D1660" s="13">
        <v>1</v>
      </c>
      <c r="E1660" s="13" t="s">
        <v>75</v>
      </c>
      <c r="F1660">
        <v>80</v>
      </c>
      <c r="G1660">
        <v>428</v>
      </c>
      <c r="H1660" s="24">
        <v>927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32</v>
      </c>
      <c r="Q1660" s="12">
        <v>26</v>
      </c>
      <c r="R1660">
        <v>75</v>
      </c>
      <c r="S1660">
        <v>58</v>
      </c>
    </row>
    <row r="1661" spans="1:20" ht="15.6" customHeight="1" x14ac:dyDescent="0.25">
      <c r="A1661" s="8">
        <v>44471</v>
      </c>
      <c r="B1661" s="12" t="s">
        <v>76</v>
      </c>
      <c r="C1661" s="13">
        <v>2021</v>
      </c>
      <c r="D1661" s="13">
        <v>1</v>
      </c>
      <c r="E1661" s="13" t="s">
        <v>75</v>
      </c>
      <c r="F1661">
        <v>80</v>
      </c>
      <c r="G1661">
        <v>428</v>
      </c>
      <c r="H1661" s="24">
        <v>928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23</v>
      </c>
      <c r="Q1661" s="12">
        <v>14</v>
      </c>
      <c r="R1661">
        <v>78</v>
      </c>
      <c r="S1661">
        <v>37</v>
      </c>
    </row>
    <row r="1662" spans="1:20" ht="15.6" customHeight="1" x14ac:dyDescent="0.25">
      <c r="A1662" s="8">
        <v>44471</v>
      </c>
      <c r="B1662" s="12" t="s">
        <v>76</v>
      </c>
      <c r="C1662" s="13">
        <v>2021</v>
      </c>
      <c r="D1662" s="13">
        <v>1</v>
      </c>
      <c r="E1662" s="13" t="s">
        <v>75</v>
      </c>
      <c r="F1662">
        <v>80</v>
      </c>
      <c r="G1662">
        <v>428</v>
      </c>
      <c r="H1662" s="24">
        <v>929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36</v>
      </c>
      <c r="Q1662" s="12">
        <v>23</v>
      </c>
      <c r="R1662">
        <v>88.5</v>
      </c>
      <c r="S1662">
        <v>59</v>
      </c>
    </row>
    <row r="1663" spans="1:20" ht="15.6" customHeight="1" x14ac:dyDescent="0.25">
      <c r="A1663" s="8">
        <v>44471</v>
      </c>
      <c r="B1663" s="12" t="s">
        <v>76</v>
      </c>
      <c r="C1663" s="13">
        <v>2021</v>
      </c>
      <c r="D1663" s="13">
        <v>1</v>
      </c>
      <c r="E1663" s="13" t="s">
        <v>75</v>
      </c>
      <c r="F1663">
        <v>80</v>
      </c>
      <c r="G1663">
        <v>428</v>
      </c>
      <c r="H1663" s="24">
        <v>930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22</v>
      </c>
      <c r="Q1663" s="12">
        <v>15</v>
      </c>
      <c r="R1663">
        <v>88</v>
      </c>
      <c r="S1663">
        <v>37</v>
      </c>
      <c r="T1663" t="s">
        <v>140</v>
      </c>
    </row>
    <row r="1664" spans="1:20" ht="15.6" customHeight="1" x14ac:dyDescent="0.25">
      <c r="A1664" s="8">
        <v>44471</v>
      </c>
      <c r="B1664" s="12" t="s">
        <v>76</v>
      </c>
      <c r="C1664" s="13">
        <v>2021</v>
      </c>
      <c r="D1664" s="13">
        <v>1</v>
      </c>
      <c r="E1664" s="13" t="s">
        <v>75</v>
      </c>
      <c r="F1664">
        <v>80</v>
      </c>
      <c r="G1664">
        <v>428</v>
      </c>
      <c r="H1664" s="24">
        <v>931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71</v>
      </c>
      <c r="Q1664" s="12">
        <v>42</v>
      </c>
      <c r="R1664">
        <v>88</v>
      </c>
      <c r="S1664">
        <v>113</v>
      </c>
    </row>
    <row r="1665" spans="1:19" ht="15.6" customHeight="1" x14ac:dyDescent="0.25">
      <c r="A1665" s="8">
        <v>44471</v>
      </c>
      <c r="B1665" s="12" t="s">
        <v>76</v>
      </c>
      <c r="C1665" s="13">
        <v>2021</v>
      </c>
      <c r="D1665" s="13">
        <v>1</v>
      </c>
      <c r="E1665" s="13" t="s">
        <v>75</v>
      </c>
      <c r="F1665">
        <v>80</v>
      </c>
      <c r="G1665">
        <v>428</v>
      </c>
      <c r="H1665" s="24">
        <v>932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18</v>
      </c>
      <c r="Q1665" s="12">
        <v>18</v>
      </c>
      <c r="R1665">
        <v>81</v>
      </c>
      <c r="S1665">
        <v>36</v>
      </c>
    </row>
    <row r="1666" spans="1:19" ht="15.6" customHeight="1" x14ac:dyDescent="0.25">
      <c r="A1666" s="8">
        <v>44471</v>
      </c>
      <c r="B1666" s="12" t="s">
        <v>76</v>
      </c>
      <c r="C1666" s="13">
        <v>2021</v>
      </c>
      <c r="D1666" s="13">
        <v>1</v>
      </c>
      <c r="E1666" s="13" t="s">
        <v>75</v>
      </c>
      <c r="F1666">
        <v>80</v>
      </c>
      <c r="G1666">
        <v>429</v>
      </c>
      <c r="H1666" s="24">
        <v>933</v>
      </c>
      <c r="I1666">
        <v>4.625</v>
      </c>
      <c r="J1666">
        <v>18</v>
      </c>
      <c r="K1666">
        <v>10</v>
      </c>
      <c r="L1666">
        <v>5</v>
      </c>
      <c r="M1666">
        <v>0</v>
      </c>
      <c r="N1666">
        <v>20</v>
      </c>
      <c r="O1666" s="12" t="s">
        <v>32</v>
      </c>
      <c r="P1666">
        <v>36</v>
      </c>
      <c r="Q1666" s="12">
        <v>14</v>
      </c>
      <c r="R1666">
        <v>85.2</v>
      </c>
      <c r="S1666">
        <v>50</v>
      </c>
    </row>
    <row r="1667" spans="1:19" ht="15.6" customHeight="1" x14ac:dyDescent="0.25">
      <c r="A1667" s="8">
        <v>44471</v>
      </c>
      <c r="B1667" s="12" t="s">
        <v>76</v>
      </c>
      <c r="C1667" s="13">
        <v>2021</v>
      </c>
      <c r="D1667" s="13">
        <v>1</v>
      </c>
      <c r="E1667" s="13" t="s">
        <v>75</v>
      </c>
      <c r="F1667">
        <v>80</v>
      </c>
      <c r="G1667">
        <v>429</v>
      </c>
      <c r="H1667" s="24">
        <v>934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11</v>
      </c>
      <c r="Q1667" s="12">
        <v>5</v>
      </c>
      <c r="R1667">
        <v>86</v>
      </c>
      <c r="S1667">
        <v>16</v>
      </c>
    </row>
    <row r="1668" spans="1:19" ht="15.6" customHeight="1" x14ac:dyDescent="0.25">
      <c r="A1668" s="8">
        <v>44471</v>
      </c>
      <c r="B1668" s="12" t="s">
        <v>76</v>
      </c>
      <c r="C1668" s="13">
        <v>2021</v>
      </c>
      <c r="D1668" s="13">
        <v>1</v>
      </c>
      <c r="E1668" s="13" t="s">
        <v>75</v>
      </c>
      <c r="F1668">
        <v>80</v>
      </c>
      <c r="G1668">
        <v>429</v>
      </c>
      <c r="H1668" s="24">
        <v>935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26</v>
      </c>
      <c r="Q1668" s="12">
        <v>9</v>
      </c>
      <c r="R1668">
        <v>80</v>
      </c>
      <c r="S1668">
        <v>35</v>
      </c>
    </row>
    <row r="1669" spans="1:19" ht="15.6" customHeight="1" x14ac:dyDescent="0.25">
      <c r="A1669" s="8">
        <v>44471</v>
      </c>
      <c r="B1669" s="12" t="s">
        <v>76</v>
      </c>
      <c r="C1669" s="13">
        <v>2021</v>
      </c>
      <c r="D1669" s="13">
        <v>1</v>
      </c>
      <c r="E1669" s="13" t="s">
        <v>75</v>
      </c>
      <c r="F1669">
        <v>80</v>
      </c>
      <c r="G1669">
        <v>429</v>
      </c>
      <c r="H1669" s="24">
        <v>936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38</v>
      </c>
      <c r="Q1669" s="12">
        <v>29</v>
      </c>
      <c r="R1669">
        <v>94</v>
      </c>
      <c r="S1669">
        <v>67</v>
      </c>
    </row>
    <row r="1670" spans="1:19" ht="15.6" customHeight="1" x14ac:dyDescent="0.25">
      <c r="A1670" s="8">
        <v>44471</v>
      </c>
      <c r="B1670" s="12" t="s">
        <v>76</v>
      </c>
      <c r="C1670" s="13">
        <v>2021</v>
      </c>
      <c r="D1670" s="13">
        <v>1</v>
      </c>
      <c r="E1670" s="13" t="s">
        <v>75</v>
      </c>
      <c r="F1670">
        <v>80</v>
      </c>
      <c r="G1670">
        <v>429</v>
      </c>
      <c r="H1670" s="24">
        <v>937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36</v>
      </c>
      <c r="Q1670" s="12">
        <v>15</v>
      </c>
      <c r="R1670">
        <v>71</v>
      </c>
      <c r="S1670">
        <v>51</v>
      </c>
    </row>
    <row r="1671" spans="1:19" ht="15.6" customHeight="1" x14ac:dyDescent="0.25">
      <c r="A1671" s="8">
        <v>44471</v>
      </c>
      <c r="B1671" s="12" t="s">
        <v>76</v>
      </c>
      <c r="C1671" s="13">
        <v>2021</v>
      </c>
      <c r="D1671" s="13">
        <v>1</v>
      </c>
      <c r="E1671" s="13" t="s">
        <v>75</v>
      </c>
      <c r="F1671">
        <v>80</v>
      </c>
      <c r="G1671">
        <v>429</v>
      </c>
      <c r="H1671" s="24">
        <v>938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2</v>
      </c>
      <c r="Q1671" s="12">
        <v>2</v>
      </c>
      <c r="R1671">
        <v>65.5</v>
      </c>
      <c r="S1671">
        <v>4</v>
      </c>
    </row>
    <row r="1672" spans="1:19" ht="15.6" customHeight="1" x14ac:dyDescent="0.25">
      <c r="A1672" s="8">
        <v>44471</v>
      </c>
      <c r="B1672" s="12" t="s">
        <v>76</v>
      </c>
      <c r="C1672" s="13">
        <v>2021</v>
      </c>
      <c r="D1672" s="13">
        <v>1</v>
      </c>
      <c r="E1672" s="13" t="s">
        <v>75</v>
      </c>
      <c r="F1672">
        <v>80</v>
      </c>
      <c r="G1672">
        <v>429</v>
      </c>
      <c r="H1672" s="24">
        <v>939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18</v>
      </c>
      <c r="Q1672" s="12">
        <v>12</v>
      </c>
      <c r="R1672">
        <v>75</v>
      </c>
      <c r="S1672">
        <v>30</v>
      </c>
    </row>
    <row r="1673" spans="1:19" ht="15.6" customHeight="1" x14ac:dyDescent="0.25">
      <c r="A1673" s="8">
        <v>44471</v>
      </c>
      <c r="B1673" s="12" t="s">
        <v>76</v>
      </c>
      <c r="C1673" s="13">
        <v>2021</v>
      </c>
      <c r="D1673" s="13">
        <v>1</v>
      </c>
      <c r="E1673" s="13" t="s">
        <v>75</v>
      </c>
      <c r="F1673">
        <v>80</v>
      </c>
      <c r="G1673">
        <v>429</v>
      </c>
      <c r="H1673" s="24">
        <v>940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28</v>
      </c>
      <c r="Q1673" s="12">
        <v>11</v>
      </c>
      <c r="R1673">
        <v>71</v>
      </c>
      <c r="S1673">
        <v>39</v>
      </c>
    </row>
    <row r="1674" spans="1:19" ht="15.6" customHeight="1" x14ac:dyDescent="0.25">
      <c r="A1674" s="8">
        <v>44471</v>
      </c>
      <c r="B1674" s="12" t="s">
        <v>76</v>
      </c>
      <c r="C1674" s="13">
        <v>2021</v>
      </c>
      <c r="D1674" s="13">
        <v>1</v>
      </c>
      <c r="E1674" s="13" t="s">
        <v>75</v>
      </c>
      <c r="F1674">
        <v>80</v>
      </c>
      <c r="G1674">
        <v>429</v>
      </c>
      <c r="H1674" s="24">
        <v>941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22</v>
      </c>
      <c r="Q1674" s="12">
        <v>3</v>
      </c>
      <c r="R1674">
        <v>82</v>
      </c>
      <c r="S1674">
        <v>25</v>
      </c>
    </row>
    <row r="1675" spans="1:19" ht="15.6" customHeight="1" x14ac:dyDescent="0.25">
      <c r="A1675" s="8">
        <v>44471</v>
      </c>
      <c r="B1675" s="12" t="s">
        <v>76</v>
      </c>
      <c r="C1675" s="13">
        <v>2021</v>
      </c>
      <c r="D1675" s="13">
        <v>1</v>
      </c>
      <c r="E1675" s="13" t="s">
        <v>75</v>
      </c>
      <c r="F1675">
        <v>80</v>
      </c>
      <c r="G1675">
        <v>429</v>
      </c>
      <c r="H1675" s="24">
        <v>942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29</v>
      </c>
      <c r="Q1675" s="12">
        <v>10</v>
      </c>
      <c r="R1675">
        <v>90</v>
      </c>
      <c r="S1675">
        <v>39</v>
      </c>
    </row>
    <row r="1676" spans="1:19" ht="15.6" customHeight="1" x14ac:dyDescent="0.25">
      <c r="A1676" s="8">
        <v>44471</v>
      </c>
      <c r="B1676" s="12" t="s">
        <v>135</v>
      </c>
      <c r="C1676" s="13">
        <v>2021</v>
      </c>
      <c r="D1676" s="13">
        <v>1</v>
      </c>
      <c r="E1676" s="13" t="s">
        <v>75</v>
      </c>
      <c r="F1676">
        <v>82</v>
      </c>
      <c r="G1676">
        <v>430</v>
      </c>
      <c r="H1676" s="24">
        <v>883</v>
      </c>
      <c r="I1676">
        <f t="shared" ref="I1676:I1685" si="37">(14+39+29+34+23)/16</f>
        <v>8.6875</v>
      </c>
      <c r="J1676">
        <v>12</v>
      </c>
      <c r="K1676">
        <v>25</v>
      </c>
      <c r="L1676">
        <v>4</v>
      </c>
      <c r="M1676">
        <v>1</v>
      </c>
      <c r="N1676" s="35">
        <v>4.2</v>
      </c>
      <c r="O1676" s="35" t="s">
        <v>158</v>
      </c>
      <c r="P1676" s="2">
        <f t="shared" ref="P1676:P1707" si="38">S1676-Q1676</f>
        <v>3</v>
      </c>
      <c r="Q1676" s="2">
        <v>1</v>
      </c>
      <c r="R1676">
        <v>32</v>
      </c>
      <c r="S1676">
        <v>4</v>
      </c>
    </row>
    <row r="1677" spans="1:19" ht="15.6" customHeight="1" x14ac:dyDescent="0.25">
      <c r="A1677" s="8">
        <v>44471</v>
      </c>
      <c r="B1677" s="12" t="s">
        <v>135</v>
      </c>
      <c r="C1677" s="13">
        <v>2021</v>
      </c>
      <c r="D1677" s="13">
        <v>1</v>
      </c>
      <c r="E1677" s="13" t="s">
        <v>75</v>
      </c>
      <c r="F1677">
        <v>82</v>
      </c>
      <c r="G1677">
        <v>430</v>
      </c>
      <c r="H1677" s="24">
        <v>884</v>
      </c>
      <c r="I1677">
        <f t="shared" si="37"/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158</v>
      </c>
      <c r="P1677" s="2">
        <f t="shared" si="38"/>
        <v>1</v>
      </c>
      <c r="Q1677" s="2">
        <v>6</v>
      </c>
      <c r="R1677">
        <v>43</v>
      </c>
      <c r="S1677">
        <v>7</v>
      </c>
    </row>
    <row r="1678" spans="1:19" ht="15.6" customHeight="1" x14ac:dyDescent="0.25">
      <c r="A1678" s="8">
        <v>44471</v>
      </c>
      <c r="B1678" s="12" t="s">
        <v>135</v>
      </c>
      <c r="C1678" s="13">
        <v>2021</v>
      </c>
      <c r="D1678" s="13">
        <v>1</v>
      </c>
      <c r="E1678" s="13" t="s">
        <v>75</v>
      </c>
      <c r="F1678">
        <v>82</v>
      </c>
      <c r="G1678">
        <v>430</v>
      </c>
      <c r="H1678" s="24">
        <v>885</v>
      </c>
      <c r="I1678">
        <f t="shared" si="37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158</v>
      </c>
      <c r="P1678" s="2">
        <f t="shared" si="38"/>
        <v>30</v>
      </c>
      <c r="Q1678" s="2">
        <v>24</v>
      </c>
      <c r="R1678">
        <v>76</v>
      </c>
      <c r="S1678">
        <v>54</v>
      </c>
    </row>
    <row r="1679" spans="1:19" ht="15.6" customHeight="1" x14ac:dyDescent="0.25">
      <c r="A1679" s="8">
        <v>44471</v>
      </c>
      <c r="B1679" s="12" t="s">
        <v>135</v>
      </c>
      <c r="C1679" s="13">
        <v>2021</v>
      </c>
      <c r="D1679" s="13">
        <v>1</v>
      </c>
      <c r="E1679" s="13" t="s">
        <v>75</v>
      </c>
      <c r="F1679">
        <v>82</v>
      </c>
      <c r="G1679">
        <v>430</v>
      </c>
      <c r="H1679" s="24">
        <v>886</v>
      </c>
      <c r="I1679">
        <f t="shared" si="37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158</v>
      </c>
      <c r="P1679" s="2">
        <f t="shared" si="38"/>
        <v>17</v>
      </c>
      <c r="Q1679" s="2">
        <v>4</v>
      </c>
      <c r="R1679">
        <v>46</v>
      </c>
      <c r="S1679">
        <v>21</v>
      </c>
    </row>
    <row r="1680" spans="1:19" ht="15.6" customHeight="1" x14ac:dyDescent="0.25">
      <c r="A1680" s="8">
        <v>44471</v>
      </c>
      <c r="B1680" s="12" t="s">
        <v>135</v>
      </c>
      <c r="C1680" s="13">
        <v>2021</v>
      </c>
      <c r="D1680" s="13">
        <v>1</v>
      </c>
      <c r="E1680" s="13" t="s">
        <v>75</v>
      </c>
      <c r="F1680">
        <v>82</v>
      </c>
      <c r="G1680">
        <v>430</v>
      </c>
      <c r="H1680" s="24">
        <v>887</v>
      </c>
      <c r="I1680">
        <f t="shared" si="37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158</v>
      </c>
      <c r="P1680" s="2">
        <f t="shared" si="38"/>
        <v>20</v>
      </c>
      <c r="Q1680" s="2">
        <v>9</v>
      </c>
      <c r="R1680">
        <v>68</v>
      </c>
      <c r="S1680">
        <v>29</v>
      </c>
    </row>
    <row r="1681" spans="1:19" ht="15.6" customHeight="1" x14ac:dyDescent="0.25">
      <c r="A1681" s="8">
        <v>44471</v>
      </c>
      <c r="B1681" s="12" t="s">
        <v>135</v>
      </c>
      <c r="C1681" s="13">
        <v>2021</v>
      </c>
      <c r="D1681" s="13">
        <v>1</v>
      </c>
      <c r="E1681" s="13" t="s">
        <v>75</v>
      </c>
      <c r="F1681">
        <v>82</v>
      </c>
      <c r="G1681">
        <v>430</v>
      </c>
      <c r="H1681" s="24">
        <v>888</v>
      </c>
      <c r="I1681">
        <f t="shared" si="37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158</v>
      </c>
      <c r="P1681" s="2">
        <f t="shared" si="38"/>
        <v>19</v>
      </c>
      <c r="Q1681" s="2">
        <v>1</v>
      </c>
      <c r="R1681">
        <v>37</v>
      </c>
      <c r="S1681">
        <v>20</v>
      </c>
    </row>
    <row r="1682" spans="1:19" ht="15.6" customHeight="1" x14ac:dyDescent="0.25">
      <c r="A1682" s="8">
        <v>44471</v>
      </c>
      <c r="B1682" s="12" t="s">
        <v>135</v>
      </c>
      <c r="C1682" s="13">
        <v>2021</v>
      </c>
      <c r="D1682" s="13">
        <v>1</v>
      </c>
      <c r="E1682" s="13" t="s">
        <v>75</v>
      </c>
      <c r="F1682">
        <v>82</v>
      </c>
      <c r="G1682">
        <v>430</v>
      </c>
      <c r="H1682" s="24">
        <v>889</v>
      </c>
      <c r="I1682">
        <f t="shared" si="37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158</v>
      </c>
      <c r="P1682" s="2">
        <f t="shared" si="38"/>
        <v>8</v>
      </c>
      <c r="Q1682" s="2">
        <v>8</v>
      </c>
      <c r="R1682">
        <v>49.2</v>
      </c>
      <c r="S1682">
        <v>16</v>
      </c>
    </row>
    <row r="1683" spans="1:19" ht="15.6" customHeight="1" x14ac:dyDescent="0.25">
      <c r="A1683" s="8">
        <v>44471</v>
      </c>
      <c r="B1683" s="12" t="s">
        <v>135</v>
      </c>
      <c r="C1683" s="13">
        <v>2021</v>
      </c>
      <c r="D1683" s="13">
        <v>1</v>
      </c>
      <c r="E1683" s="13" t="s">
        <v>75</v>
      </c>
      <c r="F1683">
        <v>82</v>
      </c>
      <c r="G1683">
        <v>430</v>
      </c>
      <c r="H1683" s="24">
        <v>890</v>
      </c>
      <c r="I1683">
        <f t="shared" si="37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158</v>
      </c>
      <c r="P1683" s="2">
        <f t="shared" si="38"/>
        <v>9</v>
      </c>
      <c r="Q1683" s="2">
        <v>3</v>
      </c>
      <c r="R1683">
        <v>51</v>
      </c>
      <c r="S1683">
        <v>12</v>
      </c>
    </row>
    <row r="1684" spans="1:19" ht="15.6" customHeight="1" x14ac:dyDescent="0.25">
      <c r="A1684" s="8">
        <v>44471</v>
      </c>
      <c r="B1684" s="12" t="s">
        <v>135</v>
      </c>
      <c r="C1684" s="13">
        <v>2021</v>
      </c>
      <c r="D1684" s="13">
        <v>1</v>
      </c>
      <c r="E1684" s="13" t="s">
        <v>75</v>
      </c>
      <c r="F1684">
        <v>82</v>
      </c>
      <c r="G1684">
        <v>430</v>
      </c>
      <c r="H1684" s="24">
        <v>891</v>
      </c>
      <c r="I1684">
        <f t="shared" si="37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158</v>
      </c>
      <c r="P1684" s="2">
        <f t="shared" si="38"/>
        <v>3</v>
      </c>
      <c r="Q1684" s="2">
        <v>0</v>
      </c>
      <c r="R1684">
        <v>24</v>
      </c>
      <c r="S1684">
        <v>3</v>
      </c>
    </row>
    <row r="1685" spans="1:19" ht="15.6" customHeight="1" x14ac:dyDescent="0.25">
      <c r="A1685" s="8">
        <v>44471</v>
      </c>
      <c r="B1685" s="12" t="s">
        <v>135</v>
      </c>
      <c r="C1685" s="13">
        <v>2021</v>
      </c>
      <c r="D1685" s="13">
        <v>1</v>
      </c>
      <c r="E1685" s="13" t="s">
        <v>75</v>
      </c>
      <c r="F1685">
        <v>82</v>
      </c>
      <c r="G1685">
        <v>430</v>
      </c>
      <c r="H1685" s="24">
        <v>892</v>
      </c>
      <c r="I1685">
        <f t="shared" si="37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158</v>
      </c>
      <c r="P1685" s="2">
        <f t="shared" si="38"/>
        <v>13</v>
      </c>
      <c r="Q1685" s="2">
        <v>3</v>
      </c>
      <c r="R1685">
        <v>53</v>
      </c>
      <c r="S1685">
        <v>16</v>
      </c>
    </row>
    <row r="1686" spans="1:19" ht="15.6" customHeight="1" x14ac:dyDescent="0.25">
      <c r="A1686" s="8">
        <v>44471</v>
      </c>
      <c r="B1686" s="12" t="s">
        <v>135</v>
      </c>
      <c r="C1686" s="13">
        <v>2021</v>
      </c>
      <c r="D1686" s="13">
        <v>1</v>
      </c>
      <c r="E1686" s="13" t="s">
        <v>75</v>
      </c>
      <c r="F1686">
        <v>82</v>
      </c>
      <c r="G1686">
        <v>431</v>
      </c>
      <c r="H1686" s="24">
        <v>863</v>
      </c>
      <c r="I1686">
        <f t="shared" ref="I1686:I1701" si="39">(20+12+52+24)/16</f>
        <v>6.75</v>
      </c>
      <c r="J1686">
        <v>18</v>
      </c>
      <c r="K1686">
        <v>18</v>
      </c>
      <c r="L1686">
        <v>6</v>
      </c>
      <c r="M1686">
        <v>0</v>
      </c>
      <c r="N1686" s="35">
        <v>8.8000000000000007</v>
      </c>
      <c r="O1686" s="35" t="s">
        <v>32</v>
      </c>
      <c r="P1686" s="2">
        <f t="shared" si="38"/>
        <v>13</v>
      </c>
      <c r="Q1686" s="2">
        <v>16</v>
      </c>
      <c r="R1686">
        <v>72.5</v>
      </c>
      <c r="S1686">
        <v>29</v>
      </c>
    </row>
    <row r="1687" spans="1:19" ht="15.6" customHeight="1" x14ac:dyDescent="0.25">
      <c r="A1687" s="8">
        <v>44471</v>
      </c>
      <c r="B1687" s="12" t="s">
        <v>135</v>
      </c>
      <c r="C1687" s="13">
        <v>2021</v>
      </c>
      <c r="D1687" s="13">
        <v>1</v>
      </c>
      <c r="E1687" s="13" t="s">
        <v>75</v>
      </c>
      <c r="F1687">
        <v>82</v>
      </c>
      <c r="G1687">
        <v>431</v>
      </c>
      <c r="H1687" s="24">
        <v>864</v>
      </c>
      <c r="I1687">
        <f t="shared" si="39"/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8"/>
        <v>40</v>
      </c>
      <c r="Q1687" s="2">
        <v>18</v>
      </c>
      <c r="R1687">
        <v>82</v>
      </c>
      <c r="S1687">
        <v>58</v>
      </c>
    </row>
    <row r="1688" spans="1:19" ht="15.6" customHeight="1" x14ac:dyDescent="0.25">
      <c r="A1688" s="8">
        <v>44471</v>
      </c>
      <c r="B1688" s="12" t="s">
        <v>135</v>
      </c>
      <c r="C1688" s="13">
        <v>2021</v>
      </c>
      <c r="D1688" s="13">
        <v>1</v>
      </c>
      <c r="E1688" s="13" t="s">
        <v>75</v>
      </c>
      <c r="F1688">
        <v>82</v>
      </c>
      <c r="G1688">
        <v>431</v>
      </c>
      <c r="H1688" s="24">
        <v>865</v>
      </c>
      <c r="I1688">
        <f t="shared" si="39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8"/>
        <v>29</v>
      </c>
      <c r="Q1688" s="2">
        <v>28</v>
      </c>
      <c r="R1688">
        <v>85</v>
      </c>
      <c r="S1688">
        <v>57</v>
      </c>
    </row>
    <row r="1689" spans="1:19" ht="15.6" customHeight="1" x14ac:dyDescent="0.25">
      <c r="A1689" s="8">
        <v>44471</v>
      </c>
      <c r="B1689" s="12" t="s">
        <v>135</v>
      </c>
      <c r="C1689" s="13">
        <v>2021</v>
      </c>
      <c r="D1689" s="13">
        <v>1</v>
      </c>
      <c r="E1689" s="13" t="s">
        <v>75</v>
      </c>
      <c r="F1689">
        <v>82</v>
      </c>
      <c r="G1689">
        <v>431</v>
      </c>
      <c r="H1689" s="24">
        <v>866</v>
      </c>
      <c r="I1689">
        <f t="shared" si="39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8"/>
        <v>13</v>
      </c>
      <c r="Q1689" s="2">
        <v>4</v>
      </c>
      <c r="R1689">
        <v>56</v>
      </c>
      <c r="S1689">
        <v>17</v>
      </c>
    </row>
    <row r="1690" spans="1:19" ht="15.6" customHeight="1" x14ac:dyDescent="0.25">
      <c r="A1690" s="8">
        <v>44471</v>
      </c>
      <c r="B1690" s="12" t="s">
        <v>135</v>
      </c>
      <c r="C1690" s="13">
        <v>2021</v>
      </c>
      <c r="D1690" s="13">
        <v>1</v>
      </c>
      <c r="E1690" s="13" t="s">
        <v>75</v>
      </c>
      <c r="F1690">
        <v>82</v>
      </c>
      <c r="G1690">
        <v>431</v>
      </c>
      <c r="H1690" s="24">
        <v>867</v>
      </c>
      <c r="I1690">
        <f t="shared" si="39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8"/>
        <v>9</v>
      </c>
      <c r="Q1690" s="2">
        <v>4</v>
      </c>
      <c r="R1690">
        <v>45</v>
      </c>
      <c r="S1690">
        <v>13</v>
      </c>
    </row>
    <row r="1691" spans="1:19" ht="15.6" customHeight="1" x14ac:dyDescent="0.25">
      <c r="A1691" s="8">
        <v>44471</v>
      </c>
      <c r="B1691" s="12" t="s">
        <v>135</v>
      </c>
      <c r="C1691" s="13">
        <v>2021</v>
      </c>
      <c r="D1691" s="13">
        <v>1</v>
      </c>
      <c r="E1691" s="13" t="s">
        <v>75</v>
      </c>
      <c r="F1691">
        <v>82</v>
      </c>
      <c r="G1691">
        <v>431</v>
      </c>
      <c r="H1691" s="24">
        <v>868</v>
      </c>
      <c r="I1691">
        <f t="shared" si="39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8"/>
        <v>29</v>
      </c>
      <c r="Q1691" s="2">
        <v>6</v>
      </c>
      <c r="R1691">
        <v>50</v>
      </c>
      <c r="S1691">
        <v>35</v>
      </c>
    </row>
    <row r="1692" spans="1:19" ht="15.6" customHeight="1" x14ac:dyDescent="0.25">
      <c r="A1692" s="8">
        <v>44471</v>
      </c>
      <c r="B1692" s="12" t="s">
        <v>135</v>
      </c>
      <c r="C1692" s="13">
        <v>2021</v>
      </c>
      <c r="D1692" s="13">
        <v>1</v>
      </c>
      <c r="E1692" s="13" t="s">
        <v>75</v>
      </c>
      <c r="F1692">
        <v>82</v>
      </c>
      <c r="G1692">
        <v>431</v>
      </c>
      <c r="H1692" s="24">
        <v>869</v>
      </c>
      <c r="I1692">
        <f t="shared" si="39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8"/>
        <v>18</v>
      </c>
      <c r="Q1692" s="2">
        <v>12</v>
      </c>
      <c r="R1692">
        <v>70</v>
      </c>
      <c r="S1692">
        <v>30</v>
      </c>
    </row>
    <row r="1693" spans="1:19" ht="15.6" customHeight="1" x14ac:dyDescent="0.25">
      <c r="A1693" s="8">
        <v>44471</v>
      </c>
      <c r="B1693" s="12" t="s">
        <v>135</v>
      </c>
      <c r="C1693" s="13">
        <v>2021</v>
      </c>
      <c r="D1693" s="13">
        <v>1</v>
      </c>
      <c r="E1693" s="13" t="s">
        <v>75</v>
      </c>
      <c r="F1693">
        <v>82</v>
      </c>
      <c r="G1693">
        <v>431</v>
      </c>
      <c r="H1693" s="24">
        <v>870</v>
      </c>
      <c r="I1693">
        <f t="shared" si="39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8"/>
        <v>30</v>
      </c>
      <c r="Q1693" s="2">
        <v>5</v>
      </c>
      <c r="R1693">
        <v>56</v>
      </c>
      <c r="S1693">
        <v>35</v>
      </c>
    </row>
    <row r="1694" spans="1:19" ht="15.6" customHeight="1" x14ac:dyDescent="0.25">
      <c r="A1694" s="8">
        <v>44471</v>
      </c>
      <c r="B1694" s="12" t="s">
        <v>135</v>
      </c>
      <c r="C1694" s="13">
        <v>2021</v>
      </c>
      <c r="D1694" s="13">
        <v>1</v>
      </c>
      <c r="E1694" s="13" t="s">
        <v>75</v>
      </c>
      <c r="F1694">
        <v>82</v>
      </c>
      <c r="G1694">
        <v>431</v>
      </c>
      <c r="H1694" s="24">
        <v>871</v>
      </c>
      <c r="I1694">
        <f t="shared" si="39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8"/>
        <v>26</v>
      </c>
      <c r="Q1694" s="2">
        <v>3</v>
      </c>
      <c r="R1694">
        <v>66</v>
      </c>
      <c r="S1694">
        <v>29</v>
      </c>
    </row>
    <row r="1695" spans="1:19" ht="15.6" customHeight="1" x14ac:dyDescent="0.25">
      <c r="A1695" s="8">
        <v>44471</v>
      </c>
      <c r="B1695" s="12" t="s">
        <v>135</v>
      </c>
      <c r="C1695" s="13">
        <v>2021</v>
      </c>
      <c r="D1695" s="13">
        <v>1</v>
      </c>
      <c r="E1695" s="13" t="s">
        <v>75</v>
      </c>
      <c r="F1695">
        <v>82</v>
      </c>
      <c r="G1695">
        <v>431</v>
      </c>
      <c r="H1695" s="24">
        <v>872</v>
      </c>
      <c r="I1695">
        <f t="shared" si="39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8"/>
        <v>13</v>
      </c>
      <c r="Q1695" s="2">
        <v>1</v>
      </c>
      <c r="R1695">
        <v>36</v>
      </c>
      <c r="S1695">
        <v>14</v>
      </c>
    </row>
    <row r="1696" spans="1:19" ht="15.6" customHeight="1" x14ac:dyDescent="0.25">
      <c r="A1696" s="8">
        <v>44471</v>
      </c>
      <c r="B1696" s="12" t="s">
        <v>135</v>
      </c>
      <c r="C1696" s="13">
        <v>2021</v>
      </c>
      <c r="D1696" s="13">
        <v>1</v>
      </c>
      <c r="E1696" s="13" t="s">
        <v>75</v>
      </c>
      <c r="F1696">
        <v>82</v>
      </c>
      <c r="G1696">
        <v>432</v>
      </c>
      <c r="H1696" s="24">
        <v>873</v>
      </c>
      <c r="I1696">
        <f t="shared" si="39"/>
        <v>6.75</v>
      </c>
      <c r="J1696">
        <v>18</v>
      </c>
      <c r="K1696">
        <v>18</v>
      </c>
      <c r="L1696">
        <v>6</v>
      </c>
      <c r="M1696">
        <v>0</v>
      </c>
      <c r="N1696" s="35">
        <v>9.4</v>
      </c>
      <c r="O1696" s="35" t="s">
        <v>32</v>
      </c>
      <c r="P1696" s="2">
        <f t="shared" si="38"/>
        <v>17</v>
      </c>
      <c r="Q1696" s="2">
        <v>1</v>
      </c>
      <c r="R1696">
        <v>62</v>
      </c>
      <c r="S1696">
        <v>18</v>
      </c>
    </row>
    <row r="1697" spans="1:19" ht="15.6" customHeight="1" x14ac:dyDescent="0.25">
      <c r="A1697" s="8">
        <v>44471</v>
      </c>
      <c r="B1697" s="12" t="s">
        <v>135</v>
      </c>
      <c r="C1697" s="13">
        <v>2021</v>
      </c>
      <c r="D1697" s="13">
        <v>1</v>
      </c>
      <c r="E1697" s="13" t="s">
        <v>75</v>
      </c>
      <c r="F1697">
        <v>82</v>
      </c>
      <c r="G1697">
        <v>432</v>
      </c>
      <c r="H1697" s="24">
        <v>875</v>
      </c>
      <c r="I1697">
        <f t="shared" si="39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8"/>
        <v>8</v>
      </c>
      <c r="Q1697" s="2">
        <v>1</v>
      </c>
      <c r="R1697">
        <v>55</v>
      </c>
      <c r="S1697">
        <v>9</v>
      </c>
    </row>
    <row r="1698" spans="1:19" ht="15.6" customHeight="1" x14ac:dyDescent="0.25">
      <c r="A1698" s="8">
        <v>44471</v>
      </c>
      <c r="B1698" s="12" t="s">
        <v>135</v>
      </c>
      <c r="C1698" s="13">
        <v>2021</v>
      </c>
      <c r="D1698" s="13">
        <v>1</v>
      </c>
      <c r="E1698" s="13" t="s">
        <v>75</v>
      </c>
      <c r="F1698">
        <v>82</v>
      </c>
      <c r="G1698">
        <v>432</v>
      </c>
      <c r="H1698" s="24">
        <v>879</v>
      </c>
      <c r="I1698">
        <f t="shared" si="39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8"/>
        <v>19</v>
      </c>
      <c r="Q1698" s="2">
        <v>14</v>
      </c>
      <c r="R1698">
        <v>70</v>
      </c>
      <c r="S1698">
        <v>33</v>
      </c>
    </row>
    <row r="1699" spans="1:19" ht="15.75" customHeight="1" x14ac:dyDescent="0.25">
      <c r="A1699" s="8">
        <v>44471</v>
      </c>
      <c r="B1699" s="12" t="s">
        <v>135</v>
      </c>
      <c r="C1699" s="13">
        <v>2021</v>
      </c>
      <c r="D1699" s="13">
        <v>1</v>
      </c>
      <c r="E1699" s="13" t="s">
        <v>75</v>
      </c>
      <c r="F1699">
        <v>82</v>
      </c>
      <c r="G1699">
        <v>432</v>
      </c>
      <c r="H1699" s="24">
        <v>880</v>
      </c>
      <c r="I1699">
        <f t="shared" si="39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8"/>
        <v>8</v>
      </c>
      <c r="Q1699" s="2">
        <v>5</v>
      </c>
      <c r="R1699">
        <v>60</v>
      </c>
      <c r="S1699">
        <v>13</v>
      </c>
    </row>
    <row r="1700" spans="1:19" ht="15.75" customHeight="1" x14ac:dyDescent="0.25">
      <c r="A1700" s="8">
        <v>44471</v>
      </c>
      <c r="B1700" s="12" t="s">
        <v>135</v>
      </c>
      <c r="C1700" s="13">
        <v>2021</v>
      </c>
      <c r="D1700" s="13">
        <v>1</v>
      </c>
      <c r="E1700" s="13" t="s">
        <v>75</v>
      </c>
      <c r="F1700">
        <v>82</v>
      </c>
      <c r="G1700">
        <v>432</v>
      </c>
      <c r="H1700" s="24">
        <v>881</v>
      </c>
      <c r="I1700">
        <f t="shared" si="39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8"/>
        <v>3</v>
      </c>
      <c r="Q1700" s="2">
        <v>3</v>
      </c>
      <c r="R1700">
        <v>52</v>
      </c>
      <c r="S1700">
        <v>6</v>
      </c>
    </row>
    <row r="1701" spans="1:19" ht="15.75" customHeight="1" x14ac:dyDescent="0.25">
      <c r="A1701" s="8">
        <v>44471</v>
      </c>
      <c r="B1701" s="12" t="s">
        <v>135</v>
      </c>
      <c r="C1701" s="13">
        <v>2021</v>
      </c>
      <c r="D1701" s="13">
        <v>1</v>
      </c>
      <c r="E1701" s="13" t="s">
        <v>75</v>
      </c>
      <c r="F1701">
        <v>82</v>
      </c>
      <c r="G1701">
        <v>432</v>
      </c>
      <c r="H1701" s="24">
        <v>882</v>
      </c>
      <c r="I1701">
        <f t="shared" si="39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8"/>
        <v>37</v>
      </c>
      <c r="Q1701" s="2">
        <v>18</v>
      </c>
      <c r="R1701">
        <v>93</v>
      </c>
      <c r="S1701">
        <v>55</v>
      </c>
    </row>
    <row r="1702" spans="1:19" ht="15.75" customHeight="1" x14ac:dyDescent="0.25">
      <c r="A1702" s="8">
        <v>44471</v>
      </c>
      <c r="B1702" s="12" t="s">
        <v>136</v>
      </c>
      <c r="C1702" s="13">
        <v>2021</v>
      </c>
      <c r="D1702" s="13">
        <v>1</v>
      </c>
      <c r="E1702" s="13" t="s">
        <v>75</v>
      </c>
      <c r="F1702">
        <v>83</v>
      </c>
      <c r="G1702">
        <v>433</v>
      </c>
      <c r="H1702" s="24">
        <v>853</v>
      </c>
      <c r="I1702">
        <f t="shared" ref="I1702:I1711" si="40">(28+18+20+9+9)/16</f>
        <v>5.25</v>
      </c>
      <c r="J1702">
        <v>22</v>
      </c>
      <c r="K1702">
        <v>10</v>
      </c>
      <c r="L1702">
        <v>4</v>
      </c>
      <c r="M1702">
        <v>3</v>
      </c>
      <c r="N1702" s="35">
        <v>20.8</v>
      </c>
      <c r="O1702" s="35" t="s">
        <v>33</v>
      </c>
      <c r="P1702" s="2">
        <f t="shared" si="38"/>
        <v>21</v>
      </c>
      <c r="Q1702" s="2">
        <v>10</v>
      </c>
      <c r="R1702">
        <v>66</v>
      </c>
      <c r="S1702">
        <v>31</v>
      </c>
    </row>
    <row r="1703" spans="1:19" ht="15.75" customHeight="1" x14ac:dyDescent="0.25">
      <c r="A1703" s="8">
        <v>44471</v>
      </c>
      <c r="B1703" s="12" t="s">
        <v>136</v>
      </c>
      <c r="C1703" s="13">
        <v>2021</v>
      </c>
      <c r="D1703" s="13">
        <v>1</v>
      </c>
      <c r="E1703" s="13" t="s">
        <v>75</v>
      </c>
      <c r="F1703">
        <v>83</v>
      </c>
      <c r="G1703">
        <v>433</v>
      </c>
      <c r="H1703" s="24">
        <v>854</v>
      </c>
      <c r="I1703">
        <f t="shared" si="40"/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8"/>
        <v>44</v>
      </c>
      <c r="Q1703" s="2">
        <v>29</v>
      </c>
      <c r="R1703">
        <v>75.5</v>
      </c>
      <c r="S1703">
        <v>73</v>
      </c>
    </row>
    <row r="1704" spans="1:19" ht="15.75" customHeight="1" x14ac:dyDescent="0.25">
      <c r="A1704" s="8">
        <v>44471</v>
      </c>
      <c r="B1704" s="12" t="s">
        <v>136</v>
      </c>
      <c r="C1704" s="13">
        <v>2021</v>
      </c>
      <c r="D1704" s="13">
        <v>1</v>
      </c>
      <c r="E1704" s="13" t="s">
        <v>75</v>
      </c>
      <c r="F1704">
        <v>83</v>
      </c>
      <c r="G1704">
        <v>433</v>
      </c>
      <c r="H1704" s="24">
        <v>855</v>
      </c>
      <c r="I1704">
        <f t="shared" si="40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8"/>
        <v>18</v>
      </c>
      <c r="Q1704" s="2">
        <v>5</v>
      </c>
      <c r="R1704">
        <v>73</v>
      </c>
      <c r="S1704">
        <v>23</v>
      </c>
    </row>
    <row r="1705" spans="1:19" ht="15.75" customHeight="1" x14ac:dyDescent="0.25">
      <c r="A1705" s="8">
        <v>44471</v>
      </c>
      <c r="B1705" s="12" t="s">
        <v>136</v>
      </c>
      <c r="C1705" s="13">
        <v>2021</v>
      </c>
      <c r="D1705" s="13">
        <v>1</v>
      </c>
      <c r="E1705" s="13" t="s">
        <v>75</v>
      </c>
      <c r="F1705">
        <v>83</v>
      </c>
      <c r="G1705">
        <v>433</v>
      </c>
      <c r="H1705" s="24">
        <v>856</v>
      </c>
      <c r="I1705">
        <f t="shared" si="40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8"/>
        <v>22</v>
      </c>
      <c r="Q1705" s="2">
        <v>8</v>
      </c>
      <c r="R1705">
        <v>71</v>
      </c>
      <c r="S1705">
        <v>30</v>
      </c>
    </row>
    <row r="1706" spans="1:19" ht="15.75" customHeight="1" x14ac:dyDescent="0.25">
      <c r="A1706" s="8">
        <v>44471</v>
      </c>
      <c r="B1706" s="12" t="s">
        <v>136</v>
      </c>
      <c r="C1706" s="13">
        <v>2021</v>
      </c>
      <c r="D1706" s="13">
        <v>1</v>
      </c>
      <c r="E1706" s="13" t="s">
        <v>75</v>
      </c>
      <c r="F1706">
        <v>83</v>
      </c>
      <c r="G1706">
        <v>433</v>
      </c>
      <c r="H1706" s="24">
        <v>857</v>
      </c>
      <c r="I1706">
        <f t="shared" si="40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8"/>
        <v>7</v>
      </c>
      <c r="Q1706" s="2">
        <v>2</v>
      </c>
      <c r="R1706">
        <v>58</v>
      </c>
      <c r="S1706">
        <v>9</v>
      </c>
    </row>
    <row r="1707" spans="1:19" ht="15.75" customHeight="1" x14ac:dyDescent="0.25">
      <c r="A1707" s="8">
        <v>44471</v>
      </c>
      <c r="B1707" s="12" t="s">
        <v>136</v>
      </c>
      <c r="C1707" s="13">
        <v>2021</v>
      </c>
      <c r="D1707" s="13">
        <v>1</v>
      </c>
      <c r="E1707" s="13" t="s">
        <v>75</v>
      </c>
      <c r="F1707">
        <v>83</v>
      </c>
      <c r="G1707">
        <v>433</v>
      </c>
      <c r="H1707" s="24">
        <v>858</v>
      </c>
      <c r="I1707">
        <f t="shared" si="40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8"/>
        <v>27</v>
      </c>
      <c r="Q1707" s="2">
        <v>40</v>
      </c>
      <c r="R1707">
        <v>92</v>
      </c>
      <c r="S1707">
        <v>67</v>
      </c>
    </row>
    <row r="1708" spans="1:19" ht="15.75" customHeight="1" x14ac:dyDescent="0.25">
      <c r="A1708" s="8">
        <v>44471</v>
      </c>
      <c r="B1708" s="12" t="s">
        <v>136</v>
      </c>
      <c r="C1708" s="13">
        <v>2021</v>
      </c>
      <c r="D1708" s="13">
        <v>1</v>
      </c>
      <c r="E1708" s="13" t="s">
        <v>75</v>
      </c>
      <c r="F1708">
        <v>83</v>
      </c>
      <c r="G1708">
        <v>433</v>
      </c>
      <c r="H1708" s="24">
        <v>859</v>
      </c>
      <c r="I1708">
        <f t="shared" si="40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ref="P1708:P1739" si="41">S1708-Q1708</f>
        <v>15</v>
      </c>
      <c r="Q1708" s="2">
        <v>6</v>
      </c>
      <c r="R1708">
        <v>60</v>
      </c>
      <c r="S1708">
        <v>21</v>
      </c>
    </row>
    <row r="1709" spans="1:19" ht="15.75" customHeight="1" x14ac:dyDescent="0.25">
      <c r="A1709" s="8">
        <v>44471</v>
      </c>
      <c r="B1709" s="12" t="s">
        <v>136</v>
      </c>
      <c r="C1709" s="13">
        <v>2021</v>
      </c>
      <c r="D1709" s="13">
        <v>1</v>
      </c>
      <c r="E1709" s="13" t="s">
        <v>75</v>
      </c>
      <c r="F1709">
        <v>83</v>
      </c>
      <c r="G1709">
        <v>433</v>
      </c>
      <c r="H1709" s="24">
        <v>860</v>
      </c>
      <c r="I1709">
        <f t="shared" si="40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si="41"/>
        <v>52</v>
      </c>
      <c r="Q1709" s="2">
        <v>8</v>
      </c>
      <c r="R1709">
        <v>84</v>
      </c>
      <c r="S1709">
        <v>60</v>
      </c>
    </row>
    <row r="1710" spans="1:19" ht="15.75" customHeight="1" x14ac:dyDescent="0.25">
      <c r="A1710" s="8">
        <v>44471</v>
      </c>
      <c r="B1710" s="12" t="s">
        <v>136</v>
      </c>
      <c r="C1710" s="13">
        <v>2021</v>
      </c>
      <c r="D1710" s="13">
        <v>1</v>
      </c>
      <c r="E1710" s="13" t="s">
        <v>75</v>
      </c>
      <c r="F1710">
        <v>83</v>
      </c>
      <c r="G1710">
        <v>433</v>
      </c>
      <c r="H1710" s="24">
        <v>861</v>
      </c>
      <c r="I1710">
        <f t="shared" si="40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1"/>
        <v>22</v>
      </c>
      <c r="Q1710" s="2">
        <v>15</v>
      </c>
      <c r="R1710">
        <v>82.5</v>
      </c>
      <c r="S1710">
        <v>37</v>
      </c>
    </row>
    <row r="1711" spans="1:19" ht="15.75" customHeight="1" x14ac:dyDescent="0.25">
      <c r="A1711" s="8">
        <v>44471</v>
      </c>
      <c r="B1711" s="12" t="s">
        <v>136</v>
      </c>
      <c r="C1711" s="13">
        <v>2021</v>
      </c>
      <c r="D1711" s="13">
        <v>1</v>
      </c>
      <c r="E1711" s="13" t="s">
        <v>75</v>
      </c>
      <c r="F1711">
        <v>83</v>
      </c>
      <c r="G1711">
        <v>433</v>
      </c>
      <c r="H1711" s="24">
        <v>862</v>
      </c>
      <c r="I1711">
        <f t="shared" si="40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1"/>
        <v>20</v>
      </c>
      <c r="Q1711" s="2">
        <v>11</v>
      </c>
      <c r="R1711">
        <v>70</v>
      </c>
      <c r="S1711">
        <v>31</v>
      </c>
    </row>
    <row r="1712" spans="1:19" ht="15.75" customHeight="1" x14ac:dyDescent="0.25">
      <c r="A1712" s="8">
        <v>44471</v>
      </c>
      <c r="B1712" s="12" t="s">
        <v>136</v>
      </c>
      <c r="C1712" s="13">
        <v>2021</v>
      </c>
      <c r="D1712" s="13">
        <v>1</v>
      </c>
      <c r="E1712" s="13" t="s">
        <v>75</v>
      </c>
      <c r="F1712">
        <v>83</v>
      </c>
      <c r="G1712">
        <v>434</v>
      </c>
      <c r="H1712" s="24">
        <v>843</v>
      </c>
      <c r="I1712">
        <f t="shared" ref="I1712:I1721" si="42">(17+23+41+11)/16</f>
        <v>5.75</v>
      </c>
      <c r="J1712">
        <v>20</v>
      </c>
      <c r="K1712">
        <v>15</v>
      </c>
      <c r="L1712">
        <v>6</v>
      </c>
      <c r="M1712">
        <v>6</v>
      </c>
      <c r="N1712" s="35">
        <v>21.2</v>
      </c>
      <c r="O1712" s="35" t="s">
        <v>33</v>
      </c>
      <c r="P1712" s="2">
        <f t="shared" si="41"/>
        <v>10</v>
      </c>
      <c r="Q1712" s="2">
        <v>8</v>
      </c>
      <c r="R1712">
        <v>68</v>
      </c>
      <c r="S1712">
        <v>18</v>
      </c>
    </row>
    <row r="1713" spans="1:20" ht="15.75" customHeight="1" x14ac:dyDescent="0.25">
      <c r="A1713" s="8">
        <v>44471</v>
      </c>
      <c r="B1713" s="12" t="s">
        <v>136</v>
      </c>
      <c r="C1713" s="13">
        <v>2021</v>
      </c>
      <c r="D1713" s="13">
        <v>1</v>
      </c>
      <c r="E1713" s="13" t="s">
        <v>75</v>
      </c>
      <c r="F1713">
        <v>83</v>
      </c>
      <c r="G1713">
        <v>434</v>
      </c>
      <c r="H1713" s="24">
        <v>844</v>
      </c>
      <c r="I1713">
        <f t="shared" si="42"/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1"/>
        <v>21</v>
      </c>
      <c r="Q1713" s="2">
        <v>13</v>
      </c>
      <c r="R1713">
        <v>66</v>
      </c>
      <c r="S1713">
        <v>34</v>
      </c>
    </row>
    <row r="1714" spans="1:20" ht="15.75" customHeight="1" x14ac:dyDescent="0.25">
      <c r="A1714" s="8">
        <v>44471</v>
      </c>
      <c r="B1714" s="12" t="s">
        <v>136</v>
      </c>
      <c r="C1714" s="13">
        <v>2021</v>
      </c>
      <c r="D1714" s="13">
        <v>1</v>
      </c>
      <c r="E1714" s="13" t="s">
        <v>75</v>
      </c>
      <c r="F1714">
        <v>83</v>
      </c>
      <c r="G1714">
        <v>434</v>
      </c>
      <c r="H1714" s="24">
        <v>845</v>
      </c>
      <c r="I1714">
        <f t="shared" si="42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1"/>
        <v>5</v>
      </c>
      <c r="Q1714" s="2">
        <v>2</v>
      </c>
      <c r="R1714">
        <v>72</v>
      </c>
      <c r="S1714">
        <v>7</v>
      </c>
      <c r="T1714" t="s">
        <v>139</v>
      </c>
    </row>
    <row r="1715" spans="1:20" ht="15.75" customHeight="1" x14ac:dyDescent="0.25">
      <c r="A1715" s="8">
        <v>44471</v>
      </c>
      <c r="B1715" s="12" t="s">
        <v>136</v>
      </c>
      <c r="C1715" s="13">
        <v>2021</v>
      </c>
      <c r="D1715" s="13">
        <v>1</v>
      </c>
      <c r="E1715" s="13" t="s">
        <v>75</v>
      </c>
      <c r="F1715">
        <v>83</v>
      </c>
      <c r="G1715">
        <v>434</v>
      </c>
      <c r="H1715" s="24">
        <v>846</v>
      </c>
      <c r="I1715">
        <f t="shared" si="42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1"/>
        <v>9</v>
      </c>
      <c r="Q1715" s="2">
        <v>1</v>
      </c>
      <c r="R1715">
        <v>50</v>
      </c>
      <c r="S1715">
        <v>10</v>
      </c>
      <c r="T1715" t="s">
        <v>139</v>
      </c>
    </row>
    <row r="1716" spans="1:20" ht="15.75" customHeight="1" x14ac:dyDescent="0.25">
      <c r="A1716" s="8">
        <v>44471</v>
      </c>
      <c r="B1716" s="12" t="s">
        <v>136</v>
      </c>
      <c r="C1716" s="13">
        <v>2021</v>
      </c>
      <c r="D1716" s="13">
        <v>1</v>
      </c>
      <c r="E1716" s="13" t="s">
        <v>75</v>
      </c>
      <c r="F1716">
        <v>83</v>
      </c>
      <c r="G1716">
        <v>434</v>
      </c>
      <c r="H1716" s="24">
        <v>847</v>
      </c>
      <c r="I1716">
        <f t="shared" si="42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1"/>
        <v>9</v>
      </c>
      <c r="Q1716" s="2">
        <v>2</v>
      </c>
      <c r="R1716">
        <v>57</v>
      </c>
      <c r="S1716">
        <v>11</v>
      </c>
    </row>
    <row r="1717" spans="1:20" ht="15.75" customHeight="1" x14ac:dyDescent="0.25">
      <c r="A1717" s="8">
        <v>44471</v>
      </c>
      <c r="B1717" s="12" t="s">
        <v>136</v>
      </c>
      <c r="C1717" s="13">
        <v>2021</v>
      </c>
      <c r="D1717" s="13">
        <v>1</v>
      </c>
      <c r="E1717" s="13" t="s">
        <v>75</v>
      </c>
      <c r="F1717">
        <v>83</v>
      </c>
      <c r="G1717">
        <v>434</v>
      </c>
      <c r="H1717" s="24">
        <v>848</v>
      </c>
      <c r="I1717">
        <f t="shared" si="42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1"/>
        <v>26</v>
      </c>
      <c r="Q1717" s="2">
        <v>11</v>
      </c>
      <c r="R1717">
        <v>71</v>
      </c>
      <c r="S1717">
        <v>37</v>
      </c>
    </row>
    <row r="1718" spans="1:20" ht="15.75" customHeight="1" x14ac:dyDescent="0.25">
      <c r="A1718" s="8">
        <v>44471</v>
      </c>
      <c r="B1718" s="12" t="s">
        <v>136</v>
      </c>
      <c r="C1718" s="13">
        <v>2021</v>
      </c>
      <c r="D1718" s="13">
        <v>1</v>
      </c>
      <c r="E1718" s="13" t="s">
        <v>75</v>
      </c>
      <c r="F1718">
        <v>83</v>
      </c>
      <c r="G1718">
        <v>434</v>
      </c>
      <c r="H1718" s="24">
        <v>849</v>
      </c>
      <c r="I1718">
        <f t="shared" si="42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1"/>
        <v>8</v>
      </c>
      <c r="Q1718" s="2">
        <v>8</v>
      </c>
      <c r="R1718">
        <v>45</v>
      </c>
      <c r="S1718">
        <v>16</v>
      </c>
    </row>
    <row r="1719" spans="1:20" ht="15.75" customHeight="1" x14ac:dyDescent="0.25">
      <c r="A1719" s="8">
        <v>44471</v>
      </c>
      <c r="B1719" s="12" t="s">
        <v>136</v>
      </c>
      <c r="C1719" s="13">
        <v>2021</v>
      </c>
      <c r="D1719" s="13">
        <v>1</v>
      </c>
      <c r="E1719" s="13" t="s">
        <v>75</v>
      </c>
      <c r="F1719">
        <v>83</v>
      </c>
      <c r="G1719">
        <v>434</v>
      </c>
      <c r="H1719" s="24">
        <v>850</v>
      </c>
      <c r="I1719">
        <f t="shared" si="42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1"/>
        <v>10</v>
      </c>
      <c r="Q1719" s="2">
        <v>0</v>
      </c>
      <c r="R1719">
        <v>61</v>
      </c>
      <c r="S1719">
        <v>10</v>
      </c>
      <c r="T1719" t="s">
        <v>139</v>
      </c>
    </row>
    <row r="1720" spans="1:20" ht="15.75" customHeight="1" x14ac:dyDescent="0.25">
      <c r="A1720" s="8">
        <v>44471</v>
      </c>
      <c r="B1720" s="12" t="s">
        <v>136</v>
      </c>
      <c r="C1720" s="13">
        <v>2021</v>
      </c>
      <c r="D1720" s="13">
        <v>1</v>
      </c>
      <c r="E1720" s="13" t="s">
        <v>75</v>
      </c>
      <c r="F1720">
        <v>83</v>
      </c>
      <c r="G1720">
        <v>434</v>
      </c>
      <c r="H1720" s="24">
        <v>851</v>
      </c>
      <c r="I1720">
        <f t="shared" si="42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1"/>
        <v>17</v>
      </c>
      <c r="Q1720" s="2">
        <v>6</v>
      </c>
      <c r="R1720">
        <v>67.8</v>
      </c>
      <c r="S1720">
        <v>23</v>
      </c>
    </row>
    <row r="1721" spans="1:20" ht="15.75" customHeight="1" x14ac:dyDescent="0.25">
      <c r="A1721" s="8">
        <v>44471</v>
      </c>
      <c r="B1721" s="12" t="s">
        <v>136</v>
      </c>
      <c r="C1721" s="13">
        <v>2021</v>
      </c>
      <c r="D1721" s="13">
        <v>1</v>
      </c>
      <c r="E1721" s="13" t="s">
        <v>75</v>
      </c>
      <c r="F1721">
        <v>83</v>
      </c>
      <c r="G1721">
        <v>434</v>
      </c>
      <c r="H1721" s="24">
        <v>852</v>
      </c>
      <c r="I1721">
        <f t="shared" si="42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1"/>
        <v>17</v>
      </c>
      <c r="Q1721" s="2">
        <v>4</v>
      </c>
      <c r="R1721">
        <v>68</v>
      </c>
      <c r="S1721">
        <v>21</v>
      </c>
    </row>
    <row r="1722" spans="1:20" ht="15.75" customHeight="1" x14ac:dyDescent="0.25">
      <c r="A1722" s="8">
        <v>44471</v>
      </c>
      <c r="B1722" s="12" t="s">
        <v>136</v>
      </c>
      <c r="C1722" s="13">
        <v>2021</v>
      </c>
      <c r="D1722" s="13">
        <v>1</v>
      </c>
      <c r="E1722" s="13" t="s">
        <v>75</v>
      </c>
      <c r="F1722">
        <v>83</v>
      </c>
      <c r="G1722">
        <v>435</v>
      </c>
      <c r="H1722" s="24">
        <v>833</v>
      </c>
      <c r="I1722">
        <f t="shared" ref="I1722:I1731" si="43">(17+24+32+34)/16</f>
        <v>6.6875</v>
      </c>
      <c r="J1722">
        <v>25</v>
      </c>
      <c r="K1722">
        <v>22</v>
      </c>
      <c r="L1722">
        <v>8</v>
      </c>
      <c r="M1722">
        <v>0</v>
      </c>
      <c r="N1722" s="35">
        <v>20.8</v>
      </c>
      <c r="O1722" s="35" t="s">
        <v>33</v>
      </c>
      <c r="P1722" s="2">
        <f t="shared" si="41"/>
        <v>25</v>
      </c>
      <c r="Q1722" s="2">
        <v>8</v>
      </c>
      <c r="R1722">
        <v>96</v>
      </c>
      <c r="S1722">
        <v>33</v>
      </c>
    </row>
    <row r="1723" spans="1:20" ht="15.75" customHeight="1" x14ac:dyDescent="0.25">
      <c r="A1723" s="8">
        <v>44471</v>
      </c>
      <c r="B1723" s="12" t="s">
        <v>136</v>
      </c>
      <c r="C1723" s="13">
        <v>2021</v>
      </c>
      <c r="D1723" s="13">
        <v>1</v>
      </c>
      <c r="E1723" s="13" t="s">
        <v>75</v>
      </c>
      <c r="F1723">
        <v>83</v>
      </c>
      <c r="G1723">
        <v>435</v>
      </c>
      <c r="H1723" s="24">
        <v>834</v>
      </c>
      <c r="I1723">
        <f t="shared" si="43"/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1"/>
        <v>11</v>
      </c>
      <c r="Q1723" s="2">
        <v>5</v>
      </c>
      <c r="R1723">
        <v>50</v>
      </c>
      <c r="S1723">
        <v>16</v>
      </c>
      <c r="T1723" t="s">
        <v>137</v>
      </c>
    </row>
    <row r="1724" spans="1:20" ht="15.75" customHeight="1" x14ac:dyDescent="0.25">
      <c r="A1724" s="8">
        <v>44471</v>
      </c>
      <c r="B1724" s="12" t="s">
        <v>136</v>
      </c>
      <c r="C1724" s="13">
        <v>2021</v>
      </c>
      <c r="D1724" s="13">
        <v>1</v>
      </c>
      <c r="E1724" s="13" t="s">
        <v>75</v>
      </c>
      <c r="F1724">
        <v>83</v>
      </c>
      <c r="G1724">
        <v>435</v>
      </c>
      <c r="H1724" s="24">
        <v>835</v>
      </c>
      <c r="I1724">
        <f t="shared" si="43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1"/>
        <v>25</v>
      </c>
      <c r="Q1724" s="2">
        <v>48</v>
      </c>
      <c r="R1724">
        <v>81</v>
      </c>
      <c r="S1724">
        <v>73</v>
      </c>
    </row>
    <row r="1725" spans="1:20" ht="15.75" customHeight="1" x14ac:dyDescent="0.25">
      <c r="A1725" s="8">
        <v>44471</v>
      </c>
      <c r="B1725" s="12" t="s">
        <v>136</v>
      </c>
      <c r="C1725" s="13">
        <v>2021</v>
      </c>
      <c r="D1725" s="13">
        <v>1</v>
      </c>
      <c r="E1725" s="13" t="s">
        <v>75</v>
      </c>
      <c r="F1725">
        <v>83</v>
      </c>
      <c r="G1725">
        <v>435</v>
      </c>
      <c r="H1725" s="24">
        <v>836</v>
      </c>
      <c r="I1725">
        <f t="shared" si="43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1"/>
        <v>52</v>
      </c>
      <c r="Q1725" s="2">
        <v>21</v>
      </c>
      <c r="R1725">
        <v>75.5</v>
      </c>
      <c r="S1725">
        <v>73</v>
      </c>
    </row>
    <row r="1726" spans="1:20" ht="15.75" customHeight="1" x14ac:dyDescent="0.25">
      <c r="A1726" s="8">
        <v>44471</v>
      </c>
      <c r="B1726" s="12" t="s">
        <v>136</v>
      </c>
      <c r="C1726" s="13">
        <v>2021</v>
      </c>
      <c r="D1726" s="13">
        <v>1</v>
      </c>
      <c r="E1726" s="13" t="s">
        <v>75</v>
      </c>
      <c r="F1726">
        <v>83</v>
      </c>
      <c r="G1726">
        <v>435</v>
      </c>
      <c r="H1726" s="24">
        <v>837</v>
      </c>
      <c r="I1726">
        <f t="shared" si="43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1"/>
        <v>43</v>
      </c>
      <c r="Q1726" s="2">
        <v>9</v>
      </c>
      <c r="R1726">
        <v>85</v>
      </c>
      <c r="S1726">
        <v>52</v>
      </c>
    </row>
    <row r="1727" spans="1:20" ht="15.75" customHeight="1" x14ac:dyDescent="0.25">
      <c r="A1727" s="8">
        <v>44471</v>
      </c>
      <c r="B1727" s="12" t="s">
        <v>136</v>
      </c>
      <c r="C1727" s="13">
        <v>2021</v>
      </c>
      <c r="D1727" s="13">
        <v>1</v>
      </c>
      <c r="E1727" s="13" t="s">
        <v>75</v>
      </c>
      <c r="F1727">
        <v>83</v>
      </c>
      <c r="G1727">
        <v>435</v>
      </c>
      <c r="H1727" s="24">
        <v>838</v>
      </c>
      <c r="I1727">
        <f t="shared" si="43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1"/>
        <v>40</v>
      </c>
      <c r="Q1727" s="2">
        <v>24</v>
      </c>
      <c r="R1727">
        <v>83</v>
      </c>
      <c r="S1727">
        <v>64</v>
      </c>
    </row>
    <row r="1728" spans="1:20" ht="15.75" customHeight="1" x14ac:dyDescent="0.25">
      <c r="A1728" s="8">
        <v>44471</v>
      </c>
      <c r="B1728" s="12" t="s">
        <v>136</v>
      </c>
      <c r="C1728" s="13">
        <v>2021</v>
      </c>
      <c r="D1728" s="13">
        <v>1</v>
      </c>
      <c r="E1728" s="13" t="s">
        <v>75</v>
      </c>
      <c r="F1728">
        <v>83</v>
      </c>
      <c r="G1728">
        <v>435</v>
      </c>
      <c r="H1728" s="24">
        <v>839</v>
      </c>
      <c r="I1728">
        <f t="shared" si="43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1"/>
        <v>31</v>
      </c>
      <c r="Q1728" s="2">
        <v>16</v>
      </c>
      <c r="R1728">
        <v>83</v>
      </c>
      <c r="S1728">
        <v>47</v>
      </c>
    </row>
    <row r="1729" spans="1:20" ht="15.75" customHeight="1" x14ac:dyDescent="0.25">
      <c r="A1729" s="8">
        <v>44471</v>
      </c>
      <c r="B1729" s="12" t="s">
        <v>136</v>
      </c>
      <c r="C1729" s="13">
        <v>2021</v>
      </c>
      <c r="D1729" s="13">
        <v>1</v>
      </c>
      <c r="E1729" s="13" t="s">
        <v>75</v>
      </c>
      <c r="F1729">
        <v>83</v>
      </c>
      <c r="G1729">
        <v>435</v>
      </c>
      <c r="H1729" s="24">
        <v>840</v>
      </c>
      <c r="I1729">
        <f t="shared" si="43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1"/>
        <v>19</v>
      </c>
      <c r="Q1729" s="2">
        <v>22</v>
      </c>
      <c r="R1729">
        <v>79</v>
      </c>
      <c r="S1729">
        <v>41</v>
      </c>
    </row>
    <row r="1730" spans="1:20" ht="15.75" customHeight="1" x14ac:dyDescent="0.25">
      <c r="A1730" s="8">
        <v>44471</v>
      </c>
      <c r="B1730" s="12" t="s">
        <v>136</v>
      </c>
      <c r="C1730" s="13">
        <v>2021</v>
      </c>
      <c r="D1730" s="13">
        <v>1</v>
      </c>
      <c r="E1730" s="13" t="s">
        <v>75</v>
      </c>
      <c r="F1730">
        <v>83</v>
      </c>
      <c r="G1730">
        <v>435</v>
      </c>
      <c r="H1730" s="24">
        <v>841</v>
      </c>
      <c r="I1730">
        <f t="shared" si="43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1"/>
        <v>68</v>
      </c>
      <c r="Q1730" s="2">
        <v>3</v>
      </c>
      <c r="R1730">
        <v>94</v>
      </c>
      <c r="S1730">
        <v>71</v>
      </c>
    </row>
    <row r="1731" spans="1:20" ht="15.75" customHeight="1" x14ac:dyDescent="0.25">
      <c r="A1731" s="8">
        <v>44471</v>
      </c>
      <c r="B1731" s="12" t="s">
        <v>136</v>
      </c>
      <c r="C1731" s="13">
        <v>2021</v>
      </c>
      <c r="D1731" s="13">
        <v>1</v>
      </c>
      <c r="E1731" s="13" t="s">
        <v>75</v>
      </c>
      <c r="F1731">
        <v>83</v>
      </c>
      <c r="G1731">
        <v>435</v>
      </c>
      <c r="H1731" s="24">
        <v>842</v>
      </c>
      <c r="I1731">
        <f t="shared" si="43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1"/>
        <v>44</v>
      </c>
      <c r="Q1731" s="2">
        <v>24</v>
      </c>
      <c r="R1731">
        <v>75</v>
      </c>
      <c r="S1731">
        <v>68</v>
      </c>
    </row>
    <row r="1732" spans="1:20" ht="15.75" customHeight="1" x14ac:dyDescent="0.25">
      <c r="A1732" s="8">
        <v>44484</v>
      </c>
      <c r="B1732" s="12" t="s">
        <v>138</v>
      </c>
      <c r="C1732" s="13">
        <v>2021</v>
      </c>
      <c r="D1732" s="13">
        <v>1</v>
      </c>
      <c r="E1732" s="13" t="s">
        <v>75</v>
      </c>
      <c r="F1732">
        <v>84</v>
      </c>
      <c r="G1732">
        <v>436</v>
      </c>
      <c r="H1732" s="24">
        <v>902</v>
      </c>
      <c r="I1732">
        <f t="shared" ref="I1732:I1741" si="44">51/16</f>
        <v>3.1875</v>
      </c>
      <c r="J1732">
        <v>10</v>
      </c>
      <c r="K1732">
        <v>8</v>
      </c>
      <c r="L1732">
        <v>8</v>
      </c>
      <c r="M1732">
        <v>2</v>
      </c>
      <c r="N1732" s="35">
        <v>25.8</v>
      </c>
      <c r="O1732" s="35" t="s">
        <v>34</v>
      </c>
      <c r="P1732" s="2">
        <f t="shared" si="41"/>
        <v>28</v>
      </c>
      <c r="Q1732" s="2">
        <v>9</v>
      </c>
      <c r="R1732">
        <v>74.5</v>
      </c>
      <c r="S1732">
        <v>37</v>
      </c>
    </row>
    <row r="1733" spans="1:20" ht="15.75" customHeight="1" x14ac:dyDescent="0.25">
      <c r="A1733" s="8">
        <v>44484</v>
      </c>
      <c r="B1733" s="12" t="s">
        <v>138</v>
      </c>
      <c r="C1733" s="13">
        <v>2021</v>
      </c>
      <c r="D1733" s="13">
        <v>1</v>
      </c>
      <c r="E1733" s="13" t="s">
        <v>75</v>
      </c>
      <c r="F1733">
        <v>84</v>
      </c>
      <c r="G1733">
        <v>436</v>
      </c>
      <c r="H1733" s="24">
        <v>893</v>
      </c>
      <c r="I1733">
        <f t="shared" si="44"/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1"/>
        <v>26</v>
      </c>
      <c r="Q1733" s="2">
        <v>10</v>
      </c>
      <c r="R1733">
        <v>85</v>
      </c>
      <c r="S1733">
        <v>36</v>
      </c>
    </row>
    <row r="1734" spans="1:20" ht="15.75" customHeight="1" x14ac:dyDescent="0.25">
      <c r="A1734" s="8">
        <v>44484</v>
      </c>
      <c r="B1734" s="12" t="s">
        <v>138</v>
      </c>
      <c r="C1734" s="13">
        <v>2021</v>
      </c>
      <c r="D1734" s="13">
        <v>1</v>
      </c>
      <c r="E1734" s="13" t="s">
        <v>75</v>
      </c>
      <c r="F1734">
        <v>84</v>
      </c>
      <c r="G1734">
        <v>436</v>
      </c>
      <c r="H1734" s="24">
        <v>894</v>
      </c>
      <c r="I1734">
        <f t="shared" si="44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1"/>
        <v>24</v>
      </c>
      <c r="Q1734" s="2">
        <v>20</v>
      </c>
      <c r="R1734">
        <v>94</v>
      </c>
      <c r="S1734">
        <v>44</v>
      </c>
    </row>
    <row r="1735" spans="1:20" ht="15.75" customHeight="1" x14ac:dyDescent="0.25">
      <c r="A1735" s="8">
        <v>44484</v>
      </c>
      <c r="B1735" s="12" t="s">
        <v>138</v>
      </c>
      <c r="C1735" s="13">
        <v>2021</v>
      </c>
      <c r="D1735" s="13">
        <v>1</v>
      </c>
      <c r="E1735" s="13" t="s">
        <v>75</v>
      </c>
      <c r="F1735">
        <v>84</v>
      </c>
      <c r="G1735">
        <v>436</v>
      </c>
      <c r="H1735" s="24">
        <v>895</v>
      </c>
      <c r="I1735">
        <f t="shared" si="44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1"/>
        <v>40</v>
      </c>
      <c r="Q1735" s="2">
        <v>10</v>
      </c>
      <c r="R1735">
        <v>93</v>
      </c>
      <c r="S1735">
        <v>50</v>
      </c>
    </row>
    <row r="1736" spans="1:20" ht="15.75" customHeight="1" x14ac:dyDescent="0.25">
      <c r="A1736" s="8">
        <v>44484</v>
      </c>
      <c r="B1736" s="12" t="s">
        <v>138</v>
      </c>
      <c r="C1736" s="13">
        <v>2021</v>
      </c>
      <c r="D1736" s="13">
        <v>1</v>
      </c>
      <c r="E1736" s="13" t="s">
        <v>75</v>
      </c>
      <c r="F1736">
        <v>84</v>
      </c>
      <c r="G1736">
        <v>436</v>
      </c>
      <c r="H1736" s="24">
        <v>896</v>
      </c>
      <c r="I1736">
        <f t="shared" si="44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1"/>
        <v>23</v>
      </c>
      <c r="Q1736" s="2">
        <v>6</v>
      </c>
      <c r="R1736">
        <v>66</v>
      </c>
      <c r="S1736">
        <v>29</v>
      </c>
    </row>
    <row r="1737" spans="1:20" ht="15.75" customHeight="1" x14ac:dyDescent="0.25">
      <c r="A1737" s="8">
        <v>44484</v>
      </c>
      <c r="B1737" s="12" t="s">
        <v>138</v>
      </c>
      <c r="C1737" s="13">
        <v>2021</v>
      </c>
      <c r="D1737" s="13">
        <v>1</v>
      </c>
      <c r="E1737" s="13" t="s">
        <v>75</v>
      </c>
      <c r="F1737">
        <v>84</v>
      </c>
      <c r="G1737">
        <v>436</v>
      </c>
      <c r="H1737" s="24">
        <v>897</v>
      </c>
      <c r="I1737">
        <f t="shared" si="44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1"/>
        <v>12</v>
      </c>
      <c r="Q1737" s="2">
        <v>15</v>
      </c>
      <c r="R1737">
        <v>83.5</v>
      </c>
      <c r="S1737">
        <v>27</v>
      </c>
    </row>
    <row r="1738" spans="1:20" ht="15.75" customHeight="1" x14ac:dyDescent="0.25">
      <c r="A1738" s="8">
        <v>44484</v>
      </c>
      <c r="B1738" s="12" t="s">
        <v>138</v>
      </c>
      <c r="C1738" s="13">
        <v>2021</v>
      </c>
      <c r="D1738" s="13">
        <v>1</v>
      </c>
      <c r="E1738" s="13" t="s">
        <v>75</v>
      </c>
      <c r="F1738">
        <v>84</v>
      </c>
      <c r="G1738">
        <v>436</v>
      </c>
      <c r="H1738" s="24">
        <v>898</v>
      </c>
      <c r="I1738">
        <f t="shared" si="44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1"/>
        <v>18</v>
      </c>
      <c r="Q1738" s="2">
        <v>2</v>
      </c>
      <c r="R1738">
        <v>56.5</v>
      </c>
      <c r="S1738">
        <v>20</v>
      </c>
    </row>
    <row r="1739" spans="1:20" ht="15.75" customHeight="1" x14ac:dyDescent="0.25">
      <c r="A1739" s="8">
        <v>44484</v>
      </c>
      <c r="B1739" s="12" t="s">
        <v>138</v>
      </c>
      <c r="C1739" s="13">
        <v>2021</v>
      </c>
      <c r="D1739" s="13">
        <v>1</v>
      </c>
      <c r="E1739" s="13" t="s">
        <v>75</v>
      </c>
      <c r="F1739">
        <v>84</v>
      </c>
      <c r="G1739">
        <v>436</v>
      </c>
      <c r="H1739" s="24">
        <v>899</v>
      </c>
      <c r="I1739">
        <f t="shared" si="44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1"/>
        <v>54</v>
      </c>
      <c r="Q1739" s="2">
        <v>28</v>
      </c>
      <c r="R1739">
        <v>92</v>
      </c>
      <c r="S1739">
        <v>82</v>
      </c>
    </row>
    <row r="1740" spans="1:20" ht="15.75" customHeight="1" x14ac:dyDescent="0.25">
      <c r="A1740" s="8">
        <v>44484</v>
      </c>
      <c r="B1740" s="12" t="s">
        <v>138</v>
      </c>
      <c r="C1740" s="13">
        <v>2021</v>
      </c>
      <c r="D1740" s="13">
        <v>1</v>
      </c>
      <c r="E1740" s="13" t="s">
        <v>75</v>
      </c>
      <c r="F1740">
        <v>84</v>
      </c>
      <c r="G1740">
        <v>436</v>
      </c>
      <c r="H1740" s="24">
        <v>900</v>
      </c>
      <c r="I1740">
        <f t="shared" si="44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ref="P1740:P1761" si="45">S1740-Q1740</f>
        <v>47</v>
      </c>
      <c r="Q1740" s="2">
        <v>40</v>
      </c>
      <c r="R1740">
        <v>110</v>
      </c>
      <c r="S1740">
        <v>87</v>
      </c>
      <c r="T1740" t="s">
        <v>141</v>
      </c>
    </row>
    <row r="1741" spans="1:20" ht="15.75" customHeight="1" x14ac:dyDescent="0.25">
      <c r="A1741" s="8">
        <v>44484</v>
      </c>
      <c r="B1741" s="12" t="s">
        <v>138</v>
      </c>
      <c r="C1741" s="13">
        <v>2021</v>
      </c>
      <c r="D1741" s="13">
        <v>1</v>
      </c>
      <c r="E1741" s="13" t="s">
        <v>75</v>
      </c>
      <c r="F1741">
        <v>84</v>
      </c>
      <c r="G1741">
        <v>436</v>
      </c>
      <c r="H1741" s="24">
        <v>901</v>
      </c>
      <c r="I1741">
        <f t="shared" si="44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si="45"/>
        <v>8</v>
      </c>
      <c r="Q1741" s="2">
        <v>9</v>
      </c>
      <c r="R1741">
        <v>51.5</v>
      </c>
      <c r="S1741">
        <v>17</v>
      </c>
    </row>
    <row r="1742" spans="1:20" ht="15.75" customHeight="1" x14ac:dyDescent="0.25">
      <c r="A1742" s="8">
        <v>44484</v>
      </c>
      <c r="B1742" s="12" t="s">
        <v>138</v>
      </c>
      <c r="C1742" s="13">
        <v>2021</v>
      </c>
      <c r="D1742" s="13">
        <v>1</v>
      </c>
      <c r="E1742" s="13" t="s">
        <v>75</v>
      </c>
      <c r="F1742">
        <v>84</v>
      </c>
      <c r="G1742">
        <v>437</v>
      </c>
      <c r="H1742" s="24">
        <v>913</v>
      </c>
      <c r="I1742">
        <f t="shared" ref="I1742:I1751" si="46">77/16</f>
        <v>4.8125</v>
      </c>
      <c r="J1742">
        <v>25</v>
      </c>
      <c r="K1742">
        <v>18</v>
      </c>
      <c r="L1742">
        <v>8</v>
      </c>
      <c r="M1742">
        <v>1</v>
      </c>
      <c r="N1742" s="35">
        <v>23.4</v>
      </c>
      <c r="O1742" s="35" t="s">
        <v>34</v>
      </c>
      <c r="P1742" s="2">
        <f t="shared" si="45"/>
        <v>42</v>
      </c>
      <c r="Q1742" s="2">
        <v>13</v>
      </c>
      <c r="R1742">
        <v>80.5</v>
      </c>
      <c r="S1742">
        <v>55</v>
      </c>
    </row>
    <row r="1743" spans="1:20" ht="15.75" customHeight="1" x14ac:dyDescent="0.25">
      <c r="A1743" s="8">
        <v>44484</v>
      </c>
      <c r="B1743" s="12" t="s">
        <v>138</v>
      </c>
      <c r="C1743" s="13">
        <v>2021</v>
      </c>
      <c r="D1743" s="13">
        <v>1</v>
      </c>
      <c r="E1743" s="13" t="s">
        <v>75</v>
      </c>
      <c r="F1743">
        <v>84</v>
      </c>
      <c r="G1743">
        <v>437</v>
      </c>
      <c r="H1743" s="24">
        <v>914</v>
      </c>
      <c r="I1743">
        <f t="shared" si="46"/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5"/>
        <v>56</v>
      </c>
      <c r="Q1743" s="2">
        <v>37</v>
      </c>
      <c r="R1743">
        <v>82</v>
      </c>
      <c r="S1743">
        <v>93</v>
      </c>
    </row>
    <row r="1744" spans="1:20" ht="15.75" customHeight="1" x14ac:dyDescent="0.25">
      <c r="A1744" s="8">
        <v>44484</v>
      </c>
      <c r="B1744" s="12" t="s">
        <v>138</v>
      </c>
      <c r="C1744" s="13">
        <v>2021</v>
      </c>
      <c r="D1744" s="13">
        <v>1</v>
      </c>
      <c r="E1744" s="13" t="s">
        <v>75</v>
      </c>
      <c r="F1744">
        <v>84</v>
      </c>
      <c r="G1744">
        <v>437</v>
      </c>
      <c r="H1744" s="24">
        <v>915</v>
      </c>
      <c r="I1744">
        <f t="shared" si="46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5"/>
        <v>13</v>
      </c>
      <c r="Q1744" s="2">
        <v>8</v>
      </c>
      <c r="R1744">
        <v>60</v>
      </c>
      <c r="S1744">
        <v>21</v>
      </c>
    </row>
    <row r="1745" spans="1:19" ht="15.75" customHeight="1" x14ac:dyDescent="0.25">
      <c r="A1745" s="8">
        <v>44484</v>
      </c>
      <c r="B1745" s="12" t="s">
        <v>138</v>
      </c>
      <c r="C1745" s="13">
        <v>2021</v>
      </c>
      <c r="D1745" s="13">
        <v>1</v>
      </c>
      <c r="E1745" s="13" t="s">
        <v>75</v>
      </c>
      <c r="F1745">
        <v>84</v>
      </c>
      <c r="G1745">
        <v>437</v>
      </c>
      <c r="H1745" s="24">
        <v>916</v>
      </c>
      <c r="I1745">
        <f t="shared" si="46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5"/>
        <v>61</v>
      </c>
      <c r="Q1745" s="2">
        <v>23</v>
      </c>
      <c r="R1745">
        <v>71.5</v>
      </c>
      <c r="S1745">
        <v>84</v>
      </c>
    </row>
    <row r="1746" spans="1:19" ht="15.75" customHeight="1" x14ac:dyDescent="0.25">
      <c r="A1746" s="8">
        <v>44484</v>
      </c>
      <c r="B1746" s="12" t="s">
        <v>138</v>
      </c>
      <c r="C1746" s="13">
        <v>2021</v>
      </c>
      <c r="D1746" s="13">
        <v>1</v>
      </c>
      <c r="E1746" s="13" t="s">
        <v>75</v>
      </c>
      <c r="F1746">
        <v>84</v>
      </c>
      <c r="G1746">
        <v>437</v>
      </c>
      <c r="H1746" s="24">
        <v>917</v>
      </c>
      <c r="I1746">
        <f t="shared" si="46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5"/>
        <v>18</v>
      </c>
      <c r="Q1746" s="2">
        <v>1</v>
      </c>
      <c r="R1746">
        <v>87</v>
      </c>
      <c r="S1746">
        <v>19</v>
      </c>
    </row>
    <row r="1747" spans="1:19" ht="15.75" customHeight="1" x14ac:dyDescent="0.25">
      <c r="A1747" s="8">
        <v>44484</v>
      </c>
      <c r="B1747" s="12" t="s">
        <v>138</v>
      </c>
      <c r="C1747" s="13">
        <v>2021</v>
      </c>
      <c r="D1747" s="13">
        <v>1</v>
      </c>
      <c r="E1747" s="13" t="s">
        <v>75</v>
      </c>
      <c r="F1747">
        <v>84</v>
      </c>
      <c r="G1747">
        <v>437</v>
      </c>
      <c r="H1747" s="24">
        <v>918</v>
      </c>
      <c r="I1747">
        <f t="shared" si="46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5"/>
        <v>72</v>
      </c>
      <c r="Q1747" s="2">
        <v>31</v>
      </c>
      <c r="R1747">
        <v>89</v>
      </c>
      <c r="S1747">
        <v>103</v>
      </c>
    </row>
    <row r="1748" spans="1:19" ht="15.75" customHeight="1" x14ac:dyDescent="0.25">
      <c r="A1748" s="8">
        <v>44484</v>
      </c>
      <c r="B1748" s="12" t="s">
        <v>138</v>
      </c>
      <c r="C1748" s="13">
        <v>2021</v>
      </c>
      <c r="D1748" s="13">
        <v>1</v>
      </c>
      <c r="E1748" s="13" t="s">
        <v>75</v>
      </c>
      <c r="F1748">
        <v>84</v>
      </c>
      <c r="G1748">
        <v>437</v>
      </c>
      <c r="H1748" s="24">
        <v>919</v>
      </c>
      <c r="I1748">
        <f t="shared" si="46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5"/>
        <v>13</v>
      </c>
      <c r="Q1748" s="2">
        <v>3</v>
      </c>
      <c r="R1748">
        <v>72</v>
      </c>
      <c r="S1748">
        <v>16</v>
      </c>
    </row>
    <row r="1749" spans="1:19" ht="15.75" customHeight="1" x14ac:dyDescent="0.25">
      <c r="A1749" s="8">
        <v>44484</v>
      </c>
      <c r="B1749" s="12" t="s">
        <v>138</v>
      </c>
      <c r="C1749" s="13">
        <v>2021</v>
      </c>
      <c r="D1749" s="13">
        <v>1</v>
      </c>
      <c r="E1749" s="13" t="s">
        <v>75</v>
      </c>
      <c r="F1749">
        <v>84</v>
      </c>
      <c r="G1749">
        <v>437</v>
      </c>
      <c r="H1749" s="24">
        <v>920</v>
      </c>
      <c r="I1749">
        <f t="shared" si="46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5"/>
        <v>4</v>
      </c>
      <c r="Q1749" s="2">
        <v>2</v>
      </c>
      <c r="R1749">
        <v>81</v>
      </c>
      <c r="S1749">
        <v>6</v>
      </c>
    </row>
    <row r="1750" spans="1:19" ht="15.75" customHeight="1" x14ac:dyDescent="0.25">
      <c r="A1750" s="8">
        <v>44484</v>
      </c>
      <c r="B1750" s="12" t="s">
        <v>138</v>
      </c>
      <c r="C1750" s="13">
        <v>2021</v>
      </c>
      <c r="D1750" s="13">
        <v>1</v>
      </c>
      <c r="E1750" s="13" t="s">
        <v>75</v>
      </c>
      <c r="F1750">
        <v>84</v>
      </c>
      <c r="G1750">
        <v>437</v>
      </c>
      <c r="H1750" s="24">
        <v>921</v>
      </c>
      <c r="I1750">
        <f t="shared" si="46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5"/>
        <v>19</v>
      </c>
      <c r="Q1750" s="2">
        <v>13</v>
      </c>
      <c r="R1750">
        <v>81</v>
      </c>
      <c r="S1750">
        <v>32</v>
      </c>
    </row>
    <row r="1751" spans="1:19" ht="15.75" customHeight="1" x14ac:dyDescent="0.25">
      <c r="A1751" s="8">
        <v>44484</v>
      </c>
      <c r="B1751" s="12" t="s">
        <v>138</v>
      </c>
      <c r="C1751" s="13">
        <v>2021</v>
      </c>
      <c r="D1751" s="13">
        <v>1</v>
      </c>
      <c r="E1751" s="13" t="s">
        <v>75</v>
      </c>
      <c r="F1751">
        <v>84</v>
      </c>
      <c r="G1751">
        <v>437</v>
      </c>
      <c r="H1751" s="24">
        <v>922</v>
      </c>
      <c r="I1751">
        <f t="shared" si="46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5"/>
        <v>14</v>
      </c>
      <c r="Q1751" s="2">
        <v>5</v>
      </c>
      <c r="R1751">
        <v>91</v>
      </c>
      <c r="S1751">
        <v>19</v>
      </c>
    </row>
    <row r="1752" spans="1:19" ht="15.75" customHeight="1" x14ac:dyDescent="0.25">
      <c r="A1752" s="8">
        <v>44484</v>
      </c>
      <c r="B1752" s="12" t="s">
        <v>138</v>
      </c>
      <c r="C1752" s="13">
        <v>2021</v>
      </c>
      <c r="D1752" s="13">
        <v>1</v>
      </c>
      <c r="E1752" s="13" t="s">
        <v>75</v>
      </c>
      <c r="F1752">
        <v>84</v>
      </c>
      <c r="G1752">
        <v>438</v>
      </c>
      <c r="H1752" s="24">
        <v>903</v>
      </c>
      <c r="I1752">
        <f t="shared" ref="I1752:I1761" si="47">120/16</f>
        <v>7.5</v>
      </c>
      <c r="J1752">
        <v>25</v>
      </c>
      <c r="K1752">
        <v>18</v>
      </c>
      <c r="L1752">
        <v>3</v>
      </c>
      <c r="M1752">
        <v>0.5</v>
      </c>
      <c r="N1752" s="35">
        <v>22.6</v>
      </c>
      <c r="O1752" s="35" t="s">
        <v>34</v>
      </c>
      <c r="P1752" s="2">
        <f t="shared" si="45"/>
        <v>16</v>
      </c>
      <c r="Q1752" s="2">
        <v>14</v>
      </c>
      <c r="R1752">
        <v>97.5</v>
      </c>
      <c r="S1752">
        <v>30</v>
      </c>
    </row>
    <row r="1753" spans="1:19" ht="15.75" customHeight="1" x14ac:dyDescent="0.25">
      <c r="A1753" s="8">
        <v>44484</v>
      </c>
      <c r="B1753" s="12" t="s">
        <v>138</v>
      </c>
      <c r="C1753" s="13">
        <v>2021</v>
      </c>
      <c r="D1753" s="13">
        <v>1</v>
      </c>
      <c r="E1753" s="13" t="s">
        <v>75</v>
      </c>
      <c r="F1753">
        <v>84</v>
      </c>
      <c r="G1753">
        <v>438</v>
      </c>
      <c r="H1753" s="24">
        <v>904</v>
      </c>
      <c r="I1753">
        <f t="shared" si="47"/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5"/>
        <v>8</v>
      </c>
      <c r="Q1753" s="2">
        <v>5</v>
      </c>
      <c r="R1753">
        <v>63</v>
      </c>
      <c r="S1753">
        <v>13</v>
      </c>
    </row>
    <row r="1754" spans="1:19" ht="15.75" customHeight="1" x14ac:dyDescent="0.25">
      <c r="A1754" s="8">
        <v>44484</v>
      </c>
      <c r="B1754" s="12" t="s">
        <v>138</v>
      </c>
      <c r="C1754" s="13">
        <v>2021</v>
      </c>
      <c r="D1754" s="13">
        <v>1</v>
      </c>
      <c r="E1754" s="13" t="s">
        <v>75</v>
      </c>
      <c r="F1754">
        <v>84</v>
      </c>
      <c r="G1754">
        <v>438</v>
      </c>
      <c r="H1754" s="24">
        <v>905</v>
      </c>
      <c r="I1754">
        <f t="shared" si="47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5"/>
        <v>19</v>
      </c>
      <c r="Q1754" s="2">
        <v>11</v>
      </c>
      <c r="R1754">
        <v>67</v>
      </c>
      <c r="S1754">
        <v>30</v>
      </c>
    </row>
    <row r="1755" spans="1:19" ht="15.75" customHeight="1" x14ac:dyDescent="0.25">
      <c r="A1755" s="8">
        <v>44484</v>
      </c>
      <c r="B1755" s="12" t="s">
        <v>138</v>
      </c>
      <c r="C1755" s="13">
        <v>2021</v>
      </c>
      <c r="D1755" s="13">
        <v>1</v>
      </c>
      <c r="E1755" s="13" t="s">
        <v>75</v>
      </c>
      <c r="F1755">
        <v>84</v>
      </c>
      <c r="G1755">
        <v>438</v>
      </c>
      <c r="H1755" s="24">
        <v>906</v>
      </c>
      <c r="I1755">
        <f t="shared" si="47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5"/>
        <v>34</v>
      </c>
      <c r="Q1755" s="2">
        <v>4</v>
      </c>
      <c r="R1755">
        <v>73</v>
      </c>
      <c r="S1755">
        <v>38</v>
      </c>
    </row>
    <row r="1756" spans="1:19" ht="15.75" customHeight="1" x14ac:dyDescent="0.25">
      <c r="A1756" s="8">
        <v>44484</v>
      </c>
      <c r="B1756" s="12" t="s">
        <v>138</v>
      </c>
      <c r="C1756" s="13">
        <v>2021</v>
      </c>
      <c r="D1756" s="13">
        <v>1</v>
      </c>
      <c r="E1756" s="13" t="s">
        <v>75</v>
      </c>
      <c r="F1756">
        <v>84</v>
      </c>
      <c r="G1756">
        <v>438</v>
      </c>
      <c r="H1756" s="24">
        <v>907</v>
      </c>
      <c r="I1756">
        <f t="shared" si="47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5"/>
        <v>26</v>
      </c>
      <c r="Q1756" s="2">
        <v>11</v>
      </c>
      <c r="R1756">
        <v>86</v>
      </c>
      <c r="S1756">
        <v>37</v>
      </c>
    </row>
    <row r="1757" spans="1:19" ht="15.75" customHeight="1" x14ac:dyDescent="0.25">
      <c r="A1757" s="8">
        <v>44484</v>
      </c>
      <c r="B1757" s="12" t="s">
        <v>138</v>
      </c>
      <c r="C1757" s="13">
        <v>2021</v>
      </c>
      <c r="D1757" s="13">
        <v>1</v>
      </c>
      <c r="E1757" s="13" t="s">
        <v>75</v>
      </c>
      <c r="F1757">
        <v>84</v>
      </c>
      <c r="G1757">
        <v>438</v>
      </c>
      <c r="H1757" s="24">
        <v>908</v>
      </c>
      <c r="I1757">
        <f t="shared" si="47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5"/>
        <v>36</v>
      </c>
      <c r="Q1757" s="2">
        <v>10</v>
      </c>
      <c r="R1757">
        <v>87</v>
      </c>
      <c r="S1757">
        <v>46</v>
      </c>
    </row>
    <row r="1758" spans="1:19" ht="15.75" customHeight="1" x14ac:dyDescent="0.25">
      <c r="A1758" s="8">
        <v>44484</v>
      </c>
      <c r="B1758" s="12" t="s">
        <v>138</v>
      </c>
      <c r="C1758" s="13">
        <v>2021</v>
      </c>
      <c r="D1758" s="13">
        <v>1</v>
      </c>
      <c r="E1758" s="13" t="s">
        <v>75</v>
      </c>
      <c r="F1758">
        <v>84</v>
      </c>
      <c r="G1758">
        <v>438</v>
      </c>
      <c r="H1758" s="24">
        <v>909</v>
      </c>
      <c r="I1758">
        <f t="shared" si="47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5"/>
        <v>53</v>
      </c>
      <c r="Q1758" s="2">
        <v>19</v>
      </c>
      <c r="R1758">
        <v>85</v>
      </c>
      <c r="S1758">
        <v>72</v>
      </c>
    </row>
    <row r="1759" spans="1:19" ht="15.75" customHeight="1" x14ac:dyDescent="0.25">
      <c r="A1759" s="8">
        <v>44484</v>
      </c>
      <c r="B1759" s="12" t="s">
        <v>138</v>
      </c>
      <c r="C1759" s="13">
        <v>2021</v>
      </c>
      <c r="D1759" s="13">
        <v>1</v>
      </c>
      <c r="E1759" s="13" t="s">
        <v>75</v>
      </c>
      <c r="F1759">
        <v>84</v>
      </c>
      <c r="G1759">
        <v>438</v>
      </c>
      <c r="H1759" s="24">
        <v>910</v>
      </c>
      <c r="I1759">
        <f t="shared" si="47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5"/>
        <v>27</v>
      </c>
      <c r="Q1759" s="2">
        <v>13</v>
      </c>
      <c r="R1759">
        <v>90.5</v>
      </c>
      <c r="S1759">
        <v>40</v>
      </c>
    </row>
    <row r="1760" spans="1:19" ht="15.75" customHeight="1" x14ac:dyDescent="0.25">
      <c r="A1760" s="8">
        <v>44484</v>
      </c>
      <c r="B1760" s="12" t="s">
        <v>138</v>
      </c>
      <c r="C1760" s="13">
        <v>2021</v>
      </c>
      <c r="D1760" s="13">
        <v>1</v>
      </c>
      <c r="E1760" s="13" t="s">
        <v>75</v>
      </c>
      <c r="F1760">
        <v>84</v>
      </c>
      <c r="G1760">
        <v>438</v>
      </c>
      <c r="H1760" s="24">
        <v>911</v>
      </c>
      <c r="I1760">
        <f t="shared" si="47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5"/>
        <v>4</v>
      </c>
      <c r="Q1760" s="2">
        <v>4</v>
      </c>
      <c r="R1760">
        <v>84.5</v>
      </c>
      <c r="S1760">
        <v>8</v>
      </c>
    </row>
    <row r="1761" spans="1:19" ht="15.75" customHeight="1" x14ac:dyDescent="0.25">
      <c r="A1761" s="8">
        <v>44484</v>
      </c>
      <c r="B1761" s="12" t="s">
        <v>138</v>
      </c>
      <c r="C1761" s="13">
        <v>2021</v>
      </c>
      <c r="D1761" s="13">
        <v>1</v>
      </c>
      <c r="E1761" s="13" t="s">
        <v>75</v>
      </c>
      <c r="F1761">
        <v>84</v>
      </c>
      <c r="G1761">
        <v>438</v>
      </c>
      <c r="H1761" s="24">
        <v>912</v>
      </c>
      <c r="I1761">
        <f t="shared" si="47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5"/>
        <v>14</v>
      </c>
      <c r="Q1761" s="2">
        <v>4</v>
      </c>
      <c r="R1761">
        <v>53</v>
      </c>
      <c r="S1761">
        <v>18</v>
      </c>
    </row>
    <row r="1762" spans="1:19" ht="15.75" customHeight="1" x14ac:dyDescent="0.25">
      <c r="A1762" s="8">
        <v>44477</v>
      </c>
      <c r="B1762" s="12" t="s">
        <v>64</v>
      </c>
      <c r="C1762" s="13">
        <v>2021</v>
      </c>
      <c r="D1762" s="13">
        <v>1</v>
      </c>
      <c r="E1762" s="13" t="s">
        <v>75</v>
      </c>
      <c r="F1762">
        <v>85</v>
      </c>
      <c r="G1762">
        <v>439</v>
      </c>
      <c r="H1762" s="24">
        <v>823</v>
      </c>
      <c r="I1762">
        <v>4.4375</v>
      </c>
      <c r="J1762">
        <v>70</v>
      </c>
      <c r="K1762">
        <v>13</v>
      </c>
      <c r="L1762">
        <v>0</v>
      </c>
      <c r="M1762">
        <v>0</v>
      </c>
      <c r="N1762">
        <v>20.6</v>
      </c>
      <c r="O1762" s="12" t="s">
        <v>32</v>
      </c>
      <c r="P1762">
        <v>95</v>
      </c>
      <c r="Q1762" s="12">
        <v>44</v>
      </c>
      <c r="R1762">
        <v>130.4</v>
      </c>
      <c r="S1762">
        <v>139</v>
      </c>
    </row>
    <row r="1763" spans="1:19" ht="15.75" customHeight="1" x14ac:dyDescent="0.25">
      <c r="A1763" s="8">
        <v>44477</v>
      </c>
      <c r="B1763" s="12" t="s">
        <v>64</v>
      </c>
      <c r="C1763" s="13">
        <v>2021</v>
      </c>
      <c r="D1763" s="13">
        <v>1</v>
      </c>
      <c r="E1763" s="13" t="s">
        <v>75</v>
      </c>
      <c r="F1763">
        <v>85</v>
      </c>
      <c r="G1763">
        <v>439</v>
      </c>
      <c r="H1763" s="24">
        <v>824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75</v>
      </c>
      <c r="Q1763" s="12">
        <v>25</v>
      </c>
      <c r="R1763">
        <v>111</v>
      </c>
      <c r="S1763">
        <v>100</v>
      </c>
    </row>
    <row r="1764" spans="1:19" ht="15.75" customHeight="1" x14ac:dyDescent="0.25">
      <c r="A1764" s="8">
        <v>44477</v>
      </c>
      <c r="B1764" s="12" t="s">
        <v>64</v>
      </c>
      <c r="C1764" s="13">
        <v>2021</v>
      </c>
      <c r="D1764" s="13">
        <v>1</v>
      </c>
      <c r="E1764" s="13" t="s">
        <v>75</v>
      </c>
      <c r="F1764">
        <v>85</v>
      </c>
      <c r="G1764">
        <v>439</v>
      </c>
      <c r="H1764" s="24">
        <v>825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65</v>
      </c>
      <c r="Q1764" s="12">
        <v>30</v>
      </c>
      <c r="R1764">
        <v>144</v>
      </c>
      <c r="S1764">
        <v>95</v>
      </c>
    </row>
    <row r="1765" spans="1:19" ht="15.75" customHeight="1" x14ac:dyDescent="0.25">
      <c r="A1765" s="8">
        <v>44477</v>
      </c>
      <c r="B1765" s="12" t="s">
        <v>64</v>
      </c>
      <c r="C1765" s="13">
        <v>2021</v>
      </c>
      <c r="D1765" s="13">
        <v>1</v>
      </c>
      <c r="E1765" s="13" t="s">
        <v>75</v>
      </c>
      <c r="F1765">
        <v>85</v>
      </c>
      <c r="G1765">
        <v>439</v>
      </c>
      <c r="H1765" s="24">
        <v>826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63</v>
      </c>
      <c r="Q1765" s="12">
        <v>27</v>
      </c>
      <c r="R1765">
        <v>129.19999999999999</v>
      </c>
      <c r="S1765">
        <v>90</v>
      </c>
    </row>
    <row r="1766" spans="1:19" ht="15.75" customHeight="1" x14ac:dyDescent="0.25">
      <c r="A1766" s="8">
        <v>44477</v>
      </c>
      <c r="B1766" s="12" t="s">
        <v>64</v>
      </c>
      <c r="C1766" s="13">
        <v>2021</v>
      </c>
      <c r="D1766" s="13">
        <v>1</v>
      </c>
      <c r="E1766" s="13" t="s">
        <v>75</v>
      </c>
      <c r="F1766">
        <v>85</v>
      </c>
      <c r="G1766">
        <v>439</v>
      </c>
      <c r="H1766" s="24">
        <v>827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113</v>
      </c>
      <c r="Q1766" s="12">
        <v>22</v>
      </c>
      <c r="R1766">
        <v>103</v>
      </c>
      <c r="S1766">
        <v>135</v>
      </c>
    </row>
    <row r="1767" spans="1:19" ht="15.75" customHeight="1" x14ac:dyDescent="0.25">
      <c r="A1767" s="8">
        <v>44477</v>
      </c>
      <c r="B1767" s="12" t="s">
        <v>64</v>
      </c>
      <c r="C1767" s="13">
        <v>2021</v>
      </c>
      <c r="D1767" s="13">
        <v>1</v>
      </c>
      <c r="E1767" s="13" t="s">
        <v>75</v>
      </c>
      <c r="F1767">
        <v>85</v>
      </c>
      <c r="G1767">
        <v>439</v>
      </c>
      <c r="H1767" s="24">
        <v>828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29</v>
      </c>
      <c r="Q1767" s="12">
        <v>6</v>
      </c>
      <c r="R1767">
        <v>93.6</v>
      </c>
      <c r="S1767">
        <v>35</v>
      </c>
    </row>
    <row r="1768" spans="1:19" ht="15.75" customHeight="1" x14ac:dyDescent="0.25">
      <c r="A1768" s="8">
        <v>44477</v>
      </c>
      <c r="B1768" s="12" t="s">
        <v>64</v>
      </c>
      <c r="C1768" s="13">
        <v>2021</v>
      </c>
      <c r="D1768" s="13">
        <v>1</v>
      </c>
      <c r="E1768" s="13" t="s">
        <v>75</v>
      </c>
      <c r="F1768">
        <v>85</v>
      </c>
      <c r="G1768">
        <v>439</v>
      </c>
      <c r="H1768" s="24">
        <v>829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56</v>
      </c>
      <c r="Q1768" s="12">
        <v>33</v>
      </c>
      <c r="R1768">
        <v>123.8</v>
      </c>
      <c r="S1768">
        <v>89</v>
      </c>
    </row>
    <row r="1769" spans="1:19" ht="15.75" customHeight="1" x14ac:dyDescent="0.25">
      <c r="A1769" s="8">
        <v>44477</v>
      </c>
      <c r="B1769" s="12" t="s">
        <v>64</v>
      </c>
      <c r="C1769" s="13">
        <v>2021</v>
      </c>
      <c r="D1769" s="13">
        <v>1</v>
      </c>
      <c r="E1769" s="13" t="s">
        <v>75</v>
      </c>
      <c r="F1769">
        <v>85</v>
      </c>
      <c r="G1769">
        <v>439</v>
      </c>
      <c r="H1769" s="24">
        <v>830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30</v>
      </c>
      <c r="Q1769" s="12">
        <v>7</v>
      </c>
      <c r="R1769">
        <v>108</v>
      </c>
      <c r="S1769">
        <v>37</v>
      </c>
    </row>
    <row r="1770" spans="1:19" ht="15.75" customHeight="1" x14ac:dyDescent="0.25">
      <c r="A1770" s="8">
        <v>44477</v>
      </c>
      <c r="B1770" s="12" t="s">
        <v>64</v>
      </c>
      <c r="C1770" s="13">
        <v>2021</v>
      </c>
      <c r="D1770" s="13">
        <v>1</v>
      </c>
      <c r="E1770" s="13" t="s">
        <v>75</v>
      </c>
      <c r="F1770">
        <v>85</v>
      </c>
      <c r="G1770">
        <v>439</v>
      </c>
      <c r="H1770" s="24">
        <v>831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9</v>
      </c>
      <c r="Q1770" s="12">
        <v>1</v>
      </c>
      <c r="R1770">
        <v>110.6</v>
      </c>
      <c r="S1770">
        <v>10</v>
      </c>
    </row>
    <row r="1771" spans="1:19" ht="15.75" customHeight="1" x14ac:dyDescent="0.25">
      <c r="A1771" s="8">
        <v>44477</v>
      </c>
      <c r="B1771" s="12" t="s">
        <v>64</v>
      </c>
      <c r="C1771" s="13">
        <v>2021</v>
      </c>
      <c r="D1771" s="13">
        <v>1</v>
      </c>
      <c r="E1771" s="13" t="s">
        <v>75</v>
      </c>
      <c r="F1771">
        <v>85</v>
      </c>
      <c r="G1771">
        <v>439</v>
      </c>
      <c r="H1771" s="24">
        <v>832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61</v>
      </c>
      <c r="Q1771" s="12">
        <v>34</v>
      </c>
      <c r="R1771">
        <v>120.2</v>
      </c>
      <c r="S1771">
        <v>95</v>
      </c>
    </row>
    <row r="1772" spans="1:19" ht="15.75" customHeight="1" x14ac:dyDescent="0.25">
      <c r="A1772" s="8">
        <v>44477</v>
      </c>
      <c r="B1772" s="12" t="s">
        <v>64</v>
      </c>
      <c r="C1772" s="13">
        <v>2021</v>
      </c>
      <c r="D1772" s="13">
        <v>1</v>
      </c>
      <c r="E1772" s="13" t="s">
        <v>75</v>
      </c>
      <c r="F1772">
        <v>85</v>
      </c>
      <c r="G1772">
        <v>440</v>
      </c>
      <c r="H1772" s="24">
        <v>813</v>
      </c>
      <c r="I1772">
        <v>6.0625</v>
      </c>
      <c r="J1772">
        <v>25</v>
      </c>
      <c r="K1772">
        <v>10</v>
      </c>
      <c r="L1772">
        <v>3</v>
      </c>
      <c r="M1772">
        <v>0</v>
      </c>
      <c r="N1772">
        <v>20</v>
      </c>
      <c r="O1772" s="12" t="s">
        <v>32</v>
      </c>
      <c r="P1772">
        <v>7</v>
      </c>
      <c r="Q1772" s="12">
        <v>1</v>
      </c>
      <c r="R1772">
        <v>63.4</v>
      </c>
      <c r="S1772">
        <v>8</v>
      </c>
    </row>
    <row r="1773" spans="1:19" ht="15.75" customHeight="1" x14ac:dyDescent="0.25">
      <c r="A1773" s="8">
        <v>44477</v>
      </c>
      <c r="B1773" s="12" t="s">
        <v>64</v>
      </c>
      <c r="C1773" s="13">
        <v>2021</v>
      </c>
      <c r="D1773" s="13">
        <v>1</v>
      </c>
      <c r="E1773" s="13" t="s">
        <v>75</v>
      </c>
      <c r="F1773">
        <v>85</v>
      </c>
      <c r="G1773">
        <v>440</v>
      </c>
      <c r="H1773" s="24">
        <v>814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24</v>
      </c>
      <c r="Q1773" s="12">
        <v>12</v>
      </c>
      <c r="R1773">
        <v>98</v>
      </c>
      <c r="S1773">
        <v>36</v>
      </c>
    </row>
    <row r="1774" spans="1:19" ht="15.75" customHeight="1" x14ac:dyDescent="0.25">
      <c r="A1774" s="8">
        <v>44477</v>
      </c>
      <c r="B1774" s="12" t="s">
        <v>64</v>
      </c>
      <c r="C1774" s="13">
        <v>2021</v>
      </c>
      <c r="D1774" s="13">
        <v>1</v>
      </c>
      <c r="E1774" s="13" t="s">
        <v>75</v>
      </c>
      <c r="F1774">
        <v>85</v>
      </c>
      <c r="G1774">
        <v>440</v>
      </c>
      <c r="H1774" s="24">
        <v>815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8</v>
      </c>
      <c r="Q1774" s="12">
        <v>2</v>
      </c>
      <c r="R1774">
        <v>76.2</v>
      </c>
      <c r="S1774">
        <v>10</v>
      </c>
    </row>
    <row r="1775" spans="1:19" ht="15.75" customHeight="1" x14ac:dyDescent="0.25">
      <c r="A1775" s="8">
        <v>44477</v>
      </c>
      <c r="B1775" s="12" t="s">
        <v>64</v>
      </c>
      <c r="C1775" s="13">
        <v>2021</v>
      </c>
      <c r="D1775" s="13">
        <v>1</v>
      </c>
      <c r="E1775" s="13" t="s">
        <v>75</v>
      </c>
      <c r="F1775">
        <v>85</v>
      </c>
      <c r="G1775">
        <v>440</v>
      </c>
      <c r="H1775" s="24">
        <v>816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12</v>
      </c>
      <c r="Q1775" s="12">
        <v>5</v>
      </c>
      <c r="R1775">
        <v>78.599999999999994</v>
      </c>
      <c r="S1775">
        <v>17</v>
      </c>
    </row>
    <row r="1776" spans="1:19" ht="15.75" customHeight="1" x14ac:dyDescent="0.25">
      <c r="A1776" s="8">
        <v>44477</v>
      </c>
      <c r="B1776" s="12" t="s">
        <v>64</v>
      </c>
      <c r="C1776" s="13">
        <v>2021</v>
      </c>
      <c r="D1776" s="13">
        <v>1</v>
      </c>
      <c r="E1776" s="13" t="s">
        <v>75</v>
      </c>
      <c r="F1776">
        <v>85</v>
      </c>
      <c r="G1776">
        <v>440</v>
      </c>
      <c r="H1776" s="24">
        <v>817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11</v>
      </c>
      <c r="Q1776" s="12">
        <v>5</v>
      </c>
      <c r="R1776">
        <v>65.400000000000006</v>
      </c>
      <c r="S1776">
        <v>16</v>
      </c>
    </row>
    <row r="1777" spans="1:19" ht="15.75" customHeight="1" x14ac:dyDescent="0.25">
      <c r="A1777" s="8">
        <v>44477</v>
      </c>
      <c r="B1777" s="12" t="s">
        <v>64</v>
      </c>
      <c r="C1777" s="13">
        <v>2021</v>
      </c>
      <c r="D1777" s="13">
        <v>1</v>
      </c>
      <c r="E1777" s="13" t="s">
        <v>75</v>
      </c>
      <c r="F1777">
        <v>85</v>
      </c>
      <c r="G1777">
        <v>440</v>
      </c>
      <c r="H1777" s="24">
        <v>818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51</v>
      </c>
      <c r="Q1777" s="12">
        <v>10</v>
      </c>
      <c r="R1777">
        <v>98.8</v>
      </c>
      <c r="S1777">
        <v>61</v>
      </c>
    </row>
    <row r="1778" spans="1:19" ht="15.75" customHeight="1" x14ac:dyDescent="0.25">
      <c r="A1778" s="8">
        <v>44477</v>
      </c>
      <c r="B1778" s="12" t="s">
        <v>64</v>
      </c>
      <c r="C1778" s="13">
        <v>2021</v>
      </c>
      <c r="D1778" s="13">
        <v>1</v>
      </c>
      <c r="E1778" s="13" t="s">
        <v>75</v>
      </c>
      <c r="F1778">
        <v>85</v>
      </c>
      <c r="G1778">
        <v>440</v>
      </c>
      <c r="H1778" s="24">
        <v>819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10</v>
      </c>
      <c r="Q1778" s="12">
        <v>0</v>
      </c>
      <c r="R1778">
        <v>55.2</v>
      </c>
      <c r="S1778">
        <v>10</v>
      </c>
    </row>
    <row r="1779" spans="1:19" ht="15.75" customHeight="1" x14ac:dyDescent="0.25">
      <c r="A1779" s="8">
        <v>44477</v>
      </c>
      <c r="B1779" s="12" t="s">
        <v>64</v>
      </c>
      <c r="C1779" s="13">
        <v>2021</v>
      </c>
      <c r="D1779" s="13">
        <v>1</v>
      </c>
      <c r="E1779" s="13" t="s">
        <v>75</v>
      </c>
      <c r="F1779">
        <v>85</v>
      </c>
      <c r="G1779">
        <v>440</v>
      </c>
      <c r="H1779" s="24">
        <v>820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9</v>
      </c>
      <c r="Q1779" s="12">
        <v>3</v>
      </c>
      <c r="R1779">
        <v>76.599999999999994</v>
      </c>
      <c r="S1779">
        <v>12</v>
      </c>
    </row>
    <row r="1780" spans="1:19" ht="15.75" customHeight="1" x14ac:dyDescent="0.25">
      <c r="A1780" s="8">
        <v>44477</v>
      </c>
      <c r="B1780" s="12" t="s">
        <v>64</v>
      </c>
      <c r="C1780" s="13">
        <v>2021</v>
      </c>
      <c r="D1780" s="13">
        <v>1</v>
      </c>
      <c r="E1780" s="13" t="s">
        <v>75</v>
      </c>
      <c r="F1780">
        <v>85</v>
      </c>
      <c r="G1780">
        <v>440</v>
      </c>
      <c r="H1780" s="24">
        <v>821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20</v>
      </c>
      <c r="Q1780" s="12">
        <v>15</v>
      </c>
      <c r="R1780">
        <v>107.4</v>
      </c>
      <c r="S1780">
        <v>35</v>
      </c>
    </row>
    <row r="1781" spans="1:19" ht="15.75" customHeight="1" x14ac:dyDescent="0.25">
      <c r="A1781" s="8">
        <v>44477</v>
      </c>
      <c r="B1781" s="12" t="s">
        <v>64</v>
      </c>
      <c r="C1781" s="13">
        <v>2021</v>
      </c>
      <c r="D1781" s="13">
        <v>1</v>
      </c>
      <c r="E1781" s="13" t="s">
        <v>75</v>
      </c>
      <c r="F1781">
        <v>85</v>
      </c>
      <c r="G1781">
        <v>440</v>
      </c>
      <c r="H1781" s="24">
        <v>822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6</v>
      </c>
      <c r="Q1781" s="12">
        <v>0</v>
      </c>
      <c r="R1781">
        <v>67</v>
      </c>
      <c r="S1781">
        <v>6</v>
      </c>
    </row>
    <row r="1782" spans="1:19" ht="15.75" customHeight="1" x14ac:dyDescent="0.25">
      <c r="A1782" s="8">
        <v>44477</v>
      </c>
      <c r="B1782" s="12" t="s">
        <v>64</v>
      </c>
      <c r="C1782" s="13">
        <v>2021</v>
      </c>
      <c r="D1782" s="13">
        <v>1</v>
      </c>
      <c r="E1782" s="13" t="s">
        <v>75</v>
      </c>
      <c r="F1782">
        <v>85</v>
      </c>
      <c r="G1782">
        <v>441</v>
      </c>
      <c r="H1782" s="24">
        <v>803</v>
      </c>
      <c r="I1782">
        <v>3.5</v>
      </c>
      <c r="J1782">
        <v>65</v>
      </c>
      <c r="K1782">
        <v>10</v>
      </c>
      <c r="L1782">
        <v>2</v>
      </c>
      <c r="M1782">
        <v>0</v>
      </c>
      <c r="N1782">
        <v>17</v>
      </c>
      <c r="O1782" s="12" t="s">
        <v>32</v>
      </c>
      <c r="P1782">
        <v>28</v>
      </c>
      <c r="Q1782" s="12">
        <v>11</v>
      </c>
      <c r="R1782">
        <v>118.2</v>
      </c>
      <c r="S1782">
        <v>39</v>
      </c>
    </row>
    <row r="1783" spans="1:19" ht="15.75" customHeight="1" x14ac:dyDescent="0.25">
      <c r="A1783" s="8">
        <v>44477</v>
      </c>
      <c r="B1783" s="12" t="s">
        <v>64</v>
      </c>
      <c r="C1783" s="13">
        <v>2021</v>
      </c>
      <c r="D1783" s="13">
        <v>1</v>
      </c>
      <c r="E1783" s="13" t="s">
        <v>75</v>
      </c>
      <c r="F1783">
        <v>85</v>
      </c>
      <c r="G1783">
        <v>441</v>
      </c>
      <c r="H1783" s="24">
        <v>804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49</v>
      </c>
      <c r="Q1783" s="12">
        <v>34</v>
      </c>
      <c r="R1783">
        <v>114</v>
      </c>
      <c r="S1783">
        <v>83</v>
      </c>
    </row>
    <row r="1784" spans="1:19" ht="15.75" customHeight="1" x14ac:dyDescent="0.25">
      <c r="A1784" s="8">
        <v>44477</v>
      </c>
      <c r="B1784" s="12" t="s">
        <v>64</v>
      </c>
      <c r="C1784" s="13">
        <v>2021</v>
      </c>
      <c r="D1784" s="13">
        <v>1</v>
      </c>
      <c r="E1784" s="13" t="s">
        <v>75</v>
      </c>
      <c r="F1784">
        <v>85</v>
      </c>
      <c r="G1784">
        <v>441</v>
      </c>
      <c r="H1784" s="24">
        <v>805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10</v>
      </c>
      <c r="Q1784" s="12">
        <v>7</v>
      </c>
      <c r="R1784">
        <v>112</v>
      </c>
      <c r="S1784">
        <v>17</v>
      </c>
    </row>
    <row r="1785" spans="1:19" ht="15.75" customHeight="1" x14ac:dyDescent="0.25">
      <c r="A1785" s="8">
        <v>44477</v>
      </c>
      <c r="B1785" s="12" t="s">
        <v>64</v>
      </c>
      <c r="C1785" s="13">
        <v>2021</v>
      </c>
      <c r="D1785" s="13">
        <v>1</v>
      </c>
      <c r="E1785" s="13" t="s">
        <v>75</v>
      </c>
      <c r="F1785">
        <v>85</v>
      </c>
      <c r="G1785">
        <v>441</v>
      </c>
      <c r="H1785" s="24">
        <v>806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60</v>
      </c>
      <c r="Q1785" s="12">
        <v>60</v>
      </c>
      <c r="R1785">
        <v>127</v>
      </c>
      <c r="S1785">
        <v>120</v>
      </c>
    </row>
    <row r="1786" spans="1:19" ht="15.75" customHeight="1" x14ac:dyDescent="0.25">
      <c r="A1786" s="8">
        <v>44477</v>
      </c>
      <c r="B1786" s="12" t="s">
        <v>64</v>
      </c>
      <c r="C1786" s="13">
        <v>2021</v>
      </c>
      <c r="D1786" s="13">
        <v>1</v>
      </c>
      <c r="E1786" s="13" t="s">
        <v>75</v>
      </c>
      <c r="F1786">
        <v>85</v>
      </c>
      <c r="G1786">
        <v>441</v>
      </c>
      <c r="H1786" s="24">
        <v>807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33</v>
      </c>
      <c r="Q1786" s="12">
        <v>20</v>
      </c>
      <c r="R1786">
        <v>121</v>
      </c>
      <c r="S1786">
        <v>53</v>
      </c>
    </row>
    <row r="1787" spans="1:19" ht="15.75" customHeight="1" x14ac:dyDescent="0.25">
      <c r="A1787" s="8">
        <v>44477</v>
      </c>
      <c r="B1787" s="12" t="s">
        <v>64</v>
      </c>
      <c r="C1787" s="13">
        <v>2021</v>
      </c>
      <c r="D1787" s="13">
        <v>1</v>
      </c>
      <c r="E1787" s="13" t="s">
        <v>75</v>
      </c>
      <c r="F1787">
        <v>85</v>
      </c>
      <c r="G1787">
        <v>441</v>
      </c>
      <c r="H1787" s="24">
        <v>808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45</v>
      </c>
      <c r="Q1787" s="12">
        <v>43</v>
      </c>
      <c r="R1787">
        <v>149.5</v>
      </c>
      <c r="S1787">
        <v>88</v>
      </c>
    </row>
    <row r="1788" spans="1:19" ht="15.75" customHeight="1" x14ac:dyDescent="0.25">
      <c r="A1788" s="8">
        <v>44477</v>
      </c>
      <c r="B1788" s="12" t="s">
        <v>64</v>
      </c>
      <c r="C1788" s="13">
        <v>2021</v>
      </c>
      <c r="D1788" s="13">
        <v>1</v>
      </c>
      <c r="E1788" s="13" t="s">
        <v>75</v>
      </c>
      <c r="F1788">
        <v>85</v>
      </c>
      <c r="G1788">
        <v>441</v>
      </c>
      <c r="H1788" s="24">
        <v>809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47</v>
      </c>
      <c r="Q1788" s="12">
        <v>25</v>
      </c>
      <c r="R1788">
        <v>124</v>
      </c>
      <c r="S1788">
        <v>72</v>
      </c>
    </row>
    <row r="1789" spans="1:19" ht="15.75" customHeight="1" x14ac:dyDescent="0.25">
      <c r="A1789" s="8">
        <v>44477</v>
      </c>
      <c r="B1789" s="12" t="s">
        <v>64</v>
      </c>
      <c r="C1789" s="13">
        <v>2021</v>
      </c>
      <c r="D1789" s="13">
        <v>1</v>
      </c>
      <c r="E1789" s="13" t="s">
        <v>75</v>
      </c>
      <c r="F1789">
        <v>85</v>
      </c>
      <c r="G1789">
        <v>441</v>
      </c>
      <c r="H1789" s="24">
        <v>810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63</v>
      </c>
      <c r="Q1789" s="12">
        <v>62</v>
      </c>
      <c r="R1789">
        <v>123.6</v>
      </c>
      <c r="S1789">
        <v>125</v>
      </c>
    </row>
    <row r="1790" spans="1:19" ht="15.75" customHeight="1" x14ac:dyDescent="0.25">
      <c r="A1790" s="8">
        <v>44477</v>
      </c>
      <c r="B1790" s="12" t="s">
        <v>64</v>
      </c>
      <c r="C1790" s="13">
        <v>2021</v>
      </c>
      <c r="D1790" s="13">
        <v>1</v>
      </c>
      <c r="E1790" s="13" t="s">
        <v>75</v>
      </c>
      <c r="F1790">
        <v>85</v>
      </c>
      <c r="G1790">
        <v>441</v>
      </c>
      <c r="H1790" s="24">
        <v>811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11</v>
      </c>
      <c r="Q1790" s="12">
        <v>2</v>
      </c>
      <c r="R1790">
        <v>105</v>
      </c>
      <c r="S1790">
        <v>13</v>
      </c>
    </row>
    <row r="1791" spans="1:19" s="7" customFormat="1" ht="15.75" customHeight="1" x14ac:dyDescent="0.25">
      <c r="A1791" s="18">
        <v>44477</v>
      </c>
      <c r="B1791" s="22" t="s">
        <v>64</v>
      </c>
      <c r="C1791" s="23">
        <v>2021</v>
      </c>
      <c r="D1791" s="23">
        <v>1</v>
      </c>
      <c r="E1791" s="23" t="s">
        <v>75</v>
      </c>
      <c r="F1791" s="7">
        <v>85</v>
      </c>
      <c r="G1791" s="7">
        <v>441</v>
      </c>
      <c r="H1791" s="29">
        <v>812</v>
      </c>
      <c r="I1791" s="7">
        <v>3.5</v>
      </c>
      <c r="J1791" s="7">
        <v>65</v>
      </c>
      <c r="K1791" s="7">
        <v>10</v>
      </c>
      <c r="L1791" s="7">
        <v>2</v>
      </c>
      <c r="M1791" s="7">
        <v>0</v>
      </c>
      <c r="N1791" s="7">
        <v>17</v>
      </c>
      <c r="O1791" s="22" t="s">
        <v>32</v>
      </c>
      <c r="P1791" s="7">
        <v>34</v>
      </c>
      <c r="Q1791" s="22">
        <v>10</v>
      </c>
      <c r="R1791" s="7">
        <v>114.5</v>
      </c>
      <c r="S1791" s="7">
        <v>44</v>
      </c>
    </row>
    <row r="1792" spans="1:19" ht="15.75" customHeight="1" x14ac:dyDescent="0.25">
      <c r="A1792" s="8">
        <v>44852</v>
      </c>
      <c r="B1792" t="s">
        <v>6</v>
      </c>
      <c r="C1792">
        <v>2022</v>
      </c>
      <c r="D1792" s="13">
        <v>2</v>
      </c>
      <c r="E1792" t="s">
        <v>75</v>
      </c>
      <c r="F1792">
        <v>79</v>
      </c>
      <c r="G1792">
        <v>425</v>
      </c>
      <c r="H1792" s="24">
        <v>773</v>
      </c>
      <c r="I1792">
        <v>5.9375</v>
      </c>
      <c r="J1792">
        <v>65</v>
      </c>
      <c r="K1792">
        <v>3</v>
      </c>
      <c r="L1792">
        <v>2</v>
      </c>
      <c r="M1792">
        <v>2</v>
      </c>
      <c r="N1792" s="35">
        <v>26.2</v>
      </c>
      <c r="O1792" s="35" t="s">
        <v>33</v>
      </c>
      <c r="P1792">
        <f>S1792-Q1792</f>
        <v>95</v>
      </c>
      <c r="Q1792">
        <v>32</v>
      </c>
      <c r="R1792" s="31">
        <v>129.80000000000001</v>
      </c>
      <c r="S1792">
        <v>127</v>
      </c>
    </row>
    <row r="1793" spans="1:20" ht="15.75" customHeight="1" x14ac:dyDescent="0.25">
      <c r="A1793" s="8">
        <v>44852</v>
      </c>
      <c r="B1793" t="s">
        <v>6</v>
      </c>
      <c r="C1793">
        <v>2022</v>
      </c>
      <c r="D1793" s="13">
        <v>2</v>
      </c>
      <c r="E1793" t="s">
        <v>75</v>
      </c>
      <c r="F1793">
        <v>79</v>
      </c>
      <c r="G1793">
        <v>425</v>
      </c>
      <c r="H1793" s="24">
        <v>774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 t="shared" ref="P1793:P1856" si="48">S1793-Q1793</f>
        <v>0</v>
      </c>
      <c r="Q1793">
        <v>0</v>
      </c>
      <c r="R1793" s="31">
        <v>0</v>
      </c>
      <c r="S1793">
        <v>0</v>
      </c>
      <c r="T1793" t="s">
        <v>142</v>
      </c>
    </row>
    <row r="1794" spans="1:20" ht="15.75" customHeight="1" x14ac:dyDescent="0.25">
      <c r="A1794" s="8">
        <v>44852</v>
      </c>
      <c r="B1794" t="s">
        <v>6</v>
      </c>
      <c r="C1794">
        <v>2022</v>
      </c>
      <c r="D1794" s="13">
        <v>2</v>
      </c>
      <c r="E1794" t="s">
        <v>75</v>
      </c>
      <c r="F1794">
        <v>79</v>
      </c>
      <c r="G1794">
        <v>425</v>
      </c>
      <c r="H1794" s="24">
        <v>775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si="48"/>
        <v>23</v>
      </c>
      <c r="Q1794">
        <v>14</v>
      </c>
      <c r="R1794" s="31">
        <v>119</v>
      </c>
      <c r="S1794">
        <v>37</v>
      </c>
      <c r="T1794" t="s">
        <v>125</v>
      </c>
    </row>
    <row r="1795" spans="1:20" ht="15.75" customHeight="1" x14ac:dyDescent="0.25">
      <c r="A1795" s="8">
        <v>44852</v>
      </c>
      <c r="B1795" t="s">
        <v>6</v>
      </c>
      <c r="C1795">
        <v>2022</v>
      </c>
      <c r="D1795" s="13">
        <v>2</v>
      </c>
      <c r="E1795" t="s">
        <v>75</v>
      </c>
      <c r="F1795">
        <v>79</v>
      </c>
      <c r="G1795">
        <v>425</v>
      </c>
      <c r="H1795" s="24">
        <v>776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8"/>
        <v>85</v>
      </c>
      <c r="Q1795">
        <v>51</v>
      </c>
      <c r="R1795" s="31">
        <v>121.2</v>
      </c>
      <c r="S1795">
        <v>136</v>
      </c>
      <c r="T1795" t="s">
        <v>125</v>
      </c>
    </row>
    <row r="1796" spans="1:20" ht="15.75" customHeight="1" x14ac:dyDescent="0.25">
      <c r="A1796" s="8">
        <v>44852</v>
      </c>
      <c r="B1796" t="s">
        <v>6</v>
      </c>
      <c r="C1796">
        <v>2022</v>
      </c>
      <c r="D1796" s="13">
        <v>2</v>
      </c>
      <c r="E1796" t="s">
        <v>75</v>
      </c>
      <c r="F1796">
        <v>79</v>
      </c>
      <c r="G1796">
        <v>425</v>
      </c>
      <c r="H1796" s="24">
        <v>777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8"/>
        <v>67</v>
      </c>
      <c r="Q1796">
        <v>29</v>
      </c>
      <c r="R1796" s="31">
        <v>118</v>
      </c>
      <c r="S1796">
        <v>96</v>
      </c>
      <c r="T1796" t="s">
        <v>125</v>
      </c>
    </row>
    <row r="1797" spans="1:20" ht="15.75" customHeight="1" x14ac:dyDescent="0.25">
      <c r="A1797" s="8">
        <v>44852</v>
      </c>
      <c r="B1797" t="s">
        <v>6</v>
      </c>
      <c r="C1797">
        <v>2022</v>
      </c>
      <c r="D1797" s="13">
        <v>2</v>
      </c>
      <c r="E1797" t="s">
        <v>75</v>
      </c>
      <c r="F1797">
        <v>79</v>
      </c>
      <c r="G1797">
        <v>425</v>
      </c>
      <c r="H1797" s="24">
        <v>778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8"/>
        <v>37</v>
      </c>
      <c r="Q1797">
        <v>28</v>
      </c>
      <c r="R1797" s="31">
        <v>106</v>
      </c>
      <c r="S1797">
        <v>65</v>
      </c>
    </row>
    <row r="1798" spans="1:20" ht="15.75" customHeight="1" x14ac:dyDescent="0.25">
      <c r="A1798" s="8">
        <v>44852</v>
      </c>
      <c r="B1798" t="s">
        <v>6</v>
      </c>
      <c r="C1798">
        <v>2022</v>
      </c>
      <c r="D1798" s="13">
        <v>2</v>
      </c>
      <c r="E1798" t="s">
        <v>75</v>
      </c>
      <c r="F1798">
        <v>79</v>
      </c>
      <c r="G1798">
        <v>425</v>
      </c>
      <c r="H1798" s="24">
        <v>779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8"/>
        <v>81</v>
      </c>
      <c r="Q1798">
        <v>68</v>
      </c>
      <c r="R1798" s="31">
        <v>123.8</v>
      </c>
      <c r="S1798">
        <v>149</v>
      </c>
      <c r="T1798" t="s">
        <v>143</v>
      </c>
    </row>
    <row r="1799" spans="1:20" ht="15.75" customHeight="1" x14ac:dyDescent="0.25">
      <c r="A1799" s="8">
        <v>44852</v>
      </c>
      <c r="B1799" t="s">
        <v>6</v>
      </c>
      <c r="C1799">
        <v>2022</v>
      </c>
      <c r="D1799" s="13">
        <v>2</v>
      </c>
      <c r="E1799" t="s">
        <v>75</v>
      </c>
      <c r="F1799">
        <v>79</v>
      </c>
      <c r="G1799">
        <v>425</v>
      </c>
      <c r="H1799" s="24">
        <v>780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8"/>
        <v>27</v>
      </c>
      <c r="Q1799">
        <v>25</v>
      </c>
      <c r="R1799" s="31">
        <v>115</v>
      </c>
      <c r="S1799">
        <v>52</v>
      </c>
    </row>
    <row r="1800" spans="1:20" ht="15.75" customHeight="1" x14ac:dyDescent="0.25">
      <c r="A1800" s="8">
        <v>44852</v>
      </c>
      <c r="B1800" t="s">
        <v>6</v>
      </c>
      <c r="C1800">
        <v>2022</v>
      </c>
      <c r="D1800" s="13">
        <v>2</v>
      </c>
      <c r="E1800" t="s">
        <v>75</v>
      </c>
      <c r="F1800">
        <v>79</v>
      </c>
      <c r="G1800">
        <v>425</v>
      </c>
      <c r="H1800" s="24">
        <v>781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8"/>
        <v>76</v>
      </c>
      <c r="Q1800">
        <v>64</v>
      </c>
      <c r="R1800" s="31">
        <v>126.2</v>
      </c>
      <c r="S1800">
        <v>140</v>
      </c>
    </row>
    <row r="1801" spans="1:20" ht="15.75" customHeight="1" x14ac:dyDescent="0.25">
      <c r="A1801" s="8">
        <v>44852</v>
      </c>
      <c r="B1801" t="s">
        <v>6</v>
      </c>
      <c r="C1801">
        <v>2022</v>
      </c>
      <c r="D1801" s="13">
        <v>2</v>
      </c>
      <c r="E1801" t="s">
        <v>75</v>
      </c>
      <c r="F1801">
        <v>79</v>
      </c>
      <c r="G1801">
        <v>425</v>
      </c>
      <c r="H1801" s="24">
        <v>782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8"/>
        <v>68</v>
      </c>
      <c r="Q1801">
        <v>43</v>
      </c>
      <c r="R1801" s="31">
        <v>121.6</v>
      </c>
      <c r="S1801">
        <v>111</v>
      </c>
    </row>
    <row r="1802" spans="1:20" ht="15.75" customHeight="1" x14ac:dyDescent="0.25">
      <c r="A1802" s="8">
        <v>44852</v>
      </c>
      <c r="B1802" t="s">
        <v>6</v>
      </c>
      <c r="C1802">
        <v>2022</v>
      </c>
      <c r="D1802" s="13">
        <v>2</v>
      </c>
      <c r="E1802" t="s">
        <v>75</v>
      </c>
      <c r="F1802">
        <v>79</v>
      </c>
      <c r="G1802">
        <v>426</v>
      </c>
      <c r="H1802" s="24">
        <v>793</v>
      </c>
      <c r="I1802">
        <v>5.25</v>
      </c>
      <c r="J1802">
        <v>80</v>
      </c>
      <c r="K1802">
        <v>10</v>
      </c>
      <c r="L1802">
        <v>1</v>
      </c>
      <c r="M1802">
        <v>0</v>
      </c>
      <c r="N1802" s="35">
        <v>20</v>
      </c>
      <c r="O1802" s="35" t="s">
        <v>33</v>
      </c>
      <c r="P1802">
        <f t="shared" si="48"/>
        <v>103</v>
      </c>
      <c r="Q1802">
        <v>44</v>
      </c>
      <c r="R1802" s="31">
        <v>121.6</v>
      </c>
      <c r="S1802">
        <v>147</v>
      </c>
    </row>
    <row r="1803" spans="1:20" ht="15.75" customHeight="1" x14ac:dyDescent="0.25">
      <c r="A1803" s="8">
        <v>44852</v>
      </c>
      <c r="B1803" t="s">
        <v>6</v>
      </c>
      <c r="C1803">
        <v>2022</v>
      </c>
      <c r="D1803" s="13">
        <v>2</v>
      </c>
      <c r="E1803" t="s">
        <v>75</v>
      </c>
      <c r="F1803">
        <v>79</v>
      </c>
      <c r="G1803">
        <v>426</v>
      </c>
      <c r="H1803" s="24">
        <v>794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8"/>
        <v>74</v>
      </c>
      <c r="Q1803">
        <v>32</v>
      </c>
      <c r="R1803" s="31">
        <v>109.4</v>
      </c>
      <c r="S1803">
        <v>106</v>
      </c>
    </row>
    <row r="1804" spans="1:20" ht="15.75" customHeight="1" x14ac:dyDescent="0.25">
      <c r="A1804" s="8">
        <v>44852</v>
      </c>
      <c r="B1804" t="s">
        <v>6</v>
      </c>
      <c r="C1804">
        <v>2022</v>
      </c>
      <c r="D1804" s="13">
        <v>2</v>
      </c>
      <c r="E1804" t="s">
        <v>75</v>
      </c>
      <c r="F1804">
        <v>79</v>
      </c>
      <c r="G1804">
        <v>426</v>
      </c>
      <c r="H1804" s="24">
        <v>795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8"/>
        <v>49</v>
      </c>
      <c r="Q1804">
        <v>27</v>
      </c>
      <c r="R1804" s="31">
        <v>107.6</v>
      </c>
      <c r="S1804">
        <v>76</v>
      </c>
    </row>
    <row r="1805" spans="1:20" ht="15.75" customHeight="1" x14ac:dyDescent="0.25">
      <c r="A1805" s="8">
        <v>44852</v>
      </c>
      <c r="B1805" t="s">
        <v>6</v>
      </c>
      <c r="C1805">
        <v>2022</v>
      </c>
      <c r="D1805" s="13">
        <v>2</v>
      </c>
      <c r="E1805" t="s">
        <v>75</v>
      </c>
      <c r="F1805">
        <v>79</v>
      </c>
      <c r="G1805">
        <v>426</v>
      </c>
      <c r="H1805" s="24">
        <v>796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8"/>
        <v>35</v>
      </c>
      <c r="Q1805">
        <v>31</v>
      </c>
      <c r="R1805" s="31">
        <v>109.2</v>
      </c>
      <c r="S1805">
        <v>66</v>
      </c>
      <c r="T1805" t="s">
        <v>125</v>
      </c>
    </row>
    <row r="1806" spans="1:20" ht="15.75" customHeight="1" x14ac:dyDescent="0.25">
      <c r="A1806" s="8">
        <v>44852</v>
      </c>
      <c r="B1806" t="s">
        <v>6</v>
      </c>
      <c r="C1806">
        <v>2022</v>
      </c>
      <c r="D1806" s="13">
        <v>2</v>
      </c>
      <c r="E1806" t="s">
        <v>75</v>
      </c>
      <c r="F1806">
        <v>79</v>
      </c>
      <c r="G1806">
        <v>426</v>
      </c>
      <c r="H1806" s="24">
        <v>797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8"/>
        <v>56</v>
      </c>
      <c r="Q1806">
        <v>47</v>
      </c>
      <c r="R1806" s="31">
        <v>120.8</v>
      </c>
      <c r="S1806">
        <v>103</v>
      </c>
    </row>
    <row r="1807" spans="1:20" ht="15.75" customHeight="1" x14ac:dyDescent="0.25">
      <c r="A1807" s="8">
        <v>44852</v>
      </c>
      <c r="B1807" t="s">
        <v>6</v>
      </c>
      <c r="C1807">
        <v>2022</v>
      </c>
      <c r="D1807" s="13">
        <v>2</v>
      </c>
      <c r="E1807" t="s">
        <v>75</v>
      </c>
      <c r="F1807">
        <v>79</v>
      </c>
      <c r="G1807">
        <v>426</v>
      </c>
      <c r="H1807" s="24">
        <v>798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8"/>
        <v>37</v>
      </c>
      <c r="Q1807">
        <v>15</v>
      </c>
      <c r="R1807" s="31">
        <v>108.8</v>
      </c>
      <c r="S1807">
        <v>52</v>
      </c>
    </row>
    <row r="1808" spans="1:20" ht="15.75" customHeight="1" x14ac:dyDescent="0.25">
      <c r="A1808" s="8">
        <v>44852</v>
      </c>
      <c r="B1808" t="s">
        <v>6</v>
      </c>
      <c r="C1808">
        <v>2022</v>
      </c>
      <c r="D1808" s="13">
        <v>2</v>
      </c>
      <c r="E1808" t="s">
        <v>75</v>
      </c>
      <c r="F1808">
        <v>79</v>
      </c>
      <c r="G1808">
        <v>426</v>
      </c>
      <c r="H1808" s="24">
        <v>799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8"/>
        <v>66</v>
      </c>
      <c r="Q1808">
        <v>61</v>
      </c>
      <c r="R1808" s="31">
        <v>113.4</v>
      </c>
      <c r="S1808">
        <v>127</v>
      </c>
    </row>
    <row r="1809" spans="1:20" ht="15.75" customHeight="1" x14ac:dyDescent="0.25">
      <c r="A1809" s="8">
        <v>44852</v>
      </c>
      <c r="B1809" t="s">
        <v>6</v>
      </c>
      <c r="C1809">
        <v>2022</v>
      </c>
      <c r="D1809" s="13">
        <v>2</v>
      </c>
      <c r="E1809" t="s">
        <v>75</v>
      </c>
      <c r="F1809">
        <v>79</v>
      </c>
      <c r="G1809">
        <v>426</v>
      </c>
      <c r="H1809" s="24">
        <v>800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8"/>
        <v>17</v>
      </c>
      <c r="Q1809">
        <v>13</v>
      </c>
      <c r="R1809" s="31">
        <v>102.4</v>
      </c>
      <c r="S1809">
        <v>30</v>
      </c>
      <c r="T1809" t="s">
        <v>125</v>
      </c>
    </row>
    <row r="1810" spans="1:20" ht="15.75" customHeight="1" x14ac:dyDescent="0.25">
      <c r="A1810" s="8">
        <v>44852</v>
      </c>
      <c r="B1810" t="s">
        <v>6</v>
      </c>
      <c r="C1810">
        <v>2022</v>
      </c>
      <c r="D1810" s="13">
        <v>2</v>
      </c>
      <c r="E1810" t="s">
        <v>75</v>
      </c>
      <c r="F1810">
        <v>79</v>
      </c>
      <c r="G1810">
        <v>426</v>
      </c>
      <c r="H1810" s="24">
        <v>801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8"/>
        <v>0</v>
      </c>
      <c r="Q1810">
        <v>0</v>
      </c>
      <c r="R1810" s="31">
        <v>0</v>
      </c>
      <c r="S1810">
        <v>0</v>
      </c>
      <c r="T1810" t="s">
        <v>144</v>
      </c>
    </row>
    <row r="1811" spans="1:20" ht="15.75" customHeight="1" x14ac:dyDescent="0.25">
      <c r="A1811" s="8">
        <v>44852</v>
      </c>
      <c r="B1811" t="s">
        <v>6</v>
      </c>
      <c r="C1811">
        <v>2022</v>
      </c>
      <c r="D1811" s="13">
        <v>2</v>
      </c>
      <c r="E1811" t="s">
        <v>75</v>
      </c>
      <c r="F1811">
        <v>79</v>
      </c>
      <c r="G1811">
        <v>426</v>
      </c>
      <c r="H1811" s="24">
        <v>802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8"/>
        <v>28</v>
      </c>
      <c r="Q1811">
        <v>23</v>
      </c>
      <c r="R1811" s="31">
        <v>126.2</v>
      </c>
      <c r="S1811">
        <v>51</v>
      </c>
    </row>
    <row r="1812" spans="1:20" ht="15.75" customHeight="1" x14ac:dyDescent="0.25">
      <c r="A1812" s="8">
        <v>44852</v>
      </c>
      <c r="B1812" t="s">
        <v>6</v>
      </c>
      <c r="C1812">
        <v>2022</v>
      </c>
      <c r="D1812" s="13">
        <v>2</v>
      </c>
      <c r="E1812" t="s">
        <v>75</v>
      </c>
      <c r="F1812">
        <v>79</v>
      </c>
      <c r="G1812">
        <v>427</v>
      </c>
      <c r="H1812" s="24">
        <v>783</v>
      </c>
      <c r="I1812">
        <v>6.875</v>
      </c>
      <c r="J1812">
        <v>50</v>
      </c>
      <c r="K1812">
        <v>8</v>
      </c>
      <c r="L1812">
        <v>2</v>
      </c>
      <c r="M1812">
        <v>0</v>
      </c>
      <c r="N1812" s="35">
        <v>18.600000000000001</v>
      </c>
      <c r="O1812" s="35" t="s">
        <v>33</v>
      </c>
      <c r="P1812">
        <f t="shared" si="48"/>
        <v>86</v>
      </c>
      <c r="Q1812">
        <v>29</v>
      </c>
      <c r="R1812" s="31">
        <v>117</v>
      </c>
      <c r="S1812">
        <v>115</v>
      </c>
    </row>
    <row r="1813" spans="1:20" ht="15.75" customHeight="1" x14ac:dyDescent="0.25">
      <c r="A1813" s="8">
        <v>44852</v>
      </c>
      <c r="B1813" t="s">
        <v>6</v>
      </c>
      <c r="C1813">
        <v>2022</v>
      </c>
      <c r="D1813" s="13">
        <v>2</v>
      </c>
      <c r="E1813" t="s">
        <v>75</v>
      </c>
      <c r="F1813">
        <v>79</v>
      </c>
      <c r="G1813">
        <v>427</v>
      </c>
      <c r="H1813" s="24">
        <v>784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8"/>
        <v>47</v>
      </c>
      <c r="Q1813">
        <v>58</v>
      </c>
      <c r="R1813" s="31">
        <v>92.8</v>
      </c>
      <c r="S1813">
        <v>105</v>
      </c>
    </row>
    <row r="1814" spans="1:20" ht="15.75" customHeight="1" x14ac:dyDescent="0.25">
      <c r="A1814" s="8">
        <v>44852</v>
      </c>
      <c r="B1814" t="s">
        <v>6</v>
      </c>
      <c r="C1814">
        <v>2022</v>
      </c>
      <c r="D1814" s="13">
        <v>2</v>
      </c>
      <c r="E1814" t="s">
        <v>75</v>
      </c>
      <c r="F1814">
        <v>79</v>
      </c>
      <c r="G1814">
        <v>427</v>
      </c>
      <c r="H1814" s="24">
        <v>785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8"/>
        <v>0</v>
      </c>
      <c r="Q1814">
        <v>0</v>
      </c>
      <c r="R1814" s="31">
        <v>0</v>
      </c>
      <c r="S1814">
        <v>0</v>
      </c>
      <c r="T1814" t="s">
        <v>145</v>
      </c>
    </row>
    <row r="1815" spans="1:20" ht="15.75" customHeight="1" x14ac:dyDescent="0.25">
      <c r="A1815" s="8">
        <v>44852</v>
      </c>
      <c r="B1815" t="s">
        <v>6</v>
      </c>
      <c r="C1815">
        <v>2022</v>
      </c>
      <c r="D1815" s="13">
        <v>2</v>
      </c>
      <c r="E1815" t="s">
        <v>75</v>
      </c>
      <c r="F1815">
        <v>79</v>
      </c>
      <c r="G1815">
        <v>427</v>
      </c>
      <c r="H1815" s="24">
        <v>786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8"/>
        <v>68</v>
      </c>
      <c r="Q1815">
        <v>24</v>
      </c>
      <c r="R1815" s="31">
        <v>94</v>
      </c>
      <c r="S1815">
        <v>92</v>
      </c>
    </row>
    <row r="1816" spans="1:20" ht="15.75" customHeight="1" x14ac:dyDescent="0.25">
      <c r="A1816" s="8">
        <v>44852</v>
      </c>
      <c r="B1816" t="s">
        <v>6</v>
      </c>
      <c r="C1816">
        <v>2022</v>
      </c>
      <c r="D1816" s="13">
        <v>2</v>
      </c>
      <c r="E1816" t="s">
        <v>75</v>
      </c>
      <c r="F1816">
        <v>79</v>
      </c>
      <c r="G1816">
        <v>427</v>
      </c>
      <c r="H1816" s="24">
        <v>787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8"/>
        <v>44</v>
      </c>
      <c r="Q1816">
        <v>34</v>
      </c>
      <c r="R1816" s="31">
        <v>111</v>
      </c>
      <c r="S1816">
        <v>78</v>
      </c>
    </row>
    <row r="1817" spans="1:20" ht="15.75" customHeight="1" x14ac:dyDescent="0.25">
      <c r="A1817" s="8">
        <v>44852</v>
      </c>
      <c r="B1817" t="s">
        <v>6</v>
      </c>
      <c r="C1817">
        <v>2022</v>
      </c>
      <c r="D1817" s="13">
        <v>2</v>
      </c>
      <c r="E1817" t="s">
        <v>75</v>
      </c>
      <c r="F1817">
        <v>79</v>
      </c>
      <c r="G1817">
        <v>427</v>
      </c>
      <c r="H1817" s="24">
        <v>788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8"/>
        <v>5</v>
      </c>
      <c r="Q1817">
        <v>16</v>
      </c>
      <c r="R1817" s="31">
        <v>108.8</v>
      </c>
      <c r="S1817">
        <v>21</v>
      </c>
    </row>
    <row r="1818" spans="1:20" ht="15.75" customHeight="1" x14ac:dyDescent="0.25">
      <c r="A1818" s="8">
        <v>44852</v>
      </c>
      <c r="B1818" t="s">
        <v>6</v>
      </c>
      <c r="C1818">
        <v>2022</v>
      </c>
      <c r="D1818" s="13">
        <v>2</v>
      </c>
      <c r="E1818" t="s">
        <v>75</v>
      </c>
      <c r="F1818">
        <v>79</v>
      </c>
      <c r="G1818">
        <v>427</v>
      </c>
      <c r="H1818" s="24">
        <v>789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8"/>
        <v>64</v>
      </c>
      <c r="Q1818">
        <v>27</v>
      </c>
      <c r="R1818" s="31">
        <v>107</v>
      </c>
      <c r="S1818">
        <v>91</v>
      </c>
    </row>
    <row r="1819" spans="1:20" ht="15.75" customHeight="1" x14ac:dyDescent="0.25">
      <c r="A1819" s="8">
        <v>44852</v>
      </c>
      <c r="B1819" t="s">
        <v>6</v>
      </c>
      <c r="C1819">
        <v>2022</v>
      </c>
      <c r="D1819" s="13">
        <v>2</v>
      </c>
      <c r="E1819" t="s">
        <v>75</v>
      </c>
      <c r="F1819">
        <v>79</v>
      </c>
      <c r="G1819">
        <v>427</v>
      </c>
      <c r="H1819" s="24">
        <v>790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8"/>
        <v>28</v>
      </c>
      <c r="Q1819">
        <v>38</v>
      </c>
      <c r="R1819" s="31">
        <v>85.3</v>
      </c>
      <c r="S1819">
        <v>66</v>
      </c>
    </row>
    <row r="1820" spans="1:20" ht="15.75" customHeight="1" x14ac:dyDescent="0.25">
      <c r="A1820" s="8">
        <v>44852</v>
      </c>
      <c r="B1820" t="s">
        <v>6</v>
      </c>
      <c r="C1820">
        <v>2022</v>
      </c>
      <c r="D1820" s="13">
        <v>2</v>
      </c>
      <c r="E1820" t="s">
        <v>75</v>
      </c>
      <c r="F1820">
        <v>79</v>
      </c>
      <c r="G1820">
        <v>427</v>
      </c>
      <c r="H1820" s="24">
        <v>791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8"/>
        <v>42</v>
      </c>
      <c r="Q1820">
        <v>21</v>
      </c>
      <c r="R1820" s="31">
        <v>109.6</v>
      </c>
      <c r="S1820">
        <v>63</v>
      </c>
    </row>
    <row r="1821" spans="1:20" ht="15.75" customHeight="1" x14ac:dyDescent="0.25">
      <c r="A1821" s="8">
        <v>44852</v>
      </c>
      <c r="B1821" t="s">
        <v>6</v>
      </c>
      <c r="C1821">
        <v>2022</v>
      </c>
      <c r="D1821" s="13">
        <v>2</v>
      </c>
      <c r="E1821" t="s">
        <v>75</v>
      </c>
      <c r="F1821">
        <v>79</v>
      </c>
      <c r="G1821">
        <v>427</v>
      </c>
      <c r="H1821" s="24">
        <v>792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8"/>
        <v>30</v>
      </c>
      <c r="Q1821">
        <v>28</v>
      </c>
      <c r="R1821" s="31">
        <v>102.6</v>
      </c>
      <c r="S1821">
        <v>58</v>
      </c>
    </row>
    <row r="1822" spans="1:20" ht="15.75" customHeight="1" x14ac:dyDescent="0.25">
      <c r="A1822" s="8">
        <v>44851</v>
      </c>
      <c r="B1822" t="s">
        <v>6</v>
      </c>
      <c r="C1822">
        <v>2022</v>
      </c>
      <c r="D1822" s="13">
        <v>2</v>
      </c>
      <c r="E1822" t="s">
        <v>75</v>
      </c>
      <c r="F1822">
        <v>80</v>
      </c>
      <c r="G1822">
        <v>428</v>
      </c>
      <c r="H1822" s="24">
        <v>923</v>
      </c>
      <c r="I1822">
        <v>10.9375</v>
      </c>
      <c r="J1822">
        <v>30</v>
      </c>
      <c r="K1822">
        <v>8</v>
      </c>
      <c r="L1822">
        <v>7</v>
      </c>
      <c r="M1822">
        <v>4</v>
      </c>
      <c r="N1822">
        <v>21</v>
      </c>
      <c r="O1822" s="12" t="s">
        <v>32</v>
      </c>
      <c r="P1822">
        <f t="shared" si="48"/>
        <v>22</v>
      </c>
      <c r="Q1822">
        <v>30</v>
      </c>
      <c r="R1822" s="31">
        <v>82.4</v>
      </c>
      <c r="S1822">
        <v>52</v>
      </c>
    </row>
    <row r="1823" spans="1:20" ht="15.75" customHeight="1" x14ac:dyDescent="0.25">
      <c r="A1823" s="8">
        <v>44851</v>
      </c>
      <c r="B1823" t="s">
        <v>6</v>
      </c>
      <c r="C1823">
        <v>2022</v>
      </c>
      <c r="D1823" s="13">
        <v>2</v>
      </c>
      <c r="E1823" t="s">
        <v>75</v>
      </c>
      <c r="F1823">
        <v>80</v>
      </c>
      <c r="G1823">
        <v>428</v>
      </c>
      <c r="H1823" s="24">
        <v>924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8"/>
        <v>12</v>
      </c>
      <c r="Q1823">
        <v>40</v>
      </c>
      <c r="R1823" s="31">
        <v>88.2</v>
      </c>
      <c r="S1823">
        <v>52</v>
      </c>
    </row>
    <row r="1824" spans="1:20" ht="15.75" customHeight="1" x14ac:dyDescent="0.25">
      <c r="A1824" s="8">
        <v>44851</v>
      </c>
      <c r="B1824" t="s">
        <v>6</v>
      </c>
      <c r="C1824">
        <v>2022</v>
      </c>
      <c r="D1824" s="13">
        <v>2</v>
      </c>
      <c r="E1824" t="s">
        <v>75</v>
      </c>
      <c r="F1824">
        <v>80</v>
      </c>
      <c r="G1824">
        <v>428</v>
      </c>
      <c r="H1824" s="24">
        <v>925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8"/>
        <v>28</v>
      </c>
      <c r="Q1824">
        <v>29</v>
      </c>
      <c r="R1824" s="31">
        <v>92.6</v>
      </c>
      <c r="S1824">
        <v>57</v>
      </c>
    </row>
    <row r="1825" spans="1:19" ht="15.75" customHeight="1" x14ac:dyDescent="0.25">
      <c r="A1825" s="8">
        <v>44851</v>
      </c>
      <c r="B1825" t="s">
        <v>6</v>
      </c>
      <c r="C1825">
        <v>2022</v>
      </c>
      <c r="D1825" s="13">
        <v>2</v>
      </c>
      <c r="E1825" t="s">
        <v>75</v>
      </c>
      <c r="F1825">
        <v>80</v>
      </c>
      <c r="G1825">
        <v>428</v>
      </c>
      <c r="H1825" s="24">
        <v>926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8"/>
        <v>23</v>
      </c>
      <c r="Q1825">
        <v>46</v>
      </c>
      <c r="R1825" s="31">
        <v>91.8</v>
      </c>
      <c r="S1825">
        <v>69</v>
      </c>
    </row>
    <row r="1826" spans="1:19" ht="15.75" customHeight="1" x14ac:dyDescent="0.25">
      <c r="A1826" s="8">
        <v>44851</v>
      </c>
      <c r="B1826" t="s">
        <v>6</v>
      </c>
      <c r="C1826">
        <v>2022</v>
      </c>
      <c r="D1826" s="13">
        <v>2</v>
      </c>
      <c r="E1826" t="s">
        <v>75</v>
      </c>
      <c r="F1826">
        <v>80</v>
      </c>
      <c r="G1826">
        <v>428</v>
      </c>
      <c r="H1826" s="24">
        <v>927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8"/>
        <v>69</v>
      </c>
      <c r="Q1826">
        <v>83</v>
      </c>
      <c r="R1826" s="31">
        <v>99.2</v>
      </c>
      <c r="S1826">
        <v>152</v>
      </c>
    </row>
    <row r="1827" spans="1:19" ht="15.75" customHeight="1" x14ac:dyDescent="0.25">
      <c r="A1827" s="8">
        <v>44851</v>
      </c>
      <c r="B1827" t="s">
        <v>6</v>
      </c>
      <c r="C1827">
        <v>2022</v>
      </c>
      <c r="D1827" s="13">
        <v>2</v>
      </c>
      <c r="E1827" t="s">
        <v>75</v>
      </c>
      <c r="F1827">
        <v>80</v>
      </c>
      <c r="G1827">
        <v>428</v>
      </c>
      <c r="H1827" s="24">
        <v>928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8"/>
        <v>19</v>
      </c>
      <c r="Q1827">
        <v>24</v>
      </c>
      <c r="R1827" s="31">
        <v>84.8</v>
      </c>
      <c r="S1827">
        <v>43</v>
      </c>
    </row>
    <row r="1828" spans="1:19" ht="15.75" customHeight="1" x14ac:dyDescent="0.25">
      <c r="A1828" s="8">
        <v>44851</v>
      </c>
      <c r="B1828" t="s">
        <v>6</v>
      </c>
      <c r="C1828">
        <v>2022</v>
      </c>
      <c r="D1828" s="13">
        <v>2</v>
      </c>
      <c r="E1828" t="s">
        <v>75</v>
      </c>
      <c r="F1828">
        <v>80</v>
      </c>
      <c r="G1828">
        <v>428</v>
      </c>
      <c r="H1828" s="24">
        <v>929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8"/>
        <v>37</v>
      </c>
      <c r="Q1828">
        <v>49</v>
      </c>
      <c r="R1828" s="31">
        <v>97.4</v>
      </c>
      <c r="S1828">
        <v>86</v>
      </c>
    </row>
    <row r="1829" spans="1:19" ht="15.75" customHeight="1" x14ac:dyDescent="0.25">
      <c r="A1829" s="8">
        <v>44851</v>
      </c>
      <c r="B1829" t="s">
        <v>6</v>
      </c>
      <c r="C1829">
        <v>2022</v>
      </c>
      <c r="D1829" s="13">
        <v>2</v>
      </c>
      <c r="E1829" t="s">
        <v>75</v>
      </c>
      <c r="F1829">
        <v>80</v>
      </c>
      <c r="G1829">
        <v>428</v>
      </c>
      <c r="H1829" s="24">
        <v>930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8"/>
        <v>25</v>
      </c>
      <c r="Q1829">
        <v>34</v>
      </c>
      <c r="R1829" s="31">
        <v>92.8</v>
      </c>
      <c r="S1829">
        <v>59</v>
      </c>
    </row>
    <row r="1830" spans="1:19" ht="15.75" customHeight="1" x14ac:dyDescent="0.25">
      <c r="A1830" s="8">
        <v>44851</v>
      </c>
      <c r="B1830" t="s">
        <v>6</v>
      </c>
      <c r="C1830">
        <v>2022</v>
      </c>
      <c r="D1830" s="13">
        <v>2</v>
      </c>
      <c r="E1830" t="s">
        <v>75</v>
      </c>
      <c r="F1830">
        <v>80</v>
      </c>
      <c r="G1830">
        <v>428</v>
      </c>
      <c r="H1830" s="24">
        <v>931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8"/>
        <v>43</v>
      </c>
      <c r="Q1830">
        <v>63</v>
      </c>
      <c r="R1830" s="31">
        <v>94.8</v>
      </c>
      <c r="S1830">
        <v>106</v>
      </c>
    </row>
    <row r="1831" spans="1:19" ht="15.75" customHeight="1" x14ac:dyDescent="0.25">
      <c r="A1831" s="8">
        <v>44851</v>
      </c>
      <c r="B1831" t="s">
        <v>6</v>
      </c>
      <c r="C1831">
        <v>2022</v>
      </c>
      <c r="D1831" s="13">
        <v>2</v>
      </c>
      <c r="E1831" t="s">
        <v>75</v>
      </c>
      <c r="F1831">
        <v>80</v>
      </c>
      <c r="G1831">
        <v>428</v>
      </c>
      <c r="H1831" s="24">
        <v>932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8"/>
        <v>15</v>
      </c>
      <c r="Q1831">
        <v>23</v>
      </c>
      <c r="R1831" s="31">
        <v>87.8</v>
      </c>
      <c r="S1831">
        <v>38</v>
      </c>
    </row>
    <row r="1832" spans="1:19" ht="15.75" customHeight="1" x14ac:dyDescent="0.25">
      <c r="A1832" s="8">
        <v>44851</v>
      </c>
      <c r="B1832" t="s">
        <v>6</v>
      </c>
      <c r="C1832">
        <v>2022</v>
      </c>
      <c r="D1832" s="13">
        <v>2</v>
      </c>
      <c r="E1832" t="s">
        <v>75</v>
      </c>
      <c r="F1832">
        <v>80</v>
      </c>
      <c r="G1832">
        <v>429</v>
      </c>
      <c r="H1832" s="24">
        <v>933</v>
      </c>
      <c r="I1832">
        <v>9.5625</v>
      </c>
      <c r="J1832">
        <v>15</v>
      </c>
      <c r="K1832">
        <v>4</v>
      </c>
      <c r="L1832">
        <v>10</v>
      </c>
      <c r="M1832">
        <v>1</v>
      </c>
      <c r="N1832">
        <v>20</v>
      </c>
      <c r="O1832" s="12" t="s">
        <v>32</v>
      </c>
      <c r="P1832">
        <f t="shared" si="48"/>
        <v>13</v>
      </c>
      <c r="Q1832">
        <v>33</v>
      </c>
      <c r="R1832" s="31">
        <v>76.2</v>
      </c>
      <c r="S1832">
        <v>46</v>
      </c>
    </row>
    <row r="1833" spans="1:19" ht="15.75" customHeight="1" x14ac:dyDescent="0.25">
      <c r="A1833" s="8">
        <v>44851</v>
      </c>
      <c r="B1833" t="s">
        <v>6</v>
      </c>
      <c r="C1833">
        <v>2022</v>
      </c>
      <c r="D1833" s="13">
        <v>2</v>
      </c>
      <c r="E1833" t="s">
        <v>75</v>
      </c>
      <c r="F1833">
        <v>80</v>
      </c>
      <c r="G1833">
        <v>429</v>
      </c>
      <c r="H1833" s="24">
        <v>934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8"/>
        <v>3</v>
      </c>
      <c r="Q1833">
        <v>18</v>
      </c>
      <c r="R1833" s="31">
        <v>80.400000000000006</v>
      </c>
      <c r="S1833">
        <v>21</v>
      </c>
    </row>
    <row r="1834" spans="1:19" ht="15.75" customHeight="1" x14ac:dyDescent="0.25">
      <c r="A1834" s="8">
        <v>44851</v>
      </c>
      <c r="B1834" t="s">
        <v>6</v>
      </c>
      <c r="C1834">
        <v>2022</v>
      </c>
      <c r="D1834" s="13">
        <v>2</v>
      </c>
      <c r="E1834" t="s">
        <v>75</v>
      </c>
      <c r="F1834">
        <v>80</v>
      </c>
      <c r="G1834">
        <v>429</v>
      </c>
      <c r="H1834" s="24">
        <v>935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8"/>
        <v>9</v>
      </c>
      <c r="Q1834">
        <v>29</v>
      </c>
      <c r="R1834" s="31">
        <v>75.599999999999994</v>
      </c>
      <c r="S1834">
        <v>38</v>
      </c>
    </row>
    <row r="1835" spans="1:19" ht="15.75" customHeight="1" x14ac:dyDescent="0.25">
      <c r="A1835" s="8">
        <v>44851</v>
      </c>
      <c r="B1835" t="s">
        <v>6</v>
      </c>
      <c r="C1835">
        <v>2022</v>
      </c>
      <c r="D1835" s="13">
        <v>2</v>
      </c>
      <c r="E1835" t="s">
        <v>75</v>
      </c>
      <c r="F1835">
        <v>80</v>
      </c>
      <c r="G1835">
        <v>429</v>
      </c>
      <c r="H1835" s="24">
        <v>936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8"/>
        <v>19</v>
      </c>
      <c r="Q1835">
        <v>51</v>
      </c>
      <c r="R1835" s="31">
        <v>97.2</v>
      </c>
      <c r="S1835">
        <v>70</v>
      </c>
    </row>
    <row r="1836" spans="1:19" ht="15.75" customHeight="1" x14ac:dyDescent="0.25">
      <c r="A1836" s="8">
        <v>44851</v>
      </c>
      <c r="B1836" t="s">
        <v>6</v>
      </c>
      <c r="C1836">
        <v>2022</v>
      </c>
      <c r="D1836" s="13">
        <v>2</v>
      </c>
      <c r="E1836" t="s">
        <v>75</v>
      </c>
      <c r="F1836">
        <v>80</v>
      </c>
      <c r="G1836">
        <v>429</v>
      </c>
      <c r="H1836" s="24">
        <v>937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8"/>
        <v>13</v>
      </c>
      <c r="Q1836">
        <v>40</v>
      </c>
      <c r="R1836" s="31">
        <v>87.8</v>
      </c>
      <c r="S1836">
        <v>53</v>
      </c>
    </row>
    <row r="1837" spans="1:19" ht="15.75" customHeight="1" x14ac:dyDescent="0.25">
      <c r="A1837" s="8">
        <v>44851</v>
      </c>
      <c r="B1837" t="s">
        <v>6</v>
      </c>
      <c r="C1837">
        <v>2022</v>
      </c>
      <c r="D1837" s="13">
        <v>2</v>
      </c>
      <c r="E1837" t="s">
        <v>75</v>
      </c>
      <c r="F1837">
        <v>80</v>
      </c>
      <c r="G1837">
        <v>429</v>
      </c>
      <c r="H1837" s="24">
        <v>938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8"/>
        <v>2</v>
      </c>
      <c r="Q1837">
        <v>2</v>
      </c>
      <c r="R1837" s="31">
        <v>71</v>
      </c>
      <c r="S1837">
        <v>4</v>
      </c>
    </row>
    <row r="1838" spans="1:19" ht="15.75" customHeight="1" x14ac:dyDescent="0.25">
      <c r="A1838" s="8">
        <v>44851</v>
      </c>
      <c r="B1838" t="s">
        <v>6</v>
      </c>
      <c r="C1838">
        <v>2022</v>
      </c>
      <c r="D1838" s="13">
        <v>2</v>
      </c>
      <c r="E1838" t="s">
        <v>75</v>
      </c>
      <c r="F1838">
        <v>80</v>
      </c>
      <c r="G1838">
        <v>429</v>
      </c>
      <c r="H1838" s="24">
        <v>939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8"/>
        <v>7</v>
      </c>
      <c r="Q1838">
        <v>38</v>
      </c>
      <c r="R1838" s="31">
        <v>90.2</v>
      </c>
      <c r="S1838">
        <v>45</v>
      </c>
    </row>
    <row r="1839" spans="1:19" ht="15.75" customHeight="1" x14ac:dyDescent="0.25">
      <c r="A1839" s="8">
        <v>44851</v>
      </c>
      <c r="B1839" t="s">
        <v>6</v>
      </c>
      <c r="C1839">
        <v>2022</v>
      </c>
      <c r="D1839" s="13">
        <v>2</v>
      </c>
      <c r="E1839" t="s">
        <v>75</v>
      </c>
      <c r="F1839">
        <v>80</v>
      </c>
      <c r="G1839">
        <v>429</v>
      </c>
      <c r="H1839" s="24">
        <v>940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8"/>
        <v>28</v>
      </c>
      <c r="Q1839">
        <v>25</v>
      </c>
      <c r="R1839" s="31">
        <v>75.2</v>
      </c>
      <c r="S1839">
        <v>53</v>
      </c>
    </row>
    <row r="1840" spans="1:19" ht="15.75" customHeight="1" x14ac:dyDescent="0.25">
      <c r="A1840" s="8">
        <v>44851</v>
      </c>
      <c r="B1840" t="s">
        <v>6</v>
      </c>
      <c r="C1840">
        <v>2022</v>
      </c>
      <c r="D1840" s="13">
        <v>2</v>
      </c>
      <c r="E1840" t="s">
        <v>75</v>
      </c>
      <c r="F1840">
        <v>80</v>
      </c>
      <c r="G1840">
        <v>429</v>
      </c>
      <c r="H1840" s="24">
        <v>941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8"/>
        <v>11</v>
      </c>
      <c r="Q1840">
        <v>18</v>
      </c>
      <c r="R1840" s="31">
        <v>74.599999999999994</v>
      </c>
      <c r="S1840">
        <v>29</v>
      </c>
    </row>
    <row r="1841" spans="1:20" ht="15.75" customHeight="1" x14ac:dyDescent="0.25">
      <c r="A1841" s="8">
        <v>44851</v>
      </c>
      <c r="B1841" t="s">
        <v>6</v>
      </c>
      <c r="C1841">
        <v>2022</v>
      </c>
      <c r="D1841" s="13">
        <v>2</v>
      </c>
      <c r="E1841" t="s">
        <v>75</v>
      </c>
      <c r="F1841">
        <v>80</v>
      </c>
      <c r="G1841">
        <v>429</v>
      </c>
      <c r="H1841" s="24">
        <v>942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8"/>
        <v>16</v>
      </c>
      <c r="Q1841">
        <v>46</v>
      </c>
      <c r="R1841" s="31">
        <v>93.2</v>
      </c>
      <c r="S1841">
        <v>62</v>
      </c>
    </row>
    <row r="1842" spans="1:20" ht="15.75" customHeight="1" x14ac:dyDescent="0.25">
      <c r="A1842" s="8">
        <v>44851</v>
      </c>
      <c r="B1842" t="s">
        <v>6</v>
      </c>
      <c r="C1842">
        <v>2022</v>
      </c>
      <c r="D1842" s="13">
        <v>2</v>
      </c>
      <c r="E1842" t="s">
        <v>75</v>
      </c>
      <c r="F1842">
        <v>82</v>
      </c>
      <c r="G1842">
        <v>430</v>
      </c>
      <c r="H1842" s="24">
        <v>883</v>
      </c>
      <c r="I1842">
        <v>3.5</v>
      </c>
      <c r="J1842">
        <v>10</v>
      </c>
      <c r="K1842">
        <v>10</v>
      </c>
      <c r="L1842">
        <v>6</v>
      </c>
      <c r="M1842">
        <v>2</v>
      </c>
      <c r="N1842" s="35">
        <v>4.2</v>
      </c>
      <c r="O1842" s="35" t="s">
        <v>158</v>
      </c>
      <c r="P1842">
        <f t="shared" si="48"/>
        <v>5</v>
      </c>
      <c r="Q1842">
        <v>4</v>
      </c>
      <c r="R1842" s="31">
        <v>33.799999999999997</v>
      </c>
      <c r="S1842">
        <v>9</v>
      </c>
    </row>
    <row r="1843" spans="1:20" ht="15.75" customHeight="1" x14ac:dyDescent="0.25">
      <c r="A1843" s="8">
        <v>44851</v>
      </c>
      <c r="B1843" t="s">
        <v>6</v>
      </c>
      <c r="C1843">
        <v>2022</v>
      </c>
      <c r="D1843" s="13">
        <v>2</v>
      </c>
      <c r="E1843" t="s">
        <v>75</v>
      </c>
      <c r="F1843">
        <v>82</v>
      </c>
      <c r="G1843">
        <v>430</v>
      </c>
      <c r="H1843" s="24">
        <v>884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158</v>
      </c>
      <c r="P1843">
        <f t="shared" si="48"/>
        <v>8</v>
      </c>
      <c r="Q1843">
        <v>13</v>
      </c>
      <c r="R1843" s="31">
        <v>66</v>
      </c>
      <c r="S1843">
        <v>21</v>
      </c>
    </row>
    <row r="1844" spans="1:20" ht="15.75" customHeight="1" x14ac:dyDescent="0.25">
      <c r="A1844" s="8">
        <v>44851</v>
      </c>
      <c r="B1844" t="s">
        <v>6</v>
      </c>
      <c r="C1844">
        <v>2022</v>
      </c>
      <c r="D1844" s="13">
        <v>2</v>
      </c>
      <c r="E1844" t="s">
        <v>75</v>
      </c>
      <c r="F1844">
        <v>82</v>
      </c>
      <c r="G1844">
        <v>430</v>
      </c>
      <c r="H1844" s="24">
        <v>885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158</v>
      </c>
      <c r="P1844">
        <f t="shared" si="48"/>
        <v>21</v>
      </c>
      <c r="Q1844">
        <v>24</v>
      </c>
      <c r="R1844" s="31">
        <v>65.8</v>
      </c>
      <c r="S1844">
        <v>45</v>
      </c>
      <c r="T1844" t="s">
        <v>146</v>
      </c>
    </row>
    <row r="1845" spans="1:20" ht="15.75" customHeight="1" x14ac:dyDescent="0.25">
      <c r="A1845" s="8">
        <v>44851</v>
      </c>
      <c r="B1845" t="s">
        <v>6</v>
      </c>
      <c r="C1845">
        <v>2022</v>
      </c>
      <c r="D1845" s="13">
        <v>2</v>
      </c>
      <c r="E1845" t="s">
        <v>75</v>
      </c>
      <c r="F1845">
        <v>82</v>
      </c>
      <c r="G1845">
        <v>430</v>
      </c>
      <c r="H1845" s="24">
        <v>886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158</v>
      </c>
      <c r="P1845">
        <f t="shared" si="48"/>
        <v>22</v>
      </c>
      <c r="Q1845">
        <v>14</v>
      </c>
      <c r="R1845" s="31">
        <v>61.2</v>
      </c>
      <c r="S1845">
        <v>36</v>
      </c>
    </row>
    <row r="1846" spans="1:20" ht="15.75" customHeight="1" x14ac:dyDescent="0.25">
      <c r="A1846" s="8">
        <v>44851</v>
      </c>
      <c r="B1846" t="s">
        <v>6</v>
      </c>
      <c r="C1846">
        <v>2022</v>
      </c>
      <c r="D1846" s="13">
        <v>2</v>
      </c>
      <c r="E1846" t="s">
        <v>75</v>
      </c>
      <c r="F1846">
        <v>82</v>
      </c>
      <c r="G1846">
        <v>430</v>
      </c>
      <c r="H1846" s="24">
        <v>887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158</v>
      </c>
      <c r="P1846">
        <f t="shared" si="48"/>
        <v>16</v>
      </c>
      <c r="Q1846">
        <v>30</v>
      </c>
      <c r="R1846" s="31">
        <v>59</v>
      </c>
      <c r="S1846">
        <v>46</v>
      </c>
    </row>
    <row r="1847" spans="1:20" ht="15.75" customHeight="1" x14ac:dyDescent="0.25">
      <c r="A1847" s="8">
        <v>44851</v>
      </c>
      <c r="B1847" t="s">
        <v>6</v>
      </c>
      <c r="C1847">
        <v>2022</v>
      </c>
      <c r="D1847" s="13">
        <v>2</v>
      </c>
      <c r="E1847" t="s">
        <v>75</v>
      </c>
      <c r="F1847">
        <v>82</v>
      </c>
      <c r="G1847">
        <v>430</v>
      </c>
      <c r="H1847" s="24">
        <v>888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158</v>
      </c>
      <c r="P1847">
        <f t="shared" si="48"/>
        <v>21</v>
      </c>
      <c r="Q1847">
        <v>8</v>
      </c>
      <c r="R1847" s="31">
        <v>40.6</v>
      </c>
      <c r="S1847">
        <v>29</v>
      </c>
    </row>
    <row r="1848" spans="1:20" ht="15.75" customHeight="1" x14ac:dyDescent="0.25">
      <c r="A1848" s="8">
        <v>44851</v>
      </c>
      <c r="B1848" t="s">
        <v>6</v>
      </c>
      <c r="C1848">
        <v>2022</v>
      </c>
      <c r="D1848" s="13">
        <v>2</v>
      </c>
      <c r="E1848" t="s">
        <v>75</v>
      </c>
      <c r="F1848">
        <v>82</v>
      </c>
      <c r="G1848">
        <v>430</v>
      </c>
      <c r="H1848" s="24">
        <v>889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158</v>
      </c>
      <c r="P1848">
        <f t="shared" si="48"/>
        <v>13</v>
      </c>
      <c r="Q1848">
        <v>15</v>
      </c>
      <c r="R1848" s="31">
        <v>52</v>
      </c>
      <c r="S1848">
        <v>28</v>
      </c>
    </row>
    <row r="1849" spans="1:20" ht="15.75" customHeight="1" x14ac:dyDescent="0.25">
      <c r="A1849" s="8">
        <v>44851</v>
      </c>
      <c r="B1849" t="s">
        <v>6</v>
      </c>
      <c r="C1849">
        <v>2022</v>
      </c>
      <c r="D1849" s="13">
        <v>2</v>
      </c>
      <c r="E1849" t="s">
        <v>75</v>
      </c>
      <c r="F1849">
        <v>82</v>
      </c>
      <c r="G1849">
        <v>430</v>
      </c>
      <c r="H1849" s="24">
        <v>890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158</v>
      </c>
      <c r="P1849">
        <f t="shared" si="48"/>
        <v>9</v>
      </c>
      <c r="Q1849">
        <v>9</v>
      </c>
      <c r="R1849" s="31">
        <v>66.8</v>
      </c>
      <c r="S1849">
        <v>18</v>
      </c>
    </row>
    <row r="1850" spans="1:20" ht="15.75" customHeight="1" x14ac:dyDescent="0.25">
      <c r="A1850" s="8">
        <v>44851</v>
      </c>
      <c r="B1850" t="s">
        <v>6</v>
      </c>
      <c r="C1850">
        <v>2022</v>
      </c>
      <c r="D1850" s="13">
        <v>2</v>
      </c>
      <c r="E1850" t="s">
        <v>75</v>
      </c>
      <c r="F1850">
        <v>82</v>
      </c>
      <c r="G1850">
        <v>430</v>
      </c>
      <c r="H1850" s="24">
        <v>891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158</v>
      </c>
      <c r="P1850">
        <f t="shared" si="48"/>
        <v>0</v>
      </c>
      <c r="Q1850">
        <v>0</v>
      </c>
      <c r="R1850" s="31">
        <v>0</v>
      </c>
      <c r="S1850">
        <v>0</v>
      </c>
      <c r="T1850" t="s">
        <v>131</v>
      </c>
    </row>
    <row r="1851" spans="1:20" ht="15.75" customHeight="1" x14ac:dyDescent="0.25">
      <c r="A1851" s="8">
        <v>44851</v>
      </c>
      <c r="B1851" t="s">
        <v>6</v>
      </c>
      <c r="C1851">
        <v>2022</v>
      </c>
      <c r="D1851" s="13">
        <v>2</v>
      </c>
      <c r="E1851" t="s">
        <v>75</v>
      </c>
      <c r="F1851">
        <v>82</v>
      </c>
      <c r="G1851">
        <v>430</v>
      </c>
      <c r="H1851" s="24">
        <v>892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158</v>
      </c>
      <c r="P1851">
        <f t="shared" si="48"/>
        <v>17</v>
      </c>
      <c r="Q1851">
        <v>13</v>
      </c>
      <c r="R1851" s="31">
        <v>45.8</v>
      </c>
      <c r="S1851">
        <v>30</v>
      </c>
    </row>
    <row r="1852" spans="1:20" ht="15.75" customHeight="1" x14ac:dyDescent="0.25">
      <c r="A1852" s="8">
        <v>44851</v>
      </c>
      <c r="B1852" t="s">
        <v>6</v>
      </c>
      <c r="C1852">
        <v>2022</v>
      </c>
      <c r="D1852" s="13">
        <v>2</v>
      </c>
      <c r="E1852" t="s">
        <v>75</v>
      </c>
      <c r="F1852">
        <v>82</v>
      </c>
      <c r="G1852">
        <v>431</v>
      </c>
      <c r="H1852" s="24">
        <v>866</v>
      </c>
      <c r="I1852">
        <v>5.75</v>
      </c>
      <c r="J1852">
        <v>27</v>
      </c>
      <c r="K1852">
        <v>10</v>
      </c>
      <c r="L1852">
        <v>12</v>
      </c>
      <c r="M1852">
        <v>2</v>
      </c>
      <c r="N1852" s="35">
        <v>8.8000000000000007</v>
      </c>
      <c r="O1852" s="35" t="s">
        <v>32</v>
      </c>
      <c r="P1852">
        <f t="shared" si="48"/>
        <v>11</v>
      </c>
      <c r="Q1852">
        <v>26</v>
      </c>
      <c r="R1852" s="31">
        <v>66</v>
      </c>
      <c r="S1852">
        <v>37</v>
      </c>
    </row>
    <row r="1853" spans="1:20" ht="15.75" customHeight="1" x14ac:dyDescent="0.25">
      <c r="A1853" s="8">
        <v>44851</v>
      </c>
      <c r="B1853" t="s">
        <v>6</v>
      </c>
      <c r="C1853">
        <v>2022</v>
      </c>
      <c r="D1853" s="13">
        <v>2</v>
      </c>
      <c r="E1853" t="s">
        <v>75</v>
      </c>
      <c r="F1853">
        <v>82</v>
      </c>
      <c r="G1853">
        <v>431</v>
      </c>
      <c r="H1853" s="24">
        <v>864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8"/>
        <v>33</v>
      </c>
      <c r="Q1853">
        <v>32</v>
      </c>
      <c r="R1853" s="31">
        <v>69.8</v>
      </c>
      <c r="S1853">
        <v>65</v>
      </c>
    </row>
    <row r="1854" spans="1:20" ht="15.75" customHeight="1" x14ac:dyDescent="0.25">
      <c r="A1854" s="8">
        <v>44851</v>
      </c>
      <c r="B1854" t="s">
        <v>6</v>
      </c>
      <c r="C1854">
        <v>2022</v>
      </c>
      <c r="D1854" s="13">
        <v>2</v>
      </c>
      <c r="E1854" t="s">
        <v>75</v>
      </c>
      <c r="F1854">
        <v>82</v>
      </c>
      <c r="G1854">
        <v>431</v>
      </c>
      <c r="H1854" s="24">
        <v>869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8"/>
        <v>28</v>
      </c>
      <c r="Q1854">
        <v>32</v>
      </c>
      <c r="R1854" s="31">
        <v>79.400000000000006</v>
      </c>
      <c r="S1854">
        <v>60</v>
      </c>
    </row>
    <row r="1855" spans="1:20" ht="15.75" customHeight="1" x14ac:dyDescent="0.25">
      <c r="A1855" s="8">
        <v>44851</v>
      </c>
      <c r="B1855" t="s">
        <v>6</v>
      </c>
      <c r="C1855">
        <v>2022</v>
      </c>
      <c r="D1855" s="13">
        <v>2</v>
      </c>
      <c r="E1855" t="s">
        <v>75</v>
      </c>
      <c r="F1855">
        <v>82</v>
      </c>
      <c r="G1855">
        <v>431</v>
      </c>
      <c r="H1855" s="24">
        <v>871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8"/>
        <v>19</v>
      </c>
      <c r="Q1855">
        <v>31</v>
      </c>
      <c r="R1855" s="31">
        <v>73</v>
      </c>
      <c r="S1855">
        <v>50</v>
      </c>
    </row>
    <row r="1856" spans="1:20" ht="15.75" customHeight="1" x14ac:dyDescent="0.25">
      <c r="A1856" s="8">
        <v>44851</v>
      </c>
      <c r="B1856" t="s">
        <v>6</v>
      </c>
      <c r="C1856">
        <v>2022</v>
      </c>
      <c r="D1856" s="13">
        <v>2</v>
      </c>
      <c r="E1856" t="s">
        <v>75</v>
      </c>
      <c r="F1856">
        <v>82</v>
      </c>
      <c r="G1856">
        <v>431</v>
      </c>
      <c r="H1856" s="24">
        <v>868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8"/>
        <v>28</v>
      </c>
      <c r="Q1856">
        <v>43</v>
      </c>
      <c r="R1856" s="31">
        <v>87.2</v>
      </c>
      <c r="S1856">
        <v>71</v>
      </c>
    </row>
    <row r="1857" spans="1:20" ht="15.75" customHeight="1" x14ac:dyDescent="0.25">
      <c r="A1857" s="8">
        <v>44851</v>
      </c>
      <c r="B1857" t="s">
        <v>6</v>
      </c>
      <c r="C1857">
        <v>2022</v>
      </c>
      <c r="D1857" s="13">
        <v>2</v>
      </c>
      <c r="E1857" t="s">
        <v>75</v>
      </c>
      <c r="F1857">
        <v>82</v>
      </c>
      <c r="G1857">
        <v>431</v>
      </c>
      <c r="H1857" s="24">
        <v>865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ref="P1857:P1920" si="49">S1857-Q1857</f>
        <v>13</v>
      </c>
      <c r="Q1857">
        <v>44</v>
      </c>
      <c r="R1857" s="31">
        <v>72</v>
      </c>
      <c r="S1857">
        <v>57</v>
      </c>
    </row>
    <row r="1858" spans="1:20" ht="15.75" customHeight="1" x14ac:dyDescent="0.25">
      <c r="A1858" s="8">
        <v>44851</v>
      </c>
      <c r="B1858" t="s">
        <v>6</v>
      </c>
      <c r="C1858">
        <v>2022</v>
      </c>
      <c r="D1858" s="13">
        <v>2</v>
      </c>
      <c r="E1858" t="s">
        <v>75</v>
      </c>
      <c r="F1858">
        <v>82</v>
      </c>
      <c r="G1858">
        <v>431</v>
      </c>
      <c r="H1858" s="24">
        <v>863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si="49"/>
        <v>20</v>
      </c>
      <c r="Q1858">
        <v>27</v>
      </c>
      <c r="R1858" s="31">
        <v>85.8</v>
      </c>
      <c r="S1858">
        <v>47</v>
      </c>
    </row>
    <row r="1859" spans="1:20" ht="15.75" customHeight="1" x14ac:dyDescent="0.25">
      <c r="A1859" s="8">
        <v>44851</v>
      </c>
      <c r="B1859" t="s">
        <v>6</v>
      </c>
      <c r="C1859">
        <v>2022</v>
      </c>
      <c r="D1859" s="13">
        <v>2</v>
      </c>
      <c r="E1859" t="s">
        <v>75</v>
      </c>
      <c r="F1859">
        <v>82</v>
      </c>
      <c r="G1859">
        <v>431</v>
      </c>
      <c r="H1859" s="24">
        <v>867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9"/>
        <v>24</v>
      </c>
      <c r="Q1859">
        <v>25</v>
      </c>
      <c r="R1859" s="31">
        <v>83.6</v>
      </c>
      <c r="S1859">
        <v>49</v>
      </c>
    </row>
    <row r="1860" spans="1:20" ht="15.75" customHeight="1" x14ac:dyDescent="0.25">
      <c r="A1860" s="8">
        <v>44851</v>
      </c>
      <c r="B1860" t="s">
        <v>6</v>
      </c>
      <c r="C1860">
        <v>2022</v>
      </c>
      <c r="D1860" s="13">
        <v>2</v>
      </c>
      <c r="E1860" t="s">
        <v>75</v>
      </c>
      <c r="F1860">
        <v>82</v>
      </c>
      <c r="G1860">
        <v>431</v>
      </c>
      <c r="H1860" s="24">
        <v>870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9"/>
        <v>14</v>
      </c>
      <c r="Q1860">
        <v>19</v>
      </c>
      <c r="R1860" s="31">
        <v>70.400000000000006</v>
      </c>
      <c r="S1860">
        <v>33</v>
      </c>
    </row>
    <row r="1861" spans="1:20" ht="15.75" customHeight="1" x14ac:dyDescent="0.25">
      <c r="A1861" s="8">
        <v>44851</v>
      </c>
      <c r="B1861" t="s">
        <v>6</v>
      </c>
      <c r="C1861">
        <v>2022</v>
      </c>
      <c r="D1861" s="13">
        <v>2</v>
      </c>
      <c r="E1861" t="s">
        <v>75</v>
      </c>
      <c r="F1861">
        <v>82</v>
      </c>
      <c r="G1861">
        <v>431</v>
      </c>
      <c r="H1861" s="24">
        <v>872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9"/>
        <v>12</v>
      </c>
      <c r="Q1861">
        <v>4</v>
      </c>
      <c r="R1861" s="31">
        <v>50.4</v>
      </c>
      <c r="S1861">
        <v>16</v>
      </c>
    </row>
    <row r="1862" spans="1:20" ht="15.75" customHeight="1" x14ac:dyDescent="0.25">
      <c r="A1862" s="8">
        <v>44851</v>
      </c>
      <c r="B1862" t="s">
        <v>6</v>
      </c>
      <c r="C1862">
        <v>2022</v>
      </c>
      <c r="D1862" s="13">
        <v>2</v>
      </c>
      <c r="E1862" t="s">
        <v>75</v>
      </c>
      <c r="F1862">
        <v>82</v>
      </c>
      <c r="G1862">
        <v>432</v>
      </c>
      <c r="H1862" s="24">
        <v>873</v>
      </c>
      <c r="I1862">
        <v>2.125</v>
      </c>
      <c r="J1862">
        <v>12</v>
      </c>
      <c r="K1862">
        <v>8</v>
      </c>
      <c r="L1862">
        <v>10</v>
      </c>
      <c r="M1862">
        <v>0</v>
      </c>
      <c r="N1862" s="35">
        <v>9.4</v>
      </c>
      <c r="O1862" s="35" t="s">
        <v>32</v>
      </c>
      <c r="P1862">
        <f t="shared" si="49"/>
        <v>22</v>
      </c>
      <c r="Q1862">
        <v>23</v>
      </c>
      <c r="R1862" s="31">
        <v>74.2</v>
      </c>
      <c r="S1862">
        <v>45</v>
      </c>
    </row>
    <row r="1863" spans="1:20" ht="15.75" customHeight="1" x14ac:dyDescent="0.25">
      <c r="A1863" s="8">
        <v>44851</v>
      </c>
      <c r="B1863" t="s">
        <v>6</v>
      </c>
      <c r="C1863">
        <v>2022</v>
      </c>
      <c r="D1863" s="13">
        <v>2</v>
      </c>
      <c r="E1863" t="s">
        <v>75</v>
      </c>
      <c r="F1863">
        <v>82</v>
      </c>
      <c r="G1863">
        <v>432</v>
      </c>
      <c r="H1863" s="24">
        <v>875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9"/>
        <v>7</v>
      </c>
      <c r="Q1863">
        <v>15</v>
      </c>
      <c r="R1863" s="31">
        <v>47.2</v>
      </c>
      <c r="S1863">
        <v>22</v>
      </c>
    </row>
    <row r="1864" spans="1:20" ht="15.75" customHeight="1" x14ac:dyDescent="0.25">
      <c r="A1864" s="8">
        <v>44851</v>
      </c>
      <c r="B1864" t="s">
        <v>6</v>
      </c>
      <c r="C1864">
        <v>2022</v>
      </c>
      <c r="D1864" s="13">
        <v>2</v>
      </c>
      <c r="E1864" t="s">
        <v>75</v>
      </c>
      <c r="F1864">
        <v>82</v>
      </c>
      <c r="G1864">
        <v>432</v>
      </c>
      <c r="H1864" s="24">
        <v>879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9"/>
        <v>21</v>
      </c>
      <c r="Q1864">
        <v>38</v>
      </c>
      <c r="R1864" s="31">
        <v>63</v>
      </c>
      <c r="S1864">
        <v>59</v>
      </c>
    </row>
    <row r="1865" spans="1:20" ht="15.75" customHeight="1" x14ac:dyDescent="0.25">
      <c r="A1865" s="8">
        <v>44851</v>
      </c>
      <c r="B1865" t="s">
        <v>6</v>
      </c>
      <c r="C1865">
        <v>2022</v>
      </c>
      <c r="D1865" s="13">
        <v>2</v>
      </c>
      <c r="E1865" t="s">
        <v>75</v>
      </c>
      <c r="F1865">
        <v>82</v>
      </c>
      <c r="G1865">
        <v>432</v>
      </c>
      <c r="H1865" s="24">
        <v>880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9"/>
        <v>20</v>
      </c>
      <c r="Q1865">
        <v>29</v>
      </c>
      <c r="R1865" s="31">
        <v>73</v>
      </c>
      <c r="S1865">
        <v>49</v>
      </c>
    </row>
    <row r="1866" spans="1:20" ht="15.75" customHeight="1" x14ac:dyDescent="0.25">
      <c r="A1866" s="8">
        <v>44851</v>
      </c>
      <c r="B1866" t="s">
        <v>6</v>
      </c>
      <c r="C1866">
        <v>2022</v>
      </c>
      <c r="D1866" s="13">
        <v>2</v>
      </c>
      <c r="E1866" t="s">
        <v>75</v>
      </c>
      <c r="F1866">
        <v>82</v>
      </c>
      <c r="G1866">
        <v>432</v>
      </c>
      <c r="H1866" s="24">
        <v>881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9"/>
        <v>2</v>
      </c>
      <c r="Q1866">
        <v>17</v>
      </c>
      <c r="R1866" s="31">
        <v>58.2</v>
      </c>
      <c r="S1866">
        <v>19</v>
      </c>
    </row>
    <row r="1867" spans="1:20" ht="15.75" customHeight="1" x14ac:dyDescent="0.25">
      <c r="A1867" s="8">
        <v>44851</v>
      </c>
      <c r="B1867" t="s">
        <v>6</v>
      </c>
      <c r="C1867">
        <v>2022</v>
      </c>
      <c r="D1867" s="13">
        <v>2</v>
      </c>
      <c r="E1867" t="s">
        <v>75</v>
      </c>
      <c r="F1867">
        <v>82</v>
      </c>
      <c r="G1867">
        <v>432</v>
      </c>
      <c r="H1867" s="24">
        <v>882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9"/>
        <v>22</v>
      </c>
      <c r="Q1867">
        <v>64</v>
      </c>
      <c r="R1867" s="31">
        <v>109.8</v>
      </c>
      <c r="S1867">
        <v>86</v>
      </c>
    </row>
    <row r="1868" spans="1:20" ht="15.75" customHeight="1" x14ac:dyDescent="0.25">
      <c r="A1868" s="8">
        <v>44845</v>
      </c>
      <c r="B1868" t="s">
        <v>6</v>
      </c>
      <c r="C1868">
        <v>2022</v>
      </c>
      <c r="D1868" s="13">
        <v>2</v>
      </c>
      <c r="E1868" t="s">
        <v>75</v>
      </c>
      <c r="F1868">
        <v>83</v>
      </c>
      <c r="G1868">
        <v>433</v>
      </c>
      <c r="H1868" s="24">
        <v>853</v>
      </c>
      <c r="I1868">
        <v>7.125</v>
      </c>
      <c r="J1868">
        <v>40</v>
      </c>
      <c r="K1868">
        <v>4</v>
      </c>
      <c r="L1868">
        <v>10</v>
      </c>
      <c r="M1868">
        <v>1</v>
      </c>
      <c r="N1868" s="35">
        <v>20.8</v>
      </c>
      <c r="O1868" s="35" t="s">
        <v>33</v>
      </c>
      <c r="P1868">
        <f t="shared" si="49"/>
        <v>39</v>
      </c>
      <c r="Q1868">
        <v>16</v>
      </c>
      <c r="R1868" s="31">
        <v>72.8</v>
      </c>
      <c r="S1868">
        <v>55</v>
      </c>
    </row>
    <row r="1869" spans="1:20" ht="15.75" customHeight="1" x14ac:dyDescent="0.25">
      <c r="A1869" s="8">
        <v>44845</v>
      </c>
      <c r="B1869" t="s">
        <v>6</v>
      </c>
      <c r="C1869">
        <v>2022</v>
      </c>
      <c r="D1869" s="13">
        <v>2</v>
      </c>
      <c r="E1869" t="s">
        <v>75</v>
      </c>
      <c r="F1869">
        <v>83</v>
      </c>
      <c r="G1869">
        <v>433</v>
      </c>
      <c r="H1869" s="24">
        <v>854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9"/>
        <v>35</v>
      </c>
      <c r="Q1869">
        <v>27</v>
      </c>
      <c r="R1869" s="31">
        <v>87.4</v>
      </c>
      <c r="S1869">
        <v>62</v>
      </c>
      <c r="T1869" t="s">
        <v>147</v>
      </c>
    </row>
    <row r="1870" spans="1:20" ht="15.75" customHeight="1" x14ac:dyDescent="0.25">
      <c r="A1870" s="8">
        <v>44845</v>
      </c>
      <c r="B1870" t="s">
        <v>6</v>
      </c>
      <c r="C1870">
        <v>2022</v>
      </c>
      <c r="D1870" s="13">
        <v>2</v>
      </c>
      <c r="E1870" t="s">
        <v>75</v>
      </c>
      <c r="F1870">
        <v>83</v>
      </c>
      <c r="G1870">
        <v>433</v>
      </c>
      <c r="H1870" s="24">
        <v>855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9"/>
        <v>19</v>
      </c>
      <c r="Q1870">
        <v>10</v>
      </c>
      <c r="R1870" s="31">
        <v>75</v>
      </c>
      <c r="S1870">
        <v>29</v>
      </c>
    </row>
    <row r="1871" spans="1:20" ht="15.75" customHeight="1" x14ac:dyDescent="0.25">
      <c r="A1871" s="8">
        <v>44845</v>
      </c>
      <c r="B1871" t="s">
        <v>6</v>
      </c>
      <c r="C1871">
        <v>2022</v>
      </c>
      <c r="D1871" s="13">
        <v>2</v>
      </c>
      <c r="E1871" t="s">
        <v>75</v>
      </c>
      <c r="F1871">
        <v>83</v>
      </c>
      <c r="G1871">
        <v>433</v>
      </c>
      <c r="H1871" s="24">
        <v>856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9"/>
        <v>27</v>
      </c>
      <c r="Q1871">
        <v>35</v>
      </c>
      <c r="R1871" s="31">
        <v>95.2</v>
      </c>
      <c r="S1871">
        <v>62</v>
      </c>
    </row>
    <row r="1872" spans="1:20" ht="15.75" customHeight="1" x14ac:dyDescent="0.25">
      <c r="A1872" s="8">
        <v>44845</v>
      </c>
      <c r="B1872" t="s">
        <v>6</v>
      </c>
      <c r="C1872">
        <v>2022</v>
      </c>
      <c r="D1872" s="13">
        <v>2</v>
      </c>
      <c r="E1872" t="s">
        <v>75</v>
      </c>
      <c r="F1872">
        <v>83</v>
      </c>
      <c r="G1872">
        <v>433</v>
      </c>
      <c r="H1872" s="24">
        <v>857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9"/>
        <v>24</v>
      </c>
      <c r="Q1872">
        <v>5</v>
      </c>
      <c r="R1872" s="31">
        <v>71</v>
      </c>
      <c r="S1872">
        <v>29</v>
      </c>
    </row>
    <row r="1873" spans="1:20" ht="15.75" customHeight="1" x14ac:dyDescent="0.25">
      <c r="A1873" s="8">
        <v>44845</v>
      </c>
      <c r="B1873" t="s">
        <v>6</v>
      </c>
      <c r="C1873">
        <v>2022</v>
      </c>
      <c r="D1873" s="13">
        <v>2</v>
      </c>
      <c r="E1873" t="s">
        <v>75</v>
      </c>
      <c r="F1873">
        <v>83</v>
      </c>
      <c r="G1873">
        <v>433</v>
      </c>
      <c r="H1873" s="24">
        <v>858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9"/>
        <v>32</v>
      </c>
      <c r="Q1873">
        <v>35</v>
      </c>
      <c r="R1873" s="31">
        <v>97.4</v>
      </c>
      <c r="S1873">
        <v>67</v>
      </c>
    </row>
    <row r="1874" spans="1:20" ht="15.75" customHeight="1" x14ac:dyDescent="0.25">
      <c r="A1874" s="8">
        <v>44845</v>
      </c>
      <c r="B1874" t="s">
        <v>6</v>
      </c>
      <c r="C1874">
        <v>2022</v>
      </c>
      <c r="D1874" s="13">
        <v>2</v>
      </c>
      <c r="E1874" t="s">
        <v>75</v>
      </c>
      <c r="F1874">
        <v>83</v>
      </c>
      <c r="G1874">
        <v>433</v>
      </c>
      <c r="H1874" s="24">
        <v>859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9"/>
        <v>7</v>
      </c>
      <c r="Q1874">
        <v>6</v>
      </c>
      <c r="R1874" s="31">
        <v>64.8</v>
      </c>
      <c r="S1874">
        <v>13</v>
      </c>
    </row>
    <row r="1875" spans="1:20" ht="15.75" customHeight="1" x14ac:dyDescent="0.25">
      <c r="A1875" s="8">
        <v>44845</v>
      </c>
      <c r="B1875" t="s">
        <v>6</v>
      </c>
      <c r="C1875">
        <v>2022</v>
      </c>
      <c r="D1875" s="13">
        <v>2</v>
      </c>
      <c r="E1875" t="s">
        <v>75</v>
      </c>
      <c r="F1875">
        <v>83</v>
      </c>
      <c r="G1875">
        <v>433</v>
      </c>
      <c r="H1875" s="24">
        <v>860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9"/>
        <v>28</v>
      </c>
      <c r="Q1875">
        <v>26</v>
      </c>
      <c r="R1875" s="31">
        <v>85.2</v>
      </c>
      <c r="S1875">
        <v>54</v>
      </c>
    </row>
    <row r="1876" spans="1:20" ht="15.75" customHeight="1" x14ac:dyDescent="0.25">
      <c r="A1876" s="8">
        <v>44845</v>
      </c>
      <c r="B1876" t="s">
        <v>6</v>
      </c>
      <c r="C1876">
        <v>2022</v>
      </c>
      <c r="D1876" s="13">
        <v>2</v>
      </c>
      <c r="E1876" t="s">
        <v>75</v>
      </c>
      <c r="F1876">
        <v>83</v>
      </c>
      <c r="G1876">
        <v>433</v>
      </c>
      <c r="H1876" s="24">
        <v>861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9"/>
        <v>14</v>
      </c>
      <c r="Q1876">
        <v>54</v>
      </c>
      <c r="R1876" s="31">
        <v>91.2</v>
      </c>
      <c r="S1876">
        <v>68</v>
      </c>
    </row>
    <row r="1877" spans="1:20" ht="15.75" customHeight="1" x14ac:dyDescent="0.25">
      <c r="A1877" s="8">
        <v>44845</v>
      </c>
      <c r="B1877" t="s">
        <v>6</v>
      </c>
      <c r="C1877">
        <v>2022</v>
      </c>
      <c r="D1877" s="13">
        <v>2</v>
      </c>
      <c r="E1877" t="s">
        <v>75</v>
      </c>
      <c r="F1877">
        <v>83</v>
      </c>
      <c r="G1877">
        <v>433</v>
      </c>
      <c r="H1877" s="24">
        <v>862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9"/>
        <v>17</v>
      </c>
      <c r="Q1877">
        <v>19</v>
      </c>
      <c r="R1877" s="31">
        <v>90.4</v>
      </c>
      <c r="S1877">
        <v>36</v>
      </c>
    </row>
    <row r="1878" spans="1:20" ht="15.75" customHeight="1" x14ac:dyDescent="0.25">
      <c r="A1878" s="8">
        <v>44845</v>
      </c>
      <c r="B1878" t="s">
        <v>6</v>
      </c>
      <c r="C1878">
        <v>2022</v>
      </c>
      <c r="D1878" s="13">
        <v>2</v>
      </c>
      <c r="E1878" t="s">
        <v>75</v>
      </c>
      <c r="F1878">
        <v>83</v>
      </c>
      <c r="G1878">
        <v>434</v>
      </c>
      <c r="H1878" s="24">
        <v>843</v>
      </c>
      <c r="I1878">
        <v>9.125</v>
      </c>
      <c r="J1878">
        <v>17</v>
      </c>
      <c r="K1878">
        <v>8</v>
      </c>
      <c r="L1878">
        <v>33</v>
      </c>
      <c r="M1878">
        <v>2</v>
      </c>
      <c r="N1878" s="35">
        <v>21.2</v>
      </c>
      <c r="O1878" s="35" t="s">
        <v>33</v>
      </c>
      <c r="P1878">
        <f t="shared" si="49"/>
        <v>24</v>
      </c>
      <c r="Q1878">
        <v>18</v>
      </c>
      <c r="R1878" s="31">
        <v>81.8</v>
      </c>
      <c r="S1878">
        <v>42</v>
      </c>
    </row>
    <row r="1879" spans="1:20" ht="15.75" customHeight="1" x14ac:dyDescent="0.25">
      <c r="A1879" s="8">
        <v>44845</v>
      </c>
      <c r="B1879" t="s">
        <v>6</v>
      </c>
      <c r="C1879">
        <v>2022</v>
      </c>
      <c r="D1879" s="13">
        <v>2</v>
      </c>
      <c r="E1879" t="s">
        <v>75</v>
      </c>
      <c r="F1879">
        <v>83</v>
      </c>
      <c r="G1879">
        <v>434</v>
      </c>
      <c r="H1879" s="24">
        <v>844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9"/>
        <v>36</v>
      </c>
      <c r="Q1879">
        <v>30</v>
      </c>
      <c r="R1879" s="31">
        <v>63.8</v>
      </c>
      <c r="S1879">
        <v>66</v>
      </c>
    </row>
    <row r="1880" spans="1:20" ht="15.75" customHeight="1" x14ac:dyDescent="0.25">
      <c r="A1880" s="8">
        <v>44845</v>
      </c>
      <c r="B1880" t="s">
        <v>6</v>
      </c>
      <c r="C1880">
        <v>2022</v>
      </c>
      <c r="D1880" s="13">
        <v>2</v>
      </c>
      <c r="E1880" t="s">
        <v>75</v>
      </c>
      <c r="F1880">
        <v>83</v>
      </c>
      <c r="G1880">
        <v>434</v>
      </c>
      <c r="H1880" s="24">
        <v>845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9"/>
        <v>0</v>
      </c>
      <c r="Q1880">
        <v>0</v>
      </c>
      <c r="R1880" s="31">
        <v>0</v>
      </c>
      <c r="S1880">
        <v>0</v>
      </c>
      <c r="T1880" t="s">
        <v>131</v>
      </c>
    </row>
    <row r="1881" spans="1:20" ht="15.75" customHeight="1" x14ac:dyDescent="0.25">
      <c r="A1881" s="8">
        <v>44845</v>
      </c>
      <c r="B1881" t="s">
        <v>6</v>
      </c>
      <c r="C1881">
        <v>2022</v>
      </c>
      <c r="D1881" s="13">
        <v>2</v>
      </c>
      <c r="E1881" t="s">
        <v>75</v>
      </c>
      <c r="F1881">
        <v>83</v>
      </c>
      <c r="G1881">
        <v>434</v>
      </c>
      <c r="H1881" s="24">
        <v>846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9"/>
        <v>3</v>
      </c>
      <c r="Q1881">
        <v>0</v>
      </c>
      <c r="R1881" s="31">
        <v>31.8</v>
      </c>
      <c r="S1881">
        <v>3</v>
      </c>
    </row>
    <row r="1882" spans="1:20" ht="15.75" customHeight="1" x14ac:dyDescent="0.25">
      <c r="A1882" s="8">
        <v>44845</v>
      </c>
      <c r="B1882" t="s">
        <v>6</v>
      </c>
      <c r="C1882">
        <v>2022</v>
      </c>
      <c r="D1882" s="13">
        <v>2</v>
      </c>
      <c r="E1882" t="s">
        <v>75</v>
      </c>
      <c r="F1882">
        <v>83</v>
      </c>
      <c r="G1882">
        <v>434</v>
      </c>
      <c r="H1882" s="24">
        <v>847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9"/>
        <v>7</v>
      </c>
      <c r="Q1882">
        <v>22</v>
      </c>
      <c r="R1882" s="31">
        <v>84.6</v>
      </c>
      <c r="S1882">
        <v>29</v>
      </c>
    </row>
    <row r="1883" spans="1:20" ht="15.75" customHeight="1" x14ac:dyDescent="0.25">
      <c r="A1883" s="8">
        <v>44845</v>
      </c>
      <c r="B1883" t="s">
        <v>6</v>
      </c>
      <c r="C1883">
        <v>2022</v>
      </c>
      <c r="D1883" s="13">
        <v>2</v>
      </c>
      <c r="E1883" t="s">
        <v>75</v>
      </c>
      <c r="F1883">
        <v>83</v>
      </c>
      <c r="G1883">
        <v>434</v>
      </c>
      <c r="H1883" s="24">
        <v>848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9"/>
        <v>24</v>
      </c>
      <c r="Q1883">
        <v>31</v>
      </c>
      <c r="R1883" s="31">
        <v>89.6</v>
      </c>
      <c r="S1883">
        <v>55</v>
      </c>
    </row>
    <row r="1884" spans="1:20" ht="15.75" customHeight="1" x14ac:dyDescent="0.25">
      <c r="A1884" s="8">
        <v>44845</v>
      </c>
      <c r="B1884" t="s">
        <v>6</v>
      </c>
      <c r="C1884">
        <v>2022</v>
      </c>
      <c r="D1884" s="13">
        <v>2</v>
      </c>
      <c r="E1884" t="s">
        <v>75</v>
      </c>
      <c r="F1884">
        <v>83</v>
      </c>
      <c r="G1884">
        <v>434</v>
      </c>
      <c r="H1884" s="24">
        <v>849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9"/>
        <v>18</v>
      </c>
      <c r="Q1884">
        <v>11</v>
      </c>
      <c r="R1884" s="31">
        <v>69.2</v>
      </c>
      <c r="S1884">
        <v>29</v>
      </c>
    </row>
    <row r="1885" spans="1:20" ht="15.75" customHeight="1" x14ac:dyDescent="0.25">
      <c r="A1885" s="8">
        <v>44845</v>
      </c>
      <c r="B1885" t="s">
        <v>6</v>
      </c>
      <c r="C1885">
        <v>2022</v>
      </c>
      <c r="D1885" s="13">
        <v>2</v>
      </c>
      <c r="E1885" t="s">
        <v>75</v>
      </c>
      <c r="F1885">
        <v>83</v>
      </c>
      <c r="G1885">
        <v>434</v>
      </c>
      <c r="H1885" s="24">
        <v>850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9"/>
        <v>23</v>
      </c>
      <c r="Q1885">
        <v>18</v>
      </c>
      <c r="R1885" s="31">
        <v>77.599999999999994</v>
      </c>
      <c r="S1885">
        <v>41</v>
      </c>
    </row>
    <row r="1886" spans="1:20" ht="15.75" customHeight="1" x14ac:dyDescent="0.25">
      <c r="A1886" s="8">
        <v>44845</v>
      </c>
      <c r="B1886" t="s">
        <v>6</v>
      </c>
      <c r="C1886">
        <v>2022</v>
      </c>
      <c r="D1886" s="13">
        <v>2</v>
      </c>
      <c r="E1886" t="s">
        <v>75</v>
      </c>
      <c r="F1886">
        <v>83</v>
      </c>
      <c r="G1886">
        <v>434</v>
      </c>
      <c r="H1886" s="24">
        <v>851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9"/>
        <v>4</v>
      </c>
      <c r="Q1886">
        <v>0</v>
      </c>
      <c r="R1886" s="31">
        <v>40.200000000000003</v>
      </c>
      <c r="S1886">
        <v>4</v>
      </c>
    </row>
    <row r="1887" spans="1:20" ht="15.75" customHeight="1" x14ac:dyDescent="0.25">
      <c r="A1887" s="8">
        <v>44845</v>
      </c>
      <c r="B1887" t="s">
        <v>6</v>
      </c>
      <c r="C1887">
        <v>2022</v>
      </c>
      <c r="D1887" s="13">
        <v>2</v>
      </c>
      <c r="E1887" t="s">
        <v>75</v>
      </c>
      <c r="F1887">
        <v>83</v>
      </c>
      <c r="G1887">
        <v>434</v>
      </c>
      <c r="H1887" s="24">
        <v>852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9"/>
        <v>31</v>
      </c>
      <c r="Q1887">
        <v>15</v>
      </c>
      <c r="R1887" s="31">
        <v>80.599999999999994</v>
      </c>
      <c r="S1887">
        <v>46</v>
      </c>
    </row>
    <row r="1888" spans="1:20" ht="15.75" customHeight="1" x14ac:dyDescent="0.25">
      <c r="A1888" s="8">
        <v>44845</v>
      </c>
      <c r="B1888" t="s">
        <v>6</v>
      </c>
      <c r="C1888">
        <v>2022</v>
      </c>
      <c r="D1888" s="13">
        <v>2</v>
      </c>
      <c r="E1888" t="s">
        <v>75</v>
      </c>
      <c r="F1888">
        <v>83</v>
      </c>
      <c r="G1888">
        <v>435</v>
      </c>
      <c r="H1888" s="24">
        <v>833</v>
      </c>
      <c r="I1888">
        <v>10.125</v>
      </c>
      <c r="J1888">
        <v>30</v>
      </c>
      <c r="K1888">
        <v>17</v>
      </c>
      <c r="L1888">
        <v>30</v>
      </c>
      <c r="M1888">
        <v>0.5</v>
      </c>
      <c r="N1888" s="35">
        <v>20.8</v>
      </c>
      <c r="O1888" s="35" t="s">
        <v>33</v>
      </c>
      <c r="P1888">
        <f t="shared" si="49"/>
        <v>20</v>
      </c>
      <c r="Q1888">
        <v>8</v>
      </c>
      <c r="R1888" s="31">
        <v>84.4</v>
      </c>
      <c r="S1888">
        <v>28</v>
      </c>
    </row>
    <row r="1889" spans="1:19" ht="15.75" customHeight="1" x14ac:dyDescent="0.25">
      <c r="A1889" s="8">
        <v>44845</v>
      </c>
      <c r="B1889" t="s">
        <v>6</v>
      </c>
      <c r="C1889">
        <v>2022</v>
      </c>
      <c r="D1889" s="13">
        <v>2</v>
      </c>
      <c r="E1889" t="s">
        <v>75</v>
      </c>
      <c r="F1889">
        <v>83</v>
      </c>
      <c r="G1889">
        <v>435</v>
      </c>
      <c r="H1889" s="24">
        <v>834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9"/>
        <v>13</v>
      </c>
      <c r="Q1889">
        <v>29</v>
      </c>
      <c r="R1889" s="31">
        <v>62</v>
      </c>
      <c r="S1889">
        <v>42</v>
      </c>
    </row>
    <row r="1890" spans="1:19" ht="15.75" customHeight="1" x14ac:dyDescent="0.25">
      <c r="A1890" s="8">
        <v>44845</v>
      </c>
      <c r="B1890" t="s">
        <v>6</v>
      </c>
      <c r="C1890">
        <v>2022</v>
      </c>
      <c r="D1890" s="13">
        <v>2</v>
      </c>
      <c r="E1890" t="s">
        <v>75</v>
      </c>
      <c r="F1890">
        <v>83</v>
      </c>
      <c r="G1890">
        <v>435</v>
      </c>
      <c r="H1890" s="24">
        <v>835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9"/>
        <v>67</v>
      </c>
      <c r="Q1890">
        <v>42</v>
      </c>
      <c r="R1890" s="31">
        <v>91.4</v>
      </c>
      <c r="S1890">
        <v>109</v>
      </c>
    </row>
    <row r="1891" spans="1:19" ht="15.75" customHeight="1" x14ac:dyDescent="0.25">
      <c r="A1891" s="8">
        <v>44845</v>
      </c>
      <c r="B1891" t="s">
        <v>6</v>
      </c>
      <c r="C1891">
        <v>2022</v>
      </c>
      <c r="D1891" s="13">
        <v>2</v>
      </c>
      <c r="E1891" t="s">
        <v>75</v>
      </c>
      <c r="F1891">
        <v>83</v>
      </c>
      <c r="G1891">
        <v>435</v>
      </c>
      <c r="H1891" s="24">
        <v>836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9"/>
        <v>55</v>
      </c>
      <c r="Q1891">
        <v>36</v>
      </c>
      <c r="R1891" s="31">
        <v>86.6</v>
      </c>
      <c r="S1891">
        <v>91</v>
      </c>
    </row>
    <row r="1892" spans="1:19" ht="15.75" customHeight="1" x14ac:dyDescent="0.25">
      <c r="A1892" s="8">
        <v>44845</v>
      </c>
      <c r="B1892" t="s">
        <v>6</v>
      </c>
      <c r="C1892">
        <v>2022</v>
      </c>
      <c r="D1892" s="13">
        <v>2</v>
      </c>
      <c r="E1892" t="s">
        <v>75</v>
      </c>
      <c r="F1892">
        <v>83</v>
      </c>
      <c r="G1892">
        <v>435</v>
      </c>
      <c r="H1892" s="24">
        <v>837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9"/>
        <v>56</v>
      </c>
      <c r="Q1892">
        <v>31</v>
      </c>
      <c r="R1892" s="31">
        <v>98.8</v>
      </c>
      <c r="S1892">
        <v>87</v>
      </c>
    </row>
    <row r="1893" spans="1:19" ht="15.75" customHeight="1" x14ac:dyDescent="0.25">
      <c r="A1893" s="8">
        <v>44845</v>
      </c>
      <c r="B1893" t="s">
        <v>6</v>
      </c>
      <c r="C1893">
        <v>2022</v>
      </c>
      <c r="D1893" s="13">
        <v>2</v>
      </c>
      <c r="E1893" t="s">
        <v>75</v>
      </c>
      <c r="F1893">
        <v>83</v>
      </c>
      <c r="G1893">
        <v>435</v>
      </c>
      <c r="H1893" s="24">
        <v>838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9"/>
        <v>38</v>
      </c>
      <c r="Q1893">
        <v>24</v>
      </c>
      <c r="R1893" s="31">
        <v>74.8</v>
      </c>
      <c r="S1893">
        <v>62</v>
      </c>
    </row>
    <row r="1894" spans="1:19" ht="15.75" customHeight="1" x14ac:dyDescent="0.25">
      <c r="A1894" s="8">
        <v>44845</v>
      </c>
      <c r="B1894" t="s">
        <v>6</v>
      </c>
      <c r="C1894">
        <v>2022</v>
      </c>
      <c r="D1894" s="13">
        <v>2</v>
      </c>
      <c r="E1894" t="s">
        <v>75</v>
      </c>
      <c r="F1894">
        <v>83</v>
      </c>
      <c r="G1894">
        <v>435</v>
      </c>
      <c r="H1894" s="24">
        <v>839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9"/>
        <v>41</v>
      </c>
      <c r="Q1894">
        <v>78</v>
      </c>
      <c r="R1894" s="31">
        <v>96.2</v>
      </c>
      <c r="S1894">
        <v>119</v>
      </c>
    </row>
    <row r="1895" spans="1:19" ht="15.75" customHeight="1" x14ac:dyDescent="0.25">
      <c r="A1895" s="8">
        <v>44845</v>
      </c>
      <c r="B1895" t="s">
        <v>6</v>
      </c>
      <c r="C1895">
        <v>2022</v>
      </c>
      <c r="D1895" s="13">
        <v>2</v>
      </c>
      <c r="E1895" t="s">
        <v>75</v>
      </c>
      <c r="F1895">
        <v>83</v>
      </c>
      <c r="G1895">
        <v>435</v>
      </c>
      <c r="H1895" s="24">
        <v>840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9"/>
        <v>28</v>
      </c>
      <c r="Q1895">
        <v>21</v>
      </c>
      <c r="R1895" s="31">
        <v>88.2</v>
      </c>
      <c r="S1895">
        <v>49</v>
      </c>
    </row>
    <row r="1896" spans="1:19" ht="15.75" customHeight="1" x14ac:dyDescent="0.25">
      <c r="A1896" s="8">
        <v>44845</v>
      </c>
      <c r="B1896" t="s">
        <v>6</v>
      </c>
      <c r="C1896">
        <v>2022</v>
      </c>
      <c r="D1896" s="13">
        <v>2</v>
      </c>
      <c r="E1896" t="s">
        <v>75</v>
      </c>
      <c r="F1896">
        <v>83</v>
      </c>
      <c r="G1896">
        <v>435</v>
      </c>
      <c r="H1896" s="24">
        <v>841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9"/>
        <v>62</v>
      </c>
      <c r="Q1896">
        <v>25</v>
      </c>
      <c r="R1896" s="31">
        <v>85.2</v>
      </c>
      <c r="S1896">
        <v>87</v>
      </c>
    </row>
    <row r="1897" spans="1:19" ht="15.75" customHeight="1" x14ac:dyDescent="0.25">
      <c r="A1897" s="8">
        <v>44845</v>
      </c>
      <c r="B1897" t="s">
        <v>6</v>
      </c>
      <c r="C1897">
        <v>2022</v>
      </c>
      <c r="D1897" s="13">
        <v>2</v>
      </c>
      <c r="E1897" t="s">
        <v>75</v>
      </c>
      <c r="F1897">
        <v>83</v>
      </c>
      <c r="G1897">
        <v>435</v>
      </c>
      <c r="H1897" s="24">
        <v>842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9"/>
        <v>48</v>
      </c>
      <c r="Q1897">
        <v>49</v>
      </c>
      <c r="R1897" s="31">
        <v>98.4</v>
      </c>
      <c r="S1897">
        <v>97</v>
      </c>
    </row>
    <row r="1898" spans="1:19" ht="15.75" customHeight="1" x14ac:dyDescent="0.25">
      <c r="A1898" s="8">
        <v>44845</v>
      </c>
      <c r="B1898" t="s">
        <v>6</v>
      </c>
      <c r="C1898">
        <v>2022</v>
      </c>
      <c r="D1898" s="13">
        <v>2</v>
      </c>
      <c r="E1898" t="s">
        <v>75</v>
      </c>
      <c r="F1898">
        <v>84</v>
      </c>
      <c r="G1898">
        <v>436</v>
      </c>
      <c r="H1898" s="24">
        <v>893</v>
      </c>
      <c r="I1898">
        <v>3.625</v>
      </c>
      <c r="J1898">
        <v>25</v>
      </c>
      <c r="K1898">
        <v>5</v>
      </c>
      <c r="L1898">
        <v>10</v>
      </c>
      <c r="M1898">
        <v>2</v>
      </c>
      <c r="N1898" s="35">
        <v>25.8</v>
      </c>
      <c r="O1898" s="35" t="s">
        <v>34</v>
      </c>
      <c r="P1898">
        <f t="shared" si="49"/>
        <v>39</v>
      </c>
      <c r="Q1898">
        <v>35</v>
      </c>
      <c r="R1898" s="31">
        <v>81</v>
      </c>
      <c r="S1898">
        <v>74</v>
      </c>
    </row>
    <row r="1899" spans="1:19" ht="15.75" customHeight="1" x14ac:dyDescent="0.25">
      <c r="A1899" s="8">
        <v>44845</v>
      </c>
      <c r="B1899" t="s">
        <v>6</v>
      </c>
      <c r="C1899">
        <v>2022</v>
      </c>
      <c r="D1899" s="13">
        <v>2</v>
      </c>
      <c r="E1899" t="s">
        <v>75</v>
      </c>
      <c r="F1899">
        <v>84</v>
      </c>
      <c r="G1899">
        <v>436</v>
      </c>
      <c r="H1899" s="24">
        <v>894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9"/>
        <v>19</v>
      </c>
      <c r="Q1899">
        <v>52</v>
      </c>
      <c r="R1899" s="31">
        <v>95</v>
      </c>
      <c r="S1899">
        <v>71</v>
      </c>
    </row>
    <row r="1900" spans="1:19" ht="15.75" customHeight="1" x14ac:dyDescent="0.25">
      <c r="A1900" s="8">
        <v>44845</v>
      </c>
      <c r="B1900" t="s">
        <v>6</v>
      </c>
      <c r="C1900">
        <v>2022</v>
      </c>
      <c r="D1900" s="13">
        <v>2</v>
      </c>
      <c r="E1900" t="s">
        <v>75</v>
      </c>
      <c r="F1900">
        <v>84</v>
      </c>
      <c r="G1900">
        <v>436</v>
      </c>
      <c r="H1900" s="24">
        <v>895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9"/>
        <v>71</v>
      </c>
      <c r="Q1900">
        <v>55</v>
      </c>
      <c r="R1900" s="31">
        <v>103.2</v>
      </c>
      <c r="S1900">
        <v>126</v>
      </c>
    </row>
    <row r="1901" spans="1:19" ht="15.75" customHeight="1" x14ac:dyDescent="0.25">
      <c r="A1901" s="8">
        <v>44845</v>
      </c>
      <c r="B1901" t="s">
        <v>6</v>
      </c>
      <c r="C1901">
        <v>2022</v>
      </c>
      <c r="D1901" s="13">
        <v>2</v>
      </c>
      <c r="E1901" t="s">
        <v>75</v>
      </c>
      <c r="F1901">
        <v>84</v>
      </c>
      <c r="G1901">
        <v>436</v>
      </c>
      <c r="H1901" s="24">
        <v>896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9"/>
        <v>30</v>
      </c>
      <c r="Q1901">
        <v>28</v>
      </c>
      <c r="R1901" s="31">
        <v>80.400000000000006</v>
      </c>
      <c r="S1901">
        <v>58</v>
      </c>
    </row>
    <row r="1902" spans="1:19" ht="15.75" customHeight="1" x14ac:dyDescent="0.25">
      <c r="A1902" s="8">
        <v>44845</v>
      </c>
      <c r="B1902" t="s">
        <v>6</v>
      </c>
      <c r="C1902">
        <v>2022</v>
      </c>
      <c r="D1902" s="13">
        <v>2</v>
      </c>
      <c r="E1902" t="s">
        <v>75</v>
      </c>
      <c r="F1902">
        <v>84</v>
      </c>
      <c r="G1902">
        <v>436</v>
      </c>
      <c r="H1902" s="24">
        <v>897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9"/>
        <v>16</v>
      </c>
      <c r="Q1902">
        <v>21</v>
      </c>
      <c r="R1902" s="31">
        <v>88.8</v>
      </c>
      <c r="S1902">
        <v>37</v>
      </c>
    </row>
    <row r="1903" spans="1:19" ht="15.75" customHeight="1" x14ac:dyDescent="0.25">
      <c r="A1903" s="8">
        <v>44845</v>
      </c>
      <c r="B1903" t="s">
        <v>6</v>
      </c>
      <c r="C1903">
        <v>2022</v>
      </c>
      <c r="D1903" s="13">
        <v>2</v>
      </c>
      <c r="E1903" t="s">
        <v>75</v>
      </c>
      <c r="F1903">
        <v>84</v>
      </c>
      <c r="G1903">
        <v>436</v>
      </c>
      <c r="H1903" s="24">
        <v>898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9"/>
        <v>34</v>
      </c>
      <c r="Q1903">
        <v>30</v>
      </c>
      <c r="R1903" s="31">
        <v>86.6</v>
      </c>
      <c r="S1903">
        <v>64</v>
      </c>
    </row>
    <row r="1904" spans="1:19" ht="15.75" customHeight="1" x14ac:dyDescent="0.25">
      <c r="A1904" s="8">
        <v>44845</v>
      </c>
      <c r="B1904" t="s">
        <v>6</v>
      </c>
      <c r="C1904">
        <v>2022</v>
      </c>
      <c r="D1904" s="13">
        <v>2</v>
      </c>
      <c r="E1904" t="s">
        <v>75</v>
      </c>
      <c r="F1904">
        <v>84</v>
      </c>
      <c r="G1904">
        <v>436</v>
      </c>
      <c r="H1904" s="24">
        <v>899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9"/>
        <v>123</v>
      </c>
      <c r="Q1904">
        <v>79</v>
      </c>
      <c r="R1904" s="31">
        <v>98.2</v>
      </c>
      <c r="S1904">
        <v>202</v>
      </c>
    </row>
    <row r="1905" spans="1:20" ht="15.75" customHeight="1" x14ac:dyDescent="0.25">
      <c r="A1905" s="8">
        <v>44845</v>
      </c>
      <c r="B1905" t="s">
        <v>6</v>
      </c>
      <c r="C1905">
        <v>2022</v>
      </c>
      <c r="D1905" s="13">
        <v>2</v>
      </c>
      <c r="E1905" t="s">
        <v>75</v>
      </c>
      <c r="F1905">
        <v>84</v>
      </c>
      <c r="G1905">
        <v>436</v>
      </c>
      <c r="H1905" s="24">
        <v>900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9"/>
        <v>40</v>
      </c>
      <c r="Q1905">
        <v>23</v>
      </c>
      <c r="R1905" s="31">
        <v>95</v>
      </c>
      <c r="S1905">
        <v>63</v>
      </c>
    </row>
    <row r="1906" spans="1:20" ht="15.75" customHeight="1" x14ac:dyDescent="0.25">
      <c r="A1906" s="8">
        <v>44845</v>
      </c>
      <c r="B1906" t="s">
        <v>6</v>
      </c>
      <c r="C1906">
        <v>2022</v>
      </c>
      <c r="D1906" s="13">
        <v>2</v>
      </c>
      <c r="E1906" t="s">
        <v>75</v>
      </c>
      <c r="F1906">
        <v>84</v>
      </c>
      <c r="G1906">
        <v>436</v>
      </c>
      <c r="H1906" s="24">
        <v>901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9"/>
        <v>40</v>
      </c>
      <c r="Q1906">
        <v>22</v>
      </c>
      <c r="R1906" s="31">
        <v>73</v>
      </c>
      <c r="S1906">
        <v>62</v>
      </c>
    </row>
    <row r="1907" spans="1:20" ht="15.75" customHeight="1" x14ac:dyDescent="0.25">
      <c r="A1907" s="8">
        <v>44845</v>
      </c>
      <c r="B1907" t="s">
        <v>6</v>
      </c>
      <c r="C1907">
        <v>2022</v>
      </c>
      <c r="D1907" s="13">
        <v>2</v>
      </c>
      <c r="E1907" t="s">
        <v>75</v>
      </c>
      <c r="F1907">
        <v>84</v>
      </c>
      <c r="G1907">
        <v>436</v>
      </c>
      <c r="H1907" s="24">
        <v>902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9"/>
        <v>35</v>
      </c>
      <c r="Q1907">
        <v>52</v>
      </c>
      <c r="R1907" s="31">
        <v>91.6</v>
      </c>
      <c r="S1907">
        <v>87</v>
      </c>
    </row>
    <row r="1908" spans="1:20" ht="15.75" customHeight="1" x14ac:dyDescent="0.25">
      <c r="A1908" s="8">
        <v>44845</v>
      </c>
      <c r="B1908" t="s">
        <v>6</v>
      </c>
      <c r="C1908">
        <v>2022</v>
      </c>
      <c r="D1908" s="13">
        <v>2</v>
      </c>
      <c r="E1908" t="s">
        <v>75</v>
      </c>
      <c r="F1908">
        <v>84</v>
      </c>
      <c r="G1908">
        <v>437</v>
      </c>
      <c r="H1908" s="24">
        <v>913</v>
      </c>
      <c r="I1908">
        <v>4.875</v>
      </c>
      <c r="J1908">
        <v>38</v>
      </c>
      <c r="K1908">
        <v>14</v>
      </c>
      <c r="L1908">
        <v>4</v>
      </c>
      <c r="M1908">
        <v>0.5</v>
      </c>
      <c r="N1908" s="35">
        <v>23.4</v>
      </c>
      <c r="O1908" s="35" t="s">
        <v>34</v>
      </c>
      <c r="P1908">
        <f t="shared" si="49"/>
        <v>73</v>
      </c>
      <c r="Q1908">
        <v>31</v>
      </c>
      <c r="R1908" s="31">
        <v>89.4</v>
      </c>
      <c r="S1908">
        <v>104</v>
      </c>
    </row>
    <row r="1909" spans="1:20" ht="15.75" customHeight="1" x14ac:dyDescent="0.25">
      <c r="A1909" s="8">
        <v>44845</v>
      </c>
      <c r="B1909" t="s">
        <v>6</v>
      </c>
      <c r="C1909">
        <v>2022</v>
      </c>
      <c r="D1909" s="13">
        <v>2</v>
      </c>
      <c r="E1909" t="s">
        <v>75</v>
      </c>
      <c r="F1909">
        <v>84</v>
      </c>
      <c r="G1909">
        <v>437</v>
      </c>
      <c r="H1909" s="24">
        <v>914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9"/>
        <v>61</v>
      </c>
      <c r="Q1909">
        <v>63</v>
      </c>
      <c r="R1909" s="31">
        <v>105.4</v>
      </c>
      <c r="S1909">
        <v>124</v>
      </c>
    </row>
    <row r="1910" spans="1:20" ht="15.75" customHeight="1" x14ac:dyDescent="0.25">
      <c r="A1910" s="8">
        <v>44845</v>
      </c>
      <c r="B1910" t="s">
        <v>6</v>
      </c>
      <c r="C1910">
        <v>2022</v>
      </c>
      <c r="D1910" s="13">
        <v>2</v>
      </c>
      <c r="E1910" t="s">
        <v>75</v>
      </c>
      <c r="F1910">
        <v>84</v>
      </c>
      <c r="G1910">
        <v>437</v>
      </c>
      <c r="H1910" s="24">
        <v>915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9"/>
        <v>37</v>
      </c>
      <c r="Q1910">
        <v>15</v>
      </c>
      <c r="R1910" s="31">
        <v>79.2</v>
      </c>
      <c r="S1910">
        <v>52</v>
      </c>
    </row>
    <row r="1911" spans="1:20" ht="15.75" customHeight="1" x14ac:dyDescent="0.25">
      <c r="A1911" s="8">
        <v>44845</v>
      </c>
      <c r="B1911" t="s">
        <v>6</v>
      </c>
      <c r="C1911">
        <v>2022</v>
      </c>
      <c r="D1911" s="13">
        <v>2</v>
      </c>
      <c r="E1911" t="s">
        <v>75</v>
      </c>
      <c r="F1911">
        <v>84</v>
      </c>
      <c r="G1911">
        <v>437</v>
      </c>
      <c r="H1911" s="24">
        <v>916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9"/>
        <v>41</v>
      </c>
      <c r="Q1911">
        <v>63</v>
      </c>
      <c r="R1911" s="31">
        <v>103.2</v>
      </c>
      <c r="S1911">
        <v>104</v>
      </c>
    </row>
    <row r="1912" spans="1:20" ht="15.75" customHeight="1" x14ac:dyDescent="0.25">
      <c r="A1912" s="8">
        <v>44845</v>
      </c>
      <c r="B1912" t="s">
        <v>6</v>
      </c>
      <c r="C1912">
        <v>2022</v>
      </c>
      <c r="D1912" s="13">
        <v>2</v>
      </c>
      <c r="E1912" t="s">
        <v>75</v>
      </c>
      <c r="F1912">
        <v>84</v>
      </c>
      <c r="G1912">
        <v>437</v>
      </c>
      <c r="H1912" s="24">
        <v>917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9"/>
        <v>27</v>
      </c>
      <c r="Q1912">
        <v>2</v>
      </c>
      <c r="R1912" s="31">
        <v>63</v>
      </c>
      <c r="S1912">
        <v>29</v>
      </c>
    </row>
    <row r="1913" spans="1:20" ht="15.75" customHeight="1" x14ac:dyDescent="0.25">
      <c r="A1913" s="8">
        <v>44845</v>
      </c>
      <c r="B1913" t="s">
        <v>6</v>
      </c>
      <c r="C1913">
        <v>2022</v>
      </c>
      <c r="D1913" s="13">
        <v>2</v>
      </c>
      <c r="E1913" t="s">
        <v>75</v>
      </c>
      <c r="F1913">
        <v>84</v>
      </c>
      <c r="G1913">
        <v>437</v>
      </c>
      <c r="H1913" s="24">
        <v>918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9"/>
        <v>51</v>
      </c>
      <c r="Q1913">
        <v>59</v>
      </c>
      <c r="R1913" s="31">
        <v>87.6</v>
      </c>
      <c r="S1913">
        <v>110</v>
      </c>
    </row>
    <row r="1914" spans="1:20" ht="15.75" customHeight="1" x14ac:dyDescent="0.25">
      <c r="A1914" s="8">
        <v>44845</v>
      </c>
      <c r="B1914" t="s">
        <v>6</v>
      </c>
      <c r="C1914">
        <v>2022</v>
      </c>
      <c r="D1914" s="13">
        <v>2</v>
      </c>
      <c r="E1914" t="s">
        <v>75</v>
      </c>
      <c r="F1914">
        <v>84</v>
      </c>
      <c r="G1914">
        <v>437</v>
      </c>
      <c r="H1914" s="24">
        <v>919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9"/>
        <v>18</v>
      </c>
      <c r="Q1914">
        <v>5</v>
      </c>
      <c r="R1914" s="31">
        <v>60.8</v>
      </c>
      <c r="S1914">
        <v>23</v>
      </c>
    </row>
    <row r="1915" spans="1:20" ht="15.75" customHeight="1" x14ac:dyDescent="0.25">
      <c r="A1915" s="8">
        <v>44845</v>
      </c>
      <c r="B1915" t="s">
        <v>6</v>
      </c>
      <c r="C1915">
        <v>2022</v>
      </c>
      <c r="D1915" s="13">
        <v>2</v>
      </c>
      <c r="E1915" t="s">
        <v>75</v>
      </c>
      <c r="F1915">
        <v>84</v>
      </c>
      <c r="G1915">
        <v>437</v>
      </c>
      <c r="H1915" s="24">
        <v>920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9"/>
        <v>2</v>
      </c>
      <c r="Q1915">
        <v>8</v>
      </c>
      <c r="R1915" s="31">
        <v>64.8</v>
      </c>
      <c r="S1915">
        <v>10</v>
      </c>
    </row>
    <row r="1916" spans="1:20" ht="15.75" customHeight="1" x14ac:dyDescent="0.25">
      <c r="A1916" s="8">
        <v>44845</v>
      </c>
      <c r="B1916" t="s">
        <v>6</v>
      </c>
      <c r="C1916">
        <v>2022</v>
      </c>
      <c r="D1916" s="13">
        <v>2</v>
      </c>
      <c r="E1916" t="s">
        <v>75</v>
      </c>
      <c r="F1916">
        <v>84</v>
      </c>
      <c r="G1916">
        <v>437</v>
      </c>
      <c r="H1916" s="24">
        <v>921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9"/>
        <v>68</v>
      </c>
      <c r="Q1916">
        <v>38</v>
      </c>
      <c r="R1916" s="31">
        <v>77.2</v>
      </c>
      <c r="S1916">
        <v>106</v>
      </c>
      <c r="T1916" t="s">
        <v>148</v>
      </c>
    </row>
    <row r="1917" spans="1:20" ht="15.75" customHeight="1" x14ac:dyDescent="0.25">
      <c r="A1917" s="8">
        <v>44845</v>
      </c>
      <c r="B1917" t="s">
        <v>6</v>
      </c>
      <c r="C1917">
        <v>2022</v>
      </c>
      <c r="D1917" s="13">
        <v>2</v>
      </c>
      <c r="E1917" t="s">
        <v>75</v>
      </c>
      <c r="F1917">
        <v>84</v>
      </c>
      <c r="G1917">
        <v>437</v>
      </c>
      <c r="H1917" s="24">
        <v>922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9"/>
        <v>25</v>
      </c>
      <c r="Q1917">
        <v>11</v>
      </c>
      <c r="R1917" s="31">
        <v>86.6</v>
      </c>
      <c r="S1917">
        <v>36</v>
      </c>
    </row>
    <row r="1918" spans="1:20" ht="15.75" customHeight="1" x14ac:dyDescent="0.25">
      <c r="A1918" s="8">
        <v>44845</v>
      </c>
      <c r="B1918" t="s">
        <v>6</v>
      </c>
      <c r="C1918">
        <v>2022</v>
      </c>
      <c r="D1918" s="13">
        <v>2</v>
      </c>
      <c r="E1918" t="s">
        <v>75</v>
      </c>
      <c r="F1918">
        <v>84</v>
      </c>
      <c r="G1918">
        <v>438</v>
      </c>
      <c r="H1918" s="24">
        <v>903</v>
      </c>
      <c r="I1918">
        <v>7.6875</v>
      </c>
      <c r="J1918">
        <v>33</v>
      </c>
      <c r="K1918">
        <v>11</v>
      </c>
      <c r="L1918">
        <v>3</v>
      </c>
      <c r="M1918">
        <v>1</v>
      </c>
      <c r="N1918" s="35">
        <v>22.6</v>
      </c>
      <c r="O1918" s="35" t="s">
        <v>34</v>
      </c>
      <c r="P1918">
        <f t="shared" si="49"/>
        <v>27</v>
      </c>
      <c r="Q1918">
        <v>25</v>
      </c>
      <c r="R1918" s="31">
        <v>80.2</v>
      </c>
      <c r="S1918">
        <v>52</v>
      </c>
    </row>
    <row r="1919" spans="1:20" ht="15.75" customHeight="1" x14ac:dyDescent="0.25">
      <c r="A1919" s="8">
        <v>44845</v>
      </c>
      <c r="B1919" t="s">
        <v>6</v>
      </c>
      <c r="C1919">
        <v>2022</v>
      </c>
      <c r="D1919" s="13">
        <v>2</v>
      </c>
      <c r="E1919" t="s">
        <v>75</v>
      </c>
      <c r="F1919">
        <v>84</v>
      </c>
      <c r="G1919">
        <v>438</v>
      </c>
      <c r="H1919" s="24">
        <v>904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9"/>
        <v>59</v>
      </c>
      <c r="Q1919">
        <v>17</v>
      </c>
      <c r="R1919" s="31">
        <v>86.8</v>
      </c>
      <c r="S1919">
        <v>76</v>
      </c>
    </row>
    <row r="1920" spans="1:20" ht="15.75" customHeight="1" x14ac:dyDescent="0.25">
      <c r="A1920" s="8">
        <v>44845</v>
      </c>
      <c r="B1920" t="s">
        <v>6</v>
      </c>
      <c r="C1920">
        <v>2022</v>
      </c>
      <c r="D1920" s="13">
        <v>2</v>
      </c>
      <c r="E1920" t="s">
        <v>75</v>
      </c>
      <c r="F1920">
        <v>84</v>
      </c>
      <c r="G1920">
        <v>438</v>
      </c>
      <c r="H1920" s="24">
        <v>905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9"/>
        <v>51</v>
      </c>
      <c r="Q1920">
        <v>6</v>
      </c>
      <c r="R1920" s="31">
        <v>82.8</v>
      </c>
      <c r="S1920">
        <v>57</v>
      </c>
    </row>
    <row r="1921" spans="1:20" ht="15.75" customHeight="1" x14ac:dyDescent="0.25">
      <c r="A1921" s="8">
        <v>44845</v>
      </c>
      <c r="B1921" t="s">
        <v>6</v>
      </c>
      <c r="C1921">
        <v>2022</v>
      </c>
      <c r="D1921" s="13">
        <v>2</v>
      </c>
      <c r="E1921" t="s">
        <v>75</v>
      </c>
      <c r="F1921">
        <v>84</v>
      </c>
      <c r="G1921">
        <v>438</v>
      </c>
      <c r="H1921" s="24">
        <v>906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ref="P1921:P2123" si="50">S1921-Q1921</f>
        <v>62</v>
      </c>
      <c r="Q1921">
        <v>12</v>
      </c>
      <c r="R1921" s="31">
        <v>92.8</v>
      </c>
      <c r="S1921">
        <v>74</v>
      </c>
    </row>
    <row r="1922" spans="1:20" ht="15.75" customHeight="1" x14ac:dyDescent="0.25">
      <c r="A1922" s="8">
        <v>44845</v>
      </c>
      <c r="B1922" t="s">
        <v>6</v>
      </c>
      <c r="C1922">
        <v>2022</v>
      </c>
      <c r="D1922" s="13">
        <v>2</v>
      </c>
      <c r="E1922" t="s">
        <v>75</v>
      </c>
      <c r="F1922">
        <v>84</v>
      </c>
      <c r="G1922">
        <v>438</v>
      </c>
      <c r="H1922" s="24">
        <v>907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si="50"/>
        <v>65</v>
      </c>
      <c r="Q1922">
        <v>35</v>
      </c>
      <c r="R1922" s="31">
        <v>93.2</v>
      </c>
      <c r="S1922">
        <v>100</v>
      </c>
    </row>
    <row r="1923" spans="1:20" ht="15.75" customHeight="1" x14ac:dyDescent="0.25">
      <c r="A1923" s="8">
        <v>44845</v>
      </c>
      <c r="B1923" t="s">
        <v>6</v>
      </c>
      <c r="C1923">
        <v>2022</v>
      </c>
      <c r="D1923" s="13">
        <v>2</v>
      </c>
      <c r="E1923" t="s">
        <v>75</v>
      </c>
      <c r="F1923">
        <v>84</v>
      </c>
      <c r="G1923">
        <v>438</v>
      </c>
      <c r="H1923" s="24">
        <v>908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50"/>
        <v>45</v>
      </c>
      <c r="Q1923">
        <v>14</v>
      </c>
      <c r="R1923" s="31">
        <v>81</v>
      </c>
      <c r="S1923">
        <v>59</v>
      </c>
    </row>
    <row r="1924" spans="1:20" ht="15.75" customHeight="1" x14ac:dyDescent="0.25">
      <c r="A1924" s="8">
        <v>44845</v>
      </c>
      <c r="B1924" t="s">
        <v>6</v>
      </c>
      <c r="C1924">
        <v>2022</v>
      </c>
      <c r="D1924" s="13">
        <v>2</v>
      </c>
      <c r="E1924" t="s">
        <v>75</v>
      </c>
      <c r="F1924">
        <v>84</v>
      </c>
      <c r="G1924">
        <v>438</v>
      </c>
      <c r="H1924" s="24">
        <v>909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50"/>
        <v>64</v>
      </c>
      <c r="Q1924">
        <v>18</v>
      </c>
      <c r="R1924" s="31">
        <v>81.400000000000006</v>
      </c>
      <c r="S1924">
        <v>82</v>
      </c>
    </row>
    <row r="1925" spans="1:20" ht="15.75" customHeight="1" x14ac:dyDescent="0.25">
      <c r="A1925" s="8">
        <v>44845</v>
      </c>
      <c r="B1925" t="s">
        <v>6</v>
      </c>
      <c r="C1925">
        <v>2022</v>
      </c>
      <c r="D1925" s="13">
        <v>2</v>
      </c>
      <c r="E1925" t="s">
        <v>75</v>
      </c>
      <c r="F1925">
        <v>84</v>
      </c>
      <c r="G1925">
        <v>438</v>
      </c>
      <c r="H1925" s="24">
        <v>910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50"/>
        <v>56</v>
      </c>
      <c r="Q1925">
        <v>54</v>
      </c>
      <c r="R1925" s="31">
        <v>100.6</v>
      </c>
      <c r="S1925">
        <v>110</v>
      </c>
    </row>
    <row r="1926" spans="1:20" ht="15.75" customHeight="1" x14ac:dyDescent="0.25">
      <c r="A1926" s="8">
        <v>44845</v>
      </c>
      <c r="B1926" t="s">
        <v>6</v>
      </c>
      <c r="C1926">
        <v>2022</v>
      </c>
      <c r="D1926" s="13">
        <v>2</v>
      </c>
      <c r="E1926" t="s">
        <v>75</v>
      </c>
      <c r="F1926">
        <v>84</v>
      </c>
      <c r="G1926">
        <v>438</v>
      </c>
      <c r="H1926" s="24">
        <v>911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50"/>
        <v>34</v>
      </c>
      <c r="Q1926">
        <v>27</v>
      </c>
      <c r="R1926" s="31">
        <v>93.6</v>
      </c>
      <c r="S1926">
        <v>61</v>
      </c>
    </row>
    <row r="1927" spans="1:20" ht="15.75" customHeight="1" x14ac:dyDescent="0.25">
      <c r="A1927" s="8">
        <v>44845</v>
      </c>
      <c r="B1927" t="s">
        <v>6</v>
      </c>
      <c r="C1927">
        <v>2022</v>
      </c>
      <c r="D1927" s="13">
        <v>2</v>
      </c>
      <c r="E1927" t="s">
        <v>75</v>
      </c>
      <c r="F1927">
        <v>84</v>
      </c>
      <c r="G1927">
        <v>438</v>
      </c>
      <c r="H1927" s="24">
        <v>912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50"/>
        <v>33</v>
      </c>
      <c r="Q1927">
        <v>26</v>
      </c>
      <c r="R1927" s="31">
        <v>63.4</v>
      </c>
      <c r="S1927">
        <v>59</v>
      </c>
    </row>
    <row r="1928" spans="1:20" ht="15.75" customHeight="1" x14ac:dyDescent="0.25">
      <c r="A1928" s="8">
        <v>44878</v>
      </c>
      <c r="B1928" t="s">
        <v>8</v>
      </c>
      <c r="C1928">
        <v>2022</v>
      </c>
      <c r="D1928" s="13">
        <v>2</v>
      </c>
      <c r="E1928" t="s">
        <v>75</v>
      </c>
      <c r="F1928">
        <v>85</v>
      </c>
      <c r="G1928">
        <v>439</v>
      </c>
      <c r="H1928" s="24">
        <v>823</v>
      </c>
      <c r="I1928">
        <v>3.6875</v>
      </c>
      <c r="J1928">
        <v>80</v>
      </c>
      <c r="K1928">
        <v>15</v>
      </c>
      <c r="L1928">
        <v>1</v>
      </c>
      <c r="M1928">
        <v>0</v>
      </c>
      <c r="N1928">
        <v>20.6</v>
      </c>
      <c r="O1928" s="12" t="s">
        <v>32</v>
      </c>
      <c r="P1928">
        <f t="shared" si="50"/>
        <v>35</v>
      </c>
      <c r="Q1928">
        <v>94</v>
      </c>
      <c r="R1928" s="31">
        <v>125</v>
      </c>
      <c r="S1928">
        <v>129</v>
      </c>
    </row>
    <row r="1929" spans="1:20" ht="15.75" customHeight="1" x14ac:dyDescent="0.25">
      <c r="A1929" s="8">
        <v>44878</v>
      </c>
      <c r="B1929" t="s">
        <v>8</v>
      </c>
      <c r="C1929">
        <v>2022</v>
      </c>
      <c r="D1929" s="13">
        <v>2</v>
      </c>
      <c r="E1929" t="s">
        <v>75</v>
      </c>
      <c r="F1929">
        <v>85</v>
      </c>
      <c r="G1929">
        <v>439</v>
      </c>
      <c r="H1929" s="24">
        <v>824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50"/>
        <v>7</v>
      </c>
      <c r="Q1929">
        <v>68</v>
      </c>
      <c r="R1929" s="31">
        <v>129</v>
      </c>
      <c r="S1929">
        <v>75</v>
      </c>
    </row>
    <row r="1930" spans="1:20" ht="15.75" customHeight="1" x14ac:dyDescent="0.25">
      <c r="A1930" s="8">
        <v>44878</v>
      </c>
      <c r="B1930" t="s">
        <v>8</v>
      </c>
      <c r="C1930">
        <v>2022</v>
      </c>
      <c r="D1930" s="13">
        <v>2</v>
      </c>
      <c r="E1930" t="s">
        <v>75</v>
      </c>
      <c r="F1930">
        <v>85</v>
      </c>
      <c r="G1930">
        <v>439</v>
      </c>
      <c r="H1930" s="24">
        <v>825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50"/>
        <v>42</v>
      </c>
      <c r="Q1930">
        <v>22</v>
      </c>
      <c r="R1930" s="31">
        <v>120</v>
      </c>
      <c r="S1930">
        <v>64</v>
      </c>
    </row>
    <row r="1931" spans="1:20" ht="15.75" customHeight="1" x14ac:dyDescent="0.25">
      <c r="A1931" s="8">
        <v>44878</v>
      </c>
      <c r="B1931" t="s">
        <v>8</v>
      </c>
      <c r="C1931">
        <v>2022</v>
      </c>
      <c r="D1931" s="13">
        <v>2</v>
      </c>
      <c r="E1931" t="s">
        <v>75</v>
      </c>
      <c r="F1931">
        <v>85</v>
      </c>
      <c r="G1931">
        <v>439</v>
      </c>
      <c r="H1931" s="24">
        <v>826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50"/>
        <v>21</v>
      </c>
      <c r="Q1931">
        <v>70</v>
      </c>
      <c r="R1931" s="31">
        <v>126</v>
      </c>
      <c r="S1931">
        <v>91</v>
      </c>
    </row>
    <row r="1932" spans="1:20" ht="15.75" customHeight="1" x14ac:dyDescent="0.25">
      <c r="A1932" s="8">
        <v>44878</v>
      </c>
      <c r="B1932" t="s">
        <v>8</v>
      </c>
      <c r="C1932">
        <v>2022</v>
      </c>
      <c r="D1932" s="13">
        <v>2</v>
      </c>
      <c r="E1932" t="s">
        <v>75</v>
      </c>
      <c r="F1932">
        <v>85</v>
      </c>
      <c r="G1932">
        <v>439</v>
      </c>
      <c r="H1932" s="24">
        <v>827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50"/>
        <v>30</v>
      </c>
      <c r="Q1932">
        <v>82</v>
      </c>
      <c r="R1932" s="31">
        <v>104</v>
      </c>
      <c r="S1932">
        <v>112</v>
      </c>
    </row>
    <row r="1933" spans="1:20" ht="15.75" customHeight="1" x14ac:dyDescent="0.25">
      <c r="A1933" s="8">
        <v>44878</v>
      </c>
      <c r="B1933" t="s">
        <v>8</v>
      </c>
      <c r="C1933">
        <v>2022</v>
      </c>
      <c r="D1933" s="13">
        <v>2</v>
      </c>
      <c r="E1933" t="s">
        <v>75</v>
      </c>
      <c r="F1933">
        <v>85</v>
      </c>
      <c r="G1933">
        <v>439</v>
      </c>
      <c r="H1933" s="24">
        <v>828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50"/>
        <v>0</v>
      </c>
      <c r="Q1933">
        <v>0</v>
      </c>
      <c r="R1933" s="31">
        <v>0</v>
      </c>
      <c r="S1933">
        <v>0</v>
      </c>
      <c r="T1933" t="s">
        <v>149</v>
      </c>
    </row>
    <row r="1934" spans="1:20" ht="15.75" customHeight="1" x14ac:dyDescent="0.25">
      <c r="A1934" s="8">
        <v>44878</v>
      </c>
      <c r="B1934" t="s">
        <v>8</v>
      </c>
      <c r="C1934">
        <v>2022</v>
      </c>
      <c r="D1934" s="13">
        <v>2</v>
      </c>
      <c r="E1934" t="s">
        <v>75</v>
      </c>
      <c r="F1934">
        <v>85</v>
      </c>
      <c r="G1934">
        <v>439</v>
      </c>
      <c r="H1934" s="24">
        <v>829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50"/>
        <v>2</v>
      </c>
      <c r="Q1934">
        <v>4</v>
      </c>
      <c r="R1934" s="31">
        <v>90</v>
      </c>
      <c r="S1934">
        <v>6</v>
      </c>
    </row>
    <row r="1935" spans="1:20" ht="15.75" customHeight="1" x14ac:dyDescent="0.25">
      <c r="A1935" s="8">
        <v>44878</v>
      </c>
      <c r="B1935" t="s">
        <v>8</v>
      </c>
      <c r="C1935">
        <v>2022</v>
      </c>
      <c r="D1935" s="13">
        <v>2</v>
      </c>
      <c r="E1935" t="s">
        <v>75</v>
      </c>
      <c r="F1935">
        <v>85</v>
      </c>
      <c r="G1935">
        <v>439</v>
      </c>
      <c r="H1935" s="24">
        <v>830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50"/>
        <v>20</v>
      </c>
      <c r="Q1935">
        <v>26</v>
      </c>
      <c r="R1935" s="31">
        <v>139.80000000000001</v>
      </c>
      <c r="S1935">
        <v>46</v>
      </c>
    </row>
    <row r="1936" spans="1:20" ht="15.75" customHeight="1" x14ac:dyDescent="0.25">
      <c r="A1936" s="8">
        <v>44878</v>
      </c>
      <c r="B1936" t="s">
        <v>8</v>
      </c>
      <c r="C1936">
        <v>2022</v>
      </c>
      <c r="D1936" s="13">
        <v>2</v>
      </c>
      <c r="E1936" t="s">
        <v>75</v>
      </c>
      <c r="F1936">
        <v>85</v>
      </c>
      <c r="G1936">
        <v>439</v>
      </c>
      <c r="H1936" s="24">
        <v>831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50"/>
        <v>4</v>
      </c>
      <c r="Q1936">
        <v>0</v>
      </c>
      <c r="R1936" s="31">
        <v>76</v>
      </c>
      <c r="S1936">
        <v>4</v>
      </c>
    </row>
    <row r="1937" spans="1:20" ht="15.75" customHeight="1" x14ac:dyDescent="0.25">
      <c r="A1937" s="8">
        <v>44878</v>
      </c>
      <c r="B1937" t="s">
        <v>8</v>
      </c>
      <c r="C1937">
        <v>2022</v>
      </c>
      <c r="D1937" s="13">
        <v>2</v>
      </c>
      <c r="E1937" t="s">
        <v>75</v>
      </c>
      <c r="F1937">
        <v>85</v>
      </c>
      <c r="G1937">
        <v>439</v>
      </c>
      <c r="H1937" s="24">
        <v>832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50"/>
        <v>9</v>
      </c>
      <c r="Q1937">
        <v>39</v>
      </c>
      <c r="R1937" s="31">
        <v>114</v>
      </c>
      <c r="S1937">
        <v>48</v>
      </c>
    </row>
    <row r="1938" spans="1:20" ht="15.75" customHeight="1" x14ac:dyDescent="0.25">
      <c r="A1938" s="8">
        <v>44878</v>
      </c>
      <c r="B1938" t="s">
        <v>8</v>
      </c>
      <c r="C1938">
        <v>2022</v>
      </c>
      <c r="D1938" s="13">
        <v>2</v>
      </c>
      <c r="E1938" t="s">
        <v>75</v>
      </c>
      <c r="F1938">
        <v>85</v>
      </c>
      <c r="G1938">
        <v>440</v>
      </c>
      <c r="H1938" s="24">
        <v>813</v>
      </c>
      <c r="I1938">
        <v>4.375</v>
      </c>
      <c r="J1938">
        <v>55</v>
      </c>
      <c r="K1938">
        <v>4</v>
      </c>
      <c r="L1938">
        <v>6</v>
      </c>
      <c r="M1938">
        <v>0</v>
      </c>
      <c r="N1938">
        <v>20</v>
      </c>
      <c r="O1938" s="12" t="s">
        <v>32</v>
      </c>
      <c r="P1938">
        <f t="shared" si="50"/>
        <v>6</v>
      </c>
      <c r="Q1938">
        <v>13</v>
      </c>
      <c r="R1938" s="31">
        <v>94</v>
      </c>
      <c r="S1938">
        <v>19</v>
      </c>
    </row>
    <row r="1939" spans="1:20" ht="15.75" customHeight="1" x14ac:dyDescent="0.25">
      <c r="A1939" s="8">
        <v>44878</v>
      </c>
      <c r="B1939" t="s">
        <v>8</v>
      </c>
      <c r="C1939">
        <v>2022</v>
      </c>
      <c r="D1939" s="13">
        <v>2</v>
      </c>
      <c r="E1939" t="s">
        <v>75</v>
      </c>
      <c r="F1939">
        <v>85</v>
      </c>
      <c r="G1939">
        <v>440</v>
      </c>
      <c r="H1939" s="24">
        <v>814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50"/>
        <v>15</v>
      </c>
      <c r="Q1939">
        <v>45</v>
      </c>
      <c r="R1939" s="31">
        <v>107</v>
      </c>
      <c r="S1939">
        <v>60</v>
      </c>
    </row>
    <row r="1940" spans="1:20" ht="15.75" customHeight="1" x14ac:dyDescent="0.25">
      <c r="A1940" s="8">
        <v>44878</v>
      </c>
      <c r="B1940" t="s">
        <v>8</v>
      </c>
      <c r="C1940">
        <v>2022</v>
      </c>
      <c r="D1940" s="13">
        <v>2</v>
      </c>
      <c r="E1940" t="s">
        <v>75</v>
      </c>
      <c r="F1940">
        <v>85</v>
      </c>
      <c r="G1940">
        <v>440</v>
      </c>
      <c r="H1940" s="24">
        <v>815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50"/>
        <v>0</v>
      </c>
      <c r="Q1940">
        <v>0</v>
      </c>
      <c r="R1940" s="31">
        <v>0</v>
      </c>
      <c r="S1940">
        <v>0</v>
      </c>
      <c r="T1940" t="s">
        <v>149</v>
      </c>
    </row>
    <row r="1941" spans="1:20" ht="15.75" customHeight="1" x14ac:dyDescent="0.25">
      <c r="A1941" s="8">
        <v>44878</v>
      </c>
      <c r="B1941" t="s">
        <v>8</v>
      </c>
      <c r="C1941">
        <v>2022</v>
      </c>
      <c r="D1941" s="13">
        <v>2</v>
      </c>
      <c r="E1941" t="s">
        <v>75</v>
      </c>
      <c r="F1941">
        <v>85</v>
      </c>
      <c r="G1941">
        <v>440</v>
      </c>
      <c r="H1941" s="24">
        <v>816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50"/>
        <v>18</v>
      </c>
      <c r="Q1941">
        <v>13</v>
      </c>
      <c r="R1941" s="31">
        <v>90</v>
      </c>
      <c r="S1941">
        <v>31</v>
      </c>
    </row>
    <row r="1942" spans="1:20" ht="15.75" customHeight="1" x14ac:dyDescent="0.25">
      <c r="A1942" s="8">
        <v>44878</v>
      </c>
      <c r="B1942" t="s">
        <v>8</v>
      </c>
      <c r="C1942">
        <v>2022</v>
      </c>
      <c r="D1942" s="13">
        <v>2</v>
      </c>
      <c r="E1942" t="s">
        <v>75</v>
      </c>
      <c r="F1942">
        <v>85</v>
      </c>
      <c r="G1942">
        <v>440</v>
      </c>
      <c r="H1942" s="24">
        <v>817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50"/>
        <v>4</v>
      </c>
      <c r="Q1942">
        <v>21</v>
      </c>
      <c r="R1942" s="31">
        <v>78.599999999999994</v>
      </c>
      <c r="S1942">
        <v>25</v>
      </c>
    </row>
    <row r="1943" spans="1:20" ht="15.75" customHeight="1" x14ac:dyDescent="0.25">
      <c r="A1943" s="8">
        <v>44878</v>
      </c>
      <c r="B1943" t="s">
        <v>8</v>
      </c>
      <c r="C1943">
        <v>2022</v>
      </c>
      <c r="D1943" s="13">
        <v>2</v>
      </c>
      <c r="E1943" t="s">
        <v>75</v>
      </c>
      <c r="F1943">
        <v>85</v>
      </c>
      <c r="G1943">
        <v>440</v>
      </c>
      <c r="H1943" s="24">
        <v>818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50"/>
        <v>22</v>
      </c>
      <c r="Q1943">
        <v>33</v>
      </c>
      <c r="R1943" s="31">
        <v>99</v>
      </c>
      <c r="S1943">
        <v>55</v>
      </c>
    </row>
    <row r="1944" spans="1:20" ht="15.75" customHeight="1" x14ac:dyDescent="0.25">
      <c r="A1944" s="8">
        <v>44878</v>
      </c>
      <c r="B1944" t="s">
        <v>8</v>
      </c>
      <c r="C1944">
        <v>2022</v>
      </c>
      <c r="D1944" s="13">
        <v>2</v>
      </c>
      <c r="E1944" t="s">
        <v>75</v>
      </c>
      <c r="F1944">
        <v>85</v>
      </c>
      <c r="G1944">
        <v>440</v>
      </c>
      <c r="H1944" s="24">
        <v>819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50"/>
        <v>1</v>
      </c>
      <c r="Q1944">
        <v>1</v>
      </c>
      <c r="R1944" s="31">
        <v>58</v>
      </c>
      <c r="S1944">
        <v>2</v>
      </c>
    </row>
    <row r="1945" spans="1:20" ht="15.75" customHeight="1" x14ac:dyDescent="0.25">
      <c r="A1945" s="8">
        <v>44878</v>
      </c>
      <c r="B1945" t="s">
        <v>8</v>
      </c>
      <c r="C1945">
        <v>2022</v>
      </c>
      <c r="D1945" s="13">
        <v>2</v>
      </c>
      <c r="E1945" t="s">
        <v>75</v>
      </c>
      <c r="F1945">
        <v>85</v>
      </c>
      <c r="G1945">
        <v>440</v>
      </c>
      <c r="H1945" s="24">
        <v>820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50"/>
        <v>4</v>
      </c>
      <c r="Q1945">
        <v>7</v>
      </c>
      <c r="R1945" s="31">
        <v>94</v>
      </c>
      <c r="S1945">
        <v>11</v>
      </c>
      <c r="T1945" t="s">
        <v>150</v>
      </c>
    </row>
    <row r="1946" spans="1:20" ht="15.75" customHeight="1" x14ac:dyDescent="0.25">
      <c r="A1946" s="8">
        <v>44878</v>
      </c>
      <c r="B1946" t="s">
        <v>8</v>
      </c>
      <c r="C1946">
        <v>2022</v>
      </c>
      <c r="D1946" s="13">
        <v>2</v>
      </c>
      <c r="E1946" t="s">
        <v>75</v>
      </c>
      <c r="F1946">
        <v>85</v>
      </c>
      <c r="G1946">
        <v>440</v>
      </c>
      <c r="H1946" s="24">
        <v>821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50"/>
        <v>9</v>
      </c>
      <c r="Q1946">
        <v>33</v>
      </c>
      <c r="R1946" s="31">
        <v>112.6</v>
      </c>
      <c r="S1946">
        <v>42</v>
      </c>
    </row>
    <row r="1947" spans="1:20" ht="15.75" customHeight="1" x14ac:dyDescent="0.25">
      <c r="A1947" s="8">
        <v>44878</v>
      </c>
      <c r="B1947" t="s">
        <v>8</v>
      </c>
      <c r="C1947">
        <v>2022</v>
      </c>
      <c r="D1947" s="13">
        <v>2</v>
      </c>
      <c r="E1947" t="s">
        <v>75</v>
      </c>
      <c r="F1947">
        <v>85</v>
      </c>
      <c r="G1947">
        <v>440</v>
      </c>
      <c r="H1947" s="24">
        <v>822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50"/>
        <v>0</v>
      </c>
      <c r="Q1947">
        <v>0</v>
      </c>
      <c r="R1947" s="31">
        <v>0</v>
      </c>
      <c r="S1947">
        <v>0</v>
      </c>
      <c r="T1947" t="s">
        <v>149</v>
      </c>
    </row>
    <row r="1948" spans="1:20" ht="15.75" customHeight="1" x14ac:dyDescent="0.25">
      <c r="A1948" s="8">
        <v>44852</v>
      </c>
      <c r="B1948" t="s">
        <v>6</v>
      </c>
      <c r="C1948">
        <v>2022</v>
      </c>
      <c r="D1948" s="13">
        <v>2</v>
      </c>
      <c r="E1948" t="s">
        <v>75</v>
      </c>
      <c r="F1948">
        <v>85</v>
      </c>
      <c r="G1948">
        <v>441</v>
      </c>
      <c r="H1948" s="24">
        <v>803</v>
      </c>
      <c r="I1948">
        <v>4.5</v>
      </c>
      <c r="J1948">
        <v>90</v>
      </c>
      <c r="K1948">
        <v>3</v>
      </c>
      <c r="L1948">
        <v>5</v>
      </c>
      <c r="M1948">
        <v>0</v>
      </c>
      <c r="N1948">
        <v>17</v>
      </c>
      <c r="O1948" s="12" t="s">
        <v>32</v>
      </c>
      <c r="P1948">
        <f t="shared" si="50"/>
        <v>0</v>
      </c>
      <c r="Q1948">
        <v>0</v>
      </c>
      <c r="R1948" s="31">
        <v>0</v>
      </c>
      <c r="S1948">
        <v>0</v>
      </c>
      <c r="T1948" t="s">
        <v>151</v>
      </c>
    </row>
    <row r="1949" spans="1:20" ht="15.75" customHeight="1" x14ac:dyDescent="0.25">
      <c r="A1949" s="8">
        <v>44852</v>
      </c>
      <c r="B1949" t="s">
        <v>6</v>
      </c>
      <c r="C1949">
        <v>2022</v>
      </c>
      <c r="D1949" s="13">
        <v>2</v>
      </c>
      <c r="E1949" t="s">
        <v>75</v>
      </c>
      <c r="F1949">
        <v>85</v>
      </c>
      <c r="G1949">
        <v>441</v>
      </c>
      <c r="H1949" s="24">
        <v>804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50"/>
        <v>22</v>
      </c>
      <c r="Q1949">
        <v>141</v>
      </c>
      <c r="R1949" s="31">
        <v>137</v>
      </c>
      <c r="S1949">
        <v>163</v>
      </c>
    </row>
    <row r="1950" spans="1:20" ht="15.75" customHeight="1" x14ac:dyDescent="0.25">
      <c r="A1950" s="8">
        <v>44852</v>
      </c>
      <c r="B1950" t="s">
        <v>6</v>
      </c>
      <c r="C1950">
        <v>2022</v>
      </c>
      <c r="D1950" s="13">
        <v>2</v>
      </c>
      <c r="E1950" t="s">
        <v>75</v>
      </c>
      <c r="F1950">
        <v>85</v>
      </c>
      <c r="G1950">
        <v>441</v>
      </c>
      <c r="H1950" s="24">
        <v>805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50"/>
        <v>14</v>
      </c>
      <c r="Q1950">
        <v>59</v>
      </c>
      <c r="R1950" s="31">
        <v>117.6</v>
      </c>
      <c r="S1950">
        <v>73</v>
      </c>
    </row>
    <row r="1951" spans="1:20" ht="15.75" customHeight="1" x14ac:dyDescent="0.25">
      <c r="A1951" s="8">
        <v>44852</v>
      </c>
      <c r="B1951" t="s">
        <v>6</v>
      </c>
      <c r="C1951">
        <v>2022</v>
      </c>
      <c r="D1951" s="13">
        <v>2</v>
      </c>
      <c r="E1951" t="s">
        <v>75</v>
      </c>
      <c r="F1951">
        <v>85</v>
      </c>
      <c r="G1951">
        <v>441</v>
      </c>
      <c r="H1951" s="24">
        <v>806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50"/>
        <v>29</v>
      </c>
      <c r="Q1951">
        <v>125</v>
      </c>
      <c r="R1951" s="31">
        <v>132.80000000000001</v>
      </c>
      <c r="S1951">
        <v>154</v>
      </c>
    </row>
    <row r="1952" spans="1:20" ht="15.75" customHeight="1" x14ac:dyDescent="0.25">
      <c r="A1952" s="8">
        <v>44852</v>
      </c>
      <c r="B1952" t="s">
        <v>6</v>
      </c>
      <c r="C1952">
        <v>2022</v>
      </c>
      <c r="D1952" s="13">
        <v>2</v>
      </c>
      <c r="E1952" t="s">
        <v>75</v>
      </c>
      <c r="F1952">
        <v>85</v>
      </c>
      <c r="G1952">
        <v>441</v>
      </c>
      <c r="H1952" s="24">
        <v>807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50"/>
        <v>12</v>
      </c>
      <c r="Q1952">
        <v>39</v>
      </c>
      <c r="R1952" s="31">
        <v>138.6</v>
      </c>
      <c r="S1952">
        <v>51</v>
      </c>
    </row>
    <row r="1953" spans="1:20" ht="15.75" customHeight="1" x14ac:dyDescent="0.25">
      <c r="A1953" s="8">
        <v>44852</v>
      </c>
      <c r="B1953" t="s">
        <v>6</v>
      </c>
      <c r="C1953">
        <v>2022</v>
      </c>
      <c r="D1953" s="13">
        <v>2</v>
      </c>
      <c r="E1953" t="s">
        <v>75</v>
      </c>
      <c r="F1953">
        <v>85</v>
      </c>
      <c r="G1953">
        <v>441</v>
      </c>
      <c r="H1953" s="24">
        <v>808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50"/>
        <v>13</v>
      </c>
      <c r="Q1953">
        <v>112</v>
      </c>
      <c r="R1953" s="31">
        <v>168.6</v>
      </c>
      <c r="S1953">
        <v>125</v>
      </c>
    </row>
    <row r="1954" spans="1:20" ht="15.75" customHeight="1" x14ac:dyDescent="0.25">
      <c r="A1954" s="8">
        <v>44852</v>
      </c>
      <c r="B1954" t="s">
        <v>6</v>
      </c>
      <c r="C1954">
        <v>2022</v>
      </c>
      <c r="D1954" s="13">
        <v>2</v>
      </c>
      <c r="E1954" t="s">
        <v>75</v>
      </c>
      <c r="F1954">
        <v>85</v>
      </c>
      <c r="G1954">
        <v>441</v>
      </c>
      <c r="H1954" s="24">
        <v>809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50"/>
        <v>14</v>
      </c>
      <c r="Q1954">
        <v>52</v>
      </c>
      <c r="R1954" s="31">
        <v>137</v>
      </c>
      <c r="S1954">
        <v>66</v>
      </c>
    </row>
    <row r="1955" spans="1:20" ht="15.75" customHeight="1" x14ac:dyDescent="0.25">
      <c r="A1955" s="8">
        <v>44852</v>
      </c>
      <c r="B1955" t="s">
        <v>6</v>
      </c>
      <c r="C1955">
        <v>2022</v>
      </c>
      <c r="D1955" s="13">
        <v>2</v>
      </c>
      <c r="E1955" t="s">
        <v>75</v>
      </c>
      <c r="F1955">
        <v>85</v>
      </c>
      <c r="G1955">
        <v>441</v>
      </c>
      <c r="H1955" s="24">
        <v>810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50"/>
        <v>31</v>
      </c>
      <c r="Q1955">
        <v>103</v>
      </c>
      <c r="R1955" s="31">
        <v>145.19999999999999</v>
      </c>
      <c r="S1955">
        <v>134</v>
      </c>
    </row>
    <row r="1956" spans="1:20" ht="15.75" customHeight="1" x14ac:dyDescent="0.25">
      <c r="A1956" s="8">
        <v>44852</v>
      </c>
      <c r="B1956" t="s">
        <v>6</v>
      </c>
      <c r="C1956">
        <v>2022</v>
      </c>
      <c r="D1956" s="13">
        <v>2</v>
      </c>
      <c r="E1956" t="s">
        <v>75</v>
      </c>
      <c r="F1956">
        <v>85</v>
      </c>
      <c r="G1956">
        <v>441</v>
      </c>
      <c r="H1956" s="24">
        <v>811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50"/>
        <v>9</v>
      </c>
      <c r="Q1956">
        <v>8</v>
      </c>
      <c r="R1956" s="31">
        <v>113.2</v>
      </c>
      <c r="S1956">
        <v>17</v>
      </c>
    </row>
    <row r="1957" spans="1:20" s="7" customFormat="1" ht="15.75" customHeight="1" x14ac:dyDescent="0.25">
      <c r="A1957" s="18">
        <v>44852</v>
      </c>
      <c r="B1957" s="7" t="s">
        <v>6</v>
      </c>
      <c r="C1957" s="7">
        <v>2022</v>
      </c>
      <c r="D1957" s="7">
        <v>2</v>
      </c>
      <c r="E1957" s="7" t="s">
        <v>75</v>
      </c>
      <c r="F1957" s="7">
        <v>85</v>
      </c>
      <c r="G1957" s="7">
        <v>441</v>
      </c>
      <c r="H1957" s="29">
        <v>812</v>
      </c>
      <c r="I1957" s="7">
        <v>4.5</v>
      </c>
      <c r="J1957" s="7">
        <v>90</v>
      </c>
      <c r="K1957" s="7">
        <v>3</v>
      </c>
      <c r="L1957" s="7">
        <v>5</v>
      </c>
      <c r="M1957" s="7">
        <v>0</v>
      </c>
      <c r="N1957" s="7">
        <v>17</v>
      </c>
      <c r="O1957" s="22" t="s">
        <v>32</v>
      </c>
      <c r="P1957" s="7">
        <f t="shared" si="50"/>
        <v>14</v>
      </c>
      <c r="Q1957" s="7">
        <v>32</v>
      </c>
      <c r="R1957" s="32">
        <v>124.4</v>
      </c>
      <c r="S1957" s="7">
        <v>46</v>
      </c>
    </row>
    <row r="1958" spans="1:20" ht="15.75" customHeight="1" x14ac:dyDescent="0.25">
      <c r="A1958" s="8">
        <v>45240</v>
      </c>
      <c r="B1958" t="s">
        <v>116</v>
      </c>
      <c r="C1958">
        <v>2023</v>
      </c>
      <c r="D1958" s="13">
        <v>3</v>
      </c>
      <c r="E1958" t="s">
        <v>75</v>
      </c>
      <c r="F1958">
        <v>79</v>
      </c>
      <c r="G1958">
        <v>425</v>
      </c>
      <c r="H1958" s="24">
        <v>773</v>
      </c>
      <c r="I1958">
        <f>38/16</f>
        <v>2.375</v>
      </c>
      <c r="J1958">
        <v>50</v>
      </c>
      <c r="K1958">
        <v>12</v>
      </c>
      <c r="L1958">
        <v>0</v>
      </c>
      <c r="M1958">
        <v>0</v>
      </c>
      <c r="N1958" s="35">
        <v>26.2</v>
      </c>
      <c r="O1958" s="35" t="s">
        <v>33</v>
      </c>
      <c r="P1958">
        <f t="shared" si="50"/>
        <v>11</v>
      </c>
      <c r="Q1958">
        <v>118</v>
      </c>
      <c r="R1958" t="s">
        <v>117</v>
      </c>
      <c r="S1958">
        <v>129</v>
      </c>
    </row>
    <row r="1959" spans="1:20" ht="15.75" customHeight="1" x14ac:dyDescent="0.25">
      <c r="A1959" s="8">
        <v>45240</v>
      </c>
      <c r="B1959" t="s">
        <v>116</v>
      </c>
      <c r="C1959">
        <v>2023</v>
      </c>
      <c r="D1959" s="13">
        <v>3</v>
      </c>
      <c r="E1959" t="s">
        <v>75</v>
      </c>
      <c r="F1959">
        <v>79</v>
      </c>
      <c r="G1959">
        <v>425</v>
      </c>
      <c r="H1959" s="24">
        <v>774</v>
      </c>
      <c r="I1959">
        <f t="shared" ref="I1959:I1967" si="51"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f t="shared" si="50"/>
        <v>0</v>
      </c>
      <c r="Q1959">
        <v>0</v>
      </c>
      <c r="R1959" t="s">
        <v>117</v>
      </c>
      <c r="S1959">
        <v>0</v>
      </c>
      <c r="T1959" t="s">
        <v>149</v>
      </c>
    </row>
    <row r="1960" spans="1:20" ht="15.75" customHeight="1" x14ac:dyDescent="0.25">
      <c r="A1960" s="8">
        <v>45240</v>
      </c>
      <c r="B1960" t="s">
        <v>116</v>
      </c>
      <c r="C1960">
        <v>2023</v>
      </c>
      <c r="D1960" s="13">
        <v>3</v>
      </c>
      <c r="E1960" t="s">
        <v>75</v>
      </c>
      <c r="F1960">
        <v>79</v>
      </c>
      <c r="G1960">
        <v>425</v>
      </c>
      <c r="H1960" s="24">
        <v>775</v>
      </c>
      <c r="I1960">
        <f t="shared" si="51"/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f t="shared" si="50"/>
        <v>18</v>
      </c>
      <c r="Q1960">
        <v>41</v>
      </c>
      <c r="R1960" t="s">
        <v>117</v>
      </c>
      <c r="S1960">
        <v>59</v>
      </c>
    </row>
    <row r="1961" spans="1:20" ht="15.75" customHeight="1" x14ac:dyDescent="0.25">
      <c r="A1961" s="8">
        <v>45240</v>
      </c>
      <c r="B1961" t="s">
        <v>116</v>
      </c>
      <c r="C1961">
        <v>2023</v>
      </c>
      <c r="D1961" s="13">
        <v>3</v>
      </c>
      <c r="E1961" t="s">
        <v>75</v>
      </c>
      <c r="F1961">
        <v>79</v>
      </c>
      <c r="G1961">
        <v>425</v>
      </c>
      <c r="H1961" s="24">
        <v>776</v>
      </c>
      <c r="I1961">
        <f t="shared" si="51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f t="shared" si="50"/>
        <v>51</v>
      </c>
      <c r="Q1961">
        <v>101</v>
      </c>
      <c r="R1961" t="s">
        <v>117</v>
      </c>
      <c r="S1961">
        <v>152</v>
      </c>
    </row>
    <row r="1962" spans="1:20" ht="15.75" customHeight="1" x14ac:dyDescent="0.25">
      <c r="A1962" s="8">
        <v>45240</v>
      </c>
      <c r="B1962" t="s">
        <v>116</v>
      </c>
      <c r="C1962">
        <v>2023</v>
      </c>
      <c r="D1962" s="13">
        <v>3</v>
      </c>
      <c r="E1962" t="s">
        <v>75</v>
      </c>
      <c r="F1962">
        <v>79</v>
      </c>
      <c r="G1962">
        <v>425</v>
      </c>
      <c r="H1962" s="24">
        <v>777</v>
      </c>
      <c r="I1962">
        <f t="shared" si="51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f t="shared" si="50"/>
        <v>27</v>
      </c>
      <c r="Q1962">
        <v>67</v>
      </c>
      <c r="R1962" t="s">
        <v>117</v>
      </c>
      <c r="S1962">
        <v>94</v>
      </c>
    </row>
    <row r="1963" spans="1:20" ht="15.75" customHeight="1" x14ac:dyDescent="0.25">
      <c r="A1963" s="8">
        <v>45240</v>
      </c>
      <c r="B1963" t="s">
        <v>116</v>
      </c>
      <c r="C1963">
        <v>2023</v>
      </c>
      <c r="D1963" s="13">
        <v>3</v>
      </c>
      <c r="E1963" t="s">
        <v>75</v>
      </c>
      <c r="F1963">
        <v>79</v>
      </c>
      <c r="G1963">
        <v>425</v>
      </c>
      <c r="H1963" s="24">
        <v>778</v>
      </c>
      <c r="I1963">
        <f t="shared" si="51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f t="shared" si="50"/>
        <v>27</v>
      </c>
      <c r="Q1963">
        <v>60</v>
      </c>
      <c r="R1963" t="s">
        <v>117</v>
      </c>
      <c r="S1963">
        <v>87</v>
      </c>
    </row>
    <row r="1964" spans="1:20" ht="15.75" customHeight="1" x14ac:dyDescent="0.25">
      <c r="A1964" s="8">
        <v>45240</v>
      </c>
      <c r="B1964" t="s">
        <v>116</v>
      </c>
      <c r="C1964">
        <v>2023</v>
      </c>
      <c r="D1964" s="13">
        <v>3</v>
      </c>
      <c r="E1964" t="s">
        <v>75</v>
      </c>
      <c r="F1964">
        <v>79</v>
      </c>
      <c r="G1964">
        <v>425</v>
      </c>
      <c r="H1964" s="24">
        <v>779</v>
      </c>
      <c r="I1964">
        <f t="shared" si="51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f t="shared" si="50"/>
        <v>81</v>
      </c>
      <c r="Q1964">
        <v>124</v>
      </c>
      <c r="R1964" t="s">
        <v>117</v>
      </c>
      <c r="S1964">
        <v>205</v>
      </c>
    </row>
    <row r="1965" spans="1:20" ht="15.75" customHeight="1" x14ac:dyDescent="0.25">
      <c r="A1965" s="8">
        <v>45240</v>
      </c>
      <c r="B1965" t="s">
        <v>116</v>
      </c>
      <c r="C1965">
        <v>2023</v>
      </c>
      <c r="D1965" s="13">
        <v>3</v>
      </c>
      <c r="E1965" t="s">
        <v>75</v>
      </c>
      <c r="F1965">
        <v>79</v>
      </c>
      <c r="G1965">
        <v>425</v>
      </c>
      <c r="H1965" s="24">
        <v>780</v>
      </c>
      <c r="I1965">
        <f t="shared" si="51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f t="shared" si="50"/>
        <v>14</v>
      </c>
      <c r="Q1965">
        <v>46</v>
      </c>
      <c r="R1965" t="s">
        <v>117</v>
      </c>
      <c r="S1965">
        <v>60</v>
      </c>
    </row>
    <row r="1966" spans="1:20" ht="15.75" customHeight="1" x14ac:dyDescent="0.25">
      <c r="A1966" s="8">
        <v>45240</v>
      </c>
      <c r="B1966" t="s">
        <v>116</v>
      </c>
      <c r="C1966">
        <v>2023</v>
      </c>
      <c r="D1966" s="13">
        <v>3</v>
      </c>
      <c r="E1966" t="s">
        <v>75</v>
      </c>
      <c r="F1966">
        <v>79</v>
      </c>
      <c r="G1966">
        <v>425</v>
      </c>
      <c r="H1966" s="24">
        <v>781</v>
      </c>
      <c r="I1966">
        <f t="shared" si="51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f t="shared" si="50"/>
        <v>25</v>
      </c>
      <c r="Q1966">
        <v>86</v>
      </c>
      <c r="R1966" t="s">
        <v>117</v>
      </c>
      <c r="S1966">
        <v>111</v>
      </c>
    </row>
    <row r="1967" spans="1:20" ht="15.75" customHeight="1" x14ac:dyDescent="0.25">
      <c r="A1967" s="8">
        <v>45240</v>
      </c>
      <c r="B1967" t="s">
        <v>116</v>
      </c>
      <c r="C1967">
        <v>2023</v>
      </c>
      <c r="D1967" s="13">
        <v>3</v>
      </c>
      <c r="E1967" t="s">
        <v>75</v>
      </c>
      <c r="F1967">
        <v>79</v>
      </c>
      <c r="G1967">
        <v>425</v>
      </c>
      <c r="H1967" s="24">
        <v>782</v>
      </c>
      <c r="I1967">
        <f t="shared" si="51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f t="shared" si="50"/>
        <v>41</v>
      </c>
      <c r="Q1967">
        <v>97</v>
      </c>
      <c r="R1967" t="s">
        <v>117</v>
      </c>
      <c r="S1967">
        <v>138</v>
      </c>
    </row>
    <row r="1968" spans="1:20" ht="15.75" customHeight="1" x14ac:dyDescent="0.25">
      <c r="A1968" s="8">
        <v>45240</v>
      </c>
      <c r="B1968" t="s">
        <v>116</v>
      </c>
      <c r="C1968">
        <v>2023</v>
      </c>
      <c r="D1968" s="13">
        <v>3</v>
      </c>
      <c r="E1968" t="s">
        <v>75</v>
      </c>
      <c r="F1968">
        <v>79</v>
      </c>
      <c r="G1968">
        <v>426</v>
      </c>
      <c r="H1968" s="24">
        <v>793</v>
      </c>
      <c r="I1968">
        <f>40/16</f>
        <v>2.5</v>
      </c>
      <c r="J1968">
        <v>45</v>
      </c>
      <c r="K1968">
        <v>35</v>
      </c>
      <c r="L1968">
        <v>0</v>
      </c>
      <c r="M1968">
        <v>0</v>
      </c>
      <c r="N1968" s="35">
        <v>20</v>
      </c>
      <c r="O1968" s="35" t="s">
        <v>33</v>
      </c>
      <c r="P1968">
        <f t="shared" si="50"/>
        <v>31</v>
      </c>
      <c r="Q1968">
        <v>139</v>
      </c>
      <c r="R1968" t="s">
        <v>117</v>
      </c>
      <c r="S1968">
        <v>170</v>
      </c>
    </row>
    <row r="1969" spans="1:20" ht="15.75" customHeight="1" x14ac:dyDescent="0.25">
      <c r="A1969" s="8">
        <v>45240</v>
      </c>
      <c r="B1969" t="s">
        <v>116</v>
      </c>
      <c r="C1969">
        <v>2023</v>
      </c>
      <c r="D1969" s="13">
        <v>3</v>
      </c>
      <c r="E1969" t="s">
        <v>75</v>
      </c>
      <c r="F1969">
        <v>79</v>
      </c>
      <c r="G1969">
        <v>426</v>
      </c>
      <c r="H1969" s="24">
        <v>794</v>
      </c>
      <c r="I1969">
        <f t="shared" ref="I1969:I1977" si="52"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f t="shared" si="50"/>
        <v>31</v>
      </c>
      <c r="Q1969">
        <v>81</v>
      </c>
      <c r="R1969" t="s">
        <v>117</v>
      </c>
      <c r="S1969">
        <v>112</v>
      </c>
    </row>
    <row r="1970" spans="1:20" ht="15.75" customHeight="1" x14ac:dyDescent="0.25">
      <c r="A1970" s="8">
        <v>45240</v>
      </c>
      <c r="B1970" t="s">
        <v>116</v>
      </c>
      <c r="C1970">
        <v>2023</v>
      </c>
      <c r="D1970" s="13">
        <v>3</v>
      </c>
      <c r="E1970" t="s">
        <v>75</v>
      </c>
      <c r="F1970">
        <v>79</v>
      </c>
      <c r="G1970">
        <v>426</v>
      </c>
      <c r="H1970" s="24">
        <v>795</v>
      </c>
      <c r="I1970">
        <f t="shared" si="52"/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f t="shared" si="50"/>
        <v>19</v>
      </c>
      <c r="Q1970">
        <v>65</v>
      </c>
      <c r="R1970" t="s">
        <v>117</v>
      </c>
      <c r="S1970">
        <v>84</v>
      </c>
    </row>
    <row r="1971" spans="1:20" ht="15.75" customHeight="1" x14ac:dyDescent="0.25">
      <c r="A1971" s="8">
        <v>45240</v>
      </c>
      <c r="B1971" t="s">
        <v>116</v>
      </c>
      <c r="C1971">
        <v>2023</v>
      </c>
      <c r="D1971" s="13">
        <v>3</v>
      </c>
      <c r="E1971" t="s">
        <v>75</v>
      </c>
      <c r="F1971">
        <v>79</v>
      </c>
      <c r="G1971">
        <v>426</v>
      </c>
      <c r="H1971" s="24">
        <v>796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f t="shared" si="50"/>
        <v>19</v>
      </c>
      <c r="Q1971">
        <v>55</v>
      </c>
      <c r="R1971" t="s">
        <v>117</v>
      </c>
      <c r="S1971">
        <v>74</v>
      </c>
    </row>
    <row r="1972" spans="1:20" ht="15.75" customHeight="1" x14ac:dyDescent="0.25">
      <c r="A1972" s="8">
        <v>45240</v>
      </c>
      <c r="B1972" t="s">
        <v>116</v>
      </c>
      <c r="C1972">
        <v>2023</v>
      </c>
      <c r="D1972" s="13">
        <v>3</v>
      </c>
      <c r="E1972" t="s">
        <v>75</v>
      </c>
      <c r="F1972">
        <v>79</v>
      </c>
      <c r="G1972">
        <v>426</v>
      </c>
      <c r="H1972" s="24">
        <v>797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f t="shared" si="50"/>
        <v>99</v>
      </c>
      <c r="Q1972">
        <v>81</v>
      </c>
      <c r="R1972" t="s">
        <v>117</v>
      </c>
      <c r="S1972">
        <v>180</v>
      </c>
    </row>
    <row r="1973" spans="1:20" ht="15.75" customHeight="1" x14ac:dyDescent="0.25">
      <c r="A1973" s="8">
        <v>45240</v>
      </c>
      <c r="B1973" t="s">
        <v>116</v>
      </c>
      <c r="C1973">
        <v>2023</v>
      </c>
      <c r="D1973" s="13">
        <v>3</v>
      </c>
      <c r="E1973" t="s">
        <v>75</v>
      </c>
      <c r="F1973">
        <v>79</v>
      </c>
      <c r="G1973">
        <v>426</v>
      </c>
      <c r="H1973" s="24">
        <v>798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f t="shared" si="50"/>
        <v>19</v>
      </c>
      <c r="Q1973">
        <v>41</v>
      </c>
      <c r="R1973" t="s">
        <v>117</v>
      </c>
      <c r="S1973">
        <v>60</v>
      </c>
    </row>
    <row r="1974" spans="1:20" ht="15.75" customHeight="1" x14ac:dyDescent="0.25">
      <c r="A1974" s="8">
        <v>45240</v>
      </c>
      <c r="B1974" t="s">
        <v>116</v>
      </c>
      <c r="C1974">
        <v>2023</v>
      </c>
      <c r="D1974" s="13">
        <v>3</v>
      </c>
      <c r="E1974" t="s">
        <v>75</v>
      </c>
      <c r="F1974">
        <v>79</v>
      </c>
      <c r="G1974">
        <v>426</v>
      </c>
      <c r="H1974" s="24">
        <v>799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f t="shared" si="50"/>
        <v>25</v>
      </c>
      <c r="Q1974">
        <v>113</v>
      </c>
      <c r="R1974" t="s">
        <v>117</v>
      </c>
      <c r="S1974">
        <v>138</v>
      </c>
    </row>
    <row r="1975" spans="1:20" ht="15.75" customHeight="1" x14ac:dyDescent="0.25">
      <c r="A1975" s="8">
        <v>45240</v>
      </c>
      <c r="B1975" t="s">
        <v>116</v>
      </c>
      <c r="C1975">
        <v>2023</v>
      </c>
      <c r="D1975" s="13">
        <v>3</v>
      </c>
      <c r="E1975" t="s">
        <v>75</v>
      </c>
      <c r="F1975">
        <v>79</v>
      </c>
      <c r="G1975">
        <v>426</v>
      </c>
      <c r="H1975" s="24">
        <v>800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f t="shared" si="50"/>
        <v>11</v>
      </c>
      <c r="Q1975">
        <v>21</v>
      </c>
      <c r="R1975" t="s">
        <v>117</v>
      </c>
      <c r="S1975">
        <v>32</v>
      </c>
    </row>
    <row r="1976" spans="1:20" ht="15.75" customHeight="1" x14ac:dyDescent="0.25">
      <c r="A1976" s="8">
        <v>45240</v>
      </c>
      <c r="B1976" t="s">
        <v>116</v>
      </c>
      <c r="C1976">
        <v>2023</v>
      </c>
      <c r="D1976" s="13">
        <v>3</v>
      </c>
      <c r="E1976" t="s">
        <v>75</v>
      </c>
      <c r="F1976">
        <v>79</v>
      </c>
      <c r="G1976">
        <v>426</v>
      </c>
      <c r="H1976" s="24">
        <v>801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f t="shared" si="50"/>
        <v>0</v>
      </c>
      <c r="Q1976">
        <v>0</v>
      </c>
      <c r="R1976" t="s">
        <v>117</v>
      </c>
      <c r="S1976">
        <v>0</v>
      </c>
      <c r="T1976" t="s">
        <v>149</v>
      </c>
    </row>
    <row r="1977" spans="1:20" ht="15.75" customHeight="1" x14ac:dyDescent="0.25">
      <c r="A1977" s="8">
        <v>45240</v>
      </c>
      <c r="B1977" t="s">
        <v>116</v>
      </c>
      <c r="C1977">
        <v>2023</v>
      </c>
      <c r="D1977" s="13">
        <v>3</v>
      </c>
      <c r="E1977" t="s">
        <v>75</v>
      </c>
      <c r="F1977">
        <v>79</v>
      </c>
      <c r="G1977">
        <v>426</v>
      </c>
      <c r="H1977" s="24">
        <v>802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f t="shared" si="50"/>
        <v>0</v>
      </c>
      <c r="Q1977">
        <v>0</v>
      </c>
      <c r="R1977" t="s">
        <v>117</v>
      </c>
      <c r="S1977">
        <v>0</v>
      </c>
      <c r="T1977" t="s">
        <v>149</v>
      </c>
    </row>
    <row r="1978" spans="1:20" ht="15.75" customHeight="1" x14ac:dyDescent="0.25">
      <c r="A1978" s="8">
        <v>45240</v>
      </c>
      <c r="B1978" t="s">
        <v>116</v>
      </c>
      <c r="C1978">
        <v>2023</v>
      </c>
      <c r="D1978" s="13">
        <v>3</v>
      </c>
      <c r="E1978" t="s">
        <v>75</v>
      </c>
      <c r="F1978">
        <v>79</v>
      </c>
      <c r="G1978">
        <v>427</v>
      </c>
      <c r="H1978" s="24">
        <v>783</v>
      </c>
      <c r="I1978">
        <f>45/16</f>
        <v>2.8125</v>
      </c>
      <c r="J1978">
        <v>40</v>
      </c>
      <c r="K1978">
        <v>15</v>
      </c>
      <c r="L1978">
        <v>0</v>
      </c>
      <c r="M1978">
        <v>0</v>
      </c>
      <c r="N1978" s="35">
        <v>18.600000000000001</v>
      </c>
      <c r="O1978" s="35" t="s">
        <v>33</v>
      </c>
      <c r="P1978">
        <f t="shared" si="50"/>
        <v>48</v>
      </c>
      <c r="Q1978">
        <v>57</v>
      </c>
      <c r="R1978" t="s">
        <v>117</v>
      </c>
      <c r="S1978">
        <v>105</v>
      </c>
    </row>
    <row r="1979" spans="1:20" ht="15.75" customHeight="1" x14ac:dyDescent="0.25">
      <c r="A1979" s="8">
        <v>45240</v>
      </c>
      <c r="B1979" t="s">
        <v>116</v>
      </c>
      <c r="C1979">
        <v>2023</v>
      </c>
      <c r="D1979" s="13">
        <v>3</v>
      </c>
      <c r="E1979" t="s">
        <v>75</v>
      </c>
      <c r="F1979">
        <v>79</v>
      </c>
      <c r="G1979">
        <v>427</v>
      </c>
      <c r="H1979" s="24">
        <v>784</v>
      </c>
      <c r="I1979">
        <f t="shared" ref="I1979:I1987" si="53"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f t="shared" si="50"/>
        <v>31</v>
      </c>
      <c r="Q1979">
        <v>90</v>
      </c>
      <c r="R1979" t="s">
        <v>117</v>
      </c>
      <c r="S1979">
        <v>121</v>
      </c>
    </row>
    <row r="1980" spans="1:20" ht="15.75" customHeight="1" x14ac:dyDescent="0.25">
      <c r="A1980" s="8">
        <v>45240</v>
      </c>
      <c r="B1980" t="s">
        <v>116</v>
      </c>
      <c r="C1980">
        <v>2023</v>
      </c>
      <c r="D1980" s="13">
        <v>3</v>
      </c>
      <c r="E1980" t="s">
        <v>75</v>
      </c>
      <c r="F1980">
        <v>79</v>
      </c>
      <c r="G1980">
        <v>427</v>
      </c>
      <c r="H1980" s="24">
        <v>785</v>
      </c>
      <c r="I1980">
        <f t="shared" si="53"/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f t="shared" si="50"/>
        <v>0</v>
      </c>
      <c r="Q1980">
        <v>0</v>
      </c>
      <c r="R1980" t="s">
        <v>117</v>
      </c>
      <c r="S1980">
        <v>0</v>
      </c>
      <c r="T1980" t="s">
        <v>149</v>
      </c>
    </row>
    <row r="1981" spans="1:20" ht="15.75" customHeight="1" x14ac:dyDescent="0.25">
      <c r="A1981" s="8">
        <v>45240</v>
      </c>
      <c r="B1981" t="s">
        <v>116</v>
      </c>
      <c r="C1981">
        <v>2023</v>
      </c>
      <c r="D1981" s="13">
        <v>3</v>
      </c>
      <c r="E1981" t="s">
        <v>75</v>
      </c>
      <c r="F1981">
        <v>79</v>
      </c>
      <c r="G1981">
        <v>427</v>
      </c>
      <c r="H1981" s="24">
        <v>786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f t="shared" si="50"/>
        <v>43</v>
      </c>
      <c r="Q1981">
        <v>70</v>
      </c>
      <c r="R1981" t="s">
        <v>117</v>
      </c>
      <c r="S1981">
        <v>113</v>
      </c>
    </row>
    <row r="1982" spans="1:20" ht="15.75" customHeight="1" x14ac:dyDescent="0.25">
      <c r="A1982" s="8">
        <v>45240</v>
      </c>
      <c r="B1982" t="s">
        <v>116</v>
      </c>
      <c r="C1982">
        <v>2023</v>
      </c>
      <c r="D1982" s="13">
        <v>3</v>
      </c>
      <c r="E1982" t="s">
        <v>75</v>
      </c>
      <c r="F1982">
        <v>79</v>
      </c>
      <c r="G1982">
        <v>427</v>
      </c>
      <c r="H1982" s="24">
        <v>787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f t="shared" si="50"/>
        <v>39</v>
      </c>
      <c r="Q1982">
        <v>75</v>
      </c>
      <c r="R1982" t="s">
        <v>117</v>
      </c>
      <c r="S1982">
        <v>114</v>
      </c>
    </row>
    <row r="1983" spans="1:20" ht="15.75" customHeight="1" x14ac:dyDescent="0.25">
      <c r="A1983" s="8">
        <v>45240</v>
      </c>
      <c r="B1983" t="s">
        <v>116</v>
      </c>
      <c r="C1983">
        <v>2023</v>
      </c>
      <c r="D1983" s="13">
        <v>3</v>
      </c>
      <c r="E1983" t="s">
        <v>75</v>
      </c>
      <c r="F1983">
        <v>79</v>
      </c>
      <c r="G1983">
        <v>427</v>
      </c>
      <c r="H1983" s="24">
        <v>788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f t="shared" si="50"/>
        <v>4</v>
      </c>
      <c r="Q1983">
        <v>18</v>
      </c>
      <c r="R1983" t="s">
        <v>117</v>
      </c>
      <c r="S1983">
        <v>22</v>
      </c>
    </row>
    <row r="1984" spans="1:20" ht="15.75" customHeight="1" x14ac:dyDescent="0.25">
      <c r="A1984" s="8">
        <v>45240</v>
      </c>
      <c r="B1984" t="s">
        <v>116</v>
      </c>
      <c r="C1984">
        <v>2023</v>
      </c>
      <c r="D1984" s="13">
        <v>3</v>
      </c>
      <c r="E1984" t="s">
        <v>75</v>
      </c>
      <c r="F1984">
        <v>79</v>
      </c>
      <c r="G1984">
        <v>427</v>
      </c>
      <c r="H1984" s="24">
        <v>789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f t="shared" si="50"/>
        <v>37</v>
      </c>
      <c r="Q1984">
        <v>77</v>
      </c>
      <c r="R1984" t="s">
        <v>117</v>
      </c>
      <c r="S1984">
        <v>114</v>
      </c>
    </row>
    <row r="1985" spans="1:19" ht="15.75" customHeight="1" x14ac:dyDescent="0.25">
      <c r="A1985" s="8">
        <v>45240</v>
      </c>
      <c r="B1985" t="s">
        <v>116</v>
      </c>
      <c r="C1985">
        <v>2023</v>
      </c>
      <c r="D1985" s="13">
        <v>3</v>
      </c>
      <c r="E1985" t="s">
        <v>75</v>
      </c>
      <c r="F1985">
        <v>79</v>
      </c>
      <c r="G1985">
        <v>427</v>
      </c>
      <c r="H1985" s="24">
        <v>790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f t="shared" si="50"/>
        <v>30</v>
      </c>
      <c r="Q1985">
        <v>58</v>
      </c>
      <c r="R1985" t="s">
        <v>117</v>
      </c>
      <c r="S1985">
        <v>88</v>
      </c>
    </row>
    <row r="1986" spans="1:19" ht="15.75" customHeight="1" x14ac:dyDescent="0.25">
      <c r="A1986" s="8">
        <v>45240</v>
      </c>
      <c r="B1986" t="s">
        <v>116</v>
      </c>
      <c r="C1986">
        <v>2023</v>
      </c>
      <c r="D1986" s="13">
        <v>3</v>
      </c>
      <c r="E1986" t="s">
        <v>75</v>
      </c>
      <c r="F1986">
        <v>79</v>
      </c>
      <c r="G1986">
        <v>427</v>
      </c>
      <c r="H1986" s="24">
        <v>791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f t="shared" si="50"/>
        <v>30</v>
      </c>
      <c r="Q1986">
        <v>62</v>
      </c>
      <c r="R1986" t="s">
        <v>117</v>
      </c>
      <c r="S1986">
        <v>92</v>
      </c>
    </row>
    <row r="1987" spans="1:19" ht="15.75" customHeight="1" x14ac:dyDescent="0.25">
      <c r="A1987" s="8">
        <v>45240</v>
      </c>
      <c r="B1987" t="s">
        <v>116</v>
      </c>
      <c r="C1987">
        <v>2023</v>
      </c>
      <c r="D1987" s="13">
        <v>3</v>
      </c>
      <c r="E1987" t="s">
        <v>75</v>
      </c>
      <c r="F1987">
        <v>79</v>
      </c>
      <c r="G1987">
        <v>427</v>
      </c>
      <c r="H1987" s="24">
        <v>792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f t="shared" si="50"/>
        <v>9</v>
      </c>
      <c r="Q1987">
        <v>52</v>
      </c>
      <c r="R1987" t="s">
        <v>117</v>
      </c>
      <c r="S1987">
        <v>61</v>
      </c>
    </row>
    <row r="1988" spans="1:19" ht="15.75" customHeight="1" x14ac:dyDescent="0.25">
      <c r="A1988" s="8">
        <v>45236</v>
      </c>
      <c r="B1988" t="s">
        <v>116</v>
      </c>
      <c r="C1988">
        <v>2023</v>
      </c>
      <c r="D1988" s="13">
        <v>3</v>
      </c>
      <c r="E1988" t="s">
        <v>75</v>
      </c>
      <c r="F1988">
        <v>80</v>
      </c>
      <c r="G1988">
        <v>428</v>
      </c>
      <c r="H1988" s="24">
        <v>923</v>
      </c>
      <c r="I1988">
        <f>36/16</f>
        <v>2.25</v>
      </c>
      <c r="J1988">
        <v>37</v>
      </c>
      <c r="K1988">
        <v>23</v>
      </c>
      <c r="L1988">
        <v>0</v>
      </c>
      <c r="M1988">
        <v>4</v>
      </c>
      <c r="N1988">
        <v>21</v>
      </c>
      <c r="O1988" s="12" t="s">
        <v>32</v>
      </c>
      <c r="P1988">
        <f t="shared" si="50"/>
        <v>18</v>
      </c>
      <c r="Q1988">
        <v>47</v>
      </c>
      <c r="R1988" t="s">
        <v>117</v>
      </c>
      <c r="S1988">
        <v>65</v>
      </c>
    </row>
    <row r="1989" spans="1:19" ht="15.75" customHeight="1" x14ac:dyDescent="0.25">
      <c r="A1989" s="8">
        <v>45236</v>
      </c>
      <c r="B1989" t="s">
        <v>116</v>
      </c>
      <c r="C1989">
        <v>2023</v>
      </c>
      <c r="D1989" s="13">
        <v>3</v>
      </c>
      <c r="E1989" t="s">
        <v>75</v>
      </c>
      <c r="F1989">
        <v>80</v>
      </c>
      <c r="G1989">
        <v>428</v>
      </c>
      <c r="H1989" s="24">
        <v>924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f t="shared" si="50"/>
        <v>29</v>
      </c>
      <c r="Q1989">
        <v>46</v>
      </c>
      <c r="R1989" t="s">
        <v>117</v>
      </c>
      <c r="S1989">
        <v>75</v>
      </c>
    </row>
    <row r="1990" spans="1:19" ht="15.75" customHeight="1" x14ac:dyDescent="0.25">
      <c r="A1990" s="8">
        <v>45236</v>
      </c>
      <c r="B1990" t="s">
        <v>116</v>
      </c>
      <c r="C1990">
        <v>2023</v>
      </c>
      <c r="D1990" s="13">
        <v>3</v>
      </c>
      <c r="E1990" t="s">
        <v>75</v>
      </c>
      <c r="F1990">
        <v>80</v>
      </c>
      <c r="G1990">
        <v>428</v>
      </c>
      <c r="H1990" s="24">
        <v>925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f t="shared" si="50"/>
        <v>29</v>
      </c>
      <c r="Q1990">
        <v>65</v>
      </c>
      <c r="R1990" t="s">
        <v>117</v>
      </c>
      <c r="S1990">
        <v>94</v>
      </c>
    </row>
    <row r="1991" spans="1:19" ht="15.75" customHeight="1" x14ac:dyDescent="0.25">
      <c r="A1991" s="8">
        <v>45236</v>
      </c>
      <c r="B1991" t="s">
        <v>116</v>
      </c>
      <c r="C1991">
        <v>2023</v>
      </c>
      <c r="D1991" s="13">
        <v>3</v>
      </c>
      <c r="E1991" t="s">
        <v>75</v>
      </c>
      <c r="F1991">
        <v>80</v>
      </c>
      <c r="G1991">
        <v>428</v>
      </c>
      <c r="H1991" s="24">
        <v>926</v>
      </c>
      <c r="I1991">
        <f t="shared" ref="I1991:I1997" si="54"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f t="shared" si="50"/>
        <v>35</v>
      </c>
      <c r="Q1991">
        <v>72</v>
      </c>
      <c r="R1991" t="s">
        <v>117</v>
      </c>
      <c r="S1991">
        <v>107</v>
      </c>
    </row>
    <row r="1992" spans="1:19" ht="15.75" customHeight="1" x14ac:dyDescent="0.25">
      <c r="A1992" s="8">
        <v>45236</v>
      </c>
      <c r="B1992" t="s">
        <v>116</v>
      </c>
      <c r="C1992">
        <v>2023</v>
      </c>
      <c r="D1992" s="13">
        <v>3</v>
      </c>
      <c r="E1992" t="s">
        <v>75</v>
      </c>
      <c r="F1992">
        <v>80</v>
      </c>
      <c r="G1992">
        <v>428</v>
      </c>
      <c r="H1992" s="24">
        <v>927</v>
      </c>
      <c r="I1992">
        <f t="shared" si="54"/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f t="shared" si="50"/>
        <v>45</v>
      </c>
      <c r="Q1992">
        <v>149</v>
      </c>
      <c r="R1992" t="s">
        <v>117</v>
      </c>
      <c r="S1992">
        <v>194</v>
      </c>
    </row>
    <row r="1993" spans="1:19" ht="15.75" customHeight="1" x14ac:dyDescent="0.25">
      <c r="A1993" s="8">
        <v>45236</v>
      </c>
      <c r="B1993" t="s">
        <v>116</v>
      </c>
      <c r="C1993">
        <v>2023</v>
      </c>
      <c r="D1993" s="13">
        <v>3</v>
      </c>
      <c r="E1993" t="s">
        <v>75</v>
      </c>
      <c r="F1993">
        <v>80</v>
      </c>
      <c r="G1993">
        <v>428</v>
      </c>
      <c r="H1993" s="24">
        <v>928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f t="shared" si="50"/>
        <v>23</v>
      </c>
      <c r="Q1993">
        <v>35</v>
      </c>
      <c r="R1993" t="s">
        <v>117</v>
      </c>
      <c r="S1993">
        <v>58</v>
      </c>
    </row>
    <row r="1994" spans="1:19" ht="15.75" customHeight="1" x14ac:dyDescent="0.25">
      <c r="A1994" s="8">
        <v>45236</v>
      </c>
      <c r="B1994" t="s">
        <v>116</v>
      </c>
      <c r="C1994">
        <v>2023</v>
      </c>
      <c r="D1994" s="13">
        <v>3</v>
      </c>
      <c r="E1994" t="s">
        <v>75</v>
      </c>
      <c r="F1994">
        <v>80</v>
      </c>
      <c r="G1994">
        <v>428</v>
      </c>
      <c r="H1994" s="24">
        <v>929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f t="shared" si="50"/>
        <v>28</v>
      </c>
      <c r="Q1994">
        <v>55</v>
      </c>
      <c r="R1994" t="s">
        <v>117</v>
      </c>
      <c r="S1994">
        <v>83</v>
      </c>
    </row>
    <row r="1995" spans="1:19" ht="15.75" customHeight="1" x14ac:dyDescent="0.25">
      <c r="A1995" s="8">
        <v>45236</v>
      </c>
      <c r="B1995" t="s">
        <v>116</v>
      </c>
      <c r="C1995">
        <v>2023</v>
      </c>
      <c r="D1995" s="13">
        <v>3</v>
      </c>
      <c r="E1995" t="s">
        <v>75</v>
      </c>
      <c r="F1995">
        <v>80</v>
      </c>
      <c r="G1995">
        <v>428</v>
      </c>
      <c r="H1995" s="24">
        <v>930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f t="shared" si="50"/>
        <v>34</v>
      </c>
      <c r="Q1995">
        <v>57</v>
      </c>
      <c r="R1995" t="s">
        <v>117</v>
      </c>
      <c r="S1995">
        <v>91</v>
      </c>
    </row>
    <row r="1996" spans="1:19" ht="15.75" customHeight="1" x14ac:dyDescent="0.25">
      <c r="A1996" s="8">
        <v>45236</v>
      </c>
      <c r="B1996" t="s">
        <v>116</v>
      </c>
      <c r="C1996">
        <v>2023</v>
      </c>
      <c r="D1996" s="13">
        <v>3</v>
      </c>
      <c r="E1996" t="s">
        <v>75</v>
      </c>
      <c r="F1996">
        <v>80</v>
      </c>
      <c r="G1996">
        <v>428</v>
      </c>
      <c r="H1996" s="24">
        <v>931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f t="shared" si="50"/>
        <v>50</v>
      </c>
      <c r="Q1996">
        <v>93</v>
      </c>
      <c r="R1996" t="s">
        <v>117</v>
      </c>
      <c r="S1996">
        <v>143</v>
      </c>
    </row>
    <row r="1997" spans="1:19" ht="15.75" customHeight="1" x14ac:dyDescent="0.25">
      <c r="A1997" s="8">
        <v>45236</v>
      </c>
      <c r="B1997" t="s">
        <v>116</v>
      </c>
      <c r="C1997">
        <v>2023</v>
      </c>
      <c r="D1997" s="13">
        <v>3</v>
      </c>
      <c r="E1997" t="s">
        <v>75</v>
      </c>
      <c r="F1997">
        <v>80</v>
      </c>
      <c r="G1997">
        <v>428</v>
      </c>
      <c r="H1997" s="24">
        <v>932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f t="shared" si="50"/>
        <v>15</v>
      </c>
      <c r="Q1997">
        <v>32</v>
      </c>
      <c r="R1997" t="s">
        <v>117</v>
      </c>
      <c r="S1997">
        <v>47</v>
      </c>
    </row>
    <row r="1998" spans="1:19" ht="15.75" customHeight="1" x14ac:dyDescent="0.25">
      <c r="A1998" s="8">
        <v>45236</v>
      </c>
      <c r="B1998" t="s">
        <v>116</v>
      </c>
      <c r="C1998">
        <v>2023</v>
      </c>
      <c r="D1998" s="13">
        <v>3</v>
      </c>
      <c r="E1998" t="s">
        <v>75</v>
      </c>
      <c r="F1998">
        <v>80</v>
      </c>
      <c r="G1998">
        <v>429</v>
      </c>
      <c r="H1998" s="24">
        <v>933</v>
      </c>
      <c r="I1998">
        <f>40/16</f>
        <v>2.5</v>
      </c>
      <c r="J1998">
        <v>25</v>
      </c>
      <c r="K1998">
        <v>18</v>
      </c>
      <c r="L1998">
        <v>4</v>
      </c>
      <c r="M1998">
        <v>0</v>
      </c>
      <c r="N1998">
        <v>20</v>
      </c>
      <c r="O1998" s="12" t="s">
        <v>32</v>
      </c>
      <c r="P1998">
        <f t="shared" si="50"/>
        <v>8</v>
      </c>
      <c r="Q1998">
        <v>36</v>
      </c>
      <c r="R1998" t="s">
        <v>117</v>
      </c>
      <c r="S1998">
        <v>44</v>
      </c>
    </row>
    <row r="1999" spans="1:19" ht="15.75" customHeight="1" x14ac:dyDescent="0.25">
      <c r="A1999" s="8">
        <v>45236</v>
      </c>
      <c r="B1999" t="s">
        <v>116</v>
      </c>
      <c r="C1999">
        <v>2023</v>
      </c>
      <c r="D1999" s="13">
        <v>3</v>
      </c>
      <c r="E1999" t="s">
        <v>75</v>
      </c>
      <c r="F1999">
        <v>80</v>
      </c>
      <c r="G1999">
        <v>429</v>
      </c>
      <c r="H1999" s="24">
        <v>934</v>
      </c>
      <c r="I1999">
        <f t="shared" ref="I1999:I2007" si="55"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f t="shared" si="50"/>
        <v>6</v>
      </c>
      <c r="Q1999">
        <v>15</v>
      </c>
      <c r="R1999" t="s">
        <v>117</v>
      </c>
      <c r="S1999">
        <v>21</v>
      </c>
    </row>
    <row r="2000" spans="1:19" ht="15.75" customHeight="1" x14ac:dyDescent="0.25">
      <c r="A2000" s="8">
        <v>45236</v>
      </c>
      <c r="B2000" t="s">
        <v>116</v>
      </c>
      <c r="C2000">
        <v>2023</v>
      </c>
      <c r="D2000" s="13">
        <v>3</v>
      </c>
      <c r="E2000" t="s">
        <v>75</v>
      </c>
      <c r="F2000">
        <v>80</v>
      </c>
      <c r="G2000">
        <v>429</v>
      </c>
      <c r="H2000" s="24">
        <v>935</v>
      </c>
      <c r="I2000">
        <f t="shared" si="55"/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f t="shared" si="50"/>
        <v>14</v>
      </c>
      <c r="Q2000">
        <v>31</v>
      </c>
      <c r="R2000" t="s">
        <v>117</v>
      </c>
      <c r="S2000">
        <v>45</v>
      </c>
    </row>
    <row r="2001" spans="1:20" ht="15.75" customHeight="1" x14ac:dyDescent="0.25">
      <c r="A2001" s="8">
        <v>45236</v>
      </c>
      <c r="B2001" t="s">
        <v>116</v>
      </c>
      <c r="C2001">
        <v>2023</v>
      </c>
      <c r="D2001" s="13">
        <v>3</v>
      </c>
      <c r="E2001" t="s">
        <v>75</v>
      </c>
      <c r="F2001">
        <v>80</v>
      </c>
      <c r="G2001">
        <v>429</v>
      </c>
      <c r="H2001" s="24">
        <v>936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f t="shared" si="50"/>
        <v>12</v>
      </c>
      <c r="Q2001">
        <v>79</v>
      </c>
      <c r="R2001" t="s">
        <v>117</v>
      </c>
      <c r="S2001">
        <v>91</v>
      </c>
    </row>
    <row r="2002" spans="1:20" ht="15.75" customHeight="1" x14ac:dyDescent="0.25">
      <c r="A2002" s="8">
        <v>45236</v>
      </c>
      <c r="B2002" t="s">
        <v>116</v>
      </c>
      <c r="C2002">
        <v>2023</v>
      </c>
      <c r="D2002" s="13">
        <v>3</v>
      </c>
      <c r="E2002" t="s">
        <v>75</v>
      </c>
      <c r="F2002">
        <v>80</v>
      </c>
      <c r="G2002">
        <v>429</v>
      </c>
      <c r="H2002" s="24">
        <v>937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f t="shared" si="50"/>
        <v>20</v>
      </c>
      <c r="Q2002">
        <v>43</v>
      </c>
      <c r="R2002" t="s">
        <v>117</v>
      </c>
      <c r="S2002">
        <v>63</v>
      </c>
    </row>
    <row r="2003" spans="1:20" ht="15.75" customHeight="1" x14ac:dyDescent="0.25">
      <c r="A2003" s="8">
        <v>45236</v>
      </c>
      <c r="B2003" t="s">
        <v>116</v>
      </c>
      <c r="C2003">
        <v>2023</v>
      </c>
      <c r="D2003" s="13">
        <v>3</v>
      </c>
      <c r="E2003" t="s">
        <v>75</v>
      </c>
      <c r="F2003">
        <v>80</v>
      </c>
      <c r="G2003">
        <v>429</v>
      </c>
      <c r="H2003" s="24">
        <v>938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f t="shared" si="50"/>
        <v>5</v>
      </c>
      <c r="Q2003">
        <v>6</v>
      </c>
      <c r="R2003" t="s">
        <v>117</v>
      </c>
      <c r="S2003">
        <v>11</v>
      </c>
    </row>
    <row r="2004" spans="1:20" ht="15.75" customHeight="1" x14ac:dyDescent="0.25">
      <c r="A2004" s="8">
        <v>45236</v>
      </c>
      <c r="B2004" t="s">
        <v>116</v>
      </c>
      <c r="C2004">
        <v>2023</v>
      </c>
      <c r="D2004" s="13">
        <v>3</v>
      </c>
      <c r="E2004" t="s">
        <v>75</v>
      </c>
      <c r="F2004">
        <v>80</v>
      </c>
      <c r="G2004">
        <v>429</v>
      </c>
      <c r="H2004" s="24">
        <v>939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f t="shared" si="50"/>
        <v>21</v>
      </c>
      <c r="Q2004">
        <v>38</v>
      </c>
      <c r="R2004" t="s">
        <v>117</v>
      </c>
      <c r="S2004">
        <v>59</v>
      </c>
    </row>
    <row r="2005" spans="1:20" ht="15.75" customHeight="1" x14ac:dyDescent="0.25">
      <c r="A2005" s="8">
        <v>45236</v>
      </c>
      <c r="B2005" t="s">
        <v>116</v>
      </c>
      <c r="C2005">
        <v>2023</v>
      </c>
      <c r="D2005" s="13">
        <v>3</v>
      </c>
      <c r="E2005" t="s">
        <v>75</v>
      </c>
      <c r="F2005">
        <v>80</v>
      </c>
      <c r="G2005">
        <v>429</v>
      </c>
      <c r="H2005" s="24">
        <v>940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f t="shared" si="50"/>
        <v>24</v>
      </c>
      <c r="Q2005">
        <v>45</v>
      </c>
      <c r="R2005" t="s">
        <v>117</v>
      </c>
      <c r="S2005">
        <v>69</v>
      </c>
    </row>
    <row r="2006" spans="1:20" ht="15.75" customHeight="1" x14ac:dyDescent="0.25">
      <c r="A2006" s="8">
        <v>45236</v>
      </c>
      <c r="B2006" t="s">
        <v>116</v>
      </c>
      <c r="C2006">
        <v>2023</v>
      </c>
      <c r="D2006" s="13">
        <v>3</v>
      </c>
      <c r="E2006" t="s">
        <v>75</v>
      </c>
      <c r="F2006">
        <v>80</v>
      </c>
      <c r="G2006">
        <v>429</v>
      </c>
      <c r="H2006" s="24">
        <v>941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f t="shared" si="50"/>
        <v>19</v>
      </c>
      <c r="Q2006">
        <v>26</v>
      </c>
      <c r="R2006" t="s">
        <v>117</v>
      </c>
      <c r="S2006">
        <v>45</v>
      </c>
    </row>
    <row r="2007" spans="1:20" ht="15.75" customHeight="1" x14ac:dyDescent="0.25">
      <c r="A2007" s="8">
        <v>45236</v>
      </c>
      <c r="B2007" t="s">
        <v>116</v>
      </c>
      <c r="C2007">
        <v>2023</v>
      </c>
      <c r="D2007" s="13">
        <v>3</v>
      </c>
      <c r="E2007" t="s">
        <v>75</v>
      </c>
      <c r="F2007">
        <v>80</v>
      </c>
      <c r="G2007">
        <v>429</v>
      </c>
      <c r="H2007" s="24">
        <v>942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f t="shared" si="50"/>
        <v>14</v>
      </c>
      <c r="Q2007">
        <v>55</v>
      </c>
      <c r="R2007" t="s">
        <v>117</v>
      </c>
      <c r="S2007">
        <v>69</v>
      </c>
    </row>
    <row r="2008" spans="1:20" ht="15.75" customHeight="1" x14ac:dyDescent="0.25">
      <c r="A2008" s="8">
        <v>45226</v>
      </c>
      <c r="B2008" t="s">
        <v>116</v>
      </c>
      <c r="C2008">
        <v>2023</v>
      </c>
      <c r="D2008" s="13">
        <v>3</v>
      </c>
      <c r="E2008" t="s">
        <v>75</v>
      </c>
      <c r="F2008">
        <v>82</v>
      </c>
      <c r="G2008">
        <v>430</v>
      </c>
      <c r="H2008" s="24">
        <v>883</v>
      </c>
      <c r="I2008">
        <f>26/16</f>
        <v>1.625</v>
      </c>
      <c r="J2008">
        <v>15</v>
      </c>
      <c r="K2008">
        <v>12</v>
      </c>
      <c r="L2008">
        <v>0</v>
      </c>
      <c r="M2008">
        <v>3</v>
      </c>
      <c r="N2008" s="35">
        <v>4.2</v>
      </c>
      <c r="O2008" s="35" t="s">
        <v>158</v>
      </c>
      <c r="P2008">
        <f t="shared" si="50"/>
        <v>0</v>
      </c>
      <c r="Q2008">
        <v>2</v>
      </c>
      <c r="R2008" t="s">
        <v>117</v>
      </c>
      <c r="S2008">
        <v>2</v>
      </c>
    </row>
    <row r="2009" spans="1:20" ht="15.75" customHeight="1" x14ac:dyDescent="0.25">
      <c r="A2009" s="8">
        <v>45226</v>
      </c>
      <c r="B2009" t="s">
        <v>116</v>
      </c>
      <c r="C2009">
        <v>2023</v>
      </c>
      <c r="D2009" s="13">
        <v>3</v>
      </c>
      <c r="E2009" t="s">
        <v>75</v>
      </c>
      <c r="F2009">
        <v>82</v>
      </c>
      <c r="G2009">
        <v>430</v>
      </c>
      <c r="H2009" s="24">
        <v>884</v>
      </c>
      <c r="I2009">
        <f t="shared" ref="I2009:I2017" si="56"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158</v>
      </c>
      <c r="P2009">
        <f t="shared" si="50"/>
        <v>11</v>
      </c>
      <c r="Q2009">
        <v>16</v>
      </c>
      <c r="R2009" t="s">
        <v>117</v>
      </c>
      <c r="S2009">
        <v>27</v>
      </c>
    </row>
    <row r="2010" spans="1:20" ht="15.75" customHeight="1" x14ac:dyDescent="0.25">
      <c r="A2010" s="8">
        <v>45226</v>
      </c>
      <c r="B2010" t="s">
        <v>116</v>
      </c>
      <c r="C2010">
        <v>2023</v>
      </c>
      <c r="D2010" s="13">
        <v>3</v>
      </c>
      <c r="E2010" t="s">
        <v>75</v>
      </c>
      <c r="F2010">
        <v>82</v>
      </c>
      <c r="G2010">
        <v>430</v>
      </c>
      <c r="H2010" s="24">
        <v>885</v>
      </c>
      <c r="I2010">
        <f t="shared" si="56"/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158</v>
      </c>
      <c r="P2010">
        <f t="shared" si="50"/>
        <v>21</v>
      </c>
      <c r="Q2010">
        <v>33</v>
      </c>
      <c r="R2010" t="s">
        <v>117</v>
      </c>
      <c r="S2010">
        <v>54</v>
      </c>
    </row>
    <row r="2011" spans="1:20" ht="15.75" customHeight="1" x14ac:dyDescent="0.25">
      <c r="A2011" s="8">
        <v>45226</v>
      </c>
      <c r="B2011" t="s">
        <v>116</v>
      </c>
      <c r="C2011">
        <v>2023</v>
      </c>
      <c r="D2011" s="13">
        <v>3</v>
      </c>
      <c r="E2011" t="s">
        <v>75</v>
      </c>
      <c r="F2011">
        <v>82</v>
      </c>
      <c r="G2011">
        <v>430</v>
      </c>
      <c r="H2011" s="24">
        <v>886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158</v>
      </c>
      <c r="P2011">
        <f t="shared" si="50"/>
        <v>20</v>
      </c>
      <c r="Q2011">
        <v>21</v>
      </c>
      <c r="R2011" t="s">
        <v>117</v>
      </c>
      <c r="S2011">
        <v>41</v>
      </c>
    </row>
    <row r="2012" spans="1:20" ht="15.75" customHeight="1" x14ac:dyDescent="0.25">
      <c r="A2012" s="8">
        <v>45226</v>
      </c>
      <c r="B2012" t="s">
        <v>116</v>
      </c>
      <c r="C2012">
        <v>2023</v>
      </c>
      <c r="D2012" s="13">
        <v>3</v>
      </c>
      <c r="E2012" t="s">
        <v>75</v>
      </c>
      <c r="F2012">
        <v>82</v>
      </c>
      <c r="G2012">
        <v>430</v>
      </c>
      <c r="H2012" s="24">
        <v>887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158</v>
      </c>
      <c r="P2012">
        <f t="shared" si="50"/>
        <v>38</v>
      </c>
      <c r="Q2012">
        <v>30</v>
      </c>
      <c r="R2012" t="s">
        <v>117</v>
      </c>
      <c r="S2012">
        <v>68</v>
      </c>
    </row>
    <row r="2013" spans="1:20" ht="15.75" customHeight="1" x14ac:dyDescent="0.25">
      <c r="A2013" s="8">
        <v>45226</v>
      </c>
      <c r="B2013" t="s">
        <v>116</v>
      </c>
      <c r="C2013">
        <v>2023</v>
      </c>
      <c r="D2013" s="13">
        <v>3</v>
      </c>
      <c r="E2013" t="s">
        <v>75</v>
      </c>
      <c r="F2013">
        <v>82</v>
      </c>
      <c r="G2013">
        <v>430</v>
      </c>
      <c r="H2013" s="24">
        <v>888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158</v>
      </c>
      <c r="P2013">
        <f t="shared" si="50"/>
        <v>15</v>
      </c>
      <c r="Q2013">
        <v>28</v>
      </c>
      <c r="R2013" t="s">
        <v>117</v>
      </c>
      <c r="S2013">
        <v>43</v>
      </c>
    </row>
    <row r="2014" spans="1:20" ht="15.75" customHeight="1" x14ac:dyDescent="0.25">
      <c r="A2014" s="8">
        <v>45226</v>
      </c>
      <c r="B2014" t="s">
        <v>116</v>
      </c>
      <c r="C2014">
        <v>2023</v>
      </c>
      <c r="D2014" s="13">
        <v>3</v>
      </c>
      <c r="E2014" t="s">
        <v>75</v>
      </c>
      <c r="F2014">
        <v>82</v>
      </c>
      <c r="G2014">
        <v>430</v>
      </c>
      <c r="H2014" s="24">
        <v>889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158</v>
      </c>
      <c r="P2014">
        <f t="shared" si="50"/>
        <v>17</v>
      </c>
      <c r="Q2014">
        <v>10</v>
      </c>
      <c r="R2014" t="s">
        <v>117</v>
      </c>
      <c r="S2014">
        <v>27</v>
      </c>
    </row>
    <row r="2015" spans="1:20" ht="15.75" customHeight="1" x14ac:dyDescent="0.25">
      <c r="A2015" s="8">
        <v>45226</v>
      </c>
      <c r="B2015" t="s">
        <v>116</v>
      </c>
      <c r="C2015">
        <v>2023</v>
      </c>
      <c r="D2015" s="13">
        <v>3</v>
      </c>
      <c r="E2015" t="s">
        <v>75</v>
      </c>
      <c r="F2015">
        <v>82</v>
      </c>
      <c r="G2015">
        <v>430</v>
      </c>
      <c r="H2015" s="24">
        <v>890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158</v>
      </c>
      <c r="P2015">
        <f t="shared" si="50"/>
        <v>12</v>
      </c>
      <c r="Q2015">
        <v>13</v>
      </c>
      <c r="R2015" t="s">
        <v>117</v>
      </c>
      <c r="S2015">
        <v>25</v>
      </c>
    </row>
    <row r="2016" spans="1:20" ht="15.75" customHeight="1" x14ac:dyDescent="0.25">
      <c r="A2016" s="8">
        <v>45226</v>
      </c>
      <c r="B2016" t="s">
        <v>116</v>
      </c>
      <c r="C2016">
        <v>2023</v>
      </c>
      <c r="D2016" s="13">
        <v>3</v>
      </c>
      <c r="E2016" t="s">
        <v>75</v>
      </c>
      <c r="F2016">
        <v>82</v>
      </c>
      <c r="G2016">
        <v>430</v>
      </c>
      <c r="H2016" s="24">
        <v>891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158</v>
      </c>
      <c r="P2016">
        <f t="shared" si="50"/>
        <v>0</v>
      </c>
      <c r="Q2016">
        <v>0</v>
      </c>
      <c r="R2016" t="s">
        <v>117</v>
      </c>
      <c r="S2016">
        <v>0</v>
      </c>
      <c r="T2016" t="s">
        <v>152</v>
      </c>
    </row>
    <row r="2017" spans="1:20" ht="15.75" customHeight="1" x14ac:dyDescent="0.25">
      <c r="A2017" s="8">
        <v>45226</v>
      </c>
      <c r="B2017" t="s">
        <v>116</v>
      </c>
      <c r="C2017">
        <v>2023</v>
      </c>
      <c r="D2017" s="13">
        <v>3</v>
      </c>
      <c r="E2017" t="s">
        <v>75</v>
      </c>
      <c r="F2017">
        <v>82</v>
      </c>
      <c r="G2017">
        <v>430</v>
      </c>
      <c r="H2017" s="24">
        <v>892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158</v>
      </c>
      <c r="P2017">
        <f t="shared" si="50"/>
        <v>21</v>
      </c>
      <c r="Q2017">
        <v>12</v>
      </c>
      <c r="R2017" t="s">
        <v>117</v>
      </c>
      <c r="S2017">
        <v>33</v>
      </c>
      <c r="T2017" t="s">
        <v>153</v>
      </c>
    </row>
    <row r="2018" spans="1:20" ht="15.75" customHeight="1" x14ac:dyDescent="0.25">
      <c r="A2018" s="8">
        <v>45226</v>
      </c>
      <c r="B2018" t="s">
        <v>116</v>
      </c>
      <c r="C2018">
        <v>2023</v>
      </c>
      <c r="D2018" s="13">
        <v>3</v>
      </c>
      <c r="E2018" t="s">
        <v>75</v>
      </c>
      <c r="F2018">
        <v>82</v>
      </c>
      <c r="G2018">
        <v>431</v>
      </c>
      <c r="H2018" s="24">
        <v>866</v>
      </c>
      <c r="I2018">
        <f>46/16</f>
        <v>2.875</v>
      </c>
      <c r="J2018">
        <v>22</v>
      </c>
      <c r="K2018">
        <v>8</v>
      </c>
      <c r="L2018">
        <v>1</v>
      </c>
      <c r="M2018">
        <v>1</v>
      </c>
      <c r="N2018" s="35">
        <v>8.8000000000000007</v>
      </c>
      <c r="O2018" s="35" t="s">
        <v>32</v>
      </c>
      <c r="P2018">
        <f t="shared" si="50"/>
        <v>-31</v>
      </c>
      <c r="Q2018">
        <v>38</v>
      </c>
      <c r="R2018" t="s">
        <v>117</v>
      </c>
      <c r="S2018">
        <v>7</v>
      </c>
    </row>
    <row r="2019" spans="1:20" ht="15.75" customHeight="1" x14ac:dyDescent="0.25">
      <c r="A2019" s="8">
        <v>45226</v>
      </c>
      <c r="B2019" t="s">
        <v>116</v>
      </c>
      <c r="C2019">
        <v>2023</v>
      </c>
      <c r="D2019" s="13">
        <v>3</v>
      </c>
      <c r="E2019" t="s">
        <v>75</v>
      </c>
      <c r="F2019">
        <v>82</v>
      </c>
      <c r="G2019">
        <v>431</v>
      </c>
      <c r="H2019" s="24">
        <v>864</v>
      </c>
      <c r="I2019">
        <f t="shared" ref="I2019:I2027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f t="shared" si="50"/>
        <v>23</v>
      </c>
      <c r="Q2019">
        <v>43</v>
      </c>
      <c r="R2019" t="s">
        <v>117</v>
      </c>
      <c r="S2019">
        <v>66</v>
      </c>
    </row>
    <row r="2020" spans="1:20" ht="15.75" customHeight="1" x14ac:dyDescent="0.25">
      <c r="A2020" s="8">
        <v>45226</v>
      </c>
      <c r="B2020" t="s">
        <v>116</v>
      </c>
      <c r="C2020">
        <v>2023</v>
      </c>
      <c r="D2020" s="13">
        <v>3</v>
      </c>
      <c r="E2020" t="s">
        <v>75</v>
      </c>
      <c r="F2020">
        <v>82</v>
      </c>
      <c r="G2020">
        <v>431</v>
      </c>
      <c r="H2020" s="24">
        <v>869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f t="shared" si="50"/>
        <v>32</v>
      </c>
      <c r="Q2020">
        <v>35</v>
      </c>
      <c r="R2020" t="s">
        <v>117</v>
      </c>
      <c r="S2020">
        <v>67</v>
      </c>
    </row>
    <row r="2021" spans="1:20" ht="15.75" customHeight="1" x14ac:dyDescent="0.25">
      <c r="A2021" s="8">
        <v>45226</v>
      </c>
      <c r="B2021" t="s">
        <v>116</v>
      </c>
      <c r="C2021">
        <v>2023</v>
      </c>
      <c r="D2021" s="13">
        <v>3</v>
      </c>
      <c r="E2021" t="s">
        <v>75</v>
      </c>
      <c r="F2021">
        <v>82</v>
      </c>
      <c r="G2021">
        <v>431</v>
      </c>
      <c r="H2021" s="24">
        <v>871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f t="shared" si="50"/>
        <v>20</v>
      </c>
      <c r="Q2021">
        <v>29</v>
      </c>
      <c r="R2021" t="s">
        <v>117</v>
      </c>
      <c r="S2021">
        <v>49</v>
      </c>
    </row>
    <row r="2022" spans="1:20" ht="15.75" customHeight="1" x14ac:dyDescent="0.25">
      <c r="A2022" s="8">
        <v>45226</v>
      </c>
      <c r="B2022" t="s">
        <v>116</v>
      </c>
      <c r="C2022">
        <v>2023</v>
      </c>
      <c r="D2022" s="13">
        <v>3</v>
      </c>
      <c r="E2022" t="s">
        <v>75</v>
      </c>
      <c r="F2022">
        <v>82</v>
      </c>
      <c r="G2022">
        <v>431</v>
      </c>
      <c r="H2022" s="24">
        <v>868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f t="shared" si="50"/>
        <v>23</v>
      </c>
      <c r="Q2022">
        <v>31</v>
      </c>
      <c r="R2022" t="s">
        <v>117</v>
      </c>
      <c r="S2022">
        <v>54</v>
      </c>
    </row>
    <row r="2023" spans="1:20" ht="15.75" customHeight="1" x14ac:dyDescent="0.25">
      <c r="A2023" s="8">
        <v>45226</v>
      </c>
      <c r="B2023" t="s">
        <v>116</v>
      </c>
      <c r="C2023">
        <v>2023</v>
      </c>
      <c r="D2023" s="13">
        <v>3</v>
      </c>
      <c r="E2023" t="s">
        <v>75</v>
      </c>
      <c r="F2023">
        <v>82</v>
      </c>
      <c r="G2023">
        <v>431</v>
      </c>
      <c r="H2023" s="24">
        <v>865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f t="shared" si="50"/>
        <v>25</v>
      </c>
      <c r="Q2023">
        <v>53</v>
      </c>
      <c r="R2023" t="s">
        <v>117</v>
      </c>
      <c r="S2023">
        <v>78</v>
      </c>
    </row>
    <row r="2024" spans="1:20" ht="15.75" customHeight="1" x14ac:dyDescent="0.25">
      <c r="A2024" s="8">
        <v>45226</v>
      </c>
      <c r="B2024" t="s">
        <v>116</v>
      </c>
      <c r="C2024">
        <v>2023</v>
      </c>
      <c r="D2024" s="13">
        <v>3</v>
      </c>
      <c r="E2024" t="s">
        <v>75</v>
      </c>
      <c r="F2024">
        <v>82</v>
      </c>
      <c r="G2024">
        <v>431</v>
      </c>
      <c r="H2024" s="24">
        <v>863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f t="shared" si="50"/>
        <v>48</v>
      </c>
      <c r="Q2024">
        <v>36</v>
      </c>
      <c r="R2024" t="s">
        <v>117</v>
      </c>
      <c r="S2024">
        <v>84</v>
      </c>
    </row>
    <row r="2025" spans="1:20" ht="15.75" customHeight="1" x14ac:dyDescent="0.25">
      <c r="A2025" s="8">
        <v>45226</v>
      </c>
      <c r="B2025" t="s">
        <v>116</v>
      </c>
      <c r="C2025">
        <v>2023</v>
      </c>
      <c r="D2025" s="13">
        <v>3</v>
      </c>
      <c r="E2025" t="s">
        <v>75</v>
      </c>
      <c r="F2025">
        <v>82</v>
      </c>
      <c r="G2025">
        <v>431</v>
      </c>
      <c r="H2025" s="24">
        <v>867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f t="shared" si="50"/>
        <v>28</v>
      </c>
      <c r="Q2025">
        <v>37</v>
      </c>
      <c r="R2025" t="s">
        <v>117</v>
      </c>
      <c r="S2025">
        <v>65</v>
      </c>
    </row>
    <row r="2026" spans="1:20" ht="15.75" customHeight="1" x14ac:dyDescent="0.25">
      <c r="A2026" s="8">
        <v>45226</v>
      </c>
      <c r="B2026" t="s">
        <v>116</v>
      </c>
      <c r="C2026">
        <v>2023</v>
      </c>
      <c r="D2026" s="13">
        <v>3</v>
      </c>
      <c r="E2026" t="s">
        <v>75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f t="shared" si="50"/>
        <v>42</v>
      </c>
      <c r="Q2026">
        <v>30</v>
      </c>
      <c r="R2026" t="s">
        <v>117</v>
      </c>
      <c r="S2026">
        <v>72</v>
      </c>
    </row>
    <row r="2027" spans="1:20" ht="15.75" customHeight="1" x14ac:dyDescent="0.25">
      <c r="A2027" s="8">
        <v>45226</v>
      </c>
      <c r="B2027" t="s">
        <v>116</v>
      </c>
      <c r="C2027">
        <v>2023</v>
      </c>
      <c r="D2027" s="13">
        <v>3</v>
      </c>
      <c r="E2027" t="s">
        <v>75</v>
      </c>
      <c r="F2027">
        <v>82</v>
      </c>
      <c r="G2027">
        <v>431</v>
      </c>
      <c r="H2027" s="24">
        <v>872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f t="shared" si="50"/>
        <v>9</v>
      </c>
      <c r="Q2027">
        <v>3</v>
      </c>
      <c r="R2027" t="s">
        <v>117</v>
      </c>
      <c r="S2027">
        <v>12</v>
      </c>
    </row>
    <row r="2028" spans="1:20" ht="15.75" customHeight="1" x14ac:dyDescent="0.25">
      <c r="A2028" s="8">
        <v>45226</v>
      </c>
      <c r="B2028" t="s">
        <v>116</v>
      </c>
      <c r="C2028">
        <v>2023</v>
      </c>
      <c r="D2028" s="13">
        <v>3</v>
      </c>
      <c r="E2028" t="s">
        <v>75</v>
      </c>
      <c r="F2028">
        <v>82</v>
      </c>
      <c r="G2028">
        <v>432</v>
      </c>
      <c r="H2028" s="24">
        <v>873</v>
      </c>
      <c r="I2028">
        <f>24/16</f>
        <v>1.5</v>
      </c>
      <c r="J2028">
        <v>15</v>
      </c>
      <c r="K2028">
        <v>25</v>
      </c>
      <c r="L2028">
        <v>0.5</v>
      </c>
      <c r="M2028">
        <v>0</v>
      </c>
      <c r="N2028" s="35">
        <v>9.4</v>
      </c>
      <c r="O2028" s="35" t="s">
        <v>32</v>
      </c>
      <c r="P2028">
        <f t="shared" si="50"/>
        <v>28</v>
      </c>
      <c r="Q2028">
        <v>26</v>
      </c>
      <c r="R2028" t="s">
        <v>117</v>
      </c>
      <c r="S2028">
        <v>54</v>
      </c>
    </row>
    <row r="2029" spans="1:20" ht="15.75" customHeight="1" x14ac:dyDescent="0.25">
      <c r="A2029" s="8">
        <v>45226</v>
      </c>
      <c r="B2029" t="s">
        <v>116</v>
      </c>
      <c r="C2029">
        <v>2023</v>
      </c>
      <c r="D2029" s="13">
        <v>3</v>
      </c>
      <c r="E2029" t="s">
        <v>75</v>
      </c>
      <c r="F2029">
        <v>82</v>
      </c>
      <c r="G2029">
        <v>432</v>
      </c>
      <c r="H2029" s="24">
        <v>875</v>
      </c>
      <c r="I2029">
        <f t="shared" ref="I2029:I2033" si="58"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f t="shared" si="50"/>
        <v>6</v>
      </c>
      <c r="Q2029">
        <v>12</v>
      </c>
      <c r="R2029" t="s">
        <v>117</v>
      </c>
      <c r="S2029">
        <v>18</v>
      </c>
    </row>
    <row r="2030" spans="1:20" ht="15.75" customHeight="1" x14ac:dyDescent="0.25">
      <c r="A2030" s="8">
        <v>45226</v>
      </c>
      <c r="B2030" t="s">
        <v>116</v>
      </c>
      <c r="C2030">
        <v>2023</v>
      </c>
      <c r="D2030" s="13">
        <v>3</v>
      </c>
      <c r="E2030" t="s">
        <v>75</v>
      </c>
      <c r="F2030">
        <v>82</v>
      </c>
      <c r="G2030">
        <v>432</v>
      </c>
      <c r="H2030" s="24">
        <v>879</v>
      </c>
      <c r="I2030">
        <f t="shared" si="58"/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f t="shared" si="50"/>
        <v>25</v>
      </c>
      <c r="Q2030">
        <v>35</v>
      </c>
      <c r="R2030" t="s">
        <v>117</v>
      </c>
      <c r="S2030">
        <v>60</v>
      </c>
    </row>
    <row r="2031" spans="1:20" ht="15.75" customHeight="1" x14ac:dyDescent="0.25">
      <c r="A2031" s="8">
        <v>45226</v>
      </c>
      <c r="B2031" t="s">
        <v>116</v>
      </c>
      <c r="C2031">
        <v>2023</v>
      </c>
      <c r="D2031" s="13">
        <v>3</v>
      </c>
      <c r="E2031" t="s">
        <v>75</v>
      </c>
      <c r="F2031">
        <v>82</v>
      </c>
      <c r="G2031">
        <v>432</v>
      </c>
      <c r="H2031" s="24">
        <v>880</v>
      </c>
      <c r="I2031">
        <f t="shared" si="58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f t="shared" si="50"/>
        <v>22</v>
      </c>
      <c r="Q2031">
        <v>37</v>
      </c>
      <c r="R2031" t="s">
        <v>117</v>
      </c>
      <c r="S2031">
        <v>59</v>
      </c>
    </row>
    <row r="2032" spans="1:20" ht="15.75" customHeight="1" x14ac:dyDescent="0.25">
      <c r="A2032" s="8">
        <v>45226</v>
      </c>
      <c r="B2032" t="s">
        <v>116</v>
      </c>
      <c r="C2032">
        <v>2023</v>
      </c>
      <c r="D2032" s="13">
        <v>3</v>
      </c>
      <c r="E2032" t="s">
        <v>75</v>
      </c>
      <c r="F2032">
        <v>82</v>
      </c>
      <c r="G2032">
        <v>432</v>
      </c>
      <c r="H2032" s="24">
        <v>881</v>
      </c>
      <c r="I2032">
        <f t="shared" si="58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f t="shared" si="50"/>
        <v>19</v>
      </c>
      <c r="Q2032">
        <v>19</v>
      </c>
      <c r="R2032" t="s">
        <v>117</v>
      </c>
      <c r="S2032">
        <v>38</v>
      </c>
    </row>
    <row r="2033" spans="1:20" ht="15.75" customHeight="1" x14ac:dyDescent="0.25">
      <c r="A2033" s="8">
        <v>45226</v>
      </c>
      <c r="B2033" t="s">
        <v>116</v>
      </c>
      <c r="C2033">
        <v>2023</v>
      </c>
      <c r="D2033" s="13">
        <v>3</v>
      </c>
      <c r="E2033" t="s">
        <v>75</v>
      </c>
      <c r="F2033">
        <v>82</v>
      </c>
      <c r="G2033">
        <v>432</v>
      </c>
      <c r="H2033" s="24">
        <v>882</v>
      </c>
      <c r="I2033">
        <f t="shared" si="58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f t="shared" si="50"/>
        <v>29</v>
      </c>
      <c r="Q2033">
        <v>61</v>
      </c>
      <c r="R2033" t="s">
        <v>117</v>
      </c>
      <c r="S2033">
        <v>90</v>
      </c>
    </row>
    <row r="2034" spans="1:20" ht="15.75" customHeight="1" x14ac:dyDescent="0.25">
      <c r="A2034" s="8">
        <v>45231</v>
      </c>
      <c r="B2034" t="s">
        <v>116</v>
      </c>
      <c r="C2034">
        <v>2023</v>
      </c>
      <c r="D2034" s="13">
        <v>3</v>
      </c>
      <c r="E2034" t="s">
        <v>75</v>
      </c>
      <c r="F2034">
        <v>83</v>
      </c>
      <c r="G2034">
        <v>433</v>
      </c>
      <c r="H2034" s="24">
        <v>853</v>
      </c>
      <c r="I2034">
        <f>40/16</f>
        <v>2.5</v>
      </c>
      <c r="J2034">
        <v>25</v>
      </c>
      <c r="K2034">
        <v>10</v>
      </c>
      <c r="L2034">
        <v>1</v>
      </c>
      <c r="M2034">
        <v>0</v>
      </c>
      <c r="N2034" s="35">
        <v>20.8</v>
      </c>
      <c r="O2034" s="35" t="s">
        <v>33</v>
      </c>
      <c r="P2034">
        <f t="shared" si="50"/>
        <v>26</v>
      </c>
      <c r="Q2034">
        <v>38</v>
      </c>
      <c r="R2034" t="s">
        <v>117</v>
      </c>
      <c r="S2034">
        <v>64</v>
      </c>
    </row>
    <row r="2035" spans="1:20" ht="15.75" customHeight="1" x14ac:dyDescent="0.25">
      <c r="A2035" s="8">
        <v>45231</v>
      </c>
      <c r="B2035" t="s">
        <v>116</v>
      </c>
      <c r="C2035">
        <v>2023</v>
      </c>
      <c r="D2035" s="13">
        <v>3</v>
      </c>
      <c r="E2035" t="s">
        <v>75</v>
      </c>
      <c r="F2035">
        <v>83</v>
      </c>
      <c r="G2035">
        <v>433</v>
      </c>
      <c r="H2035" s="24">
        <v>854</v>
      </c>
      <c r="I2035">
        <f t="shared" ref="I2035:I2043" si="59"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f t="shared" si="50"/>
        <v>45</v>
      </c>
      <c r="Q2035">
        <v>56</v>
      </c>
      <c r="R2035" t="s">
        <v>117</v>
      </c>
      <c r="S2035">
        <v>101</v>
      </c>
    </row>
    <row r="2036" spans="1:20" ht="15.75" customHeight="1" x14ac:dyDescent="0.25">
      <c r="A2036" s="8">
        <v>45231</v>
      </c>
      <c r="B2036" t="s">
        <v>116</v>
      </c>
      <c r="C2036">
        <v>2023</v>
      </c>
      <c r="D2036" s="13">
        <v>3</v>
      </c>
      <c r="E2036" t="s">
        <v>75</v>
      </c>
      <c r="F2036">
        <v>83</v>
      </c>
      <c r="G2036">
        <v>433</v>
      </c>
      <c r="H2036" s="24">
        <v>855</v>
      </c>
      <c r="I2036">
        <f t="shared" si="59"/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f t="shared" si="50"/>
        <v>23</v>
      </c>
      <c r="Q2036">
        <v>20</v>
      </c>
      <c r="R2036" t="s">
        <v>117</v>
      </c>
      <c r="S2036">
        <v>43</v>
      </c>
    </row>
    <row r="2037" spans="1:20" ht="15.75" customHeight="1" x14ac:dyDescent="0.25">
      <c r="A2037" s="8">
        <v>45231</v>
      </c>
      <c r="B2037" t="s">
        <v>116</v>
      </c>
      <c r="C2037">
        <v>2023</v>
      </c>
      <c r="D2037" s="13">
        <v>3</v>
      </c>
      <c r="E2037" t="s">
        <v>75</v>
      </c>
      <c r="F2037">
        <v>83</v>
      </c>
      <c r="G2037">
        <v>433</v>
      </c>
      <c r="H2037" s="24">
        <v>856</v>
      </c>
      <c r="I2037">
        <f t="shared" si="59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f t="shared" si="50"/>
        <v>35</v>
      </c>
      <c r="Q2037">
        <v>42</v>
      </c>
      <c r="R2037" t="s">
        <v>117</v>
      </c>
      <c r="S2037">
        <v>77</v>
      </c>
    </row>
    <row r="2038" spans="1:20" ht="15.75" customHeight="1" x14ac:dyDescent="0.25">
      <c r="A2038" s="8">
        <v>45231</v>
      </c>
      <c r="B2038" t="s">
        <v>116</v>
      </c>
      <c r="C2038">
        <v>2023</v>
      </c>
      <c r="D2038" s="13">
        <v>3</v>
      </c>
      <c r="E2038" t="s">
        <v>75</v>
      </c>
      <c r="F2038">
        <v>83</v>
      </c>
      <c r="G2038">
        <v>433</v>
      </c>
      <c r="H2038" s="24">
        <v>857</v>
      </c>
      <c r="I2038">
        <f t="shared" si="59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f t="shared" si="50"/>
        <v>24</v>
      </c>
      <c r="Q2038">
        <v>17</v>
      </c>
      <c r="R2038" t="s">
        <v>117</v>
      </c>
      <c r="S2038">
        <v>41</v>
      </c>
    </row>
    <row r="2039" spans="1:20" ht="15.75" customHeight="1" x14ac:dyDescent="0.25">
      <c r="A2039" s="8">
        <v>45231</v>
      </c>
      <c r="B2039" t="s">
        <v>116</v>
      </c>
      <c r="C2039">
        <v>2023</v>
      </c>
      <c r="D2039" s="13">
        <v>3</v>
      </c>
      <c r="E2039" t="s">
        <v>75</v>
      </c>
      <c r="F2039">
        <v>83</v>
      </c>
      <c r="G2039">
        <v>433</v>
      </c>
      <c r="H2039" s="24">
        <v>858</v>
      </c>
      <c r="I2039">
        <f t="shared" si="59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f t="shared" si="50"/>
        <v>64</v>
      </c>
      <c r="Q2039">
        <v>73</v>
      </c>
      <c r="R2039" t="s">
        <v>117</v>
      </c>
      <c r="S2039">
        <v>137</v>
      </c>
    </row>
    <row r="2040" spans="1:20" ht="15.75" customHeight="1" x14ac:dyDescent="0.25">
      <c r="A2040" s="8">
        <v>45231</v>
      </c>
      <c r="B2040" t="s">
        <v>116</v>
      </c>
      <c r="C2040">
        <v>2023</v>
      </c>
      <c r="D2040" s="13">
        <v>3</v>
      </c>
      <c r="E2040" t="s">
        <v>75</v>
      </c>
      <c r="F2040">
        <v>83</v>
      </c>
      <c r="G2040">
        <v>433</v>
      </c>
      <c r="H2040" s="24">
        <v>859</v>
      </c>
      <c r="I2040">
        <f t="shared" si="59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f t="shared" si="50"/>
        <v>16</v>
      </c>
      <c r="Q2040">
        <v>9</v>
      </c>
      <c r="R2040" t="s">
        <v>117</v>
      </c>
      <c r="S2040">
        <v>25</v>
      </c>
    </row>
    <row r="2041" spans="1:20" ht="15.75" customHeight="1" x14ac:dyDescent="0.25">
      <c r="A2041" s="8">
        <v>45231</v>
      </c>
      <c r="B2041" t="s">
        <v>116</v>
      </c>
      <c r="C2041">
        <v>2023</v>
      </c>
      <c r="D2041" s="13">
        <v>3</v>
      </c>
      <c r="E2041" t="s">
        <v>75</v>
      </c>
      <c r="F2041">
        <v>83</v>
      </c>
      <c r="G2041">
        <v>433</v>
      </c>
      <c r="H2041" s="24">
        <v>860</v>
      </c>
      <c r="I2041">
        <f t="shared" si="59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f t="shared" si="50"/>
        <v>48</v>
      </c>
      <c r="Q2041">
        <v>38</v>
      </c>
      <c r="R2041" t="s">
        <v>117</v>
      </c>
      <c r="S2041">
        <v>86</v>
      </c>
    </row>
    <row r="2042" spans="1:20" ht="15.75" customHeight="1" x14ac:dyDescent="0.25">
      <c r="A2042" s="8">
        <v>45231</v>
      </c>
      <c r="B2042" t="s">
        <v>116</v>
      </c>
      <c r="C2042">
        <v>2023</v>
      </c>
      <c r="D2042" s="13">
        <v>3</v>
      </c>
      <c r="E2042" t="s">
        <v>75</v>
      </c>
      <c r="F2042">
        <v>83</v>
      </c>
      <c r="G2042">
        <v>433</v>
      </c>
      <c r="H2042" s="24">
        <v>861</v>
      </c>
      <c r="I2042">
        <f t="shared" si="59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f t="shared" si="50"/>
        <v>59</v>
      </c>
      <c r="Q2042">
        <v>73</v>
      </c>
      <c r="R2042" t="s">
        <v>117</v>
      </c>
      <c r="S2042">
        <v>132</v>
      </c>
    </row>
    <row r="2043" spans="1:20" ht="15.75" customHeight="1" x14ac:dyDescent="0.25">
      <c r="A2043" s="8">
        <v>45231</v>
      </c>
      <c r="B2043" t="s">
        <v>116</v>
      </c>
      <c r="C2043">
        <v>2023</v>
      </c>
      <c r="D2043" s="13">
        <v>3</v>
      </c>
      <c r="E2043" t="s">
        <v>75</v>
      </c>
      <c r="F2043">
        <v>83</v>
      </c>
      <c r="G2043">
        <v>433</v>
      </c>
      <c r="H2043" s="24">
        <v>862</v>
      </c>
      <c r="I2043">
        <f t="shared" si="59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f t="shared" si="50"/>
        <v>18</v>
      </c>
      <c r="Q2043">
        <v>24</v>
      </c>
      <c r="R2043" t="s">
        <v>117</v>
      </c>
      <c r="S2043">
        <v>42</v>
      </c>
    </row>
    <row r="2044" spans="1:20" ht="15.75" customHeight="1" x14ac:dyDescent="0.25">
      <c r="A2044" s="8">
        <v>45231</v>
      </c>
      <c r="B2044" t="s">
        <v>116</v>
      </c>
      <c r="C2044">
        <v>2023</v>
      </c>
      <c r="D2044" s="13">
        <v>3</v>
      </c>
      <c r="E2044" t="s">
        <v>75</v>
      </c>
      <c r="F2044">
        <v>83</v>
      </c>
      <c r="G2044">
        <v>434</v>
      </c>
      <c r="H2044" s="24">
        <v>843</v>
      </c>
      <c r="I2044">
        <f>49/16</f>
        <v>3.0625</v>
      </c>
      <c r="J2044">
        <v>25</v>
      </c>
      <c r="K2044">
        <v>25</v>
      </c>
      <c r="L2044">
        <v>2</v>
      </c>
      <c r="M2044">
        <v>5</v>
      </c>
      <c r="N2044" s="35">
        <v>21.2</v>
      </c>
      <c r="O2044" s="35" t="s">
        <v>33</v>
      </c>
      <c r="P2044">
        <f t="shared" si="50"/>
        <v>19</v>
      </c>
      <c r="Q2044">
        <v>34</v>
      </c>
      <c r="R2044" t="s">
        <v>117</v>
      </c>
      <c r="S2044">
        <v>53</v>
      </c>
    </row>
    <row r="2045" spans="1:20" ht="15.75" customHeight="1" x14ac:dyDescent="0.25">
      <c r="A2045" s="8">
        <v>45231</v>
      </c>
      <c r="B2045" t="s">
        <v>116</v>
      </c>
      <c r="C2045">
        <v>2023</v>
      </c>
      <c r="D2045" s="13">
        <v>3</v>
      </c>
      <c r="E2045" t="s">
        <v>75</v>
      </c>
      <c r="F2045">
        <v>83</v>
      </c>
      <c r="G2045">
        <v>434</v>
      </c>
      <c r="H2045" s="24">
        <v>844</v>
      </c>
      <c r="I2045">
        <f t="shared" ref="I2045:I2053" si="60"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f t="shared" si="50"/>
        <v>21</v>
      </c>
      <c r="Q2045">
        <v>37</v>
      </c>
      <c r="R2045" t="s">
        <v>117</v>
      </c>
      <c r="S2045">
        <v>58</v>
      </c>
    </row>
    <row r="2046" spans="1:20" ht="15.75" customHeight="1" x14ac:dyDescent="0.25">
      <c r="A2046" s="8">
        <v>45231</v>
      </c>
      <c r="B2046" t="s">
        <v>116</v>
      </c>
      <c r="C2046">
        <v>2023</v>
      </c>
      <c r="D2046" s="13">
        <v>3</v>
      </c>
      <c r="E2046" t="s">
        <v>75</v>
      </c>
      <c r="F2046">
        <v>83</v>
      </c>
      <c r="G2046">
        <v>434</v>
      </c>
      <c r="H2046" s="24">
        <v>845</v>
      </c>
      <c r="I2046">
        <f t="shared" si="60"/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f t="shared" si="50"/>
        <v>0</v>
      </c>
      <c r="Q2046">
        <v>1</v>
      </c>
      <c r="R2046" t="s">
        <v>117</v>
      </c>
      <c r="S2046">
        <v>1</v>
      </c>
      <c r="T2046" t="s">
        <v>154</v>
      </c>
    </row>
    <row r="2047" spans="1:20" ht="15.75" customHeight="1" x14ac:dyDescent="0.25">
      <c r="A2047" s="8">
        <v>45231</v>
      </c>
      <c r="B2047" t="s">
        <v>116</v>
      </c>
      <c r="C2047">
        <v>2023</v>
      </c>
      <c r="D2047" s="13">
        <v>3</v>
      </c>
      <c r="E2047" t="s">
        <v>75</v>
      </c>
      <c r="F2047">
        <v>83</v>
      </c>
      <c r="G2047">
        <v>434</v>
      </c>
      <c r="H2047" s="24">
        <v>846</v>
      </c>
      <c r="I2047">
        <f t="shared" si="60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f t="shared" si="50"/>
        <v>0</v>
      </c>
      <c r="Q2047">
        <v>0</v>
      </c>
      <c r="R2047" t="s">
        <v>117</v>
      </c>
      <c r="S2047">
        <v>0</v>
      </c>
      <c r="T2047" t="s">
        <v>155</v>
      </c>
    </row>
    <row r="2048" spans="1:20" ht="15.75" customHeight="1" x14ac:dyDescent="0.25">
      <c r="A2048" s="8">
        <v>45231</v>
      </c>
      <c r="B2048" t="s">
        <v>116</v>
      </c>
      <c r="C2048">
        <v>2023</v>
      </c>
      <c r="D2048" s="13">
        <v>3</v>
      </c>
      <c r="E2048" t="s">
        <v>75</v>
      </c>
      <c r="F2048">
        <v>83</v>
      </c>
      <c r="G2048">
        <v>434</v>
      </c>
      <c r="H2048" s="24">
        <v>847</v>
      </c>
      <c r="I2048">
        <f t="shared" si="60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f t="shared" si="50"/>
        <v>4</v>
      </c>
      <c r="Q2048">
        <v>29</v>
      </c>
      <c r="R2048" t="s">
        <v>117</v>
      </c>
      <c r="S2048">
        <v>33</v>
      </c>
    </row>
    <row r="2049" spans="1:20" ht="15.75" customHeight="1" x14ac:dyDescent="0.25">
      <c r="A2049" s="8">
        <v>45231</v>
      </c>
      <c r="B2049" t="s">
        <v>116</v>
      </c>
      <c r="C2049">
        <v>2023</v>
      </c>
      <c r="D2049" s="13">
        <v>3</v>
      </c>
      <c r="E2049" t="s">
        <v>75</v>
      </c>
      <c r="F2049">
        <v>83</v>
      </c>
      <c r="G2049">
        <v>434</v>
      </c>
      <c r="H2049" s="24">
        <v>848</v>
      </c>
      <c r="I2049">
        <f t="shared" si="60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f t="shared" si="50"/>
        <v>33</v>
      </c>
      <c r="Q2049">
        <v>51</v>
      </c>
      <c r="R2049" t="s">
        <v>117</v>
      </c>
      <c r="S2049">
        <v>84</v>
      </c>
    </row>
    <row r="2050" spans="1:20" ht="15.75" customHeight="1" x14ac:dyDescent="0.25">
      <c r="A2050" s="8">
        <v>45231</v>
      </c>
      <c r="B2050" t="s">
        <v>116</v>
      </c>
      <c r="C2050">
        <v>2023</v>
      </c>
      <c r="D2050" s="13">
        <v>3</v>
      </c>
      <c r="E2050" t="s">
        <v>75</v>
      </c>
      <c r="F2050">
        <v>83</v>
      </c>
      <c r="G2050">
        <v>434</v>
      </c>
      <c r="H2050" s="24">
        <v>849</v>
      </c>
      <c r="I2050">
        <f t="shared" si="60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f t="shared" si="50"/>
        <v>14</v>
      </c>
      <c r="Q2050">
        <v>32</v>
      </c>
      <c r="R2050" t="s">
        <v>117</v>
      </c>
      <c r="S2050">
        <v>46</v>
      </c>
      <c r="T2050" t="s">
        <v>156</v>
      </c>
    </row>
    <row r="2051" spans="1:20" ht="15.75" customHeight="1" x14ac:dyDescent="0.25">
      <c r="A2051" s="8">
        <v>45231</v>
      </c>
      <c r="B2051" t="s">
        <v>116</v>
      </c>
      <c r="C2051">
        <v>2023</v>
      </c>
      <c r="D2051" s="13">
        <v>3</v>
      </c>
      <c r="E2051" t="s">
        <v>75</v>
      </c>
      <c r="F2051">
        <v>83</v>
      </c>
      <c r="G2051">
        <v>434</v>
      </c>
      <c r="H2051" s="24">
        <v>850</v>
      </c>
      <c r="I2051">
        <f t="shared" si="60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f t="shared" si="50"/>
        <v>39</v>
      </c>
      <c r="Q2051">
        <v>41</v>
      </c>
      <c r="R2051" t="s">
        <v>117</v>
      </c>
      <c r="S2051">
        <v>80</v>
      </c>
    </row>
    <row r="2052" spans="1:20" ht="15.75" customHeight="1" x14ac:dyDescent="0.25">
      <c r="A2052" s="8">
        <v>45231</v>
      </c>
      <c r="B2052" t="s">
        <v>116</v>
      </c>
      <c r="C2052">
        <v>2023</v>
      </c>
      <c r="D2052" s="13">
        <v>3</v>
      </c>
      <c r="E2052" t="s">
        <v>75</v>
      </c>
      <c r="F2052">
        <v>83</v>
      </c>
      <c r="G2052">
        <v>434</v>
      </c>
      <c r="H2052" s="24">
        <v>851</v>
      </c>
      <c r="I2052">
        <f t="shared" si="60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f t="shared" si="50"/>
        <v>8</v>
      </c>
      <c r="Q2052">
        <v>6</v>
      </c>
      <c r="R2052" t="s">
        <v>117</v>
      </c>
      <c r="S2052">
        <v>14</v>
      </c>
    </row>
    <row r="2053" spans="1:20" ht="15.75" customHeight="1" x14ac:dyDescent="0.25">
      <c r="A2053" s="8">
        <v>45231</v>
      </c>
      <c r="B2053" t="s">
        <v>116</v>
      </c>
      <c r="C2053">
        <v>2023</v>
      </c>
      <c r="D2053" s="13">
        <v>3</v>
      </c>
      <c r="E2053" t="s">
        <v>75</v>
      </c>
      <c r="F2053">
        <v>83</v>
      </c>
      <c r="G2053">
        <v>434</v>
      </c>
      <c r="H2053" s="24">
        <v>852</v>
      </c>
      <c r="I2053">
        <f t="shared" si="60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f t="shared" si="50"/>
        <v>22</v>
      </c>
      <c r="Q2053">
        <v>36</v>
      </c>
      <c r="R2053" t="s">
        <v>117</v>
      </c>
      <c r="S2053">
        <v>58</v>
      </c>
    </row>
    <row r="2054" spans="1:20" ht="15.75" customHeight="1" x14ac:dyDescent="0.25">
      <c r="A2054" s="8">
        <v>45231</v>
      </c>
      <c r="B2054" t="s">
        <v>116</v>
      </c>
      <c r="C2054">
        <v>2023</v>
      </c>
      <c r="D2054" s="13">
        <v>3</v>
      </c>
      <c r="E2054" t="s">
        <v>75</v>
      </c>
      <c r="F2054">
        <v>83</v>
      </c>
      <c r="G2054">
        <v>435</v>
      </c>
      <c r="H2054" s="24">
        <v>833</v>
      </c>
      <c r="I2054">
        <f>34/16</f>
        <v>2.125</v>
      </c>
      <c r="J2054">
        <v>23</v>
      </c>
      <c r="K2054">
        <v>18</v>
      </c>
      <c r="L2054">
        <v>0</v>
      </c>
      <c r="M2054">
        <v>0.5</v>
      </c>
      <c r="N2054" s="35">
        <v>20.8</v>
      </c>
      <c r="O2054" s="35" t="s">
        <v>33</v>
      </c>
      <c r="P2054">
        <f t="shared" si="50"/>
        <v>19</v>
      </c>
      <c r="Q2054">
        <v>23</v>
      </c>
      <c r="R2054" t="s">
        <v>117</v>
      </c>
      <c r="S2054">
        <v>42</v>
      </c>
    </row>
    <row r="2055" spans="1:20" ht="15.75" customHeight="1" x14ac:dyDescent="0.25">
      <c r="A2055" s="8">
        <v>45231</v>
      </c>
      <c r="B2055" t="s">
        <v>116</v>
      </c>
      <c r="C2055">
        <v>2023</v>
      </c>
      <c r="D2055" s="13">
        <v>3</v>
      </c>
      <c r="E2055" t="s">
        <v>75</v>
      </c>
      <c r="F2055">
        <v>83</v>
      </c>
      <c r="G2055">
        <v>435</v>
      </c>
      <c r="H2055" s="24">
        <v>834</v>
      </c>
      <c r="I2055">
        <f t="shared" ref="I2055:I2063" si="61"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f t="shared" si="50"/>
        <v>16</v>
      </c>
      <c r="Q2055">
        <v>26</v>
      </c>
      <c r="R2055" t="s">
        <v>117</v>
      </c>
      <c r="S2055">
        <v>42</v>
      </c>
    </row>
    <row r="2056" spans="1:20" ht="15.75" customHeight="1" x14ac:dyDescent="0.25">
      <c r="A2056" s="8">
        <v>45231</v>
      </c>
      <c r="B2056" t="s">
        <v>116</v>
      </c>
      <c r="C2056">
        <v>2023</v>
      </c>
      <c r="D2056" s="13">
        <v>3</v>
      </c>
      <c r="E2056" t="s">
        <v>75</v>
      </c>
      <c r="F2056">
        <v>83</v>
      </c>
      <c r="G2056">
        <v>435</v>
      </c>
      <c r="H2056" s="24">
        <v>835</v>
      </c>
      <c r="I2056">
        <f t="shared" si="61"/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f t="shared" si="50"/>
        <v>39</v>
      </c>
      <c r="Q2056">
        <v>64</v>
      </c>
      <c r="R2056" t="s">
        <v>117</v>
      </c>
      <c r="S2056">
        <v>103</v>
      </c>
    </row>
    <row r="2057" spans="1:20" ht="15.75" customHeight="1" x14ac:dyDescent="0.25">
      <c r="A2057" s="8">
        <v>45231</v>
      </c>
      <c r="B2057" t="s">
        <v>116</v>
      </c>
      <c r="C2057">
        <v>2023</v>
      </c>
      <c r="D2057" s="13">
        <v>3</v>
      </c>
      <c r="E2057" t="s">
        <v>75</v>
      </c>
      <c r="F2057">
        <v>83</v>
      </c>
      <c r="G2057">
        <v>435</v>
      </c>
      <c r="H2057" s="24">
        <v>836</v>
      </c>
      <c r="I2057">
        <f t="shared" si="61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f t="shared" si="50"/>
        <v>65</v>
      </c>
      <c r="Q2057">
        <v>57</v>
      </c>
      <c r="R2057" t="s">
        <v>117</v>
      </c>
      <c r="S2057">
        <v>122</v>
      </c>
    </row>
    <row r="2058" spans="1:20" ht="15.75" customHeight="1" x14ac:dyDescent="0.25">
      <c r="A2058" s="8">
        <v>45231</v>
      </c>
      <c r="B2058" t="s">
        <v>116</v>
      </c>
      <c r="C2058">
        <v>2023</v>
      </c>
      <c r="D2058" s="13">
        <v>3</v>
      </c>
      <c r="E2058" t="s">
        <v>75</v>
      </c>
      <c r="F2058">
        <v>83</v>
      </c>
      <c r="G2058">
        <v>435</v>
      </c>
      <c r="H2058" s="24">
        <v>837</v>
      </c>
      <c r="I2058">
        <f t="shared" si="61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f t="shared" si="50"/>
        <v>24</v>
      </c>
      <c r="Q2058">
        <v>59</v>
      </c>
      <c r="R2058" t="s">
        <v>117</v>
      </c>
      <c r="S2058">
        <v>83</v>
      </c>
    </row>
    <row r="2059" spans="1:20" ht="15.75" customHeight="1" x14ac:dyDescent="0.25">
      <c r="A2059" s="8">
        <v>45231</v>
      </c>
      <c r="B2059" t="s">
        <v>116</v>
      </c>
      <c r="C2059">
        <v>2023</v>
      </c>
      <c r="D2059" s="13">
        <v>3</v>
      </c>
      <c r="E2059" t="s">
        <v>75</v>
      </c>
      <c r="F2059">
        <v>83</v>
      </c>
      <c r="G2059">
        <v>435</v>
      </c>
      <c r="H2059" s="24">
        <v>838</v>
      </c>
      <c r="I2059">
        <f t="shared" si="61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f t="shared" si="50"/>
        <v>33</v>
      </c>
      <c r="Q2059">
        <v>35</v>
      </c>
      <c r="R2059" t="s">
        <v>117</v>
      </c>
      <c r="S2059">
        <v>68</v>
      </c>
    </row>
    <row r="2060" spans="1:20" ht="15.75" customHeight="1" x14ac:dyDescent="0.25">
      <c r="A2060" s="8">
        <v>45231</v>
      </c>
      <c r="B2060" t="s">
        <v>116</v>
      </c>
      <c r="C2060">
        <v>2023</v>
      </c>
      <c r="D2060" s="13">
        <v>3</v>
      </c>
      <c r="E2060" t="s">
        <v>75</v>
      </c>
      <c r="F2060">
        <v>83</v>
      </c>
      <c r="G2060">
        <v>435</v>
      </c>
      <c r="H2060" s="24">
        <v>839</v>
      </c>
      <c r="I2060">
        <f t="shared" si="61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f t="shared" si="50"/>
        <v>49</v>
      </c>
      <c r="Q2060">
        <v>92</v>
      </c>
      <c r="R2060" t="s">
        <v>117</v>
      </c>
      <c r="S2060">
        <v>141</v>
      </c>
    </row>
    <row r="2061" spans="1:20" ht="15.75" customHeight="1" x14ac:dyDescent="0.25">
      <c r="A2061" s="8">
        <v>45231</v>
      </c>
      <c r="B2061" t="s">
        <v>116</v>
      </c>
      <c r="C2061">
        <v>2023</v>
      </c>
      <c r="D2061" s="13">
        <v>3</v>
      </c>
      <c r="E2061" t="s">
        <v>75</v>
      </c>
      <c r="F2061">
        <v>83</v>
      </c>
      <c r="G2061">
        <v>435</v>
      </c>
      <c r="H2061" s="24">
        <v>840</v>
      </c>
      <c r="I2061">
        <f t="shared" si="61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f t="shared" si="50"/>
        <v>32</v>
      </c>
      <c r="Q2061">
        <v>31</v>
      </c>
      <c r="R2061" t="s">
        <v>117</v>
      </c>
      <c r="S2061">
        <v>63</v>
      </c>
    </row>
    <row r="2062" spans="1:20" ht="15.75" customHeight="1" x14ac:dyDescent="0.25">
      <c r="A2062" s="8">
        <v>45231</v>
      </c>
      <c r="B2062" t="s">
        <v>116</v>
      </c>
      <c r="C2062">
        <v>2023</v>
      </c>
      <c r="D2062" s="13">
        <v>3</v>
      </c>
      <c r="E2062" t="s">
        <v>75</v>
      </c>
      <c r="F2062">
        <v>83</v>
      </c>
      <c r="G2062">
        <v>435</v>
      </c>
      <c r="H2062" s="24">
        <v>841</v>
      </c>
      <c r="I2062">
        <f t="shared" si="61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f t="shared" si="50"/>
        <v>41</v>
      </c>
      <c r="Q2062">
        <v>43</v>
      </c>
      <c r="R2062" t="s">
        <v>117</v>
      </c>
      <c r="S2062">
        <v>84</v>
      </c>
    </row>
    <row r="2063" spans="1:20" ht="15.75" customHeight="1" x14ac:dyDescent="0.25">
      <c r="A2063" s="8">
        <v>45231</v>
      </c>
      <c r="B2063" t="s">
        <v>116</v>
      </c>
      <c r="C2063">
        <v>2023</v>
      </c>
      <c r="D2063" s="13">
        <v>3</v>
      </c>
      <c r="E2063" t="s">
        <v>75</v>
      </c>
      <c r="F2063">
        <v>83</v>
      </c>
      <c r="G2063">
        <v>435</v>
      </c>
      <c r="H2063" s="24">
        <v>842</v>
      </c>
      <c r="I2063">
        <f t="shared" si="61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f t="shared" si="50"/>
        <v>52</v>
      </c>
      <c r="Q2063">
        <v>57</v>
      </c>
      <c r="R2063" t="s">
        <v>117</v>
      </c>
      <c r="S2063">
        <v>109</v>
      </c>
    </row>
    <row r="2064" spans="1:20" ht="15.75" customHeight="1" x14ac:dyDescent="0.25">
      <c r="A2064" s="8">
        <v>45233</v>
      </c>
      <c r="B2064" t="s">
        <v>116</v>
      </c>
      <c r="C2064">
        <v>2023</v>
      </c>
      <c r="D2064" s="13">
        <v>3</v>
      </c>
      <c r="E2064" t="s">
        <v>75</v>
      </c>
      <c r="F2064">
        <v>84</v>
      </c>
      <c r="G2064">
        <v>436</v>
      </c>
      <c r="H2064" s="24">
        <v>893</v>
      </c>
      <c r="I2064">
        <f>22/16</f>
        <v>1.375</v>
      </c>
      <c r="J2064">
        <v>45</v>
      </c>
      <c r="K2064">
        <v>13</v>
      </c>
      <c r="L2064">
        <v>2</v>
      </c>
      <c r="M2064">
        <v>3</v>
      </c>
      <c r="N2064" s="35">
        <v>25.8</v>
      </c>
      <c r="O2064" s="35" t="s">
        <v>34</v>
      </c>
      <c r="P2064">
        <f t="shared" si="50"/>
        <v>41</v>
      </c>
      <c r="Q2064">
        <v>50</v>
      </c>
      <c r="R2064" t="s">
        <v>117</v>
      </c>
      <c r="S2064">
        <v>91</v>
      </c>
    </row>
    <row r="2065" spans="1:19" ht="15.75" customHeight="1" x14ac:dyDescent="0.25">
      <c r="A2065" s="8">
        <v>45233</v>
      </c>
      <c r="B2065" t="s">
        <v>116</v>
      </c>
      <c r="C2065">
        <v>2023</v>
      </c>
      <c r="D2065" s="13">
        <v>3</v>
      </c>
      <c r="E2065" t="s">
        <v>75</v>
      </c>
      <c r="F2065">
        <v>84</v>
      </c>
      <c r="G2065">
        <v>436</v>
      </c>
      <c r="H2065" s="24">
        <v>894</v>
      </c>
      <c r="I2065">
        <f t="shared" ref="I2065:I2073" si="62"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f t="shared" si="50"/>
        <v>40</v>
      </c>
      <c r="Q2065">
        <v>51</v>
      </c>
      <c r="R2065" t="s">
        <v>117</v>
      </c>
      <c r="S2065">
        <v>91</v>
      </c>
    </row>
    <row r="2066" spans="1:19" ht="15.75" customHeight="1" x14ac:dyDescent="0.25">
      <c r="A2066" s="8">
        <v>45233</v>
      </c>
      <c r="B2066" t="s">
        <v>116</v>
      </c>
      <c r="C2066">
        <v>2023</v>
      </c>
      <c r="D2066" s="13">
        <v>3</v>
      </c>
      <c r="E2066" t="s">
        <v>75</v>
      </c>
      <c r="F2066">
        <v>84</v>
      </c>
      <c r="G2066">
        <v>436</v>
      </c>
      <c r="H2066" s="24">
        <v>895</v>
      </c>
      <c r="I2066">
        <f t="shared" si="62"/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f t="shared" si="50"/>
        <v>58</v>
      </c>
      <c r="Q2066">
        <v>71</v>
      </c>
      <c r="R2066" t="s">
        <v>117</v>
      </c>
      <c r="S2066">
        <v>129</v>
      </c>
    </row>
    <row r="2067" spans="1:19" ht="15.75" customHeight="1" x14ac:dyDescent="0.25">
      <c r="A2067" s="8">
        <v>45233</v>
      </c>
      <c r="B2067" t="s">
        <v>116</v>
      </c>
      <c r="C2067">
        <v>2023</v>
      </c>
      <c r="D2067" s="13">
        <v>3</v>
      </c>
      <c r="E2067" t="s">
        <v>75</v>
      </c>
      <c r="F2067">
        <v>84</v>
      </c>
      <c r="G2067">
        <v>436</v>
      </c>
      <c r="H2067" s="24">
        <v>896</v>
      </c>
      <c r="I2067">
        <f t="shared" si="62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f t="shared" si="50"/>
        <v>37</v>
      </c>
      <c r="Q2067">
        <v>43</v>
      </c>
      <c r="R2067" t="s">
        <v>117</v>
      </c>
      <c r="S2067">
        <v>80</v>
      </c>
    </row>
    <row r="2068" spans="1:19" ht="15.75" customHeight="1" x14ac:dyDescent="0.25">
      <c r="A2068" s="8">
        <v>45233</v>
      </c>
      <c r="B2068" t="s">
        <v>116</v>
      </c>
      <c r="C2068">
        <v>2023</v>
      </c>
      <c r="D2068" s="13">
        <v>3</v>
      </c>
      <c r="E2068" t="s">
        <v>75</v>
      </c>
      <c r="F2068">
        <v>84</v>
      </c>
      <c r="G2068">
        <v>436</v>
      </c>
      <c r="H2068" s="24">
        <v>897</v>
      </c>
      <c r="I2068">
        <f t="shared" si="62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f t="shared" si="50"/>
        <v>10</v>
      </c>
      <c r="Q2068">
        <v>23</v>
      </c>
      <c r="R2068" t="s">
        <v>117</v>
      </c>
      <c r="S2068">
        <v>33</v>
      </c>
    </row>
    <row r="2069" spans="1:19" ht="15.75" customHeight="1" x14ac:dyDescent="0.25">
      <c r="A2069" s="8">
        <v>45233</v>
      </c>
      <c r="B2069" t="s">
        <v>116</v>
      </c>
      <c r="C2069">
        <v>2023</v>
      </c>
      <c r="D2069" s="13">
        <v>3</v>
      </c>
      <c r="E2069" t="s">
        <v>75</v>
      </c>
      <c r="F2069">
        <v>84</v>
      </c>
      <c r="G2069">
        <v>436</v>
      </c>
      <c r="H2069" s="24">
        <v>898</v>
      </c>
      <c r="I2069">
        <f t="shared" si="62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f t="shared" si="50"/>
        <v>30</v>
      </c>
      <c r="Q2069">
        <v>49</v>
      </c>
      <c r="R2069" t="s">
        <v>117</v>
      </c>
      <c r="S2069">
        <v>79</v>
      </c>
    </row>
    <row r="2070" spans="1:19" ht="15.75" customHeight="1" x14ac:dyDescent="0.25">
      <c r="A2070" s="8">
        <v>45233</v>
      </c>
      <c r="B2070" t="s">
        <v>116</v>
      </c>
      <c r="C2070">
        <v>2023</v>
      </c>
      <c r="D2070" s="13">
        <v>3</v>
      </c>
      <c r="E2070" t="s">
        <v>75</v>
      </c>
      <c r="F2070">
        <v>84</v>
      </c>
      <c r="G2070">
        <v>436</v>
      </c>
      <c r="H2070" s="24">
        <v>899</v>
      </c>
      <c r="I2070">
        <f t="shared" si="62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f t="shared" si="50"/>
        <v>50</v>
      </c>
      <c r="Q2070">
        <v>144</v>
      </c>
      <c r="R2070" t="s">
        <v>117</v>
      </c>
      <c r="S2070">
        <v>194</v>
      </c>
    </row>
    <row r="2071" spans="1:19" ht="15.75" customHeight="1" x14ac:dyDescent="0.25">
      <c r="A2071" s="8">
        <v>45233</v>
      </c>
      <c r="B2071" t="s">
        <v>116</v>
      </c>
      <c r="C2071">
        <v>2023</v>
      </c>
      <c r="D2071" s="13">
        <v>3</v>
      </c>
      <c r="E2071" t="s">
        <v>75</v>
      </c>
      <c r="F2071">
        <v>84</v>
      </c>
      <c r="G2071">
        <v>436</v>
      </c>
      <c r="H2071" s="24">
        <v>900</v>
      </c>
      <c r="I2071">
        <f t="shared" si="62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f t="shared" si="50"/>
        <v>47</v>
      </c>
      <c r="Q2071">
        <v>62</v>
      </c>
      <c r="R2071" t="s">
        <v>117</v>
      </c>
      <c r="S2071">
        <v>109</v>
      </c>
    </row>
    <row r="2072" spans="1:19" ht="15.75" customHeight="1" x14ac:dyDescent="0.25">
      <c r="A2072" s="8">
        <v>45233</v>
      </c>
      <c r="B2072" t="s">
        <v>116</v>
      </c>
      <c r="C2072">
        <v>2023</v>
      </c>
      <c r="D2072" s="13">
        <v>3</v>
      </c>
      <c r="E2072" t="s">
        <v>75</v>
      </c>
      <c r="F2072">
        <v>84</v>
      </c>
      <c r="G2072">
        <v>436</v>
      </c>
      <c r="H2072" s="24">
        <v>901</v>
      </c>
      <c r="I2072">
        <f t="shared" si="62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f t="shared" si="50"/>
        <v>30</v>
      </c>
      <c r="Q2072">
        <v>48</v>
      </c>
      <c r="R2072" t="s">
        <v>117</v>
      </c>
      <c r="S2072">
        <v>78</v>
      </c>
    </row>
    <row r="2073" spans="1:19" ht="15.75" customHeight="1" x14ac:dyDescent="0.25">
      <c r="A2073" s="8">
        <v>45233</v>
      </c>
      <c r="B2073" t="s">
        <v>116</v>
      </c>
      <c r="C2073">
        <v>2023</v>
      </c>
      <c r="D2073" s="13">
        <v>3</v>
      </c>
      <c r="E2073" t="s">
        <v>75</v>
      </c>
      <c r="F2073">
        <v>84</v>
      </c>
      <c r="G2073">
        <v>436</v>
      </c>
      <c r="H2073" s="24">
        <v>902</v>
      </c>
      <c r="I2073">
        <f t="shared" si="62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f t="shared" si="50"/>
        <v>56</v>
      </c>
      <c r="Q2073">
        <v>87</v>
      </c>
      <c r="R2073" t="s">
        <v>117</v>
      </c>
      <c r="S2073">
        <v>143</v>
      </c>
    </row>
    <row r="2074" spans="1:19" ht="15.75" customHeight="1" x14ac:dyDescent="0.25">
      <c r="A2074" s="8">
        <v>45233</v>
      </c>
      <c r="B2074" t="s">
        <v>116</v>
      </c>
      <c r="C2074">
        <v>2023</v>
      </c>
      <c r="D2074" s="13">
        <v>3</v>
      </c>
      <c r="E2074" t="s">
        <v>75</v>
      </c>
      <c r="F2074">
        <v>84</v>
      </c>
      <c r="G2074">
        <v>437</v>
      </c>
      <c r="H2074" s="24">
        <v>913</v>
      </c>
      <c r="I2074">
        <f>45/16</f>
        <v>2.8125</v>
      </c>
      <c r="J2074">
        <v>40</v>
      </c>
      <c r="K2074">
        <v>35</v>
      </c>
      <c r="L2074">
        <v>1</v>
      </c>
      <c r="M2074">
        <v>1</v>
      </c>
      <c r="N2074" s="35">
        <v>23.4</v>
      </c>
      <c r="O2074" s="35" t="s">
        <v>34</v>
      </c>
      <c r="P2074">
        <f t="shared" si="50"/>
        <v>40</v>
      </c>
      <c r="Q2074">
        <v>71</v>
      </c>
      <c r="R2074" t="s">
        <v>117</v>
      </c>
      <c r="S2074">
        <v>111</v>
      </c>
    </row>
    <row r="2075" spans="1:19" ht="15.75" customHeight="1" x14ac:dyDescent="0.25">
      <c r="A2075" s="8">
        <v>45233</v>
      </c>
      <c r="B2075" t="s">
        <v>116</v>
      </c>
      <c r="C2075">
        <v>2023</v>
      </c>
      <c r="D2075" s="13">
        <v>3</v>
      </c>
      <c r="E2075" t="s">
        <v>75</v>
      </c>
      <c r="F2075">
        <v>84</v>
      </c>
      <c r="G2075">
        <v>437</v>
      </c>
      <c r="H2075" s="24">
        <v>914</v>
      </c>
      <c r="I2075">
        <f t="shared" ref="I2075:I2083" si="63"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f t="shared" si="50"/>
        <v>43</v>
      </c>
      <c r="Q2075">
        <v>82</v>
      </c>
      <c r="R2075" t="s">
        <v>117</v>
      </c>
      <c r="S2075">
        <v>125</v>
      </c>
    </row>
    <row r="2076" spans="1:19" ht="15.75" customHeight="1" x14ac:dyDescent="0.25">
      <c r="A2076" s="8">
        <v>45233</v>
      </c>
      <c r="B2076" t="s">
        <v>116</v>
      </c>
      <c r="C2076">
        <v>2023</v>
      </c>
      <c r="D2076" s="13">
        <v>3</v>
      </c>
      <c r="E2076" t="s">
        <v>75</v>
      </c>
      <c r="F2076">
        <v>84</v>
      </c>
      <c r="G2076">
        <v>437</v>
      </c>
      <c r="H2076" s="24">
        <v>915</v>
      </c>
      <c r="I2076">
        <f t="shared" si="63"/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f t="shared" si="50"/>
        <v>35</v>
      </c>
      <c r="Q2076">
        <v>40</v>
      </c>
      <c r="R2076" t="s">
        <v>117</v>
      </c>
      <c r="S2076">
        <v>75</v>
      </c>
    </row>
    <row r="2077" spans="1:19" ht="15.75" customHeight="1" x14ac:dyDescent="0.25">
      <c r="A2077" s="8">
        <v>45233</v>
      </c>
      <c r="B2077" t="s">
        <v>116</v>
      </c>
      <c r="C2077">
        <v>2023</v>
      </c>
      <c r="D2077" s="13">
        <v>3</v>
      </c>
      <c r="E2077" t="s">
        <v>75</v>
      </c>
      <c r="F2077">
        <v>84</v>
      </c>
      <c r="G2077">
        <v>437</v>
      </c>
      <c r="H2077" s="24">
        <v>916</v>
      </c>
      <c r="I2077">
        <f t="shared" si="63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f t="shared" si="50"/>
        <v>54</v>
      </c>
      <c r="Q2077">
        <v>78</v>
      </c>
      <c r="R2077" t="s">
        <v>117</v>
      </c>
      <c r="S2077">
        <v>132</v>
      </c>
    </row>
    <row r="2078" spans="1:19" ht="15.75" customHeight="1" x14ac:dyDescent="0.25">
      <c r="A2078" s="8">
        <v>45233</v>
      </c>
      <c r="B2078" t="s">
        <v>116</v>
      </c>
      <c r="C2078">
        <v>2023</v>
      </c>
      <c r="D2078" s="13">
        <v>3</v>
      </c>
      <c r="E2078" t="s">
        <v>75</v>
      </c>
      <c r="F2078">
        <v>84</v>
      </c>
      <c r="G2078">
        <v>437</v>
      </c>
      <c r="H2078" s="24">
        <v>917</v>
      </c>
      <c r="I2078">
        <f t="shared" si="63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f t="shared" si="50"/>
        <v>16</v>
      </c>
      <c r="Q2078">
        <v>17</v>
      </c>
      <c r="R2078" t="s">
        <v>117</v>
      </c>
      <c r="S2078">
        <v>33</v>
      </c>
    </row>
    <row r="2079" spans="1:19" ht="15.75" customHeight="1" x14ac:dyDescent="0.25">
      <c r="A2079" s="8">
        <v>45233</v>
      </c>
      <c r="B2079" t="s">
        <v>116</v>
      </c>
      <c r="C2079">
        <v>2023</v>
      </c>
      <c r="D2079" s="13">
        <v>3</v>
      </c>
      <c r="E2079" t="s">
        <v>75</v>
      </c>
      <c r="F2079">
        <v>84</v>
      </c>
      <c r="G2079">
        <v>437</v>
      </c>
      <c r="H2079" s="24">
        <v>918</v>
      </c>
      <c r="I2079">
        <f t="shared" si="63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f t="shared" si="50"/>
        <v>31</v>
      </c>
      <c r="Q2079">
        <v>76</v>
      </c>
      <c r="R2079" t="s">
        <v>117</v>
      </c>
      <c r="S2079">
        <v>107</v>
      </c>
    </row>
    <row r="2080" spans="1:19" ht="15.75" customHeight="1" x14ac:dyDescent="0.25">
      <c r="A2080" s="8">
        <v>45233</v>
      </c>
      <c r="B2080" t="s">
        <v>116</v>
      </c>
      <c r="C2080">
        <v>2023</v>
      </c>
      <c r="D2080" s="13">
        <v>3</v>
      </c>
      <c r="E2080" t="s">
        <v>75</v>
      </c>
      <c r="F2080">
        <v>84</v>
      </c>
      <c r="G2080">
        <v>437</v>
      </c>
      <c r="H2080" s="24">
        <v>919</v>
      </c>
      <c r="I2080">
        <f t="shared" si="63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f t="shared" si="50"/>
        <v>11</v>
      </c>
      <c r="Q2080">
        <v>12</v>
      </c>
      <c r="R2080" t="s">
        <v>117</v>
      </c>
      <c r="S2080">
        <v>23</v>
      </c>
    </row>
    <row r="2081" spans="1:19" ht="15.75" customHeight="1" x14ac:dyDescent="0.25">
      <c r="A2081" s="8">
        <v>45233</v>
      </c>
      <c r="B2081" t="s">
        <v>116</v>
      </c>
      <c r="C2081">
        <v>2023</v>
      </c>
      <c r="D2081" s="13">
        <v>3</v>
      </c>
      <c r="E2081" t="s">
        <v>75</v>
      </c>
      <c r="F2081">
        <v>84</v>
      </c>
      <c r="G2081">
        <v>437</v>
      </c>
      <c r="H2081" s="24">
        <v>920</v>
      </c>
      <c r="I2081">
        <f t="shared" si="63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f t="shared" si="50"/>
        <v>5</v>
      </c>
      <c r="Q2081">
        <v>4</v>
      </c>
      <c r="R2081" t="s">
        <v>117</v>
      </c>
      <c r="S2081">
        <v>9</v>
      </c>
    </row>
    <row r="2082" spans="1:19" ht="15.75" customHeight="1" x14ac:dyDescent="0.25">
      <c r="A2082" s="8">
        <v>45233</v>
      </c>
      <c r="B2082" t="s">
        <v>116</v>
      </c>
      <c r="C2082">
        <v>2023</v>
      </c>
      <c r="D2082" s="13">
        <v>3</v>
      </c>
      <c r="E2082" t="s">
        <v>75</v>
      </c>
      <c r="F2082">
        <v>84</v>
      </c>
      <c r="G2082">
        <v>437</v>
      </c>
      <c r="H2082" s="24">
        <v>921</v>
      </c>
      <c r="I2082">
        <f t="shared" si="63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f t="shared" si="50"/>
        <v>38</v>
      </c>
      <c r="Q2082">
        <v>62</v>
      </c>
      <c r="R2082" t="s">
        <v>117</v>
      </c>
      <c r="S2082">
        <v>100</v>
      </c>
    </row>
    <row r="2083" spans="1:19" ht="15.75" customHeight="1" x14ac:dyDescent="0.25">
      <c r="A2083" s="8">
        <v>45233</v>
      </c>
      <c r="B2083" t="s">
        <v>116</v>
      </c>
      <c r="C2083">
        <v>2023</v>
      </c>
      <c r="D2083" s="13">
        <v>3</v>
      </c>
      <c r="E2083" t="s">
        <v>75</v>
      </c>
      <c r="F2083">
        <v>84</v>
      </c>
      <c r="G2083">
        <v>437</v>
      </c>
      <c r="H2083" s="24">
        <v>922</v>
      </c>
      <c r="I2083">
        <f t="shared" si="63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f t="shared" si="50"/>
        <v>12</v>
      </c>
      <c r="Q2083">
        <v>23</v>
      </c>
      <c r="R2083" t="s">
        <v>117</v>
      </c>
      <c r="S2083">
        <v>35</v>
      </c>
    </row>
    <row r="2084" spans="1:19" ht="15.75" customHeight="1" x14ac:dyDescent="0.25">
      <c r="A2084" s="8">
        <v>45233</v>
      </c>
      <c r="B2084" t="s">
        <v>116</v>
      </c>
      <c r="C2084">
        <v>2023</v>
      </c>
      <c r="D2084" s="13">
        <v>3</v>
      </c>
      <c r="E2084" t="s">
        <v>75</v>
      </c>
      <c r="F2084">
        <v>84</v>
      </c>
      <c r="G2084">
        <v>438</v>
      </c>
      <c r="H2084" s="24">
        <v>903</v>
      </c>
      <c r="I2084">
        <f>49/16</f>
        <v>3.0625</v>
      </c>
      <c r="J2084">
        <v>50</v>
      </c>
      <c r="K2084">
        <v>20</v>
      </c>
      <c r="L2084">
        <v>1</v>
      </c>
      <c r="M2084">
        <v>1</v>
      </c>
      <c r="N2084" s="35">
        <v>22.6</v>
      </c>
      <c r="O2084" s="35" t="s">
        <v>34</v>
      </c>
      <c r="P2084">
        <f t="shared" si="50"/>
        <v>28</v>
      </c>
      <c r="Q2084">
        <v>60</v>
      </c>
      <c r="R2084" t="s">
        <v>117</v>
      </c>
      <c r="S2084">
        <v>88</v>
      </c>
    </row>
    <row r="2085" spans="1:19" ht="15.75" customHeight="1" x14ac:dyDescent="0.25">
      <c r="A2085" s="8">
        <v>45233</v>
      </c>
      <c r="B2085" t="s">
        <v>116</v>
      </c>
      <c r="C2085">
        <v>2023</v>
      </c>
      <c r="D2085" s="13">
        <v>3</v>
      </c>
      <c r="E2085" t="s">
        <v>75</v>
      </c>
      <c r="F2085">
        <v>84</v>
      </c>
      <c r="G2085">
        <v>438</v>
      </c>
      <c r="H2085" s="24">
        <v>904</v>
      </c>
      <c r="I2085">
        <f t="shared" ref="I2085:I2093" si="64"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f t="shared" si="50"/>
        <v>13</v>
      </c>
      <c r="Q2085">
        <v>44</v>
      </c>
      <c r="R2085" t="s">
        <v>117</v>
      </c>
      <c r="S2085">
        <v>57</v>
      </c>
    </row>
    <row r="2086" spans="1:19" ht="15.75" customHeight="1" x14ac:dyDescent="0.25">
      <c r="A2086" s="8">
        <v>45233</v>
      </c>
      <c r="B2086" t="s">
        <v>116</v>
      </c>
      <c r="C2086">
        <v>2023</v>
      </c>
      <c r="D2086" s="13">
        <v>3</v>
      </c>
      <c r="E2086" t="s">
        <v>75</v>
      </c>
      <c r="F2086">
        <v>84</v>
      </c>
      <c r="G2086">
        <v>438</v>
      </c>
      <c r="H2086" s="24">
        <v>905</v>
      </c>
      <c r="I2086">
        <f t="shared" si="64"/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f t="shared" si="50"/>
        <v>21</v>
      </c>
      <c r="Q2086">
        <v>49</v>
      </c>
      <c r="R2086" t="s">
        <v>117</v>
      </c>
      <c r="S2086">
        <v>70</v>
      </c>
    </row>
    <row r="2087" spans="1:19" ht="15.75" customHeight="1" x14ac:dyDescent="0.25">
      <c r="A2087" s="8">
        <v>45233</v>
      </c>
      <c r="B2087" t="s">
        <v>116</v>
      </c>
      <c r="C2087">
        <v>2023</v>
      </c>
      <c r="D2087" s="13">
        <v>3</v>
      </c>
      <c r="E2087" t="s">
        <v>75</v>
      </c>
      <c r="F2087">
        <v>84</v>
      </c>
      <c r="G2087">
        <v>438</v>
      </c>
      <c r="H2087" s="24">
        <v>906</v>
      </c>
      <c r="I2087">
        <f t="shared" si="64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f t="shared" si="50"/>
        <v>28</v>
      </c>
      <c r="Q2087">
        <v>31</v>
      </c>
      <c r="R2087" t="s">
        <v>117</v>
      </c>
      <c r="S2087">
        <v>59</v>
      </c>
    </row>
    <row r="2088" spans="1:19" ht="15.75" customHeight="1" x14ac:dyDescent="0.25">
      <c r="A2088" s="8">
        <v>45233</v>
      </c>
      <c r="B2088" t="s">
        <v>116</v>
      </c>
      <c r="C2088">
        <v>2023</v>
      </c>
      <c r="D2088" s="13">
        <v>3</v>
      </c>
      <c r="E2088" t="s">
        <v>75</v>
      </c>
      <c r="F2088">
        <v>84</v>
      </c>
      <c r="G2088">
        <v>438</v>
      </c>
      <c r="H2088" s="24">
        <v>907</v>
      </c>
      <c r="I2088">
        <f t="shared" si="64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f t="shared" si="50"/>
        <v>60</v>
      </c>
      <c r="Q2088">
        <v>67</v>
      </c>
      <c r="R2088" t="s">
        <v>117</v>
      </c>
      <c r="S2088">
        <v>127</v>
      </c>
    </row>
    <row r="2089" spans="1:19" ht="15.75" customHeight="1" x14ac:dyDescent="0.25">
      <c r="A2089" s="8">
        <v>45233</v>
      </c>
      <c r="B2089" t="s">
        <v>116</v>
      </c>
      <c r="C2089">
        <v>2023</v>
      </c>
      <c r="D2089" s="13">
        <v>3</v>
      </c>
      <c r="E2089" t="s">
        <v>75</v>
      </c>
      <c r="F2089">
        <v>84</v>
      </c>
      <c r="G2089">
        <v>438</v>
      </c>
      <c r="H2089" s="24">
        <v>908</v>
      </c>
      <c r="I2089">
        <f t="shared" si="64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f t="shared" si="50"/>
        <v>33</v>
      </c>
      <c r="Q2089">
        <v>41</v>
      </c>
      <c r="R2089" t="s">
        <v>117</v>
      </c>
      <c r="S2089">
        <v>74</v>
      </c>
    </row>
    <row r="2090" spans="1:19" ht="15.75" customHeight="1" x14ac:dyDescent="0.25">
      <c r="A2090" s="8">
        <v>45233</v>
      </c>
      <c r="B2090" t="s">
        <v>116</v>
      </c>
      <c r="C2090">
        <v>2023</v>
      </c>
      <c r="D2090" s="13">
        <v>3</v>
      </c>
      <c r="E2090" t="s">
        <v>75</v>
      </c>
      <c r="F2090">
        <v>84</v>
      </c>
      <c r="G2090">
        <v>438</v>
      </c>
      <c r="H2090" s="24">
        <v>909</v>
      </c>
      <c r="I2090">
        <f t="shared" si="64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f t="shared" si="50"/>
        <v>35</v>
      </c>
      <c r="Q2090">
        <v>45</v>
      </c>
      <c r="R2090" t="s">
        <v>117</v>
      </c>
      <c r="S2090">
        <v>80</v>
      </c>
    </row>
    <row r="2091" spans="1:19" ht="15.75" customHeight="1" x14ac:dyDescent="0.25">
      <c r="A2091" s="8">
        <v>45233</v>
      </c>
      <c r="B2091" t="s">
        <v>116</v>
      </c>
      <c r="C2091">
        <v>2023</v>
      </c>
      <c r="D2091" s="13">
        <v>3</v>
      </c>
      <c r="E2091" t="s">
        <v>75</v>
      </c>
      <c r="F2091">
        <v>84</v>
      </c>
      <c r="G2091">
        <v>438</v>
      </c>
      <c r="H2091" s="24">
        <v>910</v>
      </c>
      <c r="I2091">
        <f t="shared" si="64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f t="shared" si="50"/>
        <v>42</v>
      </c>
      <c r="Q2091">
        <v>63</v>
      </c>
      <c r="R2091" t="s">
        <v>117</v>
      </c>
      <c r="S2091">
        <v>105</v>
      </c>
    </row>
    <row r="2092" spans="1:19" ht="15.75" customHeight="1" x14ac:dyDescent="0.25">
      <c r="A2092" s="8">
        <v>45233</v>
      </c>
      <c r="B2092" t="s">
        <v>116</v>
      </c>
      <c r="C2092">
        <v>2023</v>
      </c>
      <c r="D2092" s="13">
        <v>3</v>
      </c>
      <c r="E2092" t="s">
        <v>75</v>
      </c>
      <c r="F2092">
        <v>84</v>
      </c>
      <c r="G2092">
        <v>438</v>
      </c>
      <c r="H2092" s="24">
        <v>911</v>
      </c>
      <c r="I2092">
        <f t="shared" si="64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f t="shared" si="50"/>
        <v>27</v>
      </c>
      <c r="Q2092">
        <v>32</v>
      </c>
      <c r="R2092" t="s">
        <v>117</v>
      </c>
      <c r="S2092">
        <v>59</v>
      </c>
    </row>
    <row r="2093" spans="1:19" ht="15.75" customHeight="1" x14ac:dyDescent="0.25">
      <c r="A2093" s="8">
        <v>45599</v>
      </c>
      <c r="B2093" t="s">
        <v>116</v>
      </c>
      <c r="C2093">
        <v>2023</v>
      </c>
      <c r="D2093" s="13">
        <v>3</v>
      </c>
      <c r="E2093" t="s">
        <v>75</v>
      </c>
      <c r="F2093">
        <v>84</v>
      </c>
      <c r="G2093">
        <v>438</v>
      </c>
      <c r="H2093" s="24">
        <v>912</v>
      </c>
      <c r="I2093">
        <f t="shared" si="64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f t="shared" si="50"/>
        <v>27</v>
      </c>
      <c r="Q2093">
        <v>59</v>
      </c>
      <c r="R2093" t="s">
        <v>117</v>
      </c>
      <c r="S2093">
        <v>86</v>
      </c>
    </row>
    <row r="2094" spans="1:19" ht="15.75" customHeight="1" x14ac:dyDescent="0.25">
      <c r="A2094" s="8">
        <v>45238</v>
      </c>
      <c r="B2094" t="s">
        <v>116</v>
      </c>
      <c r="C2094">
        <v>2023</v>
      </c>
      <c r="D2094" s="13">
        <v>3</v>
      </c>
      <c r="E2094" t="s">
        <v>75</v>
      </c>
      <c r="F2094">
        <v>85</v>
      </c>
      <c r="G2094">
        <v>439</v>
      </c>
      <c r="H2094" s="24">
        <v>823</v>
      </c>
      <c r="I2094">
        <f>57/16</f>
        <v>3.5625</v>
      </c>
      <c r="J2094">
        <v>45</v>
      </c>
      <c r="K2094">
        <v>25</v>
      </c>
      <c r="L2094">
        <v>0</v>
      </c>
      <c r="M2094">
        <v>0</v>
      </c>
      <c r="N2094">
        <v>20.6</v>
      </c>
      <c r="O2094" s="12" t="s">
        <v>32</v>
      </c>
      <c r="P2094">
        <f t="shared" si="50"/>
        <v>53</v>
      </c>
      <c r="Q2094">
        <v>129</v>
      </c>
      <c r="R2094" t="s">
        <v>117</v>
      </c>
      <c r="S2094">
        <v>182</v>
      </c>
    </row>
    <row r="2095" spans="1:19" ht="15.75" customHeight="1" x14ac:dyDescent="0.25">
      <c r="A2095" s="8">
        <v>45238</v>
      </c>
      <c r="B2095" t="s">
        <v>116</v>
      </c>
      <c r="C2095">
        <v>2023</v>
      </c>
      <c r="D2095" s="13">
        <v>3</v>
      </c>
      <c r="E2095" t="s">
        <v>75</v>
      </c>
      <c r="F2095">
        <v>85</v>
      </c>
      <c r="G2095">
        <v>439</v>
      </c>
      <c r="H2095" s="24">
        <v>824</v>
      </c>
      <c r="I2095">
        <f t="shared" ref="I2095:I2103" si="65"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f t="shared" si="50"/>
        <v>38</v>
      </c>
      <c r="Q2095">
        <v>73</v>
      </c>
      <c r="R2095" t="s">
        <v>117</v>
      </c>
      <c r="S2095">
        <v>111</v>
      </c>
    </row>
    <row r="2096" spans="1:19" ht="15.75" customHeight="1" x14ac:dyDescent="0.25">
      <c r="A2096" s="8">
        <v>45238</v>
      </c>
      <c r="B2096" t="s">
        <v>116</v>
      </c>
      <c r="C2096">
        <v>2023</v>
      </c>
      <c r="D2096" s="13">
        <v>3</v>
      </c>
      <c r="E2096" t="s">
        <v>75</v>
      </c>
      <c r="F2096">
        <v>85</v>
      </c>
      <c r="G2096">
        <v>439</v>
      </c>
      <c r="H2096" s="24">
        <v>825</v>
      </c>
      <c r="I2096">
        <f t="shared" si="65"/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f t="shared" si="50"/>
        <v>34</v>
      </c>
      <c r="Q2096">
        <v>52</v>
      </c>
      <c r="R2096" t="s">
        <v>117</v>
      </c>
      <c r="S2096">
        <v>86</v>
      </c>
    </row>
    <row r="2097" spans="1:20" ht="15.75" customHeight="1" x14ac:dyDescent="0.25">
      <c r="A2097" s="8">
        <v>45238</v>
      </c>
      <c r="B2097" t="s">
        <v>116</v>
      </c>
      <c r="C2097">
        <v>2023</v>
      </c>
      <c r="D2097" s="13">
        <v>3</v>
      </c>
      <c r="E2097" t="s">
        <v>75</v>
      </c>
      <c r="F2097">
        <v>85</v>
      </c>
      <c r="G2097">
        <v>439</v>
      </c>
      <c r="H2097" s="24">
        <v>826</v>
      </c>
      <c r="I2097">
        <f t="shared" si="65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f t="shared" si="50"/>
        <v>12</v>
      </c>
      <c r="Q2097">
        <v>74</v>
      </c>
      <c r="R2097" t="s">
        <v>117</v>
      </c>
      <c r="S2097">
        <v>86</v>
      </c>
    </row>
    <row r="2098" spans="1:20" ht="15.75" customHeight="1" x14ac:dyDescent="0.25">
      <c r="A2098" s="8">
        <v>45238</v>
      </c>
      <c r="B2098" t="s">
        <v>116</v>
      </c>
      <c r="C2098">
        <v>2023</v>
      </c>
      <c r="D2098" s="13">
        <v>3</v>
      </c>
      <c r="E2098" t="s">
        <v>75</v>
      </c>
      <c r="F2098">
        <v>85</v>
      </c>
      <c r="G2098">
        <v>439</v>
      </c>
      <c r="H2098" s="24">
        <v>827</v>
      </c>
      <c r="I2098">
        <f t="shared" si="65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f t="shared" si="50"/>
        <v>19</v>
      </c>
      <c r="Q2098">
        <v>92</v>
      </c>
      <c r="R2098" t="s">
        <v>117</v>
      </c>
      <c r="S2098">
        <v>111</v>
      </c>
    </row>
    <row r="2099" spans="1:20" ht="15.75" customHeight="1" x14ac:dyDescent="0.25">
      <c r="A2099" s="8">
        <v>45238</v>
      </c>
      <c r="B2099" t="s">
        <v>116</v>
      </c>
      <c r="C2099">
        <v>2023</v>
      </c>
      <c r="D2099" s="13">
        <v>3</v>
      </c>
      <c r="E2099" t="s">
        <v>75</v>
      </c>
      <c r="F2099">
        <v>85</v>
      </c>
      <c r="G2099">
        <v>439</v>
      </c>
      <c r="H2099" s="24">
        <v>828</v>
      </c>
      <c r="I2099">
        <f t="shared" si="65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f t="shared" si="50"/>
        <v>0</v>
      </c>
      <c r="Q2099">
        <v>0</v>
      </c>
      <c r="R2099" t="s">
        <v>117</v>
      </c>
      <c r="S2099">
        <v>0</v>
      </c>
    </row>
    <row r="2100" spans="1:20" ht="15.75" customHeight="1" x14ac:dyDescent="0.25">
      <c r="A2100" s="8">
        <v>45238</v>
      </c>
      <c r="B2100" t="s">
        <v>116</v>
      </c>
      <c r="C2100">
        <v>2023</v>
      </c>
      <c r="D2100" s="13">
        <v>3</v>
      </c>
      <c r="E2100" t="s">
        <v>75</v>
      </c>
      <c r="F2100">
        <v>85</v>
      </c>
      <c r="G2100">
        <v>439</v>
      </c>
      <c r="H2100" s="24">
        <v>829</v>
      </c>
      <c r="I2100">
        <f t="shared" si="65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f t="shared" si="50"/>
        <v>0</v>
      </c>
      <c r="Q2100">
        <v>6</v>
      </c>
      <c r="R2100" t="s">
        <v>117</v>
      </c>
      <c r="S2100">
        <v>6</v>
      </c>
    </row>
    <row r="2101" spans="1:20" ht="15.75" customHeight="1" x14ac:dyDescent="0.25">
      <c r="A2101" s="8">
        <v>45238</v>
      </c>
      <c r="B2101" t="s">
        <v>116</v>
      </c>
      <c r="C2101">
        <v>2023</v>
      </c>
      <c r="D2101" s="13">
        <v>3</v>
      </c>
      <c r="E2101" t="s">
        <v>75</v>
      </c>
      <c r="F2101">
        <v>85</v>
      </c>
      <c r="G2101">
        <v>439</v>
      </c>
      <c r="H2101" s="24">
        <v>830</v>
      </c>
      <c r="I2101">
        <f t="shared" si="65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f t="shared" si="50"/>
        <v>12</v>
      </c>
      <c r="Q2101">
        <v>49</v>
      </c>
      <c r="R2101" t="s">
        <v>117</v>
      </c>
      <c r="S2101">
        <v>61</v>
      </c>
    </row>
    <row r="2102" spans="1:20" ht="15.75" customHeight="1" x14ac:dyDescent="0.25">
      <c r="A2102" s="8">
        <v>45238</v>
      </c>
      <c r="B2102" t="s">
        <v>116</v>
      </c>
      <c r="C2102">
        <v>2023</v>
      </c>
      <c r="D2102" s="13">
        <v>3</v>
      </c>
      <c r="E2102" t="s">
        <v>75</v>
      </c>
      <c r="F2102">
        <v>85</v>
      </c>
      <c r="G2102">
        <v>439</v>
      </c>
      <c r="H2102" s="24">
        <v>831</v>
      </c>
      <c r="I2102">
        <f t="shared" si="65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f t="shared" si="50"/>
        <v>0</v>
      </c>
      <c r="Q2102">
        <v>2</v>
      </c>
      <c r="R2102" t="s">
        <v>117</v>
      </c>
      <c r="S2102">
        <v>2</v>
      </c>
      <c r="T2102" t="s">
        <v>157</v>
      </c>
    </row>
    <row r="2103" spans="1:20" ht="15.75" customHeight="1" x14ac:dyDescent="0.25">
      <c r="A2103" s="8">
        <v>45238</v>
      </c>
      <c r="B2103" t="s">
        <v>116</v>
      </c>
      <c r="C2103">
        <v>2023</v>
      </c>
      <c r="D2103" s="13">
        <v>3</v>
      </c>
      <c r="E2103" t="s">
        <v>75</v>
      </c>
      <c r="F2103">
        <v>85</v>
      </c>
      <c r="G2103">
        <v>439</v>
      </c>
      <c r="H2103" s="24">
        <v>832</v>
      </c>
      <c r="I2103">
        <f t="shared" si="65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f t="shared" si="50"/>
        <v>20</v>
      </c>
      <c r="Q2103">
        <v>49</v>
      </c>
      <c r="R2103" t="s">
        <v>117</v>
      </c>
      <c r="S2103">
        <v>69</v>
      </c>
    </row>
    <row r="2104" spans="1:20" ht="15.75" customHeight="1" x14ac:dyDescent="0.25">
      <c r="A2104" s="8">
        <v>45238</v>
      </c>
      <c r="B2104" t="s">
        <v>116</v>
      </c>
      <c r="C2104">
        <v>2023</v>
      </c>
      <c r="D2104" s="13">
        <v>3</v>
      </c>
      <c r="E2104" t="s">
        <v>75</v>
      </c>
      <c r="F2104">
        <v>85</v>
      </c>
      <c r="G2104">
        <v>440</v>
      </c>
      <c r="H2104" s="24">
        <v>813</v>
      </c>
      <c r="I2104">
        <f>56/16</f>
        <v>3.5</v>
      </c>
      <c r="J2104">
        <v>60</v>
      </c>
      <c r="K2104">
        <v>10</v>
      </c>
      <c r="L2104">
        <v>5</v>
      </c>
      <c r="M2104">
        <v>0</v>
      </c>
      <c r="N2104">
        <v>20</v>
      </c>
      <c r="O2104" s="12" t="s">
        <v>32</v>
      </c>
      <c r="P2104">
        <f t="shared" si="50"/>
        <v>13</v>
      </c>
      <c r="Q2104">
        <v>21</v>
      </c>
      <c r="R2104" t="s">
        <v>117</v>
      </c>
      <c r="S2104">
        <v>34</v>
      </c>
    </row>
    <row r="2105" spans="1:20" ht="15.75" customHeight="1" x14ac:dyDescent="0.25">
      <c r="A2105" s="8">
        <v>45238</v>
      </c>
      <c r="B2105" t="s">
        <v>116</v>
      </c>
      <c r="C2105">
        <v>2023</v>
      </c>
      <c r="D2105" s="13">
        <v>3</v>
      </c>
      <c r="E2105" t="s">
        <v>75</v>
      </c>
      <c r="F2105">
        <v>85</v>
      </c>
      <c r="G2105">
        <v>440</v>
      </c>
      <c r="H2105" s="24">
        <v>814</v>
      </c>
      <c r="I2105">
        <f t="shared" ref="I2105:I2113" si="66"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f t="shared" si="50"/>
        <v>31</v>
      </c>
      <c r="Q2105">
        <v>64</v>
      </c>
      <c r="R2105" t="s">
        <v>117</v>
      </c>
      <c r="S2105">
        <v>95</v>
      </c>
    </row>
    <row r="2106" spans="1:20" ht="15.75" customHeight="1" x14ac:dyDescent="0.25">
      <c r="A2106" s="8">
        <v>45238</v>
      </c>
      <c r="B2106" t="s">
        <v>116</v>
      </c>
      <c r="C2106">
        <v>2023</v>
      </c>
      <c r="D2106" s="13">
        <v>3</v>
      </c>
      <c r="E2106" t="s">
        <v>75</v>
      </c>
      <c r="F2106">
        <v>85</v>
      </c>
      <c r="G2106">
        <v>440</v>
      </c>
      <c r="H2106" s="24">
        <v>815</v>
      </c>
      <c r="I2106">
        <f t="shared" si="66"/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f t="shared" si="50"/>
        <v>0</v>
      </c>
      <c r="Q2106">
        <v>0</v>
      </c>
      <c r="R2106" t="s">
        <v>117</v>
      </c>
      <c r="S2106">
        <v>0</v>
      </c>
    </row>
    <row r="2107" spans="1:20" ht="15.75" customHeight="1" x14ac:dyDescent="0.25">
      <c r="A2107" s="8">
        <v>45238</v>
      </c>
      <c r="B2107" t="s">
        <v>116</v>
      </c>
      <c r="C2107">
        <v>2023</v>
      </c>
      <c r="D2107" s="13">
        <v>3</v>
      </c>
      <c r="E2107" t="s">
        <v>75</v>
      </c>
      <c r="F2107">
        <v>85</v>
      </c>
      <c r="G2107">
        <v>440</v>
      </c>
      <c r="H2107" s="24">
        <v>816</v>
      </c>
      <c r="I2107">
        <f t="shared" si="66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f t="shared" si="50"/>
        <v>13</v>
      </c>
      <c r="Q2107">
        <v>29</v>
      </c>
      <c r="R2107" t="s">
        <v>117</v>
      </c>
      <c r="S2107">
        <v>42</v>
      </c>
    </row>
    <row r="2108" spans="1:20" ht="15.75" customHeight="1" x14ac:dyDescent="0.25">
      <c r="A2108" s="8">
        <v>45238</v>
      </c>
      <c r="B2108" t="s">
        <v>116</v>
      </c>
      <c r="C2108">
        <v>2023</v>
      </c>
      <c r="D2108" s="13">
        <v>3</v>
      </c>
      <c r="E2108" t="s">
        <v>75</v>
      </c>
      <c r="F2108">
        <v>85</v>
      </c>
      <c r="G2108">
        <v>440</v>
      </c>
      <c r="H2108" s="24">
        <v>817</v>
      </c>
      <c r="I2108">
        <f t="shared" si="66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f t="shared" si="50"/>
        <v>16</v>
      </c>
      <c r="Q2108">
        <v>22</v>
      </c>
      <c r="R2108" t="s">
        <v>117</v>
      </c>
      <c r="S2108">
        <v>38</v>
      </c>
    </row>
    <row r="2109" spans="1:20" ht="15.75" customHeight="1" x14ac:dyDescent="0.25">
      <c r="A2109" s="8">
        <v>45238</v>
      </c>
      <c r="B2109" t="s">
        <v>116</v>
      </c>
      <c r="C2109">
        <v>2023</v>
      </c>
      <c r="D2109" s="13">
        <v>3</v>
      </c>
      <c r="E2109" t="s">
        <v>75</v>
      </c>
      <c r="F2109">
        <v>85</v>
      </c>
      <c r="G2109">
        <v>440</v>
      </c>
      <c r="H2109" s="24">
        <v>818</v>
      </c>
      <c r="I2109">
        <f t="shared" si="66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f t="shared" si="50"/>
        <v>22</v>
      </c>
      <c r="Q2109">
        <v>63</v>
      </c>
      <c r="R2109" t="s">
        <v>117</v>
      </c>
      <c r="S2109">
        <v>85</v>
      </c>
    </row>
    <row r="2110" spans="1:20" ht="15.75" customHeight="1" x14ac:dyDescent="0.25">
      <c r="A2110" s="8">
        <v>45238</v>
      </c>
      <c r="B2110" t="s">
        <v>116</v>
      </c>
      <c r="C2110">
        <v>2023</v>
      </c>
      <c r="D2110" s="13">
        <v>3</v>
      </c>
      <c r="E2110" t="s">
        <v>75</v>
      </c>
      <c r="F2110">
        <v>85</v>
      </c>
      <c r="G2110">
        <v>440</v>
      </c>
      <c r="H2110" s="24">
        <v>819</v>
      </c>
      <c r="I2110">
        <f t="shared" si="66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f t="shared" si="50"/>
        <v>1</v>
      </c>
      <c r="Q2110">
        <v>2</v>
      </c>
      <c r="R2110" t="s">
        <v>117</v>
      </c>
      <c r="S2110">
        <v>3</v>
      </c>
      <c r="T2110" t="s">
        <v>157</v>
      </c>
    </row>
    <row r="2111" spans="1:20" ht="15.75" customHeight="1" x14ac:dyDescent="0.25">
      <c r="A2111" s="8">
        <v>45238</v>
      </c>
      <c r="B2111" t="s">
        <v>116</v>
      </c>
      <c r="C2111">
        <v>2023</v>
      </c>
      <c r="D2111" s="13">
        <v>3</v>
      </c>
      <c r="E2111" t="s">
        <v>75</v>
      </c>
      <c r="F2111">
        <v>85</v>
      </c>
      <c r="G2111">
        <v>440</v>
      </c>
      <c r="H2111" s="24">
        <v>820</v>
      </c>
      <c r="I2111">
        <f t="shared" si="66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f t="shared" si="50"/>
        <v>17</v>
      </c>
      <c r="Q2111">
        <v>41</v>
      </c>
      <c r="R2111" t="s">
        <v>117</v>
      </c>
      <c r="S2111">
        <v>58</v>
      </c>
    </row>
    <row r="2112" spans="1:20" ht="15.75" customHeight="1" x14ac:dyDescent="0.25">
      <c r="A2112" s="8">
        <v>45238</v>
      </c>
      <c r="B2112" t="s">
        <v>116</v>
      </c>
      <c r="C2112">
        <v>2023</v>
      </c>
      <c r="D2112" s="13">
        <v>3</v>
      </c>
      <c r="E2112" t="s">
        <v>75</v>
      </c>
      <c r="F2112">
        <v>85</v>
      </c>
      <c r="G2112">
        <v>440</v>
      </c>
      <c r="H2112" s="24">
        <v>821</v>
      </c>
      <c r="I2112">
        <f t="shared" si="66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f t="shared" si="50"/>
        <v>12</v>
      </c>
      <c r="Q2112">
        <v>32</v>
      </c>
      <c r="R2112" t="s">
        <v>117</v>
      </c>
      <c r="S2112">
        <v>44</v>
      </c>
    </row>
    <row r="2113" spans="1:19" ht="15.75" customHeight="1" x14ac:dyDescent="0.25">
      <c r="A2113" s="8">
        <v>45238</v>
      </c>
      <c r="B2113" t="s">
        <v>116</v>
      </c>
      <c r="C2113">
        <v>2023</v>
      </c>
      <c r="D2113" s="13">
        <v>3</v>
      </c>
      <c r="E2113" t="s">
        <v>75</v>
      </c>
      <c r="F2113">
        <v>85</v>
      </c>
      <c r="G2113">
        <v>440</v>
      </c>
      <c r="H2113" s="24">
        <v>822</v>
      </c>
      <c r="I2113">
        <f t="shared" si="66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f t="shared" si="50"/>
        <v>0</v>
      </c>
      <c r="Q2113">
        <v>0</v>
      </c>
      <c r="R2113" t="s">
        <v>117</v>
      </c>
      <c r="S2113">
        <v>0</v>
      </c>
    </row>
    <row r="2114" spans="1:19" ht="15.75" customHeight="1" x14ac:dyDescent="0.25">
      <c r="A2114" s="8">
        <v>45238</v>
      </c>
      <c r="B2114" t="s">
        <v>116</v>
      </c>
      <c r="C2114">
        <v>2023</v>
      </c>
      <c r="D2114" s="13">
        <v>3</v>
      </c>
      <c r="E2114" t="s">
        <v>75</v>
      </c>
      <c r="F2114">
        <v>85</v>
      </c>
      <c r="G2114">
        <v>441</v>
      </c>
      <c r="H2114" s="24">
        <v>803</v>
      </c>
      <c r="I2114">
        <f>35/16</f>
        <v>2.1875</v>
      </c>
      <c r="J2114">
        <v>70</v>
      </c>
      <c r="K2114">
        <v>18</v>
      </c>
      <c r="L2114">
        <v>0</v>
      </c>
      <c r="M2114">
        <v>0</v>
      </c>
      <c r="N2114">
        <v>17</v>
      </c>
      <c r="O2114" s="12" t="s">
        <v>32</v>
      </c>
      <c r="P2114">
        <f t="shared" si="50"/>
        <v>0</v>
      </c>
      <c r="Q2114">
        <v>0</v>
      </c>
      <c r="R2114" t="s">
        <v>117</v>
      </c>
      <c r="S2114">
        <v>0</v>
      </c>
    </row>
    <row r="2115" spans="1:19" ht="15.75" customHeight="1" x14ac:dyDescent="0.25">
      <c r="A2115" s="8">
        <v>45238</v>
      </c>
      <c r="B2115" t="s">
        <v>116</v>
      </c>
      <c r="C2115">
        <v>2023</v>
      </c>
      <c r="D2115" s="13">
        <v>3</v>
      </c>
      <c r="E2115" t="s">
        <v>75</v>
      </c>
      <c r="F2115">
        <v>85</v>
      </c>
      <c r="G2115">
        <v>441</v>
      </c>
      <c r="H2115" s="24">
        <v>804</v>
      </c>
      <c r="I2115">
        <f t="shared" ref="I2115:I2123" si="67"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f t="shared" si="50"/>
        <v>39</v>
      </c>
      <c r="Q2115">
        <v>138</v>
      </c>
      <c r="R2115" t="s">
        <v>117</v>
      </c>
      <c r="S2115">
        <v>177</v>
      </c>
    </row>
    <row r="2116" spans="1:19" ht="15.75" customHeight="1" x14ac:dyDescent="0.25">
      <c r="A2116" s="8">
        <v>45238</v>
      </c>
      <c r="B2116" t="s">
        <v>116</v>
      </c>
      <c r="C2116">
        <v>2023</v>
      </c>
      <c r="D2116" s="13">
        <v>3</v>
      </c>
      <c r="E2116" t="s">
        <v>75</v>
      </c>
      <c r="F2116">
        <v>85</v>
      </c>
      <c r="G2116">
        <v>441</v>
      </c>
      <c r="H2116" s="24">
        <v>805</v>
      </c>
      <c r="I2116">
        <f t="shared" si="67"/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f t="shared" si="50"/>
        <v>17</v>
      </c>
      <c r="Q2116">
        <v>50</v>
      </c>
      <c r="R2116" t="s">
        <v>117</v>
      </c>
      <c r="S2116">
        <v>67</v>
      </c>
    </row>
    <row r="2117" spans="1:19" ht="15.75" customHeight="1" x14ac:dyDescent="0.25">
      <c r="A2117" s="8">
        <v>45238</v>
      </c>
      <c r="B2117" t="s">
        <v>116</v>
      </c>
      <c r="C2117">
        <v>2023</v>
      </c>
      <c r="D2117" s="13">
        <v>3</v>
      </c>
      <c r="E2117" t="s">
        <v>75</v>
      </c>
      <c r="F2117">
        <v>85</v>
      </c>
      <c r="G2117">
        <v>441</v>
      </c>
      <c r="H2117" s="24">
        <v>806</v>
      </c>
      <c r="I2117">
        <f t="shared" si="67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f t="shared" si="50"/>
        <v>24</v>
      </c>
      <c r="Q2117">
        <v>143</v>
      </c>
      <c r="R2117" t="s">
        <v>117</v>
      </c>
      <c r="S2117">
        <v>167</v>
      </c>
    </row>
    <row r="2118" spans="1:19" ht="15.75" customHeight="1" x14ac:dyDescent="0.25">
      <c r="A2118" s="8">
        <v>45238</v>
      </c>
      <c r="B2118" t="s">
        <v>116</v>
      </c>
      <c r="C2118">
        <v>2023</v>
      </c>
      <c r="D2118" s="13">
        <v>3</v>
      </c>
      <c r="E2118" t="s">
        <v>75</v>
      </c>
      <c r="F2118">
        <v>85</v>
      </c>
      <c r="G2118">
        <v>441</v>
      </c>
      <c r="H2118" s="24">
        <v>807</v>
      </c>
      <c r="I2118">
        <f t="shared" si="67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f t="shared" si="50"/>
        <v>18</v>
      </c>
      <c r="Q2118">
        <v>45</v>
      </c>
      <c r="R2118" t="s">
        <v>117</v>
      </c>
      <c r="S2118">
        <v>63</v>
      </c>
    </row>
    <row r="2119" spans="1:19" ht="15.75" customHeight="1" x14ac:dyDescent="0.25">
      <c r="A2119" s="8">
        <v>45238</v>
      </c>
      <c r="B2119" t="s">
        <v>116</v>
      </c>
      <c r="C2119">
        <v>2023</v>
      </c>
      <c r="D2119" s="13">
        <v>3</v>
      </c>
      <c r="E2119" t="s">
        <v>75</v>
      </c>
      <c r="F2119">
        <v>85</v>
      </c>
      <c r="G2119">
        <v>441</v>
      </c>
      <c r="H2119" s="24">
        <v>808</v>
      </c>
      <c r="I2119">
        <f t="shared" si="67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f t="shared" si="50"/>
        <v>7</v>
      </c>
      <c r="Q2119">
        <v>88</v>
      </c>
      <c r="R2119" t="s">
        <v>117</v>
      </c>
      <c r="S2119">
        <v>95</v>
      </c>
    </row>
    <row r="2120" spans="1:19" ht="15.75" customHeight="1" x14ac:dyDescent="0.25">
      <c r="A2120" s="8">
        <v>45238</v>
      </c>
      <c r="B2120" t="s">
        <v>116</v>
      </c>
      <c r="C2120">
        <v>2023</v>
      </c>
      <c r="D2120" s="13">
        <v>3</v>
      </c>
      <c r="E2120" t="s">
        <v>75</v>
      </c>
      <c r="F2120">
        <v>85</v>
      </c>
      <c r="G2120">
        <v>441</v>
      </c>
      <c r="H2120" s="24">
        <v>809</v>
      </c>
      <c r="I2120">
        <f t="shared" si="67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f t="shared" si="50"/>
        <v>19</v>
      </c>
      <c r="Q2120">
        <v>129</v>
      </c>
      <c r="R2120" t="s">
        <v>117</v>
      </c>
      <c r="S2120">
        <v>148</v>
      </c>
    </row>
    <row r="2121" spans="1:19" ht="15.75" customHeight="1" x14ac:dyDescent="0.25">
      <c r="A2121" s="8">
        <v>45238</v>
      </c>
      <c r="B2121" t="s">
        <v>116</v>
      </c>
      <c r="C2121">
        <v>2023</v>
      </c>
      <c r="D2121" s="13">
        <v>3</v>
      </c>
      <c r="E2121" t="s">
        <v>75</v>
      </c>
      <c r="F2121">
        <v>85</v>
      </c>
      <c r="G2121">
        <v>441</v>
      </c>
      <c r="H2121" s="24">
        <v>810</v>
      </c>
      <c r="I2121">
        <f t="shared" si="67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f t="shared" si="50"/>
        <v>39</v>
      </c>
      <c r="Q2121">
        <v>102</v>
      </c>
      <c r="R2121" t="s">
        <v>117</v>
      </c>
      <c r="S2121">
        <v>141</v>
      </c>
    </row>
    <row r="2122" spans="1:19" ht="15.75" customHeight="1" x14ac:dyDescent="0.25">
      <c r="A2122" s="8">
        <v>45238</v>
      </c>
      <c r="B2122" t="s">
        <v>116</v>
      </c>
      <c r="C2122">
        <v>2023</v>
      </c>
      <c r="D2122" s="13">
        <v>3</v>
      </c>
      <c r="E2122" t="s">
        <v>75</v>
      </c>
      <c r="F2122">
        <v>85</v>
      </c>
      <c r="G2122">
        <v>441</v>
      </c>
      <c r="H2122" s="24">
        <v>811</v>
      </c>
      <c r="I2122">
        <f t="shared" si="67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f t="shared" si="50"/>
        <v>7</v>
      </c>
      <c r="Q2122">
        <v>12</v>
      </c>
      <c r="R2122" t="s">
        <v>117</v>
      </c>
      <c r="S2122">
        <v>19</v>
      </c>
    </row>
    <row r="2123" spans="1:19" s="7" customFormat="1" ht="15.75" customHeight="1" x14ac:dyDescent="0.25">
      <c r="A2123" s="18">
        <v>45238</v>
      </c>
      <c r="B2123" s="7" t="s">
        <v>116</v>
      </c>
      <c r="C2123" s="7">
        <v>2023</v>
      </c>
      <c r="D2123" s="7">
        <v>3</v>
      </c>
      <c r="E2123" s="7" t="s">
        <v>75</v>
      </c>
      <c r="F2123" s="7">
        <v>85</v>
      </c>
      <c r="G2123" s="7">
        <v>441</v>
      </c>
      <c r="H2123" s="29">
        <v>812</v>
      </c>
      <c r="I2123" s="7">
        <f t="shared" si="67"/>
        <v>2.1875</v>
      </c>
      <c r="J2123" s="7">
        <v>70</v>
      </c>
      <c r="K2123" s="7">
        <v>18</v>
      </c>
      <c r="L2123" s="7">
        <v>0</v>
      </c>
      <c r="M2123" s="7">
        <v>0</v>
      </c>
      <c r="N2123" s="7">
        <v>17</v>
      </c>
      <c r="O2123" s="22" t="s">
        <v>32</v>
      </c>
      <c r="P2123" s="7">
        <f t="shared" si="50"/>
        <v>14</v>
      </c>
      <c r="Q2123" s="7">
        <v>35</v>
      </c>
      <c r="R2123" s="7" t="s">
        <v>117</v>
      </c>
      <c r="S2123" s="7">
        <v>49</v>
      </c>
    </row>
  </sheetData>
  <sortState xmlns:xlrd2="http://schemas.microsoft.com/office/spreadsheetml/2017/richdata2" ref="A722:AE959">
    <sortCondition ref="H722:H959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Ossanna, Lia Qin Ryan - (lossanna)</cp:lastModifiedBy>
  <dcterms:created xsi:type="dcterms:W3CDTF">2021-01-25T21:58:27Z</dcterms:created>
  <dcterms:modified xsi:type="dcterms:W3CDTF">2024-07-25T21:53:47Z</dcterms:modified>
</cp:coreProperties>
</file>