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las EDV vs Advanced" sheetId="1" r:id="rId4"/>
    <sheet state="visible" name="County Recorder Data" sheetId="2" r:id="rId5"/>
    <sheet state="visible" name="Dallas EDV vs Advan 45 degrees" sheetId="3" r:id="rId6"/>
    <sheet state="visible" name="Mail-in" sheetId="4" r:id="rId7"/>
    <sheet state="visible" name="Dallas All Permutations of the " sheetId="5" r:id="rId8"/>
  </sheets>
  <definedNames/>
  <calcPr/>
</workbook>
</file>

<file path=xl/sharedStrings.xml><?xml version="1.0" encoding="utf-8"?>
<sst xmlns="http://schemas.openxmlformats.org/spreadsheetml/2006/main" count="7528" uniqueCount="1230">
  <si>
    <t>k1</t>
  </si>
  <si>
    <t>Precinct</t>
  </si>
  <si>
    <t>Precinct Index</t>
  </si>
  <si>
    <t>Biden EDV</t>
  </si>
  <si>
    <t>Trump EDV</t>
  </si>
  <si>
    <t>Biden Advanced</t>
  </si>
  <si>
    <t>Trump Advanced</t>
  </si>
  <si>
    <t>x</t>
  </si>
  <si>
    <t>y</t>
  </si>
  <si>
    <t>ɑ</t>
  </si>
  <si>
    <t>λ</t>
  </si>
  <si>
    <t>ζ</t>
  </si>
  <si>
    <t>ɑ reg</t>
  </si>
  <si>
    <t>ɑ resid</t>
  </si>
  <si>
    <t>y reg</t>
  </si>
  <si>
    <t>y resid</t>
  </si>
  <si>
    <t>ɑ resid sorted</t>
  </si>
  <si>
    <t>y resid sorted</t>
  </si>
  <si>
    <t>ɑ resid average</t>
  </si>
  <si>
    <t>y resid average</t>
  </si>
  <si>
    <t>Derivation of</t>
  </si>
  <si>
    <t>Slide Depth</t>
  </si>
  <si>
    <t>Slide</t>
  </si>
  <si>
    <t>s</t>
  </si>
  <si>
    <t>m</t>
  </si>
  <si>
    <t>b</t>
  </si>
  <si>
    <t>Subindex</t>
  </si>
  <si>
    <t>Quantile</t>
  </si>
  <si>
    <t>k2</t>
  </si>
  <si>
    <t>1000-5100</t>
  </si>
  <si>
    <t>the plane</t>
  </si>
  <si>
    <t>2030-5473</t>
  </si>
  <si>
    <t>c1</t>
  </si>
  <si>
    <t>1001-5102</t>
  </si>
  <si>
    <t>formulas</t>
  </si>
  <si>
    <t>2057-5519</t>
  </si>
  <si>
    <t>c2</t>
  </si>
  <si>
    <t>1002-5103</t>
  </si>
  <si>
    <t>ɑ resid deviation</t>
  </si>
  <si>
    <t>y resid deviation</t>
  </si>
  <si>
    <t>2049-5505</t>
  </si>
  <si>
    <t>c3</t>
  </si>
  <si>
    <t>1003-5104</t>
  </si>
  <si>
    <t>4102-6355</t>
  </si>
  <si>
    <t>1004-5106</t>
  </si>
  <si>
    <t>2021-5460</t>
  </si>
  <si>
    <t>\</t>
  </si>
  <si>
    <t>1005-5108</t>
  </si>
  <si>
    <t>2200-5561</t>
  </si>
  <si>
    <t>1006-5111</t>
  </si>
  <si>
    <t>2200-5560</t>
  </si>
  <si>
    <t>1007-5112</t>
  </si>
  <si>
    <t>2034-5480</t>
  </si>
  <si>
    <t>1008-5113</t>
  </si>
  <si>
    <t>2025-5465</t>
  </si>
  <si>
    <t>1009-5117</t>
  </si>
  <si>
    <t>4655-6604</t>
  </si>
  <si>
    <t>1010-5118</t>
  </si>
  <si>
    <t>2030-5472</t>
  </si>
  <si>
    <t>1011-5119</t>
  </si>
  <si>
    <t>4112-6368</t>
  </si>
  <si>
    <t>1012-5120</t>
  </si>
  <si>
    <t>2029-5471</t>
  </si>
  <si>
    <t>1013-5122</t>
  </si>
  <si>
    <t>2905-5742</t>
  </si>
  <si>
    <t>1013-5123</t>
  </si>
  <si>
    <t>4106-6360</t>
  </si>
  <si>
    <t>1014-5124</t>
  </si>
  <si>
    <t>4626-6545</t>
  </si>
  <si>
    <t>1015-5127</t>
  </si>
  <si>
    <t>2022-5462</t>
  </si>
  <si>
    <t>1015-5129</t>
  </si>
  <si>
    <t>3200-5964</t>
  </si>
  <si>
    <t>1016-5131</t>
  </si>
  <si>
    <t>1117-5288</t>
  </si>
  <si>
    <t>1017-5132</t>
  </si>
  <si>
    <t>4103-6357</t>
  </si>
  <si>
    <t>1018-5133</t>
  </si>
  <si>
    <t>2202-5565</t>
  </si>
  <si>
    <t>1019-5135</t>
  </si>
  <si>
    <t>2008-5443</t>
  </si>
  <si>
    <t>1020-5136</t>
  </si>
  <si>
    <t>4626-6542</t>
  </si>
  <si>
    <t>1021-5137</t>
  </si>
  <si>
    <t>4644-6580</t>
  </si>
  <si>
    <t>1022-5139</t>
  </si>
  <si>
    <t>2016-5452</t>
  </si>
  <si>
    <t>1023-5141</t>
  </si>
  <si>
    <t>2004-5438</t>
  </si>
  <si>
    <t>1026-5143</t>
  </si>
  <si>
    <t>2226-5576</t>
  </si>
  <si>
    <t>1027-5144</t>
  </si>
  <si>
    <t>2942-5769</t>
  </si>
  <si>
    <t>1028-5146</t>
  </si>
  <si>
    <t>2040-5492</t>
  </si>
  <si>
    <t>1029-5147</t>
  </si>
  <si>
    <t>2502-5643</t>
  </si>
  <si>
    <t>1030-5152</t>
  </si>
  <si>
    <t>2011-5446</t>
  </si>
  <si>
    <t>1032-5153</t>
  </si>
  <si>
    <t>2222-5570</t>
  </si>
  <si>
    <t>1033-5155</t>
  </si>
  <si>
    <t>2013-5448</t>
  </si>
  <si>
    <t>1035-5158</t>
  </si>
  <si>
    <t>2018-5455</t>
  </si>
  <si>
    <t>1036-5159</t>
  </si>
  <si>
    <t>3500-6064</t>
  </si>
  <si>
    <t>1037-5160</t>
  </si>
  <si>
    <t>2063-5530</t>
  </si>
  <si>
    <t>1038-5161</t>
  </si>
  <si>
    <t>2059-5524</t>
  </si>
  <si>
    <t>1039-5164</t>
  </si>
  <si>
    <t>2019-5456</t>
  </si>
  <si>
    <t>1040-5165</t>
  </si>
  <si>
    <t>2066-5537</t>
  </si>
  <si>
    <t>1041-5167</t>
  </si>
  <si>
    <t>1128-5315</t>
  </si>
  <si>
    <t>1042-5168</t>
  </si>
  <si>
    <t>2203-5566</t>
  </si>
  <si>
    <t>1043-5169</t>
  </si>
  <si>
    <t>2014-5449</t>
  </si>
  <si>
    <t>1044-5171</t>
  </si>
  <si>
    <t>2922-5749</t>
  </si>
  <si>
    <t>1045-5172</t>
  </si>
  <si>
    <t>2043-5498</t>
  </si>
  <si>
    <t>1046-5174</t>
  </si>
  <si>
    <t>2046-5501</t>
  </si>
  <si>
    <t>1047-5175</t>
  </si>
  <si>
    <t>2007-5442</t>
  </si>
  <si>
    <t>1048-5176</t>
  </si>
  <si>
    <t>2026-5466</t>
  </si>
  <si>
    <t>1049-5177</t>
  </si>
  <si>
    <t>2051-5509</t>
  </si>
  <si>
    <t>1051-5181</t>
  </si>
  <si>
    <t>1052-5182</t>
  </si>
  <si>
    <t>2928-5762</t>
  </si>
  <si>
    <t>1054-5183</t>
  </si>
  <si>
    <t>2021-5461</t>
  </si>
  <si>
    <t>1055-5184</t>
  </si>
  <si>
    <t>2042-5497</t>
  </si>
  <si>
    <t>1056-5185</t>
  </si>
  <si>
    <t>2224-5573</t>
  </si>
  <si>
    <t>1057-5186</t>
  </si>
  <si>
    <t>1725-5425</t>
  </si>
  <si>
    <t>1058-5188</t>
  </si>
  <si>
    <t>2201-5563</t>
  </si>
  <si>
    <t>1059-5189</t>
  </si>
  <si>
    <t>2702-5676</t>
  </si>
  <si>
    <t>1060-5190</t>
  </si>
  <si>
    <t>2804-5709</t>
  </si>
  <si>
    <t>1061-5191</t>
  </si>
  <si>
    <t>2810-5728</t>
  </si>
  <si>
    <t>1062-5192</t>
  </si>
  <si>
    <t>2942-5768</t>
  </si>
  <si>
    <t>1063-5194</t>
  </si>
  <si>
    <t>2400-5616</t>
  </si>
  <si>
    <t>1064-5196</t>
  </si>
  <si>
    <t>2010-5445</t>
  </si>
  <si>
    <t>1065-5197</t>
  </si>
  <si>
    <t>3209-5986</t>
  </si>
  <si>
    <t>1068-5202</t>
  </si>
  <si>
    <t>1721-5417</t>
  </si>
  <si>
    <t>1070-5206</t>
  </si>
  <si>
    <t>3606-6083</t>
  </si>
  <si>
    <t>1070-5207</t>
  </si>
  <si>
    <t>4020-6230</t>
  </si>
  <si>
    <t>1071-5209</t>
  </si>
  <si>
    <t>1073-5211</t>
  </si>
  <si>
    <t>2801-5706</t>
  </si>
  <si>
    <t>1073-5212</t>
  </si>
  <si>
    <t>4014-6221</t>
  </si>
  <si>
    <t>1074-5214</t>
  </si>
  <si>
    <t>2067-5540</t>
  </si>
  <si>
    <t>1075-5215</t>
  </si>
  <si>
    <t>2060-5525</t>
  </si>
  <si>
    <t>1076-5217</t>
  </si>
  <si>
    <t>2005-5440</t>
  </si>
  <si>
    <t>1076-5218</t>
  </si>
  <si>
    <t>2929-5764</t>
  </si>
  <si>
    <t>1078-5220</t>
  </si>
  <si>
    <t>2223-5571</t>
  </si>
  <si>
    <t>1079-5224</t>
  </si>
  <si>
    <t>2503-5645</t>
  </si>
  <si>
    <t>1081-5227</t>
  </si>
  <si>
    <t>2036-5487</t>
  </si>
  <si>
    <t>1082-5228</t>
  </si>
  <si>
    <t>4614-6521</t>
  </si>
  <si>
    <t>1083-5230</t>
  </si>
  <si>
    <t>2923-5754</t>
  </si>
  <si>
    <t>1084-5232</t>
  </si>
  <si>
    <t>2701-5671</t>
  </si>
  <si>
    <t>1085-5233</t>
  </si>
  <si>
    <t>2806-5716</t>
  </si>
  <si>
    <t>1086-5235</t>
  </si>
  <si>
    <t>2023-5463</t>
  </si>
  <si>
    <t>1087-5236</t>
  </si>
  <si>
    <t>1088-5242</t>
  </si>
  <si>
    <t>2047-5502</t>
  </si>
  <si>
    <t>1089-5244</t>
  </si>
  <si>
    <t>3101-5936</t>
  </si>
  <si>
    <t>1090-5246</t>
  </si>
  <si>
    <t>2310-5606</t>
  </si>
  <si>
    <t>1091-5247</t>
  </si>
  <si>
    <t>4619-6529</t>
  </si>
  <si>
    <t>1092-5249</t>
  </si>
  <si>
    <t>2077-5555</t>
  </si>
  <si>
    <t>1093-5252</t>
  </si>
  <si>
    <t>1094-5254</t>
  </si>
  <si>
    <t>2024-5464</t>
  </si>
  <si>
    <t>1095-5255</t>
  </si>
  <si>
    <t>4080-6321</t>
  </si>
  <si>
    <t>1096-5256</t>
  </si>
  <si>
    <t>1097-5257</t>
  </si>
  <si>
    <t>2069-5543</t>
  </si>
  <si>
    <t>1098-5259</t>
  </si>
  <si>
    <t>2509-5652</t>
  </si>
  <si>
    <t>1099-5260</t>
  </si>
  <si>
    <t>2009-5444</t>
  </si>
  <si>
    <t>1100-5261</t>
  </si>
  <si>
    <t>2507-5650</t>
  </si>
  <si>
    <t>1102-5269</t>
  </si>
  <si>
    <t>2713-5692</t>
  </si>
  <si>
    <t>1103-5270</t>
  </si>
  <si>
    <t>2034-5481</t>
  </si>
  <si>
    <t>1104-5271</t>
  </si>
  <si>
    <t>2802-5707</t>
  </si>
  <si>
    <t>1105-5272</t>
  </si>
  <si>
    <t>2805-5715</t>
  </si>
  <si>
    <t>1106-5273</t>
  </si>
  <si>
    <t>2073-5548</t>
  </si>
  <si>
    <t>1108-5275</t>
  </si>
  <si>
    <t>2070-5544</t>
  </si>
  <si>
    <t>1111-5280</t>
  </si>
  <si>
    <t>2225-5575</t>
  </si>
  <si>
    <t>1112-5282</t>
  </si>
  <si>
    <t>3109-5953</t>
  </si>
  <si>
    <t>1113-5283</t>
  </si>
  <si>
    <t>2900-5733</t>
  </si>
  <si>
    <t>1114-5284</t>
  </si>
  <si>
    <t>3081-5907</t>
  </si>
  <si>
    <t>1115-5285</t>
  </si>
  <si>
    <t>2940-5765</t>
  </si>
  <si>
    <t>1116-5286</t>
  </si>
  <si>
    <t>1716-5408</t>
  </si>
  <si>
    <t>1117-5287</t>
  </si>
  <si>
    <t>2305-5594</t>
  </si>
  <si>
    <t>4013-6220</t>
  </si>
  <si>
    <t>1118-5292</t>
  </si>
  <si>
    <t>2038-5490</t>
  </si>
  <si>
    <t>1118-5293</t>
  </si>
  <si>
    <t>2921-5746</t>
  </si>
  <si>
    <t>1119-5295</t>
  </si>
  <si>
    <t>2012-5447</t>
  </si>
  <si>
    <t>1119-5297</t>
  </si>
  <si>
    <t>2037-5489</t>
  </si>
  <si>
    <t>1120-5300</t>
  </si>
  <si>
    <t>1120-5301</t>
  </si>
  <si>
    <t>2941-5766</t>
  </si>
  <si>
    <t>1121-5303</t>
  </si>
  <si>
    <t>2003-5437</t>
  </si>
  <si>
    <t>1122-5307</t>
  </si>
  <si>
    <t>1125-5310</t>
  </si>
  <si>
    <t>2016-5453</t>
  </si>
  <si>
    <t>1126-5313</t>
  </si>
  <si>
    <t>4620-6530</t>
  </si>
  <si>
    <t>1127-5314</t>
  </si>
  <si>
    <t>4517-6434</t>
  </si>
  <si>
    <t>1130-5318</t>
  </si>
  <si>
    <t>2942-5767</t>
  </si>
  <si>
    <t>1130-5319</t>
  </si>
  <si>
    <t>2708-5685</t>
  </si>
  <si>
    <t>1131-5320</t>
  </si>
  <si>
    <t>3006-5781</t>
  </si>
  <si>
    <t>1131-5321</t>
  </si>
  <si>
    <t>2072-5547</t>
  </si>
  <si>
    <t>1133-5324</t>
  </si>
  <si>
    <t>2922-5748</t>
  </si>
  <si>
    <t>1134-5325</t>
  </si>
  <si>
    <t>2808-5722</t>
  </si>
  <si>
    <t>1135-5326</t>
  </si>
  <si>
    <t>2925-5758</t>
  </si>
  <si>
    <t>1300-5333</t>
  </si>
  <si>
    <t>3921-6164</t>
  </si>
  <si>
    <t>1300-5334</t>
  </si>
  <si>
    <t>2062-5529</t>
  </si>
  <si>
    <t>1301-5335</t>
  </si>
  <si>
    <t>1302-5337</t>
  </si>
  <si>
    <t>1303-5339</t>
  </si>
  <si>
    <t>2039-5491</t>
  </si>
  <si>
    <t>1304-5340</t>
  </si>
  <si>
    <t>4664-6616</t>
  </si>
  <si>
    <t>1305-5342</t>
  </si>
  <si>
    <t>1307-5344</t>
  </si>
  <si>
    <t>1308-5349</t>
  </si>
  <si>
    <t>2056-5517</t>
  </si>
  <si>
    <t>1309-5352</t>
  </si>
  <si>
    <t>4519-6441</t>
  </si>
  <si>
    <t>1310-5353</t>
  </si>
  <si>
    <t>2071-5545</t>
  </si>
  <si>
    <t>1311-5355</t>
  </si>
  <si>
    <t>2301-5581</t>
  </si>
  <si>
    <t>1312-5356</t>
  </si>
  <si>
    <t>3940-6173</t>
  </si>
  <si>
    <t>1313-5357</t>
  </si>
  <si>
    <t>4106-6361</t>
  </si>
  <si>
    <t>1314-5358</t>
  </si>
  <si>
    <t>1316-5365</t>
  </si>
  <si>
    <t>3086-5914</t>
  </si>
  <si>
    <t>1500-5368</t>
  </si>
  <si>
    <t>4631-6555</t>
  </si>
  <si>
    <t>1501-5369</t>
  </si>
  <si>
    <t>4002-6199</t>
  </si>
  <si>
    <t>1502-5371</t>
  </si>
  <si>
    <t>1503-5375</t>
  </si>
  <si>
    <t>2510-5653</t>
  </si>
  <si>
    <t>1504-5377</t>
  </si>
  <si>
    <t>2920-5745</t>
  </si>
  <si>
    <t>1700-5379</t>
  </si>
  <si>
    <t>2301-5580</t>
  </si>
  <si>
    <t>1701-5380</t>
  </si>
  <si>
    <t>4601-6487</t>
  </si>
  <si>
    <t>1702-5381</t>
  </si>
  <si>
    <t>4617-6525</t>
  </si>
  <si>
    <t>1703-5383</t>
  </si>
  <si>
    <t>3010-5791</t>
  </si>
  <si>
    <t>1704-5384</t>
  </si>
  <si>
    <t>4646-6585</t>
  </si>
  <si>
    <t>1705-5385</t>
  </si>
  <si>
    <t>2064-5531</t>
  </si>
  <si>
    <t>1706-5387</t>
  </si>
  <si>
    <t>2803-5708</t>
  </si>
  <si>
    <t>1707-5389</t>
  </si>
  <si>
    <t>2512-5655</t>
  </si>
  <si>
    <t>1708-5395</t>
  </si>
  <si>
    <t>1709-5396</t>
  </si>
  <si>
    <t>4635-6566</t>
  </si>
  <si>
    <t>1711-5399</t>
  </si>
  <si>
    <t>2405-5629</t>
  </si>
  <si>
    <t>1711-5401</t>
  </si>
  <si>
    <t>2511-5654</t>
  </si>
  <si>
    <t>1713-5404</t>
  </si>
  <si>
    <t>2504-5646</t>
  </si>
  <si>
    <t>1714-5405</t>
  </si>
  <si>
    <t>3007-5783</t>
  </si>
  <si>
    <t>1715-5406</t>
  </si>
  <si>
    <t>4099-6351</t>
  </si>
  <si>
    <t>1715-5407</t>
  </si>
  <si>
    <t>2710-5688</t>
  </si>
  <si>
    <t>1717-5409</t>
  </si>
  <si>
    <t>3300-5990</t>
  </si>
  <si>
    <t>1718-5410</t>
  </si>
  <si>
    <t>4514-6425</t>
  </si>
  <si>
    <t>1719-5411</t>
  </si>
  <si>
    <t>2700-5668</t>
  </si>
  <si>
    <t>1719-5412</t>
  </si>
  <si>
    <t>2506-5649</t>
  </si>
  <si>
    <t>1720-5413</t>
  </si>
  <si>
    <t>4631-6554</t>
  </si>
  <si>
    <t>1721-5415</t>
  </si>
  <si>
    <t>3409-6059</t>
  </si>
  <si>
    <t>1721-5416</t>
  </si>
  <si>
    <t>1722-5418</t>
  </si>
  <si>
    <t>2401-5624</t>
  </si>
  <si>
    <t>1724-5424</t>
  </si>
  <si>
    <t>2513-5656</t>
  </si>
  <si>
    <t>4531-6466</t>
  </si>
  <si>
    <t>1726-5426</t>
  </si>
  <si>
    <t>2027-5467</t>
  </si>
  <si>
    <t>1727-5428</t>
  </si>
  <si>
    <t>2006-5441</t>
  </si>
  <si>
    <t>1728-5429</t>
  </si>
  <si>
    <t>3407-6054</t>
  </si>
  <si>
    <t>1729-5430</t>
  </si>
  <si>
    <t>2500-5641</t>
  </si>
  <si>
    <t>2002-5436</t>
  </si>
  <si>
    <t>4627-6546</t>
  </si>
  <si>
    <t>4626-6544</t>
  </si>
  <si>
    <t>2505-5648</t>
  </si>
  <si>
    <t>4647-6591</t>
  </si>
  <si>
    <t>2045-5500</t>
  </si>
  <si>
    <t>3301-5993</t>
  </si>
  <si>
    <t>2927-5760</t>
  </si>
  <si>
    <t>2061-5526</t>
  </si>
  <si>
    <t>2807-5717</t>
  </si>
  <si>
    <t>2041-5493</t>
  </si>
  <si>
    <t>2065-5535</t>
  </si>
  <si>
    <t>2401-5623</t>
  </si>
  <si>
    <t>2711-5689</t>
  </si>
  <si>
    <t>2015-5450</t>
  </si>
  <si>
    <t>3311-6016</t>
  </si>
  <si>
    <t>4637-6569</t>
  </si>
  <si>
    <t>4601-6486</t>
  </si>
  <si>
    <t>2017-5454</t>
  </si>
  <si>
    <t>2926-5759</t>
  </si>
  <si>
    <t>3000-5774</t>
  </si>
  <si>
    <t>2020-5457</t>
  </si>
  <si>
    <t>4634-6563</t>
  </si>
  <si>
    <t>2715-5697</t>
  </si>
  <si>
    <t>4017-6224</t>
  </si>
  <si>
    <t>4625-6540</t>
  </si>
  <si>
    <t>3310-6013</t>
  </si>
  <si>
    <t>4625-6541</t>
  </si>
  <si>
    <t>4612-6518</t>
  </si>
  <si>
    <t>2700-5669</t>
  </si>
  <si>
    <t>4018-6225</t>
  </si>
  <si>
    <t>2031-5474</t>
  </si>
  <si>
    <t>2706-5681</t>
  </si>
  <si>
    <t>2032-5475</t>
  </si>
  <si>
    <t>2709-5686</t>
  </si>
  <si>
    <t>2033-5476</t>
  </si>
  <si>
    <t>4664-6615</t>
  </si>
  <si>
    <t>2402-5625</t>
  </si>
  <si>
    <t>2035-5483</t>
  </si>
  <si>
    <t>4610-6513</t>
  </si>
  <si>
    <t>3304-5998</t>
  </si>
  <si>
    <t>2924-5755</t>
  </si>
  <si>
    <t>3089-5917</t>
  </si>
  <si>
    <t>2056-5518</t>
  </si>
  <si>
    <t>3105-5947</t>
  </si>
  <si>
    <t>2044-5499</t>
  </si>
  <si>
    <t>2308-5599</t>
  </si>
  <si>
    <t>4647-6592</t>
  </si>
  <si>
    <t>3302-5995</t>
  </si>
  <si>
    <t>2048-5503</t>
  </si>
  <si>
    <t>2514-5657</t>
  </si>
  <si>
    <t>2050-5508</t>
  </si>
  <si>
    <t>2049-5506</t>
  </si>
  <si>
    <t>3601-6076</t>
  </si>
  <si>
    <t>4010-6212</t>
  </si>
  <si>
    <t>4098-6350</t>
  </si>
  <si>
    <t>2053-5512</t>
  </si>
  <si>
    <t>2054-5513</t>
  </si>
  <si>
    <t>4536-6476</t>
  </si>
  <si>
    <t>2055-5515</t>
  </si>
  <si>
    <t>3112-5960</t>
  </si>
  <si>
    <t>3204-5978</t>
  </si>
  <si>
    <t>3300-5991</t>
  </si>
  <si>
    <t>2058-5521</t>
  </si>
  <si>
    <t>4100-6352</t>
  </si>
  <si>
    <t>2508-5651</t>
  </si>
  <si>
    <t>2714-5694</t>
  </si>
  <si>
    <t>2809-5724</t>
  </si>
  <si>
    <t>2064-5532</t>
  </si>
  <si>
    <t>3701-6103</t>
  </si>
  <si>
    <t>2708-5684</t>
  </si>
  <si>
    <t>2068-5541</t>
  </si>
  <si>
    <t>4630-6553</t>
  </si>
  <si>
    <t>4622-6536</t>
  </si>
  <si>
    <t>2605-5665</t>
  </si>
  <si>
    <t>2074-5549</t>
  </si>
  <si>
    <t>4632-6557</t>
  </si>
  <si>
    <t>3200-5963</t>
  </si>
  <si>
    <t>2079-5558</t>
  </si>
  <si>
    <t>2701-5670</t>
  </si>
  <si>
    <t>4604-6493</t>
  </si>
  <si>
    <t>4521-6444</t>
  </si>
  <si>
    <t>4602-6488</t>
  </si>
  <si>
    <t>4523-6453</t>
  </si>
  <si>
    <t>3700-6100</t>
  </si>
  <si>
    <t>3009-5790</t>
  </si>
  <si>
    <t>4639-6574</t>
  </si>
  <si>
    <t>2300-5578</t>
  </si>
  <si>
    <t>4623-6538</t>
  </si>
  <si>
    <t>2302-5582</t>
  </si>
  <si>
    <t>2303-5586</t>
  </si>
  <si>
    <t>2601-5659</t>
  </si>
  <si>
    <t>2303-5587</t>
  </si>
  <si>
    <t>2305-5589</t>
  </si>
  <si>
    <t>2903-5739</t>
  </si>
  <si>
    <t>2305-5590</t>
  </si>
  <si>
    <t>2911-5744</t>
  </si>
  <si>
    <t>2305-5592</t>
  </si>
  <si>
    <t>4618-6526</t>
  </si>
  <si>
    <t>2306-5595</t>
  </si>
  <si>
    <t>4097-6348</t>
  </si>
  <si>
    <t>2307-5597</t>
  </si>
  <si>
    <t>2308-5598</t>
  </si>
  <si>
    <t>2309-5603</t>
  </si>
  <si>
    <t>2705-5680</t>
  </si>
  <si>
    <t>3316-6026</t>
  </si>
  <si>
    <t>2310-5607</t>
  </si>
  <si>
    <t>2310-5609</t>
  </si>
  <si>
    <t>2603-5661</t>
  </si>
  <si>
    <t>2311-5611</t>
  </si>
  <si>
    <t>3201-5966</t>
  </si>
  <si>
    <t>2312-5613</t>
  </si>
  <si>
    <t>4508-6407</t>
  </si>
  <si>
    <t>4635-6565</t>
  </si>
  <si>
    <t>2404-5628</t>
  </si>
  <si>
    <t>3702-6105</t>
  </si>
  <si>
    <t>2405-5630</t>
  </si>
  <si>
    <t>2406-5631</t>
  </si>
  <si>
    <t>2704-5679</t>
  </si>
  <si>
    <t>2407-5635</t>
  </si>
  <si>
    <t>4502-6393</t>
  </si>
  <si>
    <t>2408-5636</t>
  </si>
  <si>
    <t>4033-6253</t>
  </si>
  <si>
    <t>2409-5637</t>
  </si>
  <si>
    <t>2410-5638</t>
  </si>
  <si>
    <t>4600-6483</t>
  </si>
  <si>
    <t>2411-5640</t>
  </si>
  <si>
    <t>3005-5780</t>
  </si>
  <si>
    <t>3305-6003</t>
  </si>
  <si>
    <t>4627-6548</t>
  </si>
  <si>
    <t>4624-6539</t>
  </si>
  <si>
    <t>4506-6402</t>
  </si>
  <si>
    <t>4605-6495</t>
  </si>
  <si>
    <t>2712-5691</t>
  </si>
  <si>
    <t>4634-6564</t>
  </si>
  <si>
    <t>4505-6397</t>
  </si>
  <si>
    <t>2601-5658</t>
  </si>
  <si>
    <t>4079-6320</t>
  </si>
  <si>
    <t>3312-6017</t>
  </si>
  <si>
    <t>2602-5660</t>
  </si>
  <si>
    <t>4604-6492</t>
  </si>
  <si>
    <t>4645-6583</t>
  </si>
  <si>
    <t>2603-5662</t>
  </si>
  <si>
    <t>3318-6033</t>
  </si>
  <si>
    <t>2604-5663</t>
  </si>
  <si>
    <t>3108-5952</t>
  </si>
  <si>
    <t>3090-5919</t>
  </si>
  <si>
    <t>2701-5672</t>
  </si>
  <si>
    <t>2901-5734</t>
  </si>
  <si>
    <t>3008-5784</t>
  </si>
  <si>
    <t>2703-5678</t>
  </si>
  <si>
    <t>4607-6500</t>
  </si>
  <si>
    <t>3015-5803</t>
  </si>
  <si>
    <t>2707-5682</t>
  </si>
  <si>
    <t>4504-6396</t>
  </si>
  <si>
    <t>3207-5981</t>
  </si>
  <si>
    <t>2709-5687</t>
  </si>
  <si>
    <t>4641-6577</t>
  </si>
  <si>
    <t>4522-6451</t>
  </si>
  <si>
    <t>3410-6062</t>
  </si>
  <si>
    <t>3201-5967</t>
  </si>
  <si>
    <t>2714-5696</t>
  </si>
  <si>
    <t>2716-5698</t>
  </si>
  <si>
    <t>4032-6250</t>
  </si>
  <si>
    <t>2804-5711</t>
  </si>
  <si>
    <t>4501-6391</t>
  </si>
  <si>
    <t>4533-6471</t>
  </si>
  <si>
    <t>3307-6008</t>
  </si>
  <si>
    <t>3203-5975</t>
  </si>
  <si>
    <t>4512-6420</t>
  </si>
  <si>
    <t>2902-5737</t>
  </si>
  <si>
    <t>2902-5738</t>
  </si>
  <si>
    <t>4074-6312</t>
  </si>
  <si>
    <t>3011-5793</t>
  </si>
  <si>
    <t>4662-6611</t>
  </si>
  <si>
    <t>3617-6095</t>
  </si>
  <si>
    <t>3611-6088</t>
  </si>
  <si>
    <t>3800-6115</t>
  </si>
  <si>
    <t>4021-6233</t>
  </si>
  <si>
    <t>3306-6006</t>
  </si>
  <si>
    <t>3206-5980</t>
  </si>
  <si>
    <t>4611-6516</t>
  </si>
  <si>
    <t>4500-6389</t>
  </si>
  <si>
    <t>3001-5775</t>
  </si>
  <si>
    <t>3001-5776</t>
  </si>
  <si>
    <t>3002-5777</t>
  </si>
  <si>
    <t>3309-6011</t>
  </si>
  <si>
    <t>3003-5778</t>
  </si>
  <si>
    <t>3004-5779</t>
  </si>
  <si>
    <t>4642-6578</t>
  </si>
  <si>
    <t>4615-6522</t>
  </si>
  <si>
    <t>3619-6097</t>
  </si>
  <si>
    <t>4535-6474</t>
  </si>
  <si>
    <t>3079-5904</t>
  </si>
  <si>
    <t>3012-5795</t>
  </si>
  <si>
    <t>3800-6111</t>
  </si>
  <si>
    <t>3013-5797</t>
  </si>
  <si>
    <t>4090-6335</t>
  </si>
  <si>
    <t>3014-5799</t>
  </si>
  <si>
    <t>3016-5805</t>
  </si>
  <si>
    <t>3017-5809</t>
  </si>
  <si>
    <t>3202-5971</t>
  </si>
  <si>
    <t>3018-5810</t>
  </si>
  <si>
    <t>3019-5811</t>
  </si>
  <si>
    <t>3020-5813</t>
  </si>
  <si>
    <t>3940-6171</t>
  </si>
  <si>
    <t>3021-5816</t>
  </si>
  <si>
    <t>3408-6055</t>
  </si>
  <si>
    <t>3022-5817</t>
  </si>
  <si>
    <t>3023-5818</t>
  </si>
  <si>
    <t>3409-6060</t>
  </si>
  <si>
    <t>3024-5819</t>
  </si>
  <si>
    <t>3025-5820</t>
  </si>
  <si>
    <t>3940-6172</t>
  </si>
  <si>
    <t>3027-5822</t>
  </si>
  <si>
    <t>4058-6288</t>
  </si>
  <si>
    <t>3028-5823</t>
  </si>
  <si>
    <t>4654-6601</t>
  </si>
  <si>
    <t>3031-5826</t>
  </si>
  <si>
    <t>4510-6414</t>
  </si>
  <si>
    <t>3032-5827</t>
  </si>
  <si>
    <t>3083-5911</t>
  </si>
  <si>
    <t>3033-5828</t>
  </si>
  <si>
    <t>4511-6416</t>
  </si>
  <si>
    <t>3034-5830</t>
  </si>
  <si>
    <t>4094-6345</t>
  </si>
  <si>
    <t>3035-5831</t>
  </si>
  <si>
    <t>3037-5834</t>
  </si>
  <si>
    <t>3038-5835</t>
  </si>
  <si>
    <t>4644-6579</t>
  </si>
  <si>
    <t>3039-5836</t>
  </si>
  <si>
    <t>4010-6213</t>
  </si>
  <si>
    <t>3040-5837</t>
  </si>
  <si>
    <t>3042-5842</t>
  </si>
  <si>
    <t>4518-6435</t>
  </si>
  <si>
    <t>3043-5843</t>
  </si>
  <si>
    <t>3313-6018</t>
  </si>
  <si>
    <t>3044-5844</t>
  </si>
  <si>
    <t>3045-5845</t>
  </si>
  <si>
    <t>3046-5848</t>
  </si>
  <si>
    <t>4073-6311</t>
  </si>
  <si>
    <t>3048-5850</t>
  </si>
  <si>
    <t>3049-5851</t>
  </si>
  <si>
    <t>3314-6020</t>
  </si>
  <si>
    <t>3050-5852</t>
  </si>
  <si>
    <t>3210-5987</t>
  </si>
  <si>
    <t>3051-5854</t>
  </si>
  <si>
    <t>3408-6057</t>
  </si>
  <si>
    <t>3052-5856</t>
  </si>
  <si>
    <t>3053-5857</t>
  </si>
  <si>
    <t>4616-6524</t>
  </si>
  <si>
    <t>3054-5861</t>
  </si>
  <si>
    <t>3055-5863</t>
  </si>
  <si>
    <t>3700-6102</t>
  </si>
  <si>
    <t>3056-5864</t>
  </si>
  <si>
    <t>3057-5866</t>
  </si>
  <si>
    <t>3610-6087</t>
  </si>
  <si>
    <t>3058-5868</t>
  </si>
  <si>
    <t>3059-5870</t>
  </si>
  <si>
    <t>4529-6464</t>
  </si>
  <si>
    <t>3060-5871</t>
  </si>
  <si>
    <t>3061-5873</t>
  </si>
  <si>
    <t>3062-5875</t>
  </si>
  <si>
    <t>3063-5876</t>
  </si>
  <si>
    <t>4623-6537</t>
  </si>
  <si>
    <t>3064-5879</t>
  </si>
  <si>
    <t>3065-5880</t>
  </si>
  <si>
    <t>3066-5881</t>
  </si>
  <si>
    <t>3067-5882</t>
  </si>
  <si>
    <t>4640-6576</t>
  </si>
  <si>
    <t>3067-5883</t>
  </si>
  <si>
    <t>3068-5884</t>
  </si>
  <si>
    <t>4626-6543</t>
  </si>
  <si>
    <t>3069-5887</t>
  </si>
  <si>
    <t>3404-6042</t>
  </si>
  <si>
    <t>3070-5888</t>
  </si>
  <si>
    <t>3071-5889</t>
  </si>
  <si>
    <t>3404-6043</t>
  </si>
  <si>
    <t>3072-5890</t>
  </si>
  <si>
    <t>3080-5906</t>
  </si>
  <si>
    <t>3074-5894</t>
  </si>
  <si>
    <t>4525-6454</t>
  </si>
  <si>
    <t>3075-5895</t>
  </si>
  <si>
    <t>3105-5946</t>
  </si>
  <si>
    <t>3077-5900</t>
  </si>
  <si>
    <t>3078-5902</t>
  </si>
  <si>
    <t>3078-5903</t>
  </si>
  <si>
    <t>3079-5905</t>
  </si>
  <si>
    <t>4509-6409</t>
  </si>
  <si>
    <t>3082-5908</t>
  </si>
  <si>
    <t>3084-5913</t>
  </si>
  <si>
    <t>4001-6195</t>
  </si>
  <si>
    <t>4527-6456</t>
  </si>
  <si>
    <t>3092-5922</t>
  </si>
  <si>
    <t>3808-6148</t>
  </si>
  <si>
    <t>3098-5930</t>
  </si>
  <si>
    <t>3099-5932</t>
  </si>
  <si>
    <t>3100-5933</t>
  </si>
  <si>
    <t>3211-5989</t>
  </si>
  <si>
    <t>4052-6275</t>
  </si>
  <si>
    <t>3102-5940</t>
  </si>
  <si>
    <t>3103-5941</t>
  </si>
  <si>
    <t>3940-6175</t>
  </si>
  <si>
    <t>3104-5943</t>
  </si>
  <si>
    <t>4117-6376</t>
  </si>
  <si>
    <t>3104-5944</t>
  </si>
  <si>
    <t>4095-6346</t>
  </si>
  <si>
    <t>4659-6608</t>
  </si>
  <si>
    <t>3106-5950</t>
  </si>
  <si>
    <t>4628-6550</t>
  </si>
  <si>
    <t>3107-5951</t>
  </si>
  <si>
    <t>4656-6605</t>
  </si>
  <si>
    <t>4092-6341</t>
  </si>
  <si>
    <t>3618-6096</t>
  </si>
  <si>
    <t>3208-5983</t>
  </si>
  <si>
    <t>3303-5996</t>
  </si>
  <si>
    <t>4032-6249</t>
  </si>
  <si>
    <t>3203-5976</t>
  </si>
  <si>
    <t>3405-6046</t>
  </si>
  <si>
    <t>3204-5977</t>
  </si>
  <si>
    <t>3205-5979</t>
  </si>
  <si>
    <t>4088-6334</t>
  </si>
  <si>
    <t>4059-6289</t>
  </si>
  <si>
    <t>3207-5982</t>
  </si>
  <si>
    <t>3601-6075</t>
  </si>
  <si>
    <t>4084-6327</t>
  </si>
  <si>
    <t>4629-6551</t>
  </si>
  <si>
    <t>4006-6207</t>
  </si>
  <si>
    <t>4640-6575</t>
  </si>
  <si>
    <t>3405-6045</t>
  </si>
  <si>
    <t>4606-6498</t>
  </si>
  <si>
    <t>4115-6373</t>
  </si>
  <si>
    <t>4037-6259</t>
  </si>
  <si>
    <t>3308-6010</t>
  </si>
  <si>
    <t>3317-6028</t>
  </si>
  <si>
    <t>4035-6255</t>
  </si>
  <si>
    <t>4621-6534</t>
  </si>
  <si>
    <t>4083-6326</t>
  </si>
  <si>
    <t>3314-6022</t>
  </si>
  <si>
    <t>3315-6024</t>
  </si>
  <si>
    <t>4639-6573</t>
  </si>
  <si>
    <t>4050-6271</t>
  </si>
  <si>
    <t>3400-6035</t>
  </si>
  <si>
    <t>4652-6597</t>
  </si>
  <si>
    <t>3402-6040</t>
  </si>
  <si>
    <t>3404-6041</t>
  </si>
  <si>
    <t>4503-6394</t>
  </si>
  <si>
    <t>4657-6606</t>
  </si>
  <si>
    <t>4534-6473</t>
  </si>
  <si>
    <t>4648-6593</t>
  </si>
  <si>
    <t>4063-6298</t>
  </si>
  <si>
    <t>3408-6056</t>
  </si>
  <si>
    <t>3408-6058</t>
  </si>
  <si>
    <t>4522-6450</t>
  </si>
  <si>
    <t>4066-6303</t>
  </si>
  <si>
    <t>3600-6071</t>
  </si>
  <si>
    <t>4608-6504</t>
  </si>
  <si>
    <t>3600-6072</t>
  </si>
  <si>
    <t>3603-6078</t>
  </si>
  <si>
    <t>4004-6203</t>
  </si>
  <si>
    <t>3604-6080</t>
  </si>
  <si>
    <t>3605-6081</t>
  </si>
  <si>
    <t>3606-6082</t>
  </si>
  <si>
    <t>3808-6144</t>
  </si>
  <si>
    <t>4538-6478</t>
  </si>
  <si>
    <t>3607-6084</t>
  </si>
  <si>
    <t>4000-6191</t>
  </si>
  <si>
    <t>3608-6085</t>
  </si>
  <si>
    <t>3609-6086</t>
  </si>
  <si>
    <t>4057-6287</t>
  </si>
  <si>
    <t>3612-6089</t>
  </si>
  <si>
    <t>4300-6386</t>
  </si>
  <si>
    <t>3613-6090</t>
  </si>
  <si>
    <t>4661-6610</t>
  </si>
  <si>
    <t>3614-6091</t>
  </si>
  <si>
    <t>4077-6318</t>
  </si>
  <si>
    <t>3615-6092</t>
  </si>
  <si>
    <t>3616-6093</t>
  </si>
  <si>
    <t>4022-6234</t>
  </si>
  <si>
    <t>3617-6094</t>
  </si>
  <si>
    <t>4055-6283</t>
  </si>
  <si>
    <t>4007-6208</t>
  </si>
  <si>
    <t>3620-6098</t>
  </si>
  <si>
    <t>4005-6206</t>
  </si>
  <si>
    <t>3950-6186</t>
  </si>
  <si>
    <t>4078-6319</t>
  </si>
  <si>
    <t>3800-6112</t>
  </si>
  <si>
    <t>4114-6372</t>
  </si>
  <si>
    <t>3800-6113</t>
  </si>
  <si>
    <t>4513-6422</t>
  </si>
  <si>
    <t>4009-6210</t>
  </si>
  <si>
    <t>3801-6118</t>
  </si>
  <si>
    <t>3802-6124</t>
  </si>
  <si>
    <t>3802-6125</t>
  </si>
  <si>
    <t>4062-6297</t>
  </si>
  <si>
    <t>3802-6126</t>
  </si>
  <si>
    <t>3802-6127</t>
  </si>
  <si>
    <t>3803-6128</t>
  </si>
  <si>
    <t>3803-6129</t>
  </si>
  <si>
    <t>4602-6489</t>
  </si>
  <si>
    <t>3803-6130</t>
  </si>
  <si>
    <t>3805-6133</t>
  </si>
  <si>
    <t>4011-6215</t>
  </si>
  <si>
    <t>3805-6135</t>
  </si>
  <si>
    <t>3806-6138</t>
  </si>
  <si>
    <t>3807-6140</t>
  </si>
  <si>
    <t>3807-6141</t>
  </si>
  <si>
    <t>4086-6329</t>
  </si>
  <si>
    <t>4076-6314</t>
  </si>
  <si>
    <t>4081-6323</t>
  </si>
  <si>
    <t>3809-6154</t>
  </si>
  <si>
    <t>4609-6509</t>
  </si>
  <si>
    <t>3809-6155</t>
  </si>
  <si>
    <t>4082-6325</t>
  </si>
  <si>
    <t>3900-6160</t>
  </si>
  <si>
    <t>4068-6306</t>
  </si>
  <si>
    <t>4015-6222</t>
  </si>
  <si>
    <t>3921-6165</t>
  </si>
  <si>
    <t>4027-6243</t>
  </si>
  <si>
    <t>3922-6168</t>
  </si>
  <si>
    <t>4075-6313</t>
  </si>
  <si>
    <t>4620-6532</t>
  </si>
  <si>
    <t>4019-6228</t>
  </si>
  <si>
    <t>4016-6223</t>
  </si>
  <si>
    <t>4001-6194</t>
  </si>
  <si>
    <t>4054-6282</t>
  </si>
  <si>
    <t>4061-6296</t>
  </si>
  <si>
    <t>4004-6204</t>
  </si>
  <si>
    <t>4113-6370</t>
  </si>
  <si>
    <t>4008-6209</t>
  </si>
  <si>
    <t>4603-6491</t>
  </si>
  <si>
    <t>4613-6519</t>
  </si>
  <si>
    <t>4092-6340</t>
  </si>
  <si>
    <t>4021-6232</t>
  </si>
  <si>
    <t>4515-6427</t>
  </si>
  <si>
    <t>4020-6229</t>
  </si>
  <si>
    <t>4070-6308</t>
  </si>
  <si>
    <t>4053-6279</t>
  </si>
  <si>
    <t>4024-6237</t>
  </si>
  <si>
    <t>4025-6238</t>
  </si>
  <si>
    <t>4026-6241</t>
  </si>
  <si>
    <t>4060-6292</t>
  </si>
  <si>
    <t>4028-6244</t>
  </si>
  <si>
    <t>4031-6248</t>
  </si>
  <si>
    <t>4035-6256</t>
  </si>
  <si>
    <t>4036-6257</t>
  </si>
  <si>
    <t>4071-6309</t>
  </si>
  <si>
    <t>4038-6260</t>
  </si>
  <si>
    <t>4040-6262</t>
  </si>
  <si>
    <t>4041-6263</t>
  </si>
  <si>
    <t>4043-6264</t>
  </si>
  <si>
    <t>4044-6265</t>
  </si>
  <si>
    <t>4067-6305</t>
  </si>
  <si>
    <t>4046-6266</t>
  </si>
  <si>
    <t>4047-6267</t>
  </si>
  <si>
    <t>4072-6310</t>
  </si>
  <si>
    <t>4628-6549</t>
  </si>
  <si>
    <t>4633-6562</t>
  </si>
  <si>
    <t>4055-6284</t>
  </si>
  <si>
    <t>4621-6533</t>
  </si>
  <si>
    <t>4056-6285</t>
  </si>
  <si>
    <t>4069-6307</t>
  </si>
  <si>
    <t>4097-6349</t>
  </si>
  <si>
    <t>4652-6598</t>
  </si>
  <si>
    <t>4632-6560</t>
  </si>
  <si>
    <t>4085-6328</t>
  </si>
  <si>
    <t>4120-6379</t>
  </si>
  <si>
    <t>4087-6332</t>
  </si>
  <si>
    <t>4094-6344</t>
  </si>
  <si>
    <t>4101-6354</t>
  </si>
  <si>
    <t>4507-6404</t>
  </si>
  <si>
    <t>4110-6366</t>
  </si>
  <si>
    <t>4530-6465</t>
  </si>
  <si>
    <t>4632-6559</t>
  </si>
  <si>
    <t>Biden Adv</t>
  </si>
  <si>
    <t>Trump Adv</t>
  </si>
  <si>
    <t>Biden mail</t>
  </si>
  <si>
    <t>Trump Mail</t>
  </si>
  <si>
    <t>1008-5115</t>
  </si>
  <si>
    <t>1012-5121</t>
  </si>
  <si>
    <t>1014-5125</t>
  </si>
  <si>
    <t>1018-5134</t>
  </si>
  <si>
    <t>1021-5138</t>
  </si>
  <si>
    <t>1038-5162</t>
  </si>
  <si>
    <t>1049-5178</t>
  </si>
  <si>
    <t>1050-5180</t>
  </si>
  <si>
    <t>1062-5193</t>
  </si>
  <si>
    <t>1067-5201</t>
  </si>
  <si>
    <t>1069-5204</t>
  </si>
  <si>
    <t>1069-5205</t>
  </si>
  <si>
    <t>1070-5208</t>
  </si>
  <si>
    <t>1071-5210</t>
  </si>
  <si>
    <t>1077-5219</t>
  </si>
  <si>
    <t>1080-5226</t>
  </si>
  <si>
    <t>1087-5237</t>
  </si>
  <si>
    <t>1089-5245</t>
  </si>
  <si>
    <t>1093-5253</t>
  </si>
  <si>
    <t>1101-5265</t>
  </si>
  <si>
    <t>1107-5274</t>
  </si>
  <si>
    <t>1109-5277</t>
  </si>
  <si>
    <t>1110-5279</t>
  </si>
  <si>
    <t>1117-5289</t>
  </si>
  <si>
    <t>1119-5298</t>
  </si>
  <si>
    <t>1121-5304</t>
  </si>
  <si>
    <t>1121-5305</t>
  </si>
  <si>
    <t>1121-5306</t>
  </si>
  <si>
    <t>1124-5308</t>
  </si>
  <si>
    <t>1125-5309</t>
  </si>
  <si>
    <t>1125-5311</t>
  </si>
  <si>
    <t>1129-5316</t>
  </si>
  <si>
    <t>1132-5323</t>
  </si>
  <si>
    <t>1136-5327</t>
  </si>
  <si>
    <t>1137-5328</t>
  </si>
  <si>
    <t>1138-5329</t>
  </si>
  <si>
    <t>1139-5330</t>
  </si>
  <si>
    <t>1140-5331</t>
  </si>
  <si>
    <t>1141-5332</t>
  </si>
  <si>
    <t>1305-5343</t>
  </si>
  <si>
    <t>1307-5345</t>
  </si>
  <si>
    <t>1308-5350</t>
  </si>
  <si>
    <t>1314-5359</t>
  </si>
  <si>
    <t>1315-5362</t>
  </si>
  <si>
    <t>1315-5363</t>
  </si>
  <si>
    <t>1317-5367</t>
  </si>
  <si>
    <t>1706-5388</t>
  </si>
  <si>
    <t>1707-5390</t>
  </si>
  <si>
    <t>1707-5391</t>
  </si>
  <si>
    <t>1707-5392</t>
  </si>
  <si>
    <t>1707-5393</t>
  </si>
  <si>
    <t>1707-5394</t>
  </si>
  <si>
    <t>1709-5397</t>
  </si>
  <si>
    <t>1710-5398</t>
  </si>
  <si>
    <t>1711-5400</t>
  </si>
  <si>
    <t>1712-5402</t>
  </si>
  <si>
    <t>1712-5403</t>
  </si>
  <si>
    <t>1720-5414</t>
  </si>
  <si>
    <t>1722-5419</t>
  </si>
  <si>
    <t>1722-5420</t>
  </si>
  <si>
    <t>1722-5421</t>
  </si>
  <si>
    <t>1723-5422</t>
  </si>
  <si>
    <t>1724-5423</t>
  </si>
  <si>
    <t>1726-5427</t>
  </si>
  <si>
    <t>1729-5431</t>
  </si>
  <si>
    <t>1730-5432</t>
  </si>
  <si>
    <t>1731-5433</t>
  </si>
  <si>
    <t>2000-5434</t>
  </si>
  <si>
    <t>2001-5435</t>
  </si>
  <si>
    <t>2020-5458</t>
  </si>
  <si>
    <t>2028-5468</t>
  </si>
  <si>
    <t>2028-5469</t>
  </si>
  <si>
    <t>2029-5470</t>
  </si>
  <si>
    <t>2033-5477</t>
  </si>
  <si>
    <t>2035-5485</t>
  </si>
  <si>
    <t>2041-5494</t>
  </si>
  <si>
    <t>2048-5504</t>
  </si>
  <si>
    <t>2050-5507</t>
  </si>
  <si>
    <t>2052-5510</t>
  </si>
  <si>
    <t>2052-5511</t>
  </si>
  <si>
    <t>2054-5514</t>
  </si>
  <si>
    <t>2055-5516</t>
  </si>
  <si>
    <t>2058-5522</t>
  </si>
  <si>
    <t>2061-5528</t>
  </si>
  <si>
    <t>2064-5533</t>
  </si>
  <si>
    <t>2066-5538</t>
  </si>
  <si>
    <t>2074-5551</t>
  </si>
  <si>
    <t>2074-5553</t>
  </si>
  <si>
    <t>2076-5554</t>
  </si>
  <si>
    <t>2078-5557</t>
  </si>
  <si>
    <t>2079-5559</t>
  </si>
  <si>
    <t>2201-5564</t>
  </si>
  <si>
    <t>2203-5567</t>
  </si>
  <si>
    <t>2220-5568</t>
  </si>
  <si>
    <t>2221-5569</t>
  </si>
  <si>
    <t>2223-5572</t>
  </si>
  <si>
    <t>2300-5579</t>
  </si>
  <si>
    <t>2302-5583</t>
  </si>
  <si>
    <t>2302-5584</t>
  </si>
  <si>
    <t>2305-5591</t>
  </si>
  <si>
    <t>2306-5596</t>
  </si>
  <si>
    <t>2308-5600</t>
  </si>
  <si>
    <t>2308-5601</t>
  </si>
  <si>
    <t>2309-5604</t>
  </si>
  <si>
    <t>2309-5605</t>
  </si>
  <si>
    <t>2310-5608</t>
  </si>
  <si>
    <t>2312-5614</t>
  </si>
  <si>
    <t>2312-5615</t>
  </si>
  <si>
    <t>2400-5617</t>
  </si>
  <si>
    <t>2400-5618</t>
  </si>
  <si>
    <t>2400-5619</t>
  </si>
  <si>
    <t>2400-5620</t>
  </si>
  <si>
    <t>2400-5621</t>
  </si>
  <si>
    <t>2400-5622</t>
  </si>
  <si>
    <t>2403-5626</t>
  </si>
  <si>
    <t>2403-5627</t>
  </si>
  <si>
    <t>2406-5632</t>
  </si>
  <si>
    <t>2406-5633</t>
  </si>
  <si>
    <t>2406-5634</t>
  </si>
  <si>
    <t>2410-5639</t>
  </si>
  <si>
    <t>2501-5643</t>
  </si>
  <si>
    <t>2604-5664</t>
  </si>
  <si>
    <t>2605-5666</t>
  </si>
  <si>
    <t>2606-5667</t>
  </si>
  <si>
    <t>2701-5673</t>
  </si>
  <si>
    <t>2701-5674</t>
  </si>
  <si>
    <t>2701-5675</t>
  </si>
  <si>
    <t>2702-5677</t>
  </si>
  <si>
    <t>2711-5690</t>
  </si>
  <si>
    <t>2713-5693</t>
  </si>
  <si>
    <t>2714-5695</t>
  </si>
  <si>
    <t>2717-5699</t>
  </si>
  <si>
    <t>2717-5701</t>
  </si>
  <si>
    <t>2717-5702</t>
  </si>
  <si>
    <t>2717-5703</t>
  </si>
  <si>
    <t>2800-5704</t>
  </si>
  <si>
    <t>2800-5705</t>
  </si>
  <si>
    <t>2804-5712</t>
  </si>
  <si>
    <t>2804-5714</t>
  </si>
  <si>
    <t>2807-5718</t>
  </si>
  <si>
    <t>2807-5719</t>
  </si>
  <si>
    <t>2807-5720</t>
  </si>
  <si>
    <t>2807-5721</t>
  </si>
  <si>
    <t>2808-5723</t>
  </si>
  <si>
    <t>2809-5726</t>
  </si>
  <si>
    <t>2810-5729</t>
  </si>
  <si>
    <t>2810-5730</t>
  </si>
  <si>
    <t>2810-5731</t>
  </si>
  <si>
    <t>2901-5735</t>
  </si>
  <si>
    <t>2904-5740</t>
  </si>
  <si>
    <t>2904-5741</t>
  </si>
  <si>
    <t>2910-5743</t>
  </si>
  <si>
    <t>2921-5747</t>
  </si>
  <si>
    <t>2922-5752</t>
  </si>
  <si>
    <t>2924-5756</t>
  </si>
  <si>
    <t>2925-5757</t>
  </si>
  <si>
    <t>2927-5761</t>
  </si>
  <si>
    <t>2928-5763</t>
  </si>
  <si>
    <t>2942-5771</t>
  </si>
  <si>
    <t>2942-5772</t>
  </si>
  <si>
    <t>3008-5788</t>
  </si>
  <si>
    <t>3011-5794</t>
  </si>
  <si>
    <t>3014-5800</t>
  </si>
  <si>
    <t>3015-5804</t>
  </si>
  <si>
    <t>3020-5814</t>
  </si>
  <si>
    <t>3026-5821</t>
  </si>
  <si>
    <t>3029-5824</t>
  </si>
  <si>
    <t>3030-5825</t>
  </si>
  <si>
    <t>3033-5829</t>
  </si>
  <si>
    <t>3036-5832</t>
  </si>
  <si>
    <t>3041-5841</t>
  </si>
  <si>
    <t>3047-5849</t>
  </si>
  <si>
    <t>3053-5859</t>
  </si>
  <si>
    <t>3053-5860</t>
  </si>
  <si>
    <t>3063-5878</t>
  </si>
  <si>
    <t>3068-5885</t>
  </si>
  <si>
    <t>3068-5886</t>
  </si>
  <si>
    <t>3073-5893</t>
  </si>
  <si>
    <t>3075-5896</t>
  </si>
  <si>
    <t>3076-5897</t>
  </si>
  <si>
    <t>3076-5898</t>
  </si>
  <si>
    <t>3076-5899</t>
  </si>
  <si>
    <t>3077-5901</t>
  </si>
  <si>
    <t>3087-5915</t>
  </si>
  <si>
    <t>3088-5916</t>
  </si>
  <si>
    <t>3091-5921</t>
  </si>
  <si>
    <t>3092-5923</t>
  </si>
  <si>
    <t>3093-5924</t>
  </si>
  <si>
    <t>3094-5925</t>
  </si>
  <si>
    <t>3095-5926</t>
  </si>
  <si>
    <t>3096-5927</t>
  </si>
  <si>
    <t>3097-5929</t>
  </si>
  <si>
    <t>3101-5935</t>
  </si>
  <si>
    <t>3101-5938</t>
  </si>
  <si>
    <t>3103-5942</t>
  </si>
  <si>
    <t>3109-5954</t>
  </si>
  <si>
    <t>3110-5955</t>
  </si>
  <si>
    <t>3111-5956</t>
  </si>
  <si>
    <t>3111-5957</t>
  </si>
  <si>
    <t>3113-5961</t>
  </si>
  <si>
    <t>3114-5962</t>
  </si>
  <si>
    <t>3201-5968</t>
  </si>
  <si>
    <t>3202-5972</t>
  </si>
  <si>
    <t>3202-5973</t>
  </si>
  <si>
    <t>3202-5974</t>
  </si>
  <si>
    <t>3208-5985</t>
  </si>
  <si>
    <t>3210-5988</t>
  </si>
  <si>
    <t>3300-5992</t>
  </si>
  <si>
    <t>3314-6021</t>
  </si>
  <si>
    <t>3400-6036</t>
  </si>
  <si>
    <t>3401-6037</t>
  </si>
  <si>
    <t>3401-6038</t>
  </si>
  <si>
    <t>3402-6039</t>
  </si>
  <si>
    <t>3404-6044</t>
  </si>
  <si>
    <t>3405-6047</t>
  </si>
  <si>
    <t>3405-6050</t>
  </si>
  <si>
    <t>3406-6051</t>
  </si>
  <si>
    <t>3406-6052</t>
  </si>
  <si>
    <t>3407-6053</t>
  </si>
  <si>
    <t>3409-6061</t>
  </si>
  <si>
    <t>3411-6063</t>
  </si>
  <si>
    <t>3501-6068</t>
  </si>
  <si>
    <t>3501-6070</t>
  </si>
  <si>
    <t>3600-6073</t>
  </si>
  <si>
    <t>3600-6074</t>
  </si>
  <si>
    <t>3602-6077</t>
  </si>
  <si>
    <t>3603-6079</t>
  </si>
  <si>
    <t>3621-6099</t>
  </si>
  <si>
    <t>3700-6101</t>
  </si>
  <si>
    <t>3702-6104</t>
  </si>
  <si>
    <t>3702-6106</t>
  </si>
  <si>
    <t>3702-6107</t>
  </si>
  <si>
    <t>3703-6108</t>
  </si>
  <si>
    <t>3703-6109</t>
  </si>
  <si>
    <t>3800-6114</t>
  </si>
  <si>
    <t>3801-6117</t>
  </si>
  <si>
    <t>3801-6119</t>
  </si>
  <si>
    <t>3801-6123</t>
  </si>
  <si>
    <t>3803-6131</t>
  </si>
  <si>
    <t>3803-6132</t>
  </si>
  <si>
    <t>3805-6136</t>
  </si>
  <si>
    <t>3805-6137</t>
  </si>
  <si>
    <t>3808-6151</t>
  </si>
  <si>
    <t>3809-6157</t>
  </si>
  <si>
    <t>3809-6158</t>
  </si>
  <si>
    <t>3900-6159</t>
  </si>
  <si>
    <t>3920-6161</t>
  </si>
  <si>
    <t>3940-6178</t>
  </si>
  <si>
    <t>3940-6180</t>
  </si>
  <si>
    <t>3940-6183</t>
  </si>
  <si>
    <t>3950-6187</t>
  </si>
  <si>
    <t>3950-6188</t>
  </si>
  <si>
    <t>3950-6190</t>
  </si>
  <si>
    <t>4000-6192</t>
  </si>
  <si>
    <t>4000-6193</t>
  </si>
  <si>
    <t>4001-6198</t>
  </si>
  <si>
    <t>4003-6200</t>
  </si>
  <si>
    <t>4003-6201</t>
  </si>
  <si>
    <t>4004-6205</t>
  </si>
  <si>
    <t>4011-6217</t>
  </si>
  <si>
    <t>4012-6218</t>
  </si>
  <si>
    <t>4012-6219</t>
  </si>
  <si>
    <t>4021-6231</t>
  </si>
  <si>
    <t>4023-6235</t>
  </si>
  <si>
    <t>4023-6236</t>
  </si>
  <si>
    <t>4025-6239</t>
  </si>
  <si>
    <t>4026-6240</t>
  </si>
  <si>
    <t>4028-6245</t>
  </si>
  <si>
    <t>4029-6246</t>
  </si>
  <si>
    <t>4030-6247</t>
  </si>
  <si>
    <t>4039-6261</t>
  </si>
  <si>
    <t>4048-6268</t>
  </si>
  <si>
    <t>4049-6269</t>
  </si>
  <si>
    <t>4049-6270</t>
  </si>
  <si>
    <t>4051-6272</t>
  </si>
  <si>
    <t>4051-6273</t>
  </si>
  <si>
    <t>4051-6274</t>
  </si>
  <si>
    <t>4052-6276</t>
  </si>
  <si>
    <t>4052-6277</t>
  </si>
  <si>
    <t>4059-6290</t>
  </si>
  <si>
    <t>4060-6293</t>
  </si>
  <si>
    <t>4065-6300</t>
  </si>
  <si>
    <t>4065-6302</t>
  </si>
  <si>
    <t>4081-6322</t>
  </si>
  <si>
    <t>4081-6324</t>
  </si>
  <si>
    <t>4086-6331</t>
  </si>
  <si>
    <t>4091-6336</t>
  </si>
  <si>
    <t>4091-6338</t>
  </si>
  <si>
    <t>4093-6342</t>
  </si>
  <si>
    <t>4093-6343</t>
  </si>
  <si>
    <t>4096-6347</t>
  </si>
  <si>
    <t>4100-6353</t>
  </si>
  <si>
    <t>4104-6358</t>
  </si>
  <si>
    <t>4105-6359</t>
  </si>
  <si>
    <t>4107-6362</t>
  </si>
  <si>
    <t>4108-6364</t>
  </si>
  <si>
    <t>4109-6365</t>
  </si>
  <si>
    <t>4111-6367</t>
  </si>
  <si>
    <t>4112-6369</t>
  </si>
  <si>
    <t>4116-6374</t>
  </si>
  <si>
    <t>4118-6377</t>
  </si>
  <si>
    <t>4119-6378</t>
  </si>
  <si>
    <t>4121-6381</t>
  </si>
  <si>
    <t>4122-6382</t>
  </si>
  <si>
    <t>4123-6383</t>
  </si>
  <si>
    <t>4124-6384</t>
  </si>
  <si>
    <t>4125-6385</t>
  </si>
  <si>
    <t>4300-6387</t>
  </si>
  <si>
    <t>4505-6398</t>
  </si>
  <si>
    <t>4516-6429</t>
  </si>
  <si>
    <t>4516-6430</t>
  </si>
  <si>
    <t>4516-6431</t>
  </si>
  <si>
    <t>4516-6432</t>
  </si>
  <si>
    <t>4518-6438</t>
  </si>
  <si>
    <t>4518-6440</t>
  </si>
  <si>
    <t>4519-6442</t>
  </si>
  <si>
    <t>4520-6443</t>
  </si>
  <si>
    <t>4521-6446</t>
  </si>
  <si>
    <t>4527-6458</t>
  </si>
  <si>
    <t>4527-6460</t>
  </si>
  <si>
    <t>4528-6463</t>
  </si>
  <si>
    <t>4532-6469</t>
  </si>
  <si>
    <t>4535-6475</t>
  </si>
  <si>
    <t>4537-6477</t>
  </si>
  <si>
    <t>4539-6479</t>
  </si>
  <si>
    <t>4540-6480</t>
  </si>
  <si>
    <t>4541-6481</t>
  </si>
  <si>
    <t>4542-6482</t>
  </si>
  <si>
    <t>4600-6485</t>
  </si>
  <si>
    <t>4605-6497</t>
  </si>
  <si>
    <t>4607-6502</t>
  </si>
  <si>
    <t>4608-6507</t>
  </si>
  <si>
    <t>4609-6510</t>
  </si>
  <si>
    <t>4627-6547</t>
  </si>
  <si>
    <t>4629-6552</t>
  </si>
  <si>
    <t>4632-6556</t>
  </si>
  <si>
    <t>4632-6558</t>
  </si>
  <si>
    <t>4632-6561</t>
  </si>
  <si>
    <t>4636-6567</t>
  </si>
  <si>
    <t>4636-6568</t>
  </si>
  <si>
    <t>4637-6570</t>
  </si>
  <si>
    <t>4637-6571</t>
  </si>
  <si>
    <t>4637-6572</t>
  </si>
  <si>
    <t>4644-6582</t>
  </si>
  <si>
    <t>4645-6584</t>
  </si>
  <si>
    <t>4646-6586</t>
  </si>
  <si>
    <t>4646-6587</t>
  </si>
  <si>
    <t>4646-6588</t>
  </si>
  <si>
    <t>4646-6590</t>
  </si>
  <si>
    <t>4649-6594</t>
  </si>
  <si>
    <t>4650-6595</t>
  </si>
  <si>
    <t>4651-6596</t>
  </si>
  <si>
    <t>4653-6600</t>
  </si>
  <si>
    <t>4658-6607</t>
  </si>
  <si>
    <t>4660-6609</t>
  </si>
  <si>
    <t>4662-6612</t>
  </si>
  <si>
    <t>4663-6613</t>
  </si>
  <si>
    <t>4663-6614</t>
  </si>
  <si>
    <t>ɑxy</t>
  </si>
  <si>
    <t>t</t>
  </si>
  <si>
    <t>w</t>
  </si>
  <si>
    <t>Theta = -45deg</t>
  </si>
  <si>
    <t>w reg</t>
  </si>
  <si>
    <t>Average resid</t>
  </si>
  <si>
    <t>Depth</t>
  </si>
  <si>
    <t>costheta</t>
  </si>
  <si>
    <t>sin theta</t>
  </si>
  <si>
    <t>k3</t>
  </si>
  <si>
    <t>k4</t>
  </si>
  <si>
    <t>v</t>
  </si>
  <si>
    <t>Permutation</t>
  </si>
  <si>
    <t>Standard</t>
  </si>
  <si>
    <t>Combination#</t>
  </si>
  <si>
    <t>Power Set Element</t>
  </si>
  <si>
    <t>Permuts 1,2,3</t>
  </si>
  <si>
    <t>Hybrid</t>
  </si>
  <si>
    <t>Opposition</t>
  </si>
  <si>
    <t>Combo Entered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</si>
</sst>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"/>
    <numFmt numFmtId="165" formatCode="#,##0.000000000"/>
    <numFmt numFmtId="166" formatCode="0.0000%"/>
    <numFmt numFmtId="167" formatCode="#,##0.0000000000000"/>
  </numFmts>
  <fonts count="12">
    <font>
      <sz val="10.0"/>
      <color rgb="FF000000"/>
      <name val="Arial"/>
    </font>
    <font>
      <sz val="8.0"/>
      <color theme="1"/>
      <name val="Garamond"/>
    </font>
    <font>
      <sz val="8.0"/>
      <color rgb="FFEEEEEE"/>
      <name val="Garamond"/>
    </font>
    <font>
      <sz val="7.0"/>
      <color theme="1"/>
      <name val="Garamond"/>
    </font>
    <font>
      <sz val="8.0"/>
      <color rgb="FFEFEFEF"/>
      <name val="Garamond"/>
    </font>
    <font>
      <sz val="8.0"/>
      <name val="Garamond"/>
    </font>
    <font>
      <sz val="8.0"/>
      <color theme="1"/>
      <name val="&quot;Liberation Sans&quot;"/>
    </font>
    <font>
      <sz val="8.0"/>
      <color rgb="FFEEEEEE"/>
      <name val="&quot;Liberation Sans&quot;"/>
    </font>
    <font>
      <sz val="8.0"/>
      <color theme="1"/>
      <name val="Arial"/>
    </font>
    <font>
      <sz val="10.0"/>
      <color theme="1"/>
      <name val="Arial"/>
    </font>
    <font>
      <sz val="10.0"/>
      <color rgb="FF81D41A"/>
      <name val="Arial"/>
    </font>
    <font>
      <sz val="10.0"/>
      <color rgb="FFDDDDDD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A6099"/>
        <bgColor rgb="FF2A6099"/>
      </patternFill>
    </fill>
    <fill>
      <patternFill patternType="solid">
        <fgColor rgb="FF00ADAC"/>
        <bgColor rgb="FF00ADAC"/>
      </patternFill>
    </fill>
    <fill>
      <patternFill patternType="solid">
        <fgColor rgb="FF800080"/>
        <bgColor rgb="FF800080"/>
      </patternFill>
    </fill>
    <fill>
      <patternFill patternType="solid">
        <fgColor rgb="FFFF8000"/>
        <bgColor rgb="FFFF8000"/>
      </patternFill>
    </fill>
    <fill>
      <patternFill patternType="solid">
        <fgColor rgb="FF81D41A"/>
        <bgColor rgb="FF81D41A"/>
      </patternFill>
    </fill>
    <fill>
      <patternFill patternType="solid">
        <fgColor rgb="FFBF819E"/>
        <bgColor rgb="FFBF819E"/>
      </patternFill>
    </fill>
    <fill>
      <patternFill patternType="solid">
        <fgColor rgb="FFE0C2CD"/>
        <bgColor rgb="FFE0C2CD"/>
      </patternFill>
    </fill>
    <fill>
      <patternFill patternType="solid">
        <fgColor rgb="FF14E7E6"/>
        <bgColor rgb="FF14E7E6"/>
      </patternFill>
    </fill>
    <fill>
      <patternFill patternType="solid">
        <fgColor rgb="FF81FFFE"/>
        <bgColor rgb="FF81FFFE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B4C7DC"/>
        <bgColor rgb="FFB4C7DC"/>
      </patternFill>
    </fill>
    <fill>
      <patternFill patternType="solid">
        <fgColor rgb="FFFFD7D7"/>
        <bgColor rgb="FFFFD7D7"/>
      </patternFill>
    </fill>
    <fill>
      <patternFill patternType="solid">
        <fgColor rgb="FFB7B3CA"/>
        <bgColor rgb="FFB7B3CA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6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A933"/>
      </left>
      <right style="hair">
        <color rgb="FF00A933"/>
      </right>
      <top style="hair">
        <color rgb="FF00A933"/>
      </top>
      <bottom style="hair">
        <color rgb="FF00A933"/>
      </bottom>
    </border>
    <border>
      <left style="hair">
        <color rgb="FF00EAFF"/>
      </left>
      <right style="hair">
        <color rgb="FF00EAFF"/>
      </right>
      <top style="hair">
        <color rgb="FF00EAFF"/>
      </top>
      <bottom style="hair">
        <color rgb="FF00EAFF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164" xfId="0" applyAlignment="1" applyBorder="1" applyFont="1" applyNumberFormat="1">
      <alignment horizontal="center" readingOrder="0" shrinkToFit="0" vertical="bottom" wrapText="0"/>
    </xf>
    <xf borderId="2" fillId="2" fontId="2" numFmtId="0" xfId="0" applyAlignment="1" applyBorder="1" applyFill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1" fillId="5" fontId="4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ill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8" fontId="1" numFmtId="0" xfId="0" applyAlignment="1" applyBorder="1" applyFill="1" applyFont="1">
      <alignment horizontal="center" shrinkToFit="0" vertical="bottom" wrapText="0"/>
    </xf>
    <xf borderId="1" fillId="9" fontId="1" numFmtId="0" xfId="0" applyAlignment="1" applyBorder="1" applyFill="1" applyFont="1">
      <alignment horizontal="center" shrinkToFit="0" vertical="bottom" wrapText="0"/>
    </xf>
    <xf borderId="1" fillId="10" fontId="1" numFmtId="0" xfId="0" applyAlignment="1" applyBorder="1" applyFill="1" applyFont="1">
      <alignment horizontal="center" readingOrder="0" shrinkToFit="0" vertical="bottom" wrapText="0"/>
    </xf>
    <xf borderId="1" fillId="11" fontId="1" numFmtId="0" xfId="0" applyAlignment="1" applyBorder="1" applyFill="1" applyFont="1">
      <alignment horizontal="center" readingOrder="0" shrinkToFit="0" vertical="bottom" wrapText="0"/>
    </xf>
    <xf borderId="1" fillId="0" fontId="1" numFmtId="10" xfId="0" applyAlignment="1" applyBorder="1" applyFont="1" applyNumberFormat="1">
      <alignment horizontal="center" readingOrder="0" shrinkToFit="0" vertical="bottom" wrapText="0"/>
    </xf>
    <xf borderId="1" fillId="0" fontId="1" numFmtId="10" xfId="0" applyAlignment="1" applyBorder="1" applyFont="1" applyNumberForma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12" fontId="1" numFmtId="0" xfId="0" applyAlignment="1" applyBorder="1" applyFill="1" applyFont="1">
      <alignment horizontal="center" readingOrder="0" shrinkToFit="0" vertical="bottom" wrapText="0"/>
    </xf>
    <xf borderId="1" fillId="13" fontId="1" numFmtId="0" xfId="0" applyAlignment="1" applyBorder="1" applyFill="1" applyFont="1">
      <alignment horizontal="center" shrinkToFit="0" vertical="bottom" wrapText="0"/>
    </xf>
    <xf borderId="1" fillId="13" fontId="1" numFmtId="0" xfId="0" applyAlignment="1" applyBorder="1" applyFont="1">
      <alignment horizontal="center" readingOrder="0" shrinkToFit="0" vertical="bottom" wrapText="0"/>
    </xf>
    <xf borderId="4" fillId="2" fontId="2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3" fillId="14" fontId="1" numFmtId="0" xfId="0" applyAlignment="1" applyBorder="1" applyFill="1" applyFont="1">
      <alignment horizontal="center" readingOrder="0"/>
    </xf>
    <xf borderId="3" fillId="15" fontId="1" numFmtId="0" xfId="0" applyAlignment="1" applyBorder="1" applyFill="1" applyFont="1">
      <alignment horizontal="center" readingOrder="0"/>
    </xf>
    <xf borderId="1" fillId="3" fontId="1" numFmtId="10" xfId="0" applyAlignment="1" applyBorder="1" applyFont="1" applyNumberFormat="1">
      <alignment horizontal="center" shrinkToFit="0" vertical="bottom" wrapText="0"/>
    </xf>
    <xf borderId="1" fillId="4" fontId="1" numFmtId="10" xfId="0" applyAlignment="1" applyBorder="1" applyFont="1" applyNumberFormat="1">
      <alignment horizontal="center" shrinkToFit="0" vertical="bottom" wrapText="0"/>
    </xf>
    <xf borderId="1" fillId="5" fontId="4" numFmtId="10" xfId="0" applyAlignment="1" applyBorder="1" applyFont="1" applyNumberFormat="1">
      <alignment horizontal="center" shrinkToFit="0" vertical="bottom" wrapText="0"/>
    </xf>
    <xf borderId="1" fillId="6" fontId="1" numFmtId="10" xfId="0" applyAlignment="1" applyBorder="1" applyFont="1" applyNumberFormat="1">
      <alignment horizontal="center" shrinkToFit="0" vertical="bottom" wrapText="0"/>
    </xf>
    <xf borderId="1" fillId="8" fontId="1" numFmtId="10" xfId="0" applyAlignment="1" applyBorder="1" applyFont="1" applyNumberFormat="1">
      <alignment horizontal="center" shrinkToFit="0" vertical="bottom" wrapText="0"/>
    </xf>
    <xf borderId="1" fillId="9" fontId="1" numFmtId="10" xfId="0" applyAlignment="1" applyBorder="1" applyFont="1" applyNumberFormat="1">
      <alignment horizontal="center" shrinkToFit="0" vertical="bottom" wrapText="0"/>
    </xf>
    <xf borderId="1" fillId="10" fontId="1" numFmtId="10" xfId="0" applyAlignment="1" applyBorder="1" applyFont="1" applyNumberFormat="1">
      <alignment horizontal="center" shrinkToFit="0" vertical="bottom" wrapText="0"/>
    </xf>
    <xf borderId="1" fillId="11" fontId="1" numFmtId="10" xfId="0" applyAlignment="1" applyBorder="1" applyFont="1" applyNumberFormat="1">
      <alignment horizontal="center" shrinkToFit="0" vertical="bottom" wrapText="0"/>
    </xf>
    <xf borderId="1" fillId="12" fontId="1" numFmtId="164" xfId="0" applyAlignment="1" applyBorder="1" applyFont="1" applyNumberFormat="1">
      <alignment horizontal="center" shrinkToFit="0" vertical="bottom" wrapText="0"/>
    </xf>
    <xf borderId="1" fillId="12" fontId="1" numFmtId="10" xfId="0" applyAlignment="1" applyBorder="1" applyFont="1" applyNumberFormat="1">
      <alignment horizontal="center" shrinkToFit="0" vertical="bottom" wrapText="0"/>
    </xf>
    <xf borderId="1" fillId="5" fontId="1" numFmtId="10" xfId="0" applyAlignment="1" applyBorder="1" applyFont="1" applyNumberFormat="1">
      <alignment horizontal="center" shrinkToFit="0" vertical="bottom" wrapText="0"/>
    </xf>
    <xf borderId="1" fillId="12" fontId="3" numFmtId="0" xfId="0" applyAlignment="1" applyBorder="1" applyFont="1">
      <alignment horizontal="center" readingOrder="0" shrinkToFit="0" vertical="bottom" wrapText="0"/>
    </xf>
    <xf borderId="1" fillId="12" fontId="1" numFmtId="165" xfId="0" applyAlignment="1" applyBorder="1" applyFont="1" applyNumberFormat="1">
      <alignment horizontal="center" shrinkToFit="0" vertical="bottom" wrapText="0"/>
    </xf>
    <xf borderId="0" fillId="0" fontId="1" numFmtId="0" xfId="0" applyFont="1"/>
    <xf borderId="0" fillId="0" fontId="1" numFmtId="10" xfId="0" applyAlignment="1" applyFont="1" applyNumberFormat="1">
      <alignment horizontal="center" shrinkToFit="0" vertical="bottom" wrapText="0"/>
    </xf>
    <xf borderId="1" fillId="0" fontId="1" numFmtId="166" xfId="0" applyAlignment="1" applyBorder="1" applyFont="1" applyNumberFormat="1">
      <alignment horizontal="center" shrinkToFit="0" vertical="bottom" wrapText="0"/>
    </xf>
    <xf borderId="3" fillId="0" fontId="1" numFmtId="0" xfId="0" applyAlignment="1" applyBorder="1" applyFont="1">
      <alignment horizontal="center"/>
    </xf>
    <xf borderId="3" fillId="0" fontId="6" numFmtId="0" xfId="0" applyAlignment="1" applyBorder="1" applyFont="1">
      <alignment horizontal="center" readingOrder="0"/>
    </xf>
    <xf borderId="3" fillId="14" fontId="6" numFmtId="0" xfId="0" applyAlignment="1" applyBorder="1" applyFont="1">
      <alignment horizontal="center" readingOrder="0"/>
    </xf>
    <xf borderId="3" fillId="15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14" fontId="6" numFmtId="0" xfId="0" applyAlignment="1" applyFont="1">
      <alignment horizontal="center" readingOrder="0"/>
    </xf>
    <xf borderId="0" fillId="15" fontId="6" numFmtId="0" xfId="0" applyAlignment="1" applyFont="1">
      <alignment horizontal="center" readingOrder="0"/>
    </xf>
    <xf borderId="2" fillId="2" fontId="7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center" shrinkToFit="0" vertical="bottom" wrapText="0"/>
    </xf>
    <xf borderId="1" fillId="4" fontId="9" numFmtId="0" xfId="0" applyAlignment="1" applyBorder="1" applyFont="1">
      <alignment horizontal="center" shrinkToFit="0" vertical="bottom" wrapText="0"/>
    </xf>
    <xf borderId="1" fillId="5" fontId="9" numFmtId="0" xfId="0" applyAlignment="1" applyBorder="1" applyFont="1">
      <alignment horizontal="center" shrinkToFit="0" vertical="bottom" wrapText="0"/>
    </xf>
    <xf borderId="1" fillId="6" fontId="9" numFmtId="0" xfId="0" applyAlignment="1" applyBorder="1" applyFont="1">
      <alignment horizontal="center" shrinkToFit="0" vertical="bottom" wrapText="0"/>
    </xf>
    <xf borderId="1" fillId="7" fontId="9" numFmtId="0" xfId="0" applyAlignment="1" applyBorder="1" applyFont="1">
      <alignment horizontal="center" shrinkToFit="0" vertical="bottom" wrapText="0"/>
    </xf>
    <xf borderId="5" fillId="2" fontId="10" numFmtId="0" xfId="0" applyAlignment="1" applyBorder="1" applyFont="1">
      <alignment horizontal="center" shrinkToFit="0" vertical="bottom" wrapText="0"/>
    </xf>
    <xf borderId="1" fillId="8" fontId="9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1" fillId="12" fontId="9" numFmtId="0" xfId="0" applyAlignment="1" applyBorder="1" applyFont="1">
      <alignment horizontal="center" shrinkToFit="0" vertical="bottom" wrapText="0"/>
    </xf>
    <xf borderId="1" fillId="16" fontId="9" numFmtId="0" xfId="0" applyAlignment="1" applyBorder="1" applyFill="1" applyFont="1">
      <alignment horizontal="center" shrinkToFit="0" vertical="bottom" wrapText="0"/>
    </xf>
    <xf borderId="1" fillId="0" fontId="9" numFmtId="10" xfId="0" applyAlignment="1" applyBorder="1" applyFont="1" applyNumberFormat="1">
      <alignment horizontal="center" shrinkToFit="0" vertical="bottom" wrapText="0"/>
    </xf>
    <xf borderId="1" fillId="3" fontId="9" numFmtId="10" xfId="0" applyAlignment="1" applyBorder="1" applyFont="1" applyNumberFormat="1">
      <alignment horizontal="center" shrinkToFit="0" vertical="bottom" wrapText="0"/>
    </xf>
    <xf borderId="1" fillId="4" fontId="9" numFmtId="10" xfId="0" applyAlignment="1" applyBorder="1" applyFont="1" applyNumberFormat="1">
      <alignment horizontal="center" shrinkToFit="0" vertical="bottom" wrapText="0"/>
    </xf>
    <xf borderId="1" fillId="5" fontId="9" numFmtId="10" xfId="0" applyAlignment="1" applyBorder="1" applyFont="1" applyNumberFormat="1">
      <alignment horizontal="center" shrinkToFit="0" vertical="bottom" wrapText="0"/>
    </xf>
    <xf borderId="1" fillId="6" fontId="9" numFmtId="10" xfId="0" applyAlignment="1" applyBorder="1" applyFont="1" applyNumberFormat="1">
      <alignment horizontal="center" shrinkToFit="0" vertical="bottom" wrapText="0"/>
    </xf>
    <xf borderId="5" fillId="2" fontId="10" numFmtId="10" xfId="0" applyAlignment="1" applyBorder="1" applyFont="1" applyNumberFormat="1">
      <alignment horizontal="center" shrinkToFit="0" vertical="bottom" wrapText="0"/>
    </xf>
    <xf borderId="1" fillId="8" fontId="9" numFmtId="10" xfId="0" applyAlignment="1" applyBorder="1" applyFont="1" applyNumberFormat="1">
      <alignment horizontal="center" shrinkToFit="0" vertical="bottom" wrapText="0"/>
    </xf>
    <xf borderId="1" fillId="16" fontId="9" numFmtId="10" xfId="0" applyAlignment="1" applyBorder="1" applyFont="1" applyNumberFormat="1">
      <alignment horizontal="center" shrinkToFit="0" vertical="bottom" wrapText="0"/>
    </xf>
    <xf borderId="1" fillId="12" fontId="9" numFmtId="167" xfId="0" applyAlignment="1" applyBorder="1" applyFont="1" applyNumberFormat="1">
      <alignment horizontal="center" shrinkToFit="0" vertical="bottom" wrapText="0"/>
    </xf>
    <xf borderId="1" fillId="12" fontId="9" numFmtId="10" xfId="0" applyAlignment="1" applyBorder="1" applyFont="1" applyNumberFormat="1">
      <alignment horizontal="center" shrinkToFit="0" vertical="bottom" wrapText="0"/>
    </xf>
    <xf borderId="1" fillId="0" fontId="9" numFmtId="4" xfId="0" applyAlignment="1" applyBorder="1" applyFont="1" applyNumberForma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1" fillId="14" fontId="9" numFmtId="0" xfId="0" applyAlignment="1" applyBorder="1" applyFont="1">
      <alignment horizontal="center" shrinkToFit="0" vertical="bottom" wrapText="0"/>
    </xf>
    <xf borderId="1" fillId="15" fontId="9" numFmtId="0" xfId="0" applyAlignment="1" applyBorder="1" applyFont="1">
      <alignment horizontal="center" shrinkToFit="0" vertical="bottom" wrapText="0"/>
    </xf>
    <xf borderId="1" fillId="17" fontId="9" numFmtId="0" xfId="0" applyAlignment="1" applyBorder="1" applyFill="1" applyFont="1">
      <alignment horizontal="center" shrinkToFit="0" vertical="bottom" wrapText="0"/>
    </xf>
    <xf borderId="1" fillId="18" fontId="11" numFmtId="0" xfId="0" applyAlignment="1" applyBorder="1" applyFill="1" applyFont="1">
      <alignment horizontal="center" shrinkToFit="0" vertical="bottom" wrapText="0"/>
    </xf>
    <xf borderId="1" fillId="0" fontId="8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2A6099"/>
          <bgColor rgb="FF2A6099"/>
        </patternFill>
      </fill>
      <border/>
    </dxf>
    <dxf>
      <font/>
      <fill>
        <patternFill patternType="solid">
          <fgColor rgb="FF1DE9B6"/>
          <bgColor rgb="FF1DE9B6"/>
        </patternFill>
      </fill>
      <border/>
    </dxf>
    <dxf>
      <font>
        <color rgb="FFDDDDDD"/>
      </font>
      <fill>
        <patternFill patternType="solid">
          <fgColor rgb="FF55308D"/>
          <bgColor rgb="FF55308D"/>
        </patternFill>
      </fill>
      <border/>
    </dxf>
    <dxf>
      <font/>
      <fill>
        <patternFill patternType="solid">
          <fgColor rgb="FFFF8000"/>
          <bgColor rgb="FFFF8000"/>
        </patternFill>
      </fill>
      <border/>
    </dxf>
    <dxf>
      <font/>
      <fill>
        <patternFill patternType="solid">
          <fgColor rgb="FF81D41A"/>
          <bgColor rgb="FF81D41A"/>
        </patternFill>
      </fill>
      <border/>
    </dxf>
    <dxf>
      <font>
        <b/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'Dallas EDV vs Advanced'!$AW$2:$AW$40</c:f>
            </c:numRef>
          </c:xVal>
          <c:yVal>
            <c:numRef>
              <c:f>'Dallas EDV vs Advanced'!$AX$2:$AX$40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12557"/>
        <c:axId val="630639118"/>
      </c:scatterChart>
      <c:valAx>
        <c:axId val="872812557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30639118"/>
      </c:valAx>
      <c:valAx>
        <c:axId val="6306391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72812557"/>
      </c:valAx>
    </c:plotArea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13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Advanced'!$AG$27:$AG$37</c:f>
            </c:numRef>
          </c:xVal>
          <c:yVal>
            <c:numRef>
              <c:f>'Dallas EDV vs Advanced'!$AH$27:$AH$37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07517"/>
        <c:axId val="1238984750"/>
      </c:scatterChart>
      <c:valAx>
        <c:axId val="65510751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984750"/>
      </c:valAx>
      <c:valAx>
        <c:axId val="12389847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107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14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Advanced'!$AH$38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Advanced'!$AG$39:$AG$43</c:f>
            </c:numRef>
          </c:xVal>
          <c:yVal>
            <c:numRef>
              <c:f>'Dallas EDV vs Advanced'!$AH$39:$AH$43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55842"/>
        <c:axId val="1890911755"/>
      </c:scatterChart>
      <c:valAx>
        <c:axId val="123065584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911755"/>
      </c:valAx>
      <c:valAx>
        <c:axId val="18909117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655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15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Advanced'!$AG$45:$AG$51</c:f>
            </c:numRef>
          </c:xVal>
          <c:yVal>
            <c:numRef>
              <c:f>'Dallas EDV vs Advanced'!$AH$45:$AH$51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61509"/>
        <c:axId val="757705112"/>
      </c:scatterChart>
      <c:valAx>
        <c:axId val="87106150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705112"/>
      </c:valAx>
      <c:valAx>
        <c:axId val="7577051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061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16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Advanced'!$AH$52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Advanced'!$AG$53:$AG$71</c:f>
            </c:numRef>
          </c:xVal>
          <c:yVal>
            <c:numRef>
              <c:f>'Dallas EDV vs Advanced'!$AH$53:$AH$71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311260"/>
        <c:axId val="1171575062"/>
      </c:scatterChart>
      <c:valAx>
        <c:axId val="171831126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575062"/>
      </c:valAx>
      <c:valAx>
        <c:axId val="11715750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311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17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Advanced'!$AH$72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Advanced'!$AG$73:$AG$81</c:f>
            </c:numRef>
          </c:xVal>
          <c:yVal>
            <c:numRef>
              <c:f>'Dallas EDV vs Advanced'!$AH$73:$AH$81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59970"/>
        <c:axId val="958754526"/>
      </c:scatterChart>
      <c:valAx>
        <c:axId val="155385997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754526"/>
      </c:valAx>
      <c:valAx>
        <c:axId val="9587545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859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18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Advanced'!$AH$82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Advanced'!$AG$83:$AG$102</c:f>
            </c:numRef>
          </c:xVal>
          <c:yVal>
            <c:numRef>
              <c:f>'Dallas EDV vs Advanced'!$AH$83:$AH$102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25082"/>
        <c:axId val="282926704"/>
      </c:scatterChart>
      <c:valAx>
        <c:axId val="21430250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926704"/>
      </c:valAx>
      <c:valAx>
        <c:axId val="2829267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025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19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Advanced'!$AH$104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Advanced'!$AG$105:$AG$117</c:f>
            </c:numRef>
          </c:xVal>
          <c:yVal>
            <c:numRef>
              <c:f>'Dallas EDV vs Advanced'!$AH$105:$AH$117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71309"/>
        <c:axId val="1810118540"/>
      </c:scatterChart>
      <c:valAx>
        <c:axId val="58087130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118540"/>
      </c:valAx>
      <c:valAx>
        <c:axId val="18101185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871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20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Advanced'!$AH$118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Advanced'!$AG$119:$AG$134</c:f>
            </c:numRef>
          </c:xVal>
          <c:yVal>
            <c:numRef>
              <c:f>'Dallas EDV vs Advanced'!$AH$119:$AH$134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591169"/>
        <c:axId val="789112150"/>
      </c:scatterChart>
      <c:valAx>
        <c:axId val="111159116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112150"/>
      </c:valAx>
      <c:valAx>
        <c:axId val="7891121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591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21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Advanced'!$AH$135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Advanced'!$AG$136:$AG$152</c:f>
            </c:numRef>
          </c:xVal>
          <c:yVal>
            <c:numRef>
              <c:f>'Dallas EDV vs Advanced'!$AH$136:$AH$152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40993"/>
        <c:axId val="1906393441"/>
      </c:scatterChart>
      <c:valAx>
        <c:axId val="39274099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393441"/>
      </c:valAx>
      <c:valAx>
        <c:axId val="19063934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740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22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Advanced'!$AH$153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Advanced'!$AG$154:$AG$177</c:f>
            </c:numRef>
          </c:xVal>
          <c:yVal>
            <c:numRef>
              <c:f>'Dallas EDV vs Advanced'!$AH$154:$AH$177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40312"/>
        <c:axId val="327211847"/>
      </c:scatterChart>
      <c:valAx>
        <c:axId val="146794031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211847"/>
      </c:valAx>
      <c:valAx>
        <c:axId val="3272118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940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71875"/>
          <c:y val="0.0553333333333333"/>
          <c:w val="0.710875"/>
          <c:h val="0.772888888888889"/>
        </c:manualLayout>
      </c:layout>
      <c:scatterChart>
        <c:scatterStyle val="lineMarker"/>
        <c:varyColors val="0"/>
        <c:ser>
          <c:idx val="0"/>
          <c:order val="0"/>
          <c:tx>
            <c:v>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>Linear (m)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'Dallas EDV vs Advanced'!$AW$2:$AW$40</c:f>
            </c:numRef>
          </c:xVal>
          <c:yVal>
            <c:numRef>
              <c:f>'Dallas EDV vs Advanced'!$AX$2:$AX$40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822276"/>
        <c:axId val="1425370191"/>
      </c:scatterChart>
      <c:valAx>
        <c:axId val="1223822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25370191"/>
      </c:valAx>
      <c:valAx>
        <c:axId val="1425370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2382227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27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Advanced'!$AH$275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Advanced'!$AG$276:$AG$307</c:f>
            </c:numRef>
          </c:xVal>
          <c:yVal>
            <c:numRef>
              <c:f>'Dallas EDV vs Advanced'!$AH$276:$AH$307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8124"/>
        <c:axId val="1739424381"/>
      </c:scatterChart>
      <c:valAx>
        <c:axId val="46497812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424381"/>
      </c:valAx>
      <c:valAx>
        <c:axId val="17394243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978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33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Advanced'!$AH$462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Advanced'!$AG$463:$AG$504</c:f>
            </c:numRef>
          </c:xVal>
          <c:yVal>
            <c:numRef>
              <c:f>'Dallas EDV vs Advanced'!$AH$463:$AH$504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66330"/>
        <c:axId val="1449984369"/>
      </c:scatterChart>
      <c:valAx>
        <c:axId val="96816633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984369"/>
      </c:valAx>
      <c:valAx>
        <c:axId val="14499843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166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34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Advanced'!$AH$505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Advanced'!$AG$506:$AG$524</c:f>
            </c:numRef>
          </c:xVal>
          <c:yVal>
            <c:numRef>
              <c:f>'Dallas EDV vs Advanced'!$AH$506:$AH$524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01063"/>
        <c:axId val="2023743584"/>
      </c:scatterChart>
      <c:valAx>
        <c:axId val="66120106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743584"/>
      </c:valAx>
      <c:valAx>
        <c:axId val="20237435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201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44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Advanced'!$AH$749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Advanced'!$AG$750:$AG$767</c:f>
            </c:numRef>
          </c:xVal>
          <c:yVal>
            <c:numRef>
              <c:f>'Dallas EDV vs Advanced'!$AH$750:$AH$767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9219"/>
        <c:axId val="683273769"/>
      </c:scatterChart>
      <c:valAx>
        <c:axId val="19831921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273769"/>
      </c:valAx>
      <c:valAx>
        <c:axId val="6832737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19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Garamond"/>
              </a:defRPr>
            </a:pPr>
            <a:r>
              <a:rPr b="0" sz="1400">
                <a:solidFill>
                  <a:srgbClr val="757575"/>
                </a:solidFill>
                <a:latin typeface="Garamond"/>
              </a:rPr>
              <a:t>Aggregate Plane Regression vs Actual Aggregate Percentage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Advanced'!$K$1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76200">
                <a:solidFill>
                  <a:srgbClr val="FF9900">
                    <a:alpha val="9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Advanced'!$N$2:$N$820</c:f>
            </c:numRef>
          </c:xVal>
          <c:yVal>
            <c:numRef>
              <c:f>'Dallas EDV vs Advanced'!$K$2:$K$820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45935"/>
        <c:axId val="2067276405"/>
      </c:scatterChart>
      <c:valAx>
        <c:axId val="192544593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Plane Regression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276405"/>
      </c:valAx>
      <c:valAx>
        <c:axId val="2067276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 Aggregate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445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ɑ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'Dallas EDV vs Advanced'!$BS$1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dPt>
            <c:idx val="656"/>
            <c:marker>
              <c:symbol val="none"/>
            </c:marker>
          </c:dPt>
          <c:xVal>
            <c:numRef>
              <c:f>'Dallas EDV vs Advanced'!$BQ$2:$BQ$812</c:f>
            </c:numRef>
          </c:xVal>
          <c:yVal>
            <c:numRef>
              <c:f>'Dallas EDV vs Advanced'!$BS$2:$BS$812</c:f>
              <c:numCache/>
            </c:numRef>
          </c:yVal>
        </c:ser>
        <c:ser>
          <c:idx val="1"/>
          <c:order val="1"/>
          <c:tx>
            <c:strRef>
              <c:f>'Dallas EDV vs Advanced'!$BT$1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'Dallas EDV vs Advanced'!$BQ$2:$BQ$812</c:f>
            </c:numRef>
          </c:xVal>
          <c:yVal>
            <c:numRef>
              <c:f>'Dallas EDV vs Advanced'!$BT$2:$BT$812</c:f>
              <c:numCache/>
            </c:numRef>
          </c:yVal>
        </c:ser>
        <c:ser>
          <c:idx val="2"/>
          <c:order val="2"/>
          <c:tx>
            <c:strRef>
              <c:f>'Dallas EDV vs Advanced'!$BU$1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dPt>
            <c:idx val="629"/>
            <c:marker>
              <c:symbol val="none"/>
            </c:marker>
          </c:dPt>
          <c:dPt>
            <c:idx val="688"/>
            <c:marker>
              <c:symbol val="none"/>
            </c:marker>
          </c:dPt>
          <c:xVal>
            <c:numRef>
              <c:f>'Dallas EDV vs Advanced'!$BQ$2:$BQ$812</c:f>
            </c:numRef>
          </c:xVal>
          <c:yVal>
            <c:numRef>
              <c:f>'Dallas EDV vs Advanced'!$BU$2:$BU$812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77199"/>
        <c:axId val="391264648"/>
      </c:scatterChart>
      <c:valAx>
        <c:axId val="1151771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264648"/>
      </c:valAx>
      <c:valAx>
        <c:axId val="391264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77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Advanced'!$BU$1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'Dallas EDV vs Advanced'!$BR$2:$BR$820</c:f>
            </c:numRef>
          </c:xVal>
          <c:yVal>
            <c:numRef>
              <c:f>'Dallas EDV vs Advanced'!$BU$2:$BU$820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252563"/>
        <c:axId val="799691049"/>
      </c:scatterChart>
      <c:valAx>
        <c:axId val="1201252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691049"/>
      </c:valAx>
      <c:valAx>
        <c:axId val="799691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252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8363299201806"/>
          <c:y val="0.0419981366014477"/>
          <c:w val="0.536120293477385"/>
          <c:h val="0.915717050096753"/>
        </c:manualLayout>
      </c:layout>
      <c:lineChart>
        <c:varyColors val="0"/>
        <c:ser>
          <c:idx val="0"/>
          <c:order val="0"/>
          <c:tx>
            <c:v>ɑ resid sorted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'Dallas EDV vs Advanced'!$BN$2:$BN$812</c:f>
              <c:numCache/>
            </c:numRef>
          </c:val>
          <c:smooth val="0"/>
        </c:ser>
        <c:axId val="1448761816"/>
        <c:axId val="1689943803"/>
      </c:lineChart>
      <c:catAx>
        <c:axId val="144876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89943803"/>
      </c:catAx>
      <c:valAx>
        <c:axId val="1689943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4876181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y reg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Advanced'!$T$1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dPt>
            <c:idx val="805"/>
            <c:marker>
              <c:symbol val="none"/>
            </c:marker>
          </c:dPt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Advanced'!$S$2:$S$812</c:f>
            </c:numRef>
          </c:xVal>
          <c:yVal>
            <c:numRef>
              <c:f>'Dallas EDV vs Advanced'!$T$2:$T$812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34455"/>
        <c:axId val="432849032"/>
      </c:scatterChart>
      <c:valAx>
        <c:axId val="1469034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Biden Advanced Percentage Plane Regression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849032"/>
      </c:valAx>
      <c:valAx>
        <c:axId val="43284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y:  Actual  Biden  Advanced  Percentage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034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ɑ residuals, from least to greatest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Advanced'!$U$1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yVal>
            <c:numRef>
              <c:f>'Dallas EDV vs Advanced'!$U$2:$U$813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07499"/>
        <c:axId val="515715496"/>
      </c:scatterChart>
      <c:valAx>
        <c:axId val="15653074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715496"/>
      </c:valAx>
      <c:valAx>
        <c:axId val="515715496"/>
        <c:scaling>
          <c:orientation val="minMax"/>
          <c:max val="0.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ɑ resid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307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residuals, from least to greatest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Advanced'!$V$1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yVal>
            <c:numRef>
              <c:f>'Dallas EDV vs Advanced'!$V$2:$V$812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45518"/>
        <c:axId val="857958459"/>
      </c:scatterChart>
      <c:valAx>
        <c:axId val="2016645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958459"/>
      </c:valAx>
      <c:valAx>
        <c:axId val="857958459"/>
        <c:scaling>
          <c:orientation val="minMax"/>
          <c:max val="0.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 resid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645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8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Advanced'!$AG$2:$AG$5</c:f>
            </c:numRef>
          </c:xVal>
          <c:yVal>
            <c:numRef>
              <c:f>'Dallas EDV vs Advanced'!$AH$2:$AH$5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35769"/>
        <c:axId val="1147097828"/>
      </c:scatterChart>
      <c:valAx>
        <c:axId val="65253576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097828"/>
      </c:valAx>
      <c:valAx>
        <c:axId val="11470978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535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11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Advanced'!$AG$2:$AG$8</c:f>
            </c:numRef>
          </c:xVal>
          <c:yVal>
            <c:numRef>
              <c:f>'Dallas EDV vs Advanced'!$AH$2:$AH$8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37658"/>
        <c:axId val="1811295929"/>
      </c:scatterChart>
      <c:valAx>
        <c:axId val="155193765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295929"/>
      </c:valAx>
      <c:valAx>
        <c:axId val="18112959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937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and ɑ; Slide 12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'Dallas EDV vs Advanced'!$AH$9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'Dallas EDV vs Advanced'!$AG$10:$AG$25</c:f>
            </c:numRef>
          </c:xVal>
          <c:yVal>
            <c:numRef>
              <c:f>'Dallas EDV vs Advanced'!$AH$10:$AH$25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81389"/>
        <c:axId val="1423548831"/>
      </c:scatterChart>
      <c:valAx>
        <c:axId val="170068138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548831"/>
      </c:valAx>
      <c:valAx>
        <c:axId val="14235488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681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45</xdr:col>
      <xdr:colOff>752475</xdr:colOff>
      <xdr:row>24</xdr:row>
      <xdr:rowOff>19050</xdr:rowOff>
    </xdr:from>
    <xdr:ext cx="5448300" cy="3228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46</xdr:col>
      <xdr:colOff>114300</xdr:colOff>
      <xdr:row>1</xdr:row>
      <xdr:rowOff>123825</xdr:rowOff>
    </xdr:from>
    <xdr:ext cx="5486400" cy="3228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56</xdr:col>
      <xdr:colOff>57150</xdr:colOff>
      <xdr:row>6</xdr:row>
      <xdr:rowOff>47625</xdr:rowOff>
    </xdr:from>
    <xdr:ext cx="5857875" cy="5010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38100</xdr:colOff>
      <xdr:row>5</xdr:row>
      <xdr:rowOff>95250</xdr:rowOff>
    </xdr:from>
    <xdr:ext cx="3600450" cy="3914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590550</xdr:colOff>
      <xdr:row>32</xdr:row>
      <xdr:rowOff>142875</xdr:rowOff>
    </xdr:from>
    <xdr:ext cx="3686175" cy="3438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600075</xdr:colOff>
      <xdr:row>32</xdr:row>
      <xdr:rowOff>142875</xdr:rowOff>
    </xdr:from>
    <xdr:ext cx="3686175" cy="3438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47625</xdr:colOff>
      <xdr:row>0</xdr:row>
      <xdr:rowOff>47625</xdr:rowOff>
    </xdr:from>
    <xdr:ext cx="2819400" cy="29622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38</xdr:col>
      <xdr:colOff>352425</xdr:colOff>
      <xdr:row>6</xdr:row>
      <xdr:rowOff>133350</xdr:rowOff>
    </xdr:from>
    <xdr:ext cx="2819400" cy="29622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34</xdr:col>
      <xdr:colOff>47625</xdr:colOff>
      <xdr:row>19</xdr:row>
      <xdr:rowOff>114300</xdr:rowOff>
    </xdr:from>
    <xdr:ext cx="2819400" cy="29622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38</xdr:col>
      <xdr:colOff>352425</xdr:colOff>
      <xdr:row>26</xdr:row>
      <xdr:rowOff>47625</xdr:rowOff>
    </xdr:from>
    <xdr:ext cx="2819400" cy="2962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34</xdr:col>
      <xdr:colOff>47625</xdr:colOff>
      <xdr:row>39</xdr:row>
      <xdr:rowOff>28575</xdr:rowOff>
    </xdr:from>
    <xdr:ext cx="2819400" cy="29622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38</xdr:col>
      <xdr:colOff>352425</xdr:colOff>
      <xdr:row>45</xdr:row>
      <xdr:rowOff>114300</xdr:rowOff>
    </xdr:from>
    <xdr:ext cx="2819400" cy="29622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34</xdr:col>
      <xdr:colOff>47625</xdr:colOff>
      <xdr:row>58</xdr:row>
      <xdr:rowOff>95250</xdr:rowOff>
    </xdr:from>
    <xdr:ext cx="2819400" cy="29622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38</xdr:col>
      <xdr:colOff>352425</xdr:colOff>
      <xdr:row>65</xdr:row>
      <xdr:rowOff>28575</xdr:rowOff>
    </xdr:from>
    <xdr:ext cx="2819400" cy="29622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34</xdr:col>
      <xdr:colOff>47625</xdr:colOff>
      <xdr:row>78</xdr:row>
      <xdr:rowOff>9525</xdr:rowOff>
    </xdr:from>
    <xdr:ext cx="2819400" cy="29622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34</xdr:col>
      <xdr:colOff>47625</xdr:colOff>
      <xdr:row>103</xdr:row>
      <xdr:rowOff>0</xdr:rowOff>
    </xdr:from>
    <xdr:ext cx="2819400" cy="29622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38</xdr:col>
      <xdr:colOff>352425</xdr:colOff>
      <xdr:row>116</xdr:row>
      <xdr:rowOff>57150</xdr:rowOff>
    </xdr:from>
    <xdr:ext cx="2819400" cy="29622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34</xdr:col>
      <xdr:colOff>47625</xdr:colOff>
      <xdr:row>132</xdr:row>
      <xdr:rowOff>142875</xdr:rowOff>
    </xdr:from>
    <xdr:ext cx="2819400" cy="29622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34</xdr:col>
      <xdr:colOff>47625</xdr:colOff>
      <xdr:row>155</xdr:row>
      <xdr:rowOff>123825</xdr:rowOff>
    </xdr:from>
    <xdr:ext cx="2819400" cy="29622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34</xdr:col>
      <xdr:colOff>47625</xdr:colOff>
      <xdr:row>277</xdr:row>
      <xdr:rowOff>123825</xdr:rowOff>
    </xdr:from>
    <xdr:ext cx="2819400" cy="29622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34</xdr:col>
      <xdr:colOff>104775</xdr:colOff>
      <xdr:row>472</xdr:row>
      <xdr:rowOff>66675</xdr:rowOff>
    </xdr:from>
    <xdr:ext cx="2819400" cy="29622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34</xdr:col>
      <xdr:colOff>104775</xdr:colOff>
      <xdr:row>501</xdr:row>
      <xdr:rowOff>38100</xdr:rowOff>
    </xdr:from>
    <xdr:ext cx="2819400" cy="29622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34</xdr:col>
      <xdr:colOff>161925</xdr:colOff>
      <xdr:row>750</xdr:row>
      <xdr:rowOff>104775</xdr:rowOff>
    </xdr:from>
    <xdr:ext cx="2819400" cy="29622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10</xdr:col>
      <xdr:colOff>123825</xdr:colOff>
      <xdr:row>5</xdr:row>
      <xdr:rowOff>104775</xdr:rowOff>
    </xdr:from>
    <xdr:ext cx="3686175" cy="3914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22</xdr:col>
      <xdr:colOff>180975</xdr:colOff>
      <xdr:row>5</xdr:row>
      <xdr:rowOff>114300</xdr:rowOff>
    </xdr:from>
    <xdr:ext cx="3343275" cy="3914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22</xdr:col>
      <xdr:colOff>180975</xdr:colOff>
      <xdr:row>32</xdr:row>
      <xdr:rowOff>142875</xdr:rowOff>
    </xdr:from>
    <xdr:ext cx="344805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5" width="9.43"/>
  </cols>
  <sheetData>
    <row r="1" ht="12.0" customHeight="1">
      <c r="A1" s="1" t="s">
        <v>0</v>
      </c>
      <c r="B1" s="2">
        <v>-0.194</v>
      </c>
      <c r="C1" s="3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9" t="s">
        <v>10</v>
      </c>
      <c r="M1" s="10" t="s">
        <v>11</v>
      </c>
      <c r="N1" s="11" t="s">
        <v>12</v>
      </c>
      <c r="O1" s="12" t="s">
        <v>13</v>
      </c>
      <c r="P1" s="13" t="s">
        <v>14</v>
      </c>
      <c r="Q1" s="14" t="s">
        <v>15</v>
      </c>
      <c r="R1" s="1"/>
      <c r="S1" s="15" t="s">
        <v>14</v>
      </c>
      <c r="T1" s="16" t="s">
        <v>8</v>
      </c>
      <c r="U1" s="17" t="s">
        <v>16</v>
      </c>
      <c r="V1" s="17" t="s">
        <v>17</v>
      </c>
      <c r="W1" s="18" t="s">
        <v>18</v>
      </c>
      <c r="X1" s="18" t="s">
        <v>19</v>
      </c>
      <c r="Y1" s="19"/>
      <c r="Z1" s="20" t="s">
        <v>20</v>
      </c>
      <c r="AA1" s="19"/>
      <c r="AB1" s="1" t="s">
        <v>21</v>
      </c>
      <c r="AC1" s="21" t="s">
        <v>1</v>
      </c>
      <c r="AD1" s="21" t="s">
        <v>2</v>
      </c>
      <c r="AE1" s="21" t="s">
        <v>22</v>
      </c>
      <c r="AF1" s="6" t="s">
        <v>7</v>
      </c>
      <c r="AG1" s="7" t="s">
        <v>8</v>
      </c>
      <c r="AH1" s="22" t="s">
        <v>9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 t="s">
        <v>23</v>
      </c>
      <c r="AW1" s="1" t="s">
        <v>7</v>
      </c>
      <c r="AX1" s="1" t="s">
        <v>24</v>
      </c>
      <c r="AY1" s="1" t="s">
        <v>7</v>
      </c>
      <c r="AZ1" s="1" t="s">
        <v>25</v>
      </c>
      <c r="BA1" s="1"/>
      <c r="BB1" s="1">
        <v>-0.194135195836073</v>
      </c>
      <c r="BC1" s="1" t="s">
        <v>0</v>
      </c>
      <c r="BD1" s="1">
        <v>-0.194</v>
      </c>
      <c r="BE1" s="21" t="s">
        <v>1</v>
      </c>
      <c r="BF1" s="21" t="s">
        <v>2</v>
      </c>
      <c r="BG1" s="21" t="s">
        <v>22</v>
      </c>
      <c r="BH1" s="6" t="s">
        <v>7</v>
      </c>
      <c r="BI1" s="7" t="s">
        <v>8</v>
      </c>
      <c r="BJ1" s="11" t="s">
        <v>12</v>
      </c>
      <c r="BK1" s="22" t="s">
        <v>9</v>
      </c>
      <c r="BL1" s="12" t="s">
        <v>13</v>
      </c>
      <c r="BM1" s="1"/>
      <c r="BN1" s="12" t="s">
        <v>16</v>
      </c>
      <c r="BO1" s="1"/>
      <c r="BP1" s="1"/>
      <c r="BQ1" s="17" t="s">
        <v>26</v>
      </c>
      <c r="BR1" s="23" t="s">
        <v>27</v>
      </c>
      <c r="BS1" s="1" t="s">
        <v>7</v>
      </c>
      <c r="BT1" s="1" t="s">
        <v>8</v>
      </c>
      <c r="BU1" s="1" t="s">
        <v>9</v>
      </c>
      <c r="BV1" s="1"/>
      <c r="BW1" s="1"/>
    </row>
    <row r="2" ht="12.0" customHeight="1">
      <c r="A2" s="1" t="s">
        <v>28</v>
      </c>
      <c r="B2" s="2">
        <v>0.97</v>
      </c>
      <c r="C2" s="3" t="s">
        <v>29</v>
      </c>
      <c r="D2" s="3">
        <v>1.0</v>
      </c>
      <c r="E2" s="24">
        <v>61.0</v>
      </c>
      <c r="F2" s="25">
        <v>31.0</v>
      </c>
      <c r="G2" s="24">
        <v>244.0</v>
      </c>
      <c r="H2" s="25">
        <v>35.0</v>
      </c>
      <c r="I2" s="26">
        <f t="shared" ref="I2:I812" si="2">(E2)/(E2+F2)</f>
        <v>0.6630434783</v>
      </c>
      <c r="J2" s="27">
        <f t="shared" ref="J2:J812" si="3">(G2)/(G2+H2)</f>
        <v>0.8745519713</v>
      </c>
      <c r="K2" s="28">
        <f t="shared" ref="K2:K812" si="4">(E2+G2)/(E2+F2+G2+H2)</f>
        <v>0.8221024259</v>
      </c>
      <c r="L2" s="29">
        <f t="shared" ref="L2:L812" si="5">(E2+H2)/(E2+F2+G2+H2)</f>
        <v>0.2587601078</v>
      </c>
      <c r="M2" s="10">
        <f t="shared" ref="M2:M812" si="6">(G2+H2)/(E2+F2)</f>
        <v>3.032608696</v>
      </c>
      <c r="N2" s="30">
        <f t="shared" ref="N2:N812" si="7">($B$1*I2+$B$2)*J2+($B$3*POWER(I2,2)+$B$4*I2+$B$5)</f>
        <v>0.8415509336</v>
      </c>
      <c r="O2" s="31">
        <f t="shared" ref="O2:O812" si="8">K2-N2</f>
        <v>-0.01944850776</v>
      </c>
      <c r="P2" s="32">
        <f t="shared" ref="P2:P812" si="9">(K2-$B$3*POWER(I2,2)-$B$4*I2-$B$5)/($B$1*I2+$B$2)</f>
        <v>0.8514366739</v>
      </c>
      <c r="Q2" s="33">
        <f t="shared" ref="Q2:Q812" si="10">J2-P2</f>
        <v>0.02311529744</v>
      </c>
      <c r="R2" s="1"/>
      <c r="S2" s="16">
        <v>0.8514366713361776</v>
      </c>
      <c r="T2" s="16">
        <v>0.8745519713261649</v>
      </c>
      <c r="U2" s="16">
        <v>-0.04035895214058627</v>
      </c>
      <c r="V2" s="16">
        <v>-0.03841479674842663</v>
      </c>
      <c r="W2" s="34">
        <f t="shared" ref="W2:X2" si="1">AVERAGE(U2:U812)</f>
        <v>-0.0000002407923739</v>
      </c>
      <c r="X2" s="34">
        <f t="shared" si="1"/>
        <v>0.000006464261646</v>
      </c>
      <c r="Y2" s="19"/>
      <c r="Z2" s="20" t="s">
        <v>30</v>
      </c>
      <c r="AA2" s="19"/>
      <c r="AB2" s="35">
        <v>0.02</v>
      </c>
      <c r="AC2" s="21" t="s">
        <v>31</v>
      </c>
      <c r="AD2" s="21">
        <v>284.0</v>
      </c>
      <c r="AE2" s="21">
        <v>8.0</v>
      </c>
      <c r="AF2" s="26">
        <v>0.161764705882353</v>
      </c>
      <c r="AG2" s="27">
        <v>0.315514993481095</v>
      </c>
      <c r="AH2" s="36">
        <v>0.302994011976048</v>
      </c>
      <c r="AI2" s="1"/>
      <c r="AJ2" s="1"/>
      <c r="AK2" s="1"/>
      <c r="AL2" s="1"/>
      <c r="AM2" s="1"/>
      <c r="AN2" s="1" t="s">
        <v>23</v>
      </c>
      <c r="AO2" s="1" t="s">
        <v>7</v>
      </c>
      <c r="AP2" s="1" t="s">
        <v>24</v>
      </c>
      <c r="AQ2" s="1" t="s">
        <v>25</v>
      </c>
      <c r="AR2" s="1"/>
      <c r="AS2" s="1"/>
      <c r="AT2" s="1"/>
      <c r="AU2" s="1"/>
      <c r="AV2" s="1">
        <v>8.0</v>
      </c>
      <c r="AW2" s="16">
        <f>16.85%</f>
        <v>0.1685</v>
      </c>
      <c r="AX2" s="1">
        <v>0.9021314</v>
      </c>
      <c r="AY2" s="16">
        <f>16.85%</f>
        <v>0.1685</v>
      </c>
      <c r="AZ2" s="1">
        <v>0.0196623</v>
      </c>
      <c r="BA2" s="1"/>
      <c r="BB2" s="1">
        <v>0.9693742131</v>
      </c>
      <c r="BC2" s="1" t="s">
        <v>28</v>
      </c>
      <c r="BD2" s="1">
        <v>0.97</v>
      </c>
      <c r="BE2" s="21" t="s">
        <v>31</v>
      </c>
      <c r="BF2" s="21">
        <v>284.0</v>
      </c>
      <c r="BG2" s="21">
        <v>8.0</v>
      </c>
      <c r="BH2" s="26">
        <v>0.161764705882353</v>
      </c>
      <c r="BI2" s="27">
        <v>0.315514993481095</v>
      </c>
      <c r="BJ2" s="30">
        <f t="shared" ref="BJ2:BJ812" si="11">($BD$1*BH2+$BD$2)*BI2+$BD$3*POWER(BH2,2)+$BD$4*BH2+$BD$5</f>
        <v>0.3020881944</v>
      </c>
      <c r="BK2" s="36">
        <v>0.302994011976048</v>
      </c>
      <c r="BL2" s="31">
        <f t="shared" ref="BL2:BL812" si="12">BK2-BJ2</f>
        <v>0.0009058175627</v>
      </c>
      <c r="BM2" s="1"/>
      <c r="BN2" s="31">
        <v>-0.0403589521405864</v>
      </c>
      <c r="BO2" s="1"/>
      <c r="BP2" s="1"/>
      <c r="BQ2" s="17">
        <v>1.0</v>
      </c>
      <c r="BR2" s="1">
        <f t="shared" ref="BR2:BR812" si="13">BQ2/811</f>
        <v>0.001233045623</v>
      </c>
      <c r="BS2" s="1">
        <v>0.25</v>
      </c>
      <c r="BT2" s="1">
        <v>0.12195121951219512</v>
      </c>
      <c r="BU2" s="1">
        <v>0.13333333333333333</v>
      </c>
      <c r="BV2" s="1"/>
      <c r="BW2" s="1"/>
    </row>
    <row r="3" ht="12.0" customHeight="1">
      <c r="A3" s="1" t="s">
        <v>32</v>
      </c>
      <c r="B3" s="2">
        <v>0.181944615115585</v>
      </c>
      <c r="C3" s="3" t="s">
        <v>33</v>
      </c>
      <c r="D3" s="3">
        <v>2.0</v>
      </c>
      <c r="E3" s="24">
        <v>59.0</v>
      </c>
      <c r="F3" s="25">
        <v>22.0</v>
      </c>
      <c r="G3" s="24">
        <v>321.0</v>
      </c>
      <c r="H3" s="25">
        <v>62.0</v>
      </c>
      <c r="I3" s="26">
        <f t="shared" si="2"/>
        <v>0.7283950617</v>
      </c>
      <c r="J3" s="27">
        <f t="shared" si="3"/>
        <v>0.8381201044</v>
      </c>
      <c r="K3" s="28">
        <f t="shared" si="4"/>
        <v>0.8189655172</v>
      </c>
      <c r="L3" s="29">
        <f t="shared" si="5"/>
        <v>0.2607758621</v>
      </c>
      <c r="M3" s="10">
        <f t="shared" si="6"/>
        <v>4.728395062</v>
      </c>
      <c r="N3" s="30">
        <f t="shared" si="7"/>
        <v>0.8200193541</v>
      </c>
      <c r="O3" s="31">
        <f t="shared" si="8"/>
        <v>-0.001053836906</v>
      </c>
      <c r="P3" s="32">
        <f t="shared" si="9"/>
        <v>0.8368484164</v>
      </c>
      <c r="Q3" s="33">
        <f t="shared" si="10"/>
        <v>0.00127168806</v>
      </c>
      <c r="R3" s="1"/>
      <c r="S3" s="16">
        <v>0.8368484132513235</v>
      </c>
      <c r="T3" s="16">
        <v>0.8381201044386423</v>
      </c>
      <c r="U3" s="16">
        <v>-0.03813828328536906</v>
      </c>
      <c r="V3" s="16">
        <v>-0.023701640677393776</v>
      </c>
      <c r="W3" s="1"/>
      <c r="X3" s="1"/>
      <c r="Y3" s="19"/>
      <c r="Z3" s="20" t="s">
        <v>34</v>
      </c>
      <c r="AA3" s="19"/>
      <c r="AB3" s="1"/>
      <c r="AC3" s="21" t="s">
        <v>35</v>
      </c>
      <c r="AD3" s="21">
        <v>322.0</v>
      </c>
      <c r="AE3" s="21">
        <v>8.0</v>
      </c>
      <c r="AF3" s="26">
        <v>0.166666666666667</v>
      </c>
      <c r="AG3" s="27">
        <v>0.445983379501385</v>
      </c>
      <c r="AH3" s="36">
        <v>0.424552429667519</v>
      </c>
      <c r="AI3" s="1"/>
      <c r="AJ3" s="1"/>
      <c r="AK3" s="1"/>
      <c r="AL3" s="1"/>
      <c r="AM3" s="1"/>
      <c r="AN3" s="1">
        <v>8.0</v>
      </c>
      <c r="AO3" s="16">
        <f t="shared" ref="AO3:AO4" si="14">(2*AN3)/100</f>
        <v>0.16</v>
      </c>
      <c r="AP3" s="1">
        <v>0.9021314</v>
      </c>
      <c r="AQ3" s="1">
        <v>0.0196623</v>
      </c>
      <c r="AR3" s="1"/>
      <c r="AS3" s="1"/>
      <c r="AT3" s="1"/>
      <c r="AU3" s="1"/>
      <c r="AV3" s="1">
        <v>11.0</v>
      </c>
      <c r="AW3" s="16">
        <f>23.376666666%</f>
        <v>0.2337666667</v>
      </c>
      <c r="AX3" s="1">
        <v>0.9365345</v>
      </c>
      <c r="AY3" s="16">
        <f>23.376666666%</f>
        <v>0.2337666667</v>
      </c>
      <c r="AZ3" s="1">
        <v>0.0128751</v>
      </c>
      <c r="BA3" s="1"/>
      <c r="BB3" s="1">
        <v>0.18194462</v>
      </c>
      <c r="BC3" s="1" t="s">
        <v>32</v>
      </c>
      <c r="BD3" s="1">
        <v>0.18194462</v>
      </c>
      <c r="BE3" s="21" t="s">
        <v>35</v>
      </c>
      <c r="BF3" s="21">
        <v>322.0</v>
      </c>
      <c r="BG3" s="21">
        <v>8.0</v>
      </c>
      <c r="BH3" s="26">
        <v>0.166666666666667</v>
      </c>
      <c r="BI3" s="27">
        <v>0.445983379501385</v>
      </c>
      <c r="BJ3" s="30">
        <f t="shared" si="11"/>
        <v>0.4246571217</v>
      </c>
      <c r="BK3" s="36">
        <v>0.424552429667519</v>
      </c>
      <c r="BL3" s="31">
        <f t="shared" si="12"/>
        <v>-0.0001046920205</v>
      </c>
      <c r="BM3" s="1"/>
      <c r="BN3" s="31">
        <v>-0.0381382832853692</v>
      </c>
      <c r="BO3" s="1"/>
      <c r="BP3" s="1"/>
      <c r="BQ3" s="1">
        <f t="shared" ref="BQ3:BQ812" si="15">1+BQ2</f>
        <v>2</v>
      </c>
      <c r="BR3" s="1">
        <f t="shared" si="13"/>
        <v>0.002466091245</v>
      </c>
      <c r="BS3" s="1">
        <v>0.3333333333333333</v>
      </c>
      <c r="BT3" s="1">
        <v>0.16666666666666666</v>
      </c>
      <c r="BU3" s="1">
        <v>0.19047619047619047</v>
      </c>
      <c r="BV3" s="1"/>
      <c r="BW3" s="1"/>
    </row>
    <row r="4" ht="12.0" customHeight="1">
      <c r="A4" s="1" t="s">
        <v>36</v>
      </c>
      <c r="B4" s="2">
        <v>0.049</v>
      </c>
      <c r="C4" s="3" t="s">
        <v>37</v>
      </c>
      <c r="D4" s="3">
        <v>3.0</v>
      </c>
      <c r="E4" s="24">
        <v>126.0</v>
      </c>
      <c r="F4" s="25">
        <v>29.0</v>
      </c>
      <c r="G4" s="24">
        <v>434.0</v>
      </c>
      <c r="H4" s="25">
        <v>84.0</v>
      </c>
      <c r="I4" s="26">
        <f t="shared" si="2"/>
        <v>0.8129032258</v>
      </c>
      <c r="J4" s="27">
        <f t="shared" si="3"/>
        <v>0.8378378378</v>
      </c>
      <c r="K4" s="28">
        <f t="shared" si="4"/>
        <v>0.8320950966</v>
      </c>
      <c r="L4" s="29">
        <f t="shared" si="5"/>
        <v>0.3120356612</v>
      </c>
      <c r="M4" s="10">
        <f t="shared" si="6"/>
        <v>3.341935484</v>
      </c>
      <c r="N4" s="30">
        <f t="shared" si="7"/>
        <v>0.8338890421</v>
      </c>
      <c r="O4" s="31">
        <f t="shared" si="8"/>
        <v>-0.001793945555</v>
      </c>
      <c r="P4" s="32">
        <f t="shared" si="9"/>
        <v>0.8356293525</v>
      </c>
      <c r="Q4" s="33">
        <f t="shared" si="10"/>
        <v>0.002208485386</v>
      </c>
      <c r="R4" s="1"/>
      <c r="S4" s="16">
        <v>0.8356293484780527</v>
      </c>
      <c r="T4" s="16">
        <v>0.8378378378378378</v>
      </c>
      <c r="U4" s="16">
        <v>-0.030416867373699696</v>
      </c>
      <c r="V4" s="16">
        <v>-0.022865503986207902</v>
      </c>
      <c r="W4" s="37" t="s">
        <v>38</v>
      </c>
      <c r="X4" s="37" t="s">
        <v>39</v>
      </c>
      <c r="Y4" s="19"/>
      <c r="Z4" s="19"/>
      <c r="AA4" s="19"/>
      <c r="AB4" s="1"/>
      <c r="AC4" s="21" t="s">
        <v>40</v>
      </c>
      <c r="AD4" s="21">
        <v>308.0</v>
      </c>
      <c r="AE4" s="21">
        <v>8.0</v>
      </c>
      <c r="AF4" s="26">
        <v>0.169230769230769</v>
      </c>
      <c r="AG4" s="27">
        <v>0.533646322378717</v>
      </c>
      <c r="AH4" s="36">
        <v>0.5</v>
      </c>
      <c r="AI4" s="1"/>
      <c r="AJ4" s="1"/>
      <c r="AK4" s="1"/>
      <c r="AL4" s="1"/>
      <c r="AM4" s="1"/>
      <c r="AN4" s="1">
        <v>11.0</v>
      </c>
      <c r="AO4" s="16">
        <f t="shared" si="14"/>
        <v>0.22</v>
      </c>
      <c r="AP4" s="1">
        <v>0.9365345</v>
      </c>
      <c r="AQ4" s="1">
        <v>0.0128751</v>
      </c>
      <c r="AR4" s="1"/>
      <c r="AS4" s="1"/>
      <c r="AT4" s="1"/>
      <c r="AU4" s="1"/>
      <c r="AV4" s="1">
        <v>12.0</v>
      </c>
      <c r="AW4" s="16">
        <f>25.18%</f>
        <v>0.2518</v>
      </c>
      <c r="AX4" s="1">
        <v>0.8973886</v>
      </c>
      <c r="AY4" s="16">
        <f>25.18%</f>
        <v>0.2518</v>
      </c>
      <c r="AZ4" s="1">
        <v>0.02544337</v>
      </c>
      <c r="BA4" s="1"/>
      <c r="BB4" s="1">
        <v>0.048923233856604</v>
      </c>
      <c r="BC4" s="1" t="s">
        <v>36</v>
      </c>
      <c r="BD4" s="1">
        <v>0.049</v>
      </c>
      <c r="BE4" s="21" t="s">
        <v>40</v>
      </c>
      <c r="BF4" s="21">
        <v>308.0</v>
      </c>
      <c r="BG4" s="21">
        <v>8.0</v>
      </c>
      <c r="BH4" s="26">
        <v>0.169230769230769</v>
      </c>
      <c r="BI4" s="27">
        <v>0.533646322378717</v>
      </c>
      <c r="BJ4" s="30">
        <f t="shared" si="11"/>
        <v>0.5068726318</v>
      </c>
      <c r="BK4" s="36">
        <v>0.5</v>
      </c>
      <c r="BL4" s="31">
        <f t="shared" si="12"/>
        <v>-0.006872631754</v>
      </c>
      <c r="BM4" s="1"/>
      <c r="BN4" s="31">
        <v>-0.0304168673736997</v>
      </c>
      <c r="BO4" s="1"/>
      <c r="BP4" s="1"/>
      <c r="BQ4" s="1">
        <f t="shared" si="15"/>
        <v>3</v>
      </c>
      <c r="BR4" s="1">
        <f t="shared" si="13"/>
        <v>0.003699136868</v>
      </c>
      <c r="BS4" s="1">
        <v>0.3</v>
      </c>
      <c r="BT4" s="1">
        <v>0.23353293413173654</v>
      </c>
      <c r="BU4" s="1">
        <v>0.2436548223350254</v>
      </c>
      <c r="BV4" s="1"/>
      <c r="BW4" s="1"/>
    </row>
    <row r="5" ht="12.0" customHeight="1">
      <c r="A5" s="1" t="s">
        <v>41</v>
      </c>
      <c r="B5" s="2">
        <v>-0.00674731104663</v>
      </c>
      <c r="C5" s="3" t="s">
        <v>42</v>
      </c>
      <c r="D5" s="3">
        <v>4.0</v>
      </c>
      <c r="E5" s="24">
        <v>314.0</v>
      </c>
      <c r="F5" s="25">
        <v>54.0</v>
      </c>
      <c r="G5" s="24">
        <v>1345.0</v>
      </c>
      <c r="H5" s="25">
        <v>132.0</v>
      </c>
      <c r="I5" s="26">
        <f t="shared" si="2"/>
        <v>0.8532608696</v>
      </c>
      <c r="J5" s="27">
        <f t="shared" si="3"/>
        <v>0.9106296547</v>
      </c>
      <c r="K5" s="28">
        <f t="shared" si="4"/>
        <v>0.8991869919</v>
      </c>
      <c r="L5" s="29">
        <f t="shared" si="5"/>
        <v>0.2417344173</v>
      </c>
      <c r="M5" s="10">
        <f t="shared" si="6"/>
        <v>4.013586957</v>
      </c>
      <c r="N5" s="30">
        <f t="shared" si="7"/>
        <v>0.9000998594</v>
      </c>
      <c r="O5" s="31">
        <f t="shared" si="8"/>
        <v>-0.0009128675633</v>
      </c>
      <c r="P5" s="32">
        <f t="shared" si="9"/>
        <v>0.909494907</v>
      </c>
      <c r="Q5" s="33">
        <f t="shared" si="10"/>
        <v>0.001134747751</v>
      </c>
      <c r="R5" s="1"/>
      <c r="S5" s="16">
        <v>0.9094949025336815</v>
      </c>
      <c r="T5" s="16">
        <v>0.9106296547054841</v>
      </c>
      <c r="U5" s="16">
        <v>-0.02574659413855518</v>
      </c>
      <c r="V5" s="16">
        <v>-0.02269228259228384</v>
      </c>
      <c r="W5" s="38">
        <f t="shared" ref="W5:X5" si="16">_xlfn.STDEV.S(U5:U815)</f>
        <v>0.005287563612</v>
      </c>
      <c r="X5" s="38">
        <f t="shared" si="16"/>
        <v>0.006502414532</v>
      </c>
      <c r="Y5" s="19"/>
      <c r="Z5" s="19"/>
      <c r="AA5" s="19"/>
      <c r="AB5" s="1"/>
      <c r="AC5" s="21" t="s">
        <v>43</v>
      </c>
      <c r="AD5" s="21">
        <v>981.0</v>
      </c>
      <c r="AE5" s="21">
        <v>8.0</v>
      </c>
      <c r="AF5" s="26">
        <v>0.176470588235294</v>
      </c>
      <c r="AG5" s="27">
        <v>0.50625</v>
      </c>
      <c r="AH5" s="36">
        <v>0.474576271186441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>
        <v>13.0</v>
      </c>
      <c r="AW5" s="16">
        <f t="shared" ref="AW5:AW6" si="17">0.01+(2*AV5)/100</f>
        <v>0.27</v>
      </c>
      <c r="AX5" s="1">
        <v>0.90695238</v>
      </c>
      <c r="AY5" s="16">
        <f t="shared" ref="AY5:AY6" si="18">0.01+(2*AX5)/100</f>
        <v>0.0281390476</v>
      </c>
      <c r="AZ5" s="1">
        <v>0.0228222</v>
      </c>
      <c r="BA5" s="1"/>
      <c r="BB5" s="1">
        <v>-0.006207731094096</v>
      </c>
      <c r="BC5" s="1" t="s">
        <v>41</v>
      </c>
      <c r="BD5" s="1">
        <v>-0.00674731104663</v>
      </c>
      <c r="BE5" s="21" t="s">
        <v>43</v>
      </c>
      <c r="BF5" s="21">
        <v>981.0</v>
      </c>
      <c r="BG5" s="21">
        <v>8.0</v>
      </c>
      <c r="BH5" s="26">
        <v>0.176470588235294</v>
      </c>
      <c r="BI5" s="27">
        <v>0.50625</v>
      </c>
      <c r="BJ5" s="30">
        <f t="shared" si="11"/>
        <v>0.4812967256</v>
      </c>
      <c r="BK5" s="36">
        <v>0.474576271186441</v>
      </c>
      <c r="BL5" s="31">
        <f t="shared" si="12"/>
        <v>-0.006720454376</v>
      </c>
      <c r="BM5" s="1"/>
      <c r="BN5" s="31">
        <v>-0.0257465941385552</v>
      </c>
      <c r="BO5" s="1"/>
      <c r="BP5" s="1"/>
      <c r="BQ5" s="1">
        <f t="shared" si="15"/>
        <v>4</v>
      </c>
      <c r="BR5" s="1">
        <f t="shared" si="13"/>
        <v>0.004932182491</v>
      </c>
      <c r="BS5" s="1">
        <v>0.25</v>
      </c>
      <c r="BT5" s="1">
        <v>0.2772585669781931</v>
      </c>
      <c r="BU5" s="1">
        <v>0.2753623188405797</v>
      </c>
      <c r="BV5" s="1"/>
      <c r="BW5" s="1"/>
    </row>
    <row r="6" ht="12.0" customHeight="1">
      <c r="A6" s="39"/>
      <c r="B6" s="39"/>
      <c r="C6" s="3" t="s">
        <v>44</v>
      </c>
      <c r="D6" s="3">
        <v>5.0</v>
      </c>
      <c r="E6" s="24">
        <v>59.0</v>
      </c>
      <c r="F6" s="25">
        <v>74.0</v>
      </c>
      <c r="G6" s="24">
        <v>597.0</v>
      </c>
      <c r="H6" s="25">
        <v>412.0</v>
      </c>
      <c r="I6" s="26">
        <f t="shared" si="2"/>
        <v>0.4436090226</v>
      </c>
      <c r="J6" s="27">
        <f t="shared" si="3"/>
        <v>0.5916749257</v>
      </c>
      <c r="K6" s="28">
        <f t="shared" si="4"/>
        <v>0.5744308231</v>
      </c>
      <c r="L6" s="29">
        <f t="shared" si="5"/>
        <v>0.4124343257</v>
      </c>
      <c r="M6" s="10">
        <f t="shared" si="6"/>
        <v>7.586466165</v>
      </c>
      <c r="N6" s="30">
        <f t="shared" si="7"/>
        <v>0.5737992684</v>
      </c>
      <c r="O6" s="31">
        <f t="shared" si="8"/>
        <v>0.00063155476</v>
      </c>
      <c r="P6" s="32">
        <f t="shared" si="9"/>
        <v>0.5923894027</v>
      </c>
      <c r="Q6" s="33">
        <f t="shared" si="10"/>
        <v>-0.000714477077</v>
      </c>
      <c r="R6" s="1"/>
      <c r="S6" s="16">
        <v>0.5923894016585833</v>
      </c>
      <c r="T6" s="16">
        <v>0.5916749256689792</v>
      </c>
      <c r="U6" s="16">
        <v>-0.02317926105691759</v>
      </c>
      <c r="V6" s="16">
        <v>-0.021054010789426036</v>
      </c>
      <c r="W6" s="1"/>
      <c r="X6" s="1"/>
      <c r="Y6" s="19"/>
      <c r="Z6" s="19"/>
      <c r="AA6" s="19"/>
      <c r="AB6" s="1"/>
      <c r="AC6" s="21" t="s">
        <v>45</v>
      </c>
      <c r="AD6" s="21">
        <v>271.0</v>
      </c>
      <c r="AE6" s="21">
        <v>11.0</v>
      </c>
      <c r="AF6" s="26">
        <v>0.225352112676056</v>
      </c>
      <c r="AG6" s="27">
        <v>0.431016042780749</v>
      </c>
      <c r="AH6" s="36">
        <v>0.416500994035785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>
        <v>14.0</v>
      </c>
      <c r="AW6" s="16">
        <f t="shared" si="17"/>
        <v>0.29</v>
      </c>
      <c r="AX6" s="1">
        <v>0.94231821</v>
      </c>
      <c r="AY6" s="16">
        <f t="shared" si="18"/>
        <v>0.0288463642</v>
      </c>
      <c r="AZ6" s="1">
        <v>0.012782237</v>
      </c>
      <c r="BA6" s="1"/>
      <c r="BB6" s="1"/>
      <c r="BC6" s="1"/>
      <c r="BD6" s="1" t="s">
        <v>46</v>
      </c>
      <c r="BE6" s="21" t="s">
        <v>45</v>
      </c>
      <c r="BF6" s="21">
        <v>271.0</v>
      </c>
      <c r="BG6" s="21">
        <v>11.0</v>
      </c>
      <c r="BH6" s="26">
        <v>0.225352112676056</v>
      </c>
      <c r="BI6" s="27">
        <v>0.431016042780749</v>
      </c>
      <c r="BJ6" s="30">
        <f t="shared" si="11"/>
        <v>0.4127770093</v>
      </c>
      <c r="BK6" s="36">
        <v>0.416500994035785</v>
      </c>
      <c r="BL6" s="31">
        <f t="shared" si="12"/>
        <v>0.003723984778</v>
      </c>
      <c r="BM6" s="1"/>
      <c r="BN6" s="31">
        <v>-0.0231792610569176</v>
      </c>
      <c r="BO6" s="1"/>
      <c r="BP6" s="1"/>
      <c r="BQ6" s="1">
        <f t="shared" si="15"/>
        <v>5</v>
      </c>
      <c r="BR6" s="1">
        <f t="shared" si="13"/>
        <v>0.006165228113</v>
      </c>
      <c r="BS6" s="1">
        <v>0.3333333333333333</v>
      </c>
      <c r="BT6" s="1">
        <v>0.2724014336917563</v>
      </c>
      <c r="BU6" s="1">
        <v>0.27884615384615385</v>
      </c>
      <c r="BV6" s="1"/>
      <c r="BW6" s="1"/>
    </row>
    <row r="7" ht="12.0" customHeight="1">
      <c r="A7" s="39"/>
      <c r="B7" s="39"/>
      <c r="C7" s="3" t="s">
        <v>47</v>
      </c>
      <c r="D7" s="3">
        <v>6.0</v>
      </c>
      <c r="E7" s="24">
        <v>120.0</v>
      </c>
      <c r="F7" s="25">
        <v>69.0</v>
      </c>
      <c r="G7" s="24">
        <v>794.0</v>
      </c>
      <c r="H7" s="25">
        <v>359.0</v>
      </c>
      <c r="I7" s="26">
        <f t="shared" si="2"/>
        <v>0.6349206349</v>
      </c>
      <c r="J7" s="27">
        <f t="shared" si="3"/>
        <v>0.6886383348</v>
      </c>
      <c r="K7" s="28">
        <f t="shared" si="4"/>
        <v>0.6810730253</v>
      </c>
      <c r="L7" s="29">
        <f t="shared" si="5"/>
        <v>0.3569299553</v>
      </c>
      <c r="M7" s="10">
        <f t="shared" si="6"/>
        <v>6.100529101</v>
      </c>
      <c r="N7" s="30">
        <f t="shared" si="7"/>
        <v>0.6808665109</v>
      </c>
      <c r="O7" s="31">
        <f t="shared" si="8"/>
        <v>0.0002065144386</v>
      </c>
      <c r="P7" s="32">
        <f t="shared" si="9"/>
        <v>0.6888822038</v>
      </c>
      <c r="Q7" s="33">
        <f t="shared" si="10"/>
        <v>-0.0002438689715</v>
      </c>
      <c r="R7" s="1"/>
      <c r="S7" s="16">
        <v>0.6888822014251383</v>
      </c>
      <c r="T7" s="16">
        <v>0.6886383347788378</v>
      </c>
      <c r="U7" s="16">
        <v>-0.022246535620036534</v>
      </c>
      <c r="V7" s="16">
        <v>-0.019136062595385694</v>
      </c>
      <c r="W7" s="1"/>
      <c r="X7" s="1"/>
      <c r="Y7" s="19"/>
      <c r="Z7" s="19"/>
      <c r="AA7" s="19"/>
      <c r="AB7" s="1"/>
      <c r="AC7" s="21" t="s">
        <v>48</v>
      </c>
      <c r="AD7" s="21">
        <v>353.0</v>
      </c>
      <c r="AE7" s="21">
        <v>11.0</v>
      </c>
      <c r="AF7" s="26">
        <v>0.236842105263158</v>
      </c>
      <c r="AG7" s="27">
        <v>0.414163090128755</v>
      </c>
      <c r="AH7" s="36">
        <v>0.400793650793651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15.0</v>
      </c>
      <c r="AW7" s="16">
        <f>30.89%</f>
        <v>0.3089</v>
      </c>
      <c r="AX7" s="1">
        <v>0.8950400233</v>
      </c>
      <c r="AY7" s="16">
        <f>30.89%</f>
        <v>0.3089</v>
      </c>
      <c r="AZ7" s="1">
        <v>0.034430488</v>
      </c>
      <c r="BA7" s="1"/>
      <c r="BB7" s="1"/>
      <c r="BC7" s="1"/>
      <c r="BD7" s="1"/>
      <c r="BE7" s="21" t="s">
        <v>48</v>
      </c>
      <c r="BF7" s="21">
        <v>353.0</v>
      </c>
      <c r="BG7" s="21">
        <v>11.0</v>
      </c>
      <c r="BH7" s="26">
        <v>0.236842105263158</v>
      </c>
      <c r="BI7" s="27">
        <v>0.414163090128755</v>
      </c>
      <c r="BJ7" s="30">
        <f t="shared" si="11"/>
        <v>0.3977724802</v>
      </c>
      <c r="BK7" s="36">
        <v>0.400793650793651</v>
      </c>
      <c r="BL7" s="31">
        <f t="shared" si="12"/>
        <v>0.003021170568</v>
      </c>
      <c r="BM7" s="1"/>
      <c r="BN7" s="31">
        <v>-0.0222465356200366</v>
      </c>
      <c r="BO7" s="1"/>
      <c r="BP7" s="1"/>
      <c r="BQ7" s="1">
        <f t="shared" si="15"/>
        <v>6</v>
      </c>
      <c r="BR7" s="1">
        <f t="shared" si="13"/>
        <v>0.007398273736</v>
      </c>
      <c r="BS7" s="1">
        <v>0.2391304347826087</v>
      </c>
      <c r="BT7" s="1">
        <v>0.2927461139896373</v>
      </c>
      <c r="BU7" s="1">
        <v>0.28703703703703703</v>
      </c>
      <c r="BV7" s="1"/>
      <c r="BW7" s="1"/>
    </row>
    <row r="8" ht="12.0" customHeight="1">
      <c r="A8" s="39"/>
      <c r="B8" s="39"/>
      <c r="C8" s="3" t="s">
        <v>49</v>
      </c>
      <c r="D8" s="3">
        <v>7.0</v>
      </c>
      <c r="E8" s="24">
        <v>38.0</v>
      </c>
      <c r="F8" s="25">
        <v>84.0</v>
      </c>
      <c r="G8" s="24">
        <v>573.0</v>
      </c>
      <c r="H8" s="25">
        <v>540.0</v>
      </c>
      <c r="I8" s="26">
        <f t="shared" si="2"/>
        <v>0.3114754098</v>
      </c>
      <c r="J8" s="27">
        <f t="shared" si="3"/>
        <v>0.5148247978</v>
      </c>
      <c r="K8" s="28">
        <f t="shared" si="4"/>
        <v>0.4947368421</v>
      </c>
      <c r="L8" s="29">
        <f t="shared" si="5"/>
        <v>0.4680161943</v>
      </c>
      <c r="M8" s="10">
        <f t="shared" si="6"/>
        <v>9.12295082</v>
      </c>
      <c r="N8" s="30">
        <f t="shared" si="7"/>
        <v>0.4944378247</v>
      </c>
      <c r="O8" s="31">
        <f t="shared" si="8"/>
        <v>0.0002990173944</v>
      </c>
      <c r="P8" s="32">
        <f t="shared" si="9"/>
        <v>0.5151535424</v>
      </c>
      <c r="Q8" s="33">
        <f t="shared" si="10"/>
        <v>-0.000328744522</v>
      </c>
      <c r="R8" s="1"/>
      <c r="S8" s="16">
        <v>0.5151535418446419</v>
      </c>
      <c r="T8" s="16">
        <v>0.5148247978436657</v>
      </c>
      <c r="U8" s="16">
        <v>-0.02007705362875145</v>
      </c>
      <c r="V8" s="16">
        <v>-0.01856716662066371</v>
      </c>
      <c r="W8" s="1"/>
      <c r="X8" s="1"/>
      <c r="Y8" s="19"/>
      <c r="Z8" s="19"/>
      <c r="AA8" s="19"/>
      <c r="AB8" s="1"/>
      <c r="AC8" s="21" t="s">
        <v>50</v>
      </c>
      <c r="AD8" s="21">
        <v>352.0</v>
      </c>
      <c r="AE8" s="21">
        <v>11.0</v>
      </c>
      <c r="AF8" s="26">
        <v>0.239130434782609</v>
      </c>
      <c r="AG8" s="27">
        <v>0.292746113989637</v>
      </c>
      <c r="AH8" s="36">
        <v>0.287037037037037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>
        <v>16.0</v>
      </c>
      <c r="AW8" s="16">
        <f t="shared" ref="AW8:AW10" si="19">0.01+(2*AV8)/100</f>
        <v>0.33</v>
      </c>
      <c r="AX8" s="1">
        <v>0.85642864</v>
      </c>
      <c r="AY8" s="16">
        <f t="shared" ref="AY8:AY10" si="20">0.01+(2*AX8)/100</f>
        <v>0.0271285728</v>
      </c>
      <c r="AZ8" s="1">
        <v>0.051511264</v>
      </c>
      <c r="BA8" s="1"/>
      <c r="BB8" s="1"/>
      <c r="BC8" s="1"/>
      <c r="BD8" s="1"/>
      <c r="BE8" s="21" t="s">
        <v>50</v>
      </c>
      <c r="BF8" s="21">
        <v>352.0</v>
      </c>
      <c r="BG8" s="21">
        <v>11.0</v>
      </c>
      <c r="BH8" s="26">
        <v>0.239130434782609</v>
      </c>
      <c r="BI8" s="27">
        <v>0.292746113989637</v>
      </c>
      <c r="BJ8" s="30">
        <f t="shared" si="11"/>
        <v>0.2857571423</v>
      </c>
      <c r="BK8" s="36">
        <v>0.287037037037037</v>
      </c>
      <c r="BL8" s="31">
        <f t="shared" si="12"/>
        <v>0.001279894694</v>
      </c>
      <c r="BM8" s="1"/>
      <c r="BN8" s="31">
        <v>-0.0200770536287516</v>
      </c>
      <c r="BO8" s="1"/>
      <c r="BP8" s="1"/>
      <c r="BQ8" s="1">
        <f t="shared" si="15"/>
        <v>7</v>
      </c>
      <c r="BR8" s="1">
        <f t="shared" si="13"/>
        <v>0.008631319359</v>
      </c>
      <c r="BS8" s="1">
        <v>0.6666666666666666</v>
      </c>
      <c r="BT8" s="1">
        <v>0.23529411764705882</v>
      </c>
      <c r="BU8" s="1">
        <v>0.3</v>
      </c>
      <c r="BV8" s="1"/>
      <c r="BW8" s="1"/>
    </row>
    <row r="9" ht="12.0" customHeight="1">
      <c r="A9" s="39"/>
      <c r="B9" s="39"/>
      <c r="C9" s="3" t="s">
        <v>51</v>
      </c>
      <c r="D9" s="3">
        <v>8.0</v>
      </c>
      <c r="E9" s="24">
        <v>9.0</v>
      </c>
      <c r="F9" s="25">
        <v>16.0</v>
      </c>
      <c r="G9" s="24">
        <v>127.0</v>
      </c>
      <c r="H9" s="25">
        <v>168.0</v>
      </c>
      <c r="I9" s="26">
        <f t="shared" si="2"/>
        <v>0.36</v>
      </c>
      <c r="J9" s="27">
        <f t="shared" si="3"/>
        <v>0.4305084746</v>
      </c>
      <c r="K9" s="28">
        <f t="shared" si="4"/>
        <v>0.425</v>
      </c>
      <c r="L9" s="29">
        <f t="shared" si="5"/>
        <v>0.553125</v>
      </c>
      <c r="M9" s="10">
        <f t="shared" si="6"/>
        <v>11.8</v>
      </c>
      <c r="N9" s="30">
        <f t="shared" si="7"/>
        <v>0.4219992195</v>
      </c>
      <c r="O9" s="31">
        <f t="shared" si="8"/>
        <v>0.003000780453</v>
      </c>
      <c r="P9" s="32">
        <f t="shared" si="9"/>
        <v>0.4338420824</v>
      </c>
      <c r="Q9" s="33">
        <f t="shared" si="10"/>
        <v>-0.003333607862</v>
      </c>
      <c r="R9" s="1"/>
      <c r="S9" s="16">
        <v>0.4338420817350582</v>
      </c>
      <c r="T9" s="16">
        <v>0.43050847457627117</v>
      </c>
      <c r="U9" s="16">
        <v>-0.020007319090877718</v>
      </c>
      <c r="V9" s="16">
        <v>-0.01842916735110145</v>
      </c>
      <c r="W9" s="1"/>
      <c r="X9" s="1"/>
      <c r="Y9" s="19"/>
      <c r="Z9" s="19"/>
      <c r="AA9" s="19"/>
      <c r="AB9" s="1"/>
      <c r="AC9" s="21" t="s">
        <v>52</v>
      </c>
      <c r="AD9" s="21">
        <v>289.0</v>
      </c>
      <c r="AE9" s="21">
        <v>12.0</v>
      </c>
      <c r="AF9" s="26">
        <v>0.246268656716418</v>
      </c>
      <c r="AG9" s="27">
        <v>0.475770925110132</v>
      </c>
      <c r="AH9" s="36">
        <v>0.446257197696737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>
        <v>17.0</v>
      </c>
      <c r="AW9" s="16">
        <f t="shared" si="19"/>
        <v>0.35</v>
      </c>
      <c r="AX9" s="1">
        <v>0.88730529</v>
      </c>
      <c r="AY9" s="16">
        <f t="shared" si="20"/>
        <v>0.0277461058</v>
      </c>
      <c r="AZ9" s="1">
        <v>0.04029478</v>
      </c>
      <c r="BA9" s="1"/>
      <c r="BB9" s="1"/>
      <c r="BC9" s="1"/>
      <c r="BD9" s="1"/>
      <c r="BE9" s="21" t="s">
        <v>52</v>
      </c>
      <c r="BF9" s="21">
        <v>289.0</v>
      </c>
      <c r="BG9" s="21">
        <v>12.0</v>
      </c>
      <c r="BH9" s="26">
        <v>0.246268656716418</v>
      </c>
      <c r="BI9" s="27">
        <v>0.475770925110132</v>
      </c>
      <c r="BJ9" s="30">
        <f t="shared" si="11"/>
        <v>0.455121785</v>
      </c>
      <c r="BK9" s="36">
        <v>0.446257197696737</v>
      </c>
      <c r="BL9" s="31">
        <f t="shared" si="12"/>
        <v>-0.008864587299</v>
      </c>
      <c r="BM9" s="1"/>
      <c r="BN9" s="31">
        <v>-0.0200073190908777</v>
      </c>
      <c r="BO9" s="1"/>
      <c r="BP9" s="1"/>
      <c r="BQ9" s="1">
        <f t="shared" si="15"/>
        <v>8</v>
      </c>
      <c r="BR9" s="1">
        <f t="shared" si="13"/>
        <v>0.009864364982</v>
      </c>
      <c r="BS9" s="1">
        <v>0.16176470588235295</v>
      </c>
      <c r="BT9" s="1">
        <v>0.3155149934810952</v>
      </c>
      <c r="BU9" s="1">
        <v>0.3029940119760479</v>
      </c>
      <c r="BV9" s="1"/>
      <c r="BW9" s="1"/>
    </row>
    <row r="10" ht="12.0" customHeight="1">
      <c r="A10" s="39"/>
      <c r="B10" s="39"/>
      <c r="C10" s="3" t="s">
        <v>53</v>
      </c>
      <c r="D10" s="3">
        <v>9.0</v>
      </c>
      <c r="E10" s="24">
        <v>121.0</v>
      </c>
      <c r="F10" s="25">
        <v>66.0</v>
      </c>
      <c r="G10" s="24">
        <v>800.0</v>
      </c>
      <c r="H10" s="25">
        <v>311.0</v>
      </c>
      <c r="I10" s="26">
        <f t="shared" si="2"/>
        <v>0.6470588235</v>
      </c>
      <c r="J10" s="27">
        <f t="shared" si="3"/>
        <v>0.7200720072</v>
      </c>
      <c r="K10" s="28">
        <f t="shared" si="4"/>
        <v>0.7095531587</v>
      </c>
      <c r="L10" s="29">
        <f t="shared" si="5"/>
        <v>0.3328197227</v>
      </c>
      <c r="M10" s="10">
        <f t="shared" si="6"/>
        <v>5.941176471</v>
      </c>
      <c r="N10" s="30">
        <f t="shared" si="7"/>
        <v>0.709215706</v>
      </c>
      <c r="O10" s="31">
        <f t="shared" si="8"/>
        <v>0.0003374526923</v>
      </c>
      <c r="P10" s="32">
        <f t="shared" si="9"/>
        <v>0.7204716099</v>
      </c>
      <c r="Q10" s="33">
        <f t="shared" si="10"/>
        <v>-0.0003996026588</v>
      </c>
      <c r="R10" s="1"/>
      <c r="S10" s="16">
        <v>0.7204716074378562</v>
      </c>
      <c r="T10" s="16">
        <v>0.7200720072007201</v>
      </c>
      <c r="U10" s="16">
        <v>-0.019448509902445066</v>
      </c>
      <c r="V10" s="16">
        <v>-0.017575483423833305</v>
      </c>
      <c r="W10" s="1"/>
      <c r="X10" s="1"/>
      <c r="Y10" s="19"/>
      <c r="Z10" s="19"/>
      <c r="AA10" s="19"/>
      <c r="AB10" s="1"/>
      <c r="AC10" s="21" t="s">
        <v>54</v>
      </c>
      <c r="AD10" s="21">
        <v>276.0</v>
      </c>
      <c r="AE10" s="21">
        <v>12.0</v>
      </c>
      <c r="AF10" s="26">
        <v>0.247706422018349</v>
      </c>
      <c r="AG10" s="27">
        <v>0.419036564132327</v>
      </c>
      <c r="AH10" s="36">
        <v>0.408842794759825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>
        <v>18.0</v>
      </c>
      <c r="AW10" s="16">
        <f t="shared" si="19"/>
        <v>0.37</v>
      </c>
      <c r="AX10" s="1">
        <v>0.8899377043</v>
      </c>
      <c r="AY10" s="16">
        <f t="shared" si="20"/>
        <v>0.02779875409</v>
      </c>
      <c r="AZ10" s="1">
        <v>0.04255524</v>
      </c>
      <c r="BA10" s="1"/>
      <c r="BB10" s="1"/>
      <c r="BC10" s="1"/>
      <c r="BD10" s="1"/>
      <c r="BE10" s="21" t="s">
        <v>54</v>
      </c>
      <c r="BF10" s="21">
        <v>276.0</v>
      </c>
      <c r="BG10" s="21">
        <v>12.0</v>
      </c>
      <c r="BH10" s="26">
        <v>0.247706422018349</v>
      </c>
      <c r="BI10" s="27">
        <v>0.419036564132327</v>
      </c>
      <c r="BJ10" s="30">
        <f t="shared" si="11"/>
        <v>0.4028827933</v>
      </c>
      <c r="BK10" s="36">
        <v>0.408842794759825</v>
      </c>
      <c r="BL10" s="31">
        <f t="shared" si="12"/>
        <v>0.005960001448</v>
      </c>
      <c r="BM10" s="1"/>
      <c r="BN10" s="31">
        <v>-0.0194485099024452</v>
      </c>
      <c r="BO10" s="1"/>
      <c r="BP10" s="1"/>
      <c r="BQ10" s="1">
        <f t="shared" si="15"/>
        <v>9</v>
      </c>
      <c r="BR10" s="1">
        <f t="shared" si="13"/>
        <v>0.0110974106</v>
      </c>
      <c r="BS10" s="1">
        <v>0.25</v>
      </c>
      <c r="BT10" s="1">
        <v>0.3333333333333333</v>
      </c>
      <c r="BU10" s="1">
        <v>0.31645569620253167</v>
      </c>
      <c r="BV10" s="1"/>
      <c r="BW10" s="1"/>
    </row>
    <row r="11" ht="12.0" customHeight="1">
      <c r="A11" s="39"/>
      <c r="B11" s="39"/>
      <c r="C11" s="3" t="s">
        <v>55</v>
      </c>
      <c r="D11" s="3">
        <v>11.0</v>
      </c>
      <c r="E11" s="24">
        <v>95.0</v>
      </c>
      <c r="F11" s="25">
        <v>36.0</v>
      </c>
      <c r="G11" s="24">
        <v>444.0</v>
      </c>
      <c r="H11" s="25">
        <v>101.0</v>
      </c>
      <c r="I11" s="26">
        <f t="shared" si="2"/>
        <v>0.7251908397</v>
      </c>
      <c r="J11" s="27">
        <f t="shared" si="3"/>
        <v>0.8146788991</v>
      </c>
      <c r="K11" s="28">
        <f t="shared" si="4"/>
        <v>0.7973372781</v>
      </c>
      <c r="L11" s="29">
        <f t="shared" si="5"/>
        <v>0.2899408284</v>
      </c>
      <c r="M11" s="10">
        <f t="shared" si="6"/>
        <v>4.160305344</v>
      </c>
      <c r="N11" s="30">
        <f t="shared" si="7"/>
        <v>0.8000958155</v>
      </c>
      <c r="O11" s="31">
        <f t="shared" si="8"/>
        <v>-0.002758537386</v>
      </c>
      <c r="P11" s="32">
        <f t="shared" si="9"/>
        <v>0.8113526068</v>
      </c>
      <c r="Q11" s="33">
        <f t="shared" si="10"/>
        <v>0.003326292319</v>
      </c>
      <c r="R11" s="1"/>
      <c r="S11" s="16">
        <v>0.811352603665936</v>
      </c>
      <c r="T11" s="16">
        <v>0.8146788990825689</v>
      </c>
      <c r="U11" s="16">
        <v>-0.018090771686781526</v>
      </c>
      <c r="V11" s="16">
        <v>-0.016888486985402462</v>
      </c>
      <c r="W11" s="1"/>
      <c r="X11" s="1"/>
      <c r="Y11" s="19"/>
      <c r="Z11" s="19"/>
      <c r="AA11" s="19"/>
      <c r="AB11" s="1"/>
      <c r="AC11" s="21" t="s">
        <v>56</v>
      </c>
      <c r="AD11" s="21">
        <v>1157.0</v>
      </c>
      <c r="AE11" s="21">
        <v>12.0</v>
      </c>
      <c r="AF11" s="26">
        <v>0.25</v>
      </c>
      <c r="AG11" s="27">
        <v>0.121951219512195</v>
      </c>
      <c r="AH11" s="36">
        <v>0.133333333333333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>
        <v>19.0</v>
      </c>
      <c r="AW11" s="16">
        <v>0.3912</v>
      </c>
      <c r="AX11" s="1">
        <v>0.904854056</v>
      </c>
      <c r="AY11" s="16">
        <v>0.3912</v>
      </c>
      <c r="AZ11" s="1">
        <v>0.037181676</v>
      </c>
      <c r="BA11" s="1"/>
      <c r="BB11" s="1"/>
      <c r="BC11" s="1"/>
      <c r="BD11" s="1"/>
      <c r="BE11" s="21" t="s">
        <v>56</v>
      </c>
      <c r="BF11" s="21">
        <v>1157.0</v>
      </c>
      <c r="BG11" s="21">
        <v>12.0</v>
      </c>
      <c r="BH11" s="26">
        <v>0.25</v>
      </c>
      <c r="BI11" s="27">
        <v>0.121951219512195</v>
      </c>
      <c r="BJ11" s="30">
        <f t="shared" si="11"/>
        <v>0.1292522765</v>
      </c>
      <c r="BK11" s="36">
        <v>0.133333333333333</v>
      </c>
      <c r="BL11" s="31">
        <f t="shared" si="12"/>
        <v>0.004081056849</v>
      </c>
      <c r="BM11" s="1"/>
      <c r="BN11" s="31">
        <v>-0.0180907716867814</v>
      </c>
      <c r="BO11" s="1"/>
      <c r="BP11" s="1"/>
      <c r="BQ11" s="1">
        <f t="shared" si="15"/>
        <v>10</v>
      </c>
      <c r="BR11" s="1">
        <f t="shared" si="13"/>
        <v>0.01233045623</v>
      </c>
      <c r="BS11" s="1">
        <v>0.2535885167464115</v>
      </c>
      <c r="BT11" s="1">
        <v>0.3330550918196995</v>
      </c>
      <c r="BU11" s="1">
        <v>0.3212508884150675</v>
      </c>
      <c r="BV11" s="1"/>
      <c r="BW11" s="1"/>
    </row>
    <row r="12" ht="12.0" customHeight="1">
      <c r="A12" s="39"/>
      <c r="B12" s="39"/>
      <c r="C12" s="3" t="s">
        <v>57</v>
      </c>
      <c r="D12" s="3">
        <v>12.0</v>
      </c>
      <c r="E12" s="24">
        <v>134.0</v>
      </c>
      <c r="F12" s="25">
        <v>47.0</v>
      </c>
      <c r="G12" s="24">
        <v>741.0</v>
      </c>
      <c r="H12" s="25">
        <v>144.0</v>
      </c>
      <c r="I12" s="26">
        <f t="shared" si="2"/>
        <v>0.7403314917</v>
      </c>
      <c r="J12" s="27">
        <f t="shared" si="3"/>
        <v>0.8372881356</v>
      </c>
      <c r="K12" s="28">
        <f t="shared" si="4"/>
        <v>0.8208255159</v>
      </c>
      <c r="L12" s="29">
        <f t="shared" si="5"/>
        <v>0.2607879925</v>
      </c>
      <c r="M12" s="10">
        <f t="shared" si="6"/>
        <v>4.889502762</v>
      </c>
      <c r="N12" s="30">
        <f t="shared" si="7"/>
        <v>0.821165648</v>
      </c>
      <c r="O12" s="31">
        <f t="shared" si="8"/>
        <v>-0.0003401320544</v>
      </c>
      <c r="P12" s="32">
        <f t="shared" si="9"/>
        <v>0.8368765407</v>
      </c>
      <c r="Q12" s="33">
        <f t="shared" si="10"/>
        <v>0.000411594942</v>
      </c>
      <c r="R12" s="1"/>
      <c r="S12" s="16">
        <v>0.8368765374116863</v>
      </c>
      <c r="T12" s="16">
        <v>0.8372881355932204</v>
      </c>
      <c r="U12" s="16">
        <v>-0.018007259593744163</v>
      </c>
      <c r="V12" s="16">
        <v>-0.016680868594106446</v>
      </c>
      <c r="W12" s="1"/>
      <c r="X12" s="1"/>
      <c r="Y12" s="19"/>
      <c r="Z12" s="19"/>
      <c r="AA12" s="19"/>
      <c r="AB12" s="1"/>
      <c r="AC12" s="21" t="s">
        <v>58</v>
      </c>
      <c r="AD12" s="21">
        <v>283.0</v>
      </c>
      <c r="AE12" s="21">
        <v>12.0</v>
      </c>
      <c r="AF12" s="26">
        <v>0.25</v>
      </c>
      <c r="AG12" s="27">
        <v>0.277258566978193</v>
      </c>
      <c r="AH12" s="36">
        <v>0.27536231884058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>
        <v>20.0</v>
      </c>
      <c r="AW12" s="16">
        <v>0.4114</v>
      </c>
      <c r="AX12" s="1">
        <v>0.8666842228</v>
      </c>
      <c r="AY12" s="16">
        <v>0.4114</v>
      </c>
      <c r="AZ12" s="1">
        <v>0.05736441</v>
      </c>
      <c r="BA12" s="1"/>
      <c r="BB12" s="1"/>
      <c r="BC12" s="1"/>
      <c r="BD12" s="1"/>
      <c r="BE12" s="21" t="s">
        <v>58</v>
      </c>
      <c r="BF12" s="21">
        <v>283.0</v>
      </c>
      <c r="BG12" s="21">
        <v>12.0</v>
      </c>
      <c r="BH12" s="26">
        <v>0.25</v>
      </c>
      <c r="BI12" s="27">
        <v>0.277258566978193</v>
      </c>
      <c r="BJ12" s="30">
        <f t="shared" si="11"/>
        <v>0.2723679972</v>
      </c>
      <c r="BK12" s="36">
        <v>0.27536231884058</v>
      </c>
      <c r="BL12" s="31">
        <f t="shared" si="12"/>
        <v>0.002994321667</v>
      </c>
      <c r="BM12" s="1"/>
      <c r="BN12" s="31">
        <v>-0.0180072595937443</v>
      </c>
      <c r="BO12" s="1"/>
      <c r="BP12" s="1"/>
      <c r="BQ12" s="1">
        <f t="shared" si="15"/>
        <v>11</v>
      </c>
      <c r="BR12" s="1">
        <f t="shared" si="13"/>
        <v>0.01356350185</v>
      </c>
      <c r="BS12" s="1">
        <v>0.3888888888888889</v>
      </c>
      <c r="BT12" s="1">
        <v>0.319047619047619</v>
      </c>
      <c r="BU12" s="1">
        <v>0.3219178082191781</v>
      </c>
      <c r="BV12" s="1"/>
      <c r="BW12" s="1"/>
    </row>
    <row r="13" ht="12.0" customHeight="1">
      <c r="A13" s="39"/>
      <c r="B13" s="39"/>
      <c r="C13" s="3" t="s">
        <v>59</v>
      </c>
      <c r="D13" s="3">
        <v>13.0</v>
      </c>
      <c r="E13" s="24">
        <v>85.0</v>
      </c>
      <c r="F13" s="25">
        <v>26.0</v>
      </c>
      <c r="G13" s="24">
        <v>267.0</v>
      </c>
      <c r="H13" s="25">
        <v>49.0</v>
      </c>
      <c r="I13" s="26">
        <f t="shared" si="2"/>
        <v>0.7657657658</v>
      </c>
      <c r="J13" s="27">
        <f t="shared" si="3"/>
        <v>0.8449367089</v>
      </c>
      <c r="K13" s="28">
        <f t="shared" si="4"/>
        <v>0.8243559719</v>
      </c>
      <c r="L13" s="29">
        <f t="shared" si="5"/>
        <v>0.3138173302</v>
      </c>
      <c r="M13" s="10">
        <f t="shared" si="6"/>
        <v>2.846846847</v>
      </c>
      <c r="N13" s="30">
        <f t="shared" si="7"/>
        <v>0.8315330538</v>
      </c>
      <c r="O13" s="31">
        <f t="shared" si="8"/>
        <v>-0.00717708195</v>
      </c>
      <c r="P13" s="32">
        <f t="shared" si="9"/>
        <v>0.8361995286</v>
      </c>
      <c r="Q13" s="33">
        <f t="shared" si="10"/>
        <v>0.008737180264</v>
      </c>
      <c r="R13" s="1"/>
      <c r="S13" s="16">
        <v>0.8361995251100107</v>
      </c>
      <c r="T13" s="16">
        <v>0.8449367088607594</v>
      </c>
      <c r="U13" s="16">
        <v>-0.017891767180494234</v>
      </c>
      <c r="V13" s="16">
        <v>-0.015092587068799346</v>
      </c>
      <c r="W13" s="1"/>
      <c r="X13" s="1"/>
      <c r="Y13" s="19"/>
      <c r="Z13" s="19"/>
      <c r="AA13" s="19"/>
      <c r="AB13" s="1"/>
      <c r="AC13" s="21" t="s">
        <v>60</v>
      </c>
      <c r="AD13" s="21">
        <v>992.0</v>
      </c>
      <c r="AE13" s="21">
        <v>12.0</v>
      </c>
      <c r="AF13" s="26">
        <v>0.25</v>
      </c>
      <c r="AG13" s="27">
        <v>0.333333333333333</v>
      </c>
      <c r="AH13" s="36">
        <v>0.316455696202532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6"/>
      <c r="AU13" s="1"/>
      <c r="AV13" s="1">
        <v>21.0</v>
      </c>
      <c r="AW13" s="16">
        <v>0.4305</v>
      </c>
      <c r="AX13" s="1">
        <v>0.913968</v>
      </c>
      <c r="AY13" s="16">
        <v>0.4305</v>
      </c>
      <c r="AZ13" s="1">
        <v>0.0349317985</v>
      </c>
      <c r="BA13" s="1"/>
      <c r="BB13" s="1"/>
      <c r="BC13" s="1"/>
      <c r="BD13" s="1"/>
      <c r="BE13" s="21" t="s">
        <v>60</v>
      </c>
      <c r="BF13" s="21">
        <v>992.0</v>
      </c>
      <c r="BG13" s="21">
        <v>12.0</v>
      </c>
      <c r="BH13" s="26">
        <v>0.25</v>
      </c>
      <c r="BI13" s="27">
        <v>0.333333333333333</v>
      </c>
      <c r="BJ13" s="30">
        <f t="shared" si="11"/>
        <v>0.3240408944</v>
      </c>
      <c r="BK13" s="36">
        <v>0.316455696202532</v>
      </c>
      <c r="BL13" s="31">
        <f t="shared" si="12"/>
        <v>-0.007585198168</v>
      </c>
      <c r="BM13" s="1"/>
      <c r="BN13" s="31">
        <v>-0.0178917671804942</v>
      </c>
      <c r="BO13" s="1"/>
      <c r="BP13" s="1"/>
      <c r="BQ13" s="1">
        <f t="shared" si="15"/>
        <v>12</v>
      </c>
      <c r="BR13" s="1">
        <f t="shared" si="13"/>
        <v>0.01479654747</v>
      </c>
      <c r="BS13" s="1">
        <v>0.2742857142857143</v>
      </c>
      <c r="BT13" s="1">
        <v>0.32701421800947866</v>
      </c>
      <c r="BU13" s="1">
        <v>0.32297592997811814</v>
      </c>
      <c r="BV13" s="1"/>
      <c r="BW13" s="1"/>
    </row>
    <row r="14" ht="12.0" customHeight="1">
      <c r="A14" s="39"/>
      <c r="B14" s="39"/>
      <c r="C14" s="3" t="s">
        <v>61</v>
      </c>
      <c r="D14" s="3">
        <v>14.0</v>
      </c>
      <c r="E14" s="24">
        <v>17.0</v>
      </c>
      <c r="F14" s="25">
        <v>12.0</v>
      </c>
      <c r="G14" s="24">
        <v>175.0</v>
      </c>
      <c r="H14" s="25">
        <v>92.0</v>
      </c>
      <c r="I14" s="26">
        <f t="shared" si="2"/>
        <v>0.5862068966</v>
      </c>
      <c r="J14" s="27">
        <f t="shared" si="3"/>
        <v>0.6554307116</v>
      </c>
      <c r="K14" s="28">
        <f t="shared" si="4"/>
        <v>0.6486486486</v>
      </c>
      <c r="L14" s="29">
        <f t="shared" si="5"/>
        <v>0.3682432432</v>
      </c>
      <c r="M14" s="10">
        <f t="shared" si="6"/>
        <v>9.206896552</v>
      </c>
      <c r="N14" s="30">
        <f t="shared" si="7"/>
        <v>0.6457295038</v>
      </c>
      <c r="O14" s="31">
        <f t="shared" si="8"/>
        <v>0.002919144881</v>
      </c>
      <c r="P14" s="32">
        <f t="shared" si="9"/>
        <v>0.6588398289</v>
      </c>
      <c r="Q14" s="33">
        <f t="shared" si="10"/>
        <v>-0.00340911733</v>
      </c>
      <c r="R14" s="1"/>
      <c r="S14" s="16">
        <v>0.6588398269803832</v>
      </c>
      <c r="T14" s="16">
        <v>0.6554307116104869</v>
      </c>
      <c r="U14" s="16">
        <v>-0.01776439448593714</v>
      </c>
      <c r="V14" s="16">
        <v>-0.014771814496058022</v>
      </c>
      <c r="W14" s="1"/>
      <c r="X14" s="1"/>
      <c r="Y14" s="19"/>
      <c r="Z14" s="19"/>
      <c r="AA14" s="19"/>
      <c r="AB14" s="1"/>
      <c r="AC14" s="21" t="s">
        <v>62</v>
      </c>
      <c r="AD14" s="21">
        <v>282.0</v>
      </c>
      <c r="AE14" s="21">
        <v>12.0</v>
      </c>
      <c r="AF14" s="26">
        <v>0.25</v>
      </c>
      <c r="AG14" s="27">
        <v>0.355140186915888</v>
      </c>
      <c r="AH14" s="36">
        <v>0.34453781512605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6"/>
      <c r="AU14" s="1"/>
      <c r="AV14" s="1">
        <v>22.0</v>
      </c>
      <c r="AW14" s="16">
        <v>0.4496</v>
      </c>
      <c r="AX14" s="1">
        <v>0.8645409576</v>
      </c>
      <c r="AY14" s="16">
        <v>0.4496</v>
      </c>
      <c r="AZ14" s="1">
        <v>0.06107839277</v>
      </c>
      <c r="BA14" s="1"/>
      <c r="BB14" s="1"/>
      <c r="BC14" s="1"/>
      <c r="BD14" s="1"/>
      <c r="BE14" s="21" t="s">
        <v>62</v>
      </c>
      <c r="BF14" s="21">
        <v>282.0</v>
      </c>
      <c r="BG14" s="21">
        <v>12.0</v>
      </c>
      <c r="BH14" s="26">
        <v>0.25</v>
      </c>
      <c r="BI14" s="27">
        <v>0.355140186915888</v>
      </c>
      <c r="BJ14" s="30">
        <f t="shared" si="11"/>
        <v>0.3441359099</v>
      </c>
      <c r="BK14" s="36">
        <v>0.34453781512605</v>
      </c>
      <c r="BL14" s="31">
        <f t="shared" si="12"/>
        <v>0.0004019051797</v>
      </c>
      <c r="BM14" s="1"/>
      <c r="BN14" s="31">
        <v>-0.0177643944859371</v>
      </c>
      <c r="BO14" s="1"/>
      <c r="BP14" s="1"/>
      <c r="BQ14" s="1">
        <f t="shared" si="15"/>
        <v>13</v>
      </c>
      <c r="BR14" s="1">
        <f t="shared" si="13"/>
        <v>0.01602959309</v>
      </c>
      <c r="BS14" s="1">
        <v>0.3262411347517731</v>
      </c>
      <c r="BT14" s="1">
        <v>0.3228476821192053</v>
      </c>
      <c r="BU14" s="1">
        <v>0.32320237212750186</v>
      </c>
      <c r="BV14" s="1"/>
      <c r="BW14" s="1"/>
    </row>
    <row r="15" ht="12.0" customHeight="1">
      <c r="A15" s="39"/>
      <c r="B15" s="39"/>
      <c r="C15" s="3" t="s">
        <v>63</v>
      </c>
      <c r="D15" s="3">
        <v>16.0</v>
      </c>
      <c r="E15" s="24">
        <v>103.0</v>
      </c>
      <c r="F15" s="25">
        <v>126.0</v>
      </c>
      <c r="G15" s="24">
        <v>1086.0</v>
      </c>
      <c r="H15" s="25">
        <v>648.0</v>
      </c>
      <c r="I15" s="26">
        <f t="shared" si="2"/>
        <v>0.4497816594</v>
      </c>
      <c r="J15" s="27">
        <f t="shared" si="3"/>
        <v>0.6262975779</v>
      </c>
      <c r="K15" s="28">
        <f t="shared" si="4"/>
        <v>0.6057055527</v>
      </c>
      <c r="L15" s="29">
        <f t="shared" si="5"/>
        <v>0.3825776872</v>
      </c>
      <c r="M15" s="10">
        <f t="shared" si="6"/>
        <v>7.572052402</v>
      </c>
      <c r="N15" s="30">
        <f t="shared" si="7"/>
        <v>0.6049594309</v>
      </c>
      <c r="O15" s="31">
        <f t="shared" si="8"/>
        <v>0.0007461218016</v>
      </c>
      <c r="P15" s="32">
        <f t="shared" si="9"/>
        <v>0.6271428095</v>
      </c>
      <c r="Q15" s="33">
        <f t="shared" si="10"/>
        <v>-0.0008452316747</v>
      </c>
      <c r="R15" s="1"/>
      <c r="S15" s="16">
        <v>0.6271428084099497</v>
      </c>
      <c r="T15" s="16">
        <v>0.6262975778546713</v>
      </c>
      <c r="U15" s="16">
        <v>-0.01671907245040949</v>
      </c>
      <c r="V15" s="16">
        <v>-0.014230792589699393</v>
      </c>
      <c r="W15" s="1"/>
      <c r="X15" s="1"/>
      <c r="Y15" s="19"/>
      <c r="Z15" s="19"/>
      <c r="AA15" s="19"/>
      <c r="AB15" s="1"/>
      <c r="AC15" s="21" t="s">
        <v>64</v>
      </c>
      <c r="AD15" s="21">
        <v>515.0</v>
      </c>
      <c r="AE15" s="21">
        <v>12.0</v>
      </c>
      <c r="AF15" s="26">
        <v>0.25</v>
      </c>
      <c r="AG15" s="27">
        <v>0.373456790123457</v>
      </c>
      <c r="AH15" s="36">
        <v>0.366279069767442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6"/>
      <c r="AU15" s="1"/>
      <c r="AV15" s="1">
        <v>23.0</v>
      </c>
      <c r="AW15" s="16">
        <v>0.4692</v>
      </c>
      <c r="AX15" s="1">
        <v>0.910124959</v>
      </c>
      <c r="AY15" s="16">
        <v>0.4692</v>
      </c>
      <c r="AZ15" s="1">
        <v>0.039864059</v>
      </c>
      <c r="BA15" s="1"/>
      <c r="BB15" s="1"/>
      <c r="BC15" s="1"/>
      <c r="BD15" s="1"/>
      <c r="BE15" s="21" t="s">
        <v>64</v>
      </c>
      <c r="BF15" s="21">
        <v>515.0</v>
      </c>
      <c r="BG15" s="21">
        <v>12.0</v>
      </c>
      <c r="BH15" s="26">
        <v>0.25</v>
      </c>
      <c r="BI15" s="27">
        <v>0.373456790123457</v>
      </c>
      <c r="BJ15" s="30">
        <f t="shared" si="11"/>
        <v>0.3610146598</v>
      </c>
      <c r="BK15" s="36">
        <v>0.366279069767442</v>
      </c>
      <c r="BL15" s="31">
        <f t="shared" si="12"/>
        <v>0.005264409965</v>
      </c>
      <c r="BM15" s="1"/>
      <c r="BN15" s="31">
        <v>-0.0167190724504095</v>
      </c>
      <c r="BO15" s="1"/>
      <c r="BP15" s="1"/>
      <c r="BQ15" s="1">
        <f t="shared" si="15"/>
        <v>14</v>
      </c>
      <c r="BR15" s="1">
        <f t="shared" si="13"/>
        <v>0.01726263872</v>
      </c>
      <c r="BS15" s="1">
        <v>0.3333333333333333</v>
      </c>
      <c r="BT15" s="1">
        <v>0.3333333333333333</v>
      </c>
      <c r="BU15" s="1">
        <v>0.3333333333333333</v>
      </c>
      <c r="BV15" s="1"/>
      <c r="BW15" s="1"/>
    </row>
    <row r="16" ht="12.0" customHeight="1">
      <c r="A16" s="39"/>
      <c r="B16" s="39"/>
      <c r="C16" s="3" t="s">
        <v>65</v>
      </c>
      <c r="D16" s="3">
        <v>17.0</v>
      </c>
      <c r="E16" s="24">
        <v>72.0</v>
      </c>
      <c r="F16" s="25">
        <v>80.0</v>
      </c>
      <c r="G16" s="24">
        <v>647.0</v>
      </c>
      <c r="H16" s="25">
        <v>398.0</v>
      </c>
      <c r="I16" s="26">
        <f t="shared" si="2"/>
        <v>0.4736842105</v>
      </c>
      <c r="J16" s="27">
        <f t="shared" si="3"/>
        <v>0.619138756</v>
      </c>
      <c r="K16" s="28">
        <f t="shared" si="4"/>
        <v>0.6006683375</v>
      </c>
      <c r="L16" s="29">
        <f t="shared" si="5"/>
        <v>0.3926482874</v>
      </c>
      <c r="M16" s="10">
        <f t="shared" si="6"/>
        <v>6.875</v>
      </c>
      <c r="N16" s="30">
        <f t="shared" si="7"/>
        <v>0.6009563535</v>
      </c>
      <c r="O16" s="31">
        <f t="shared" si="8"/>
        <v>-0.0002880160282</v>
      </c>
      <c r="P16" s="32">
        <f t="shared" si="9"/>
        <v>0.6188107588</v>
      </c>
      <c r="Q16" s="33">
        <f t="shared" si="10"/>
        <v>0.0003279971551</v>
      </c>
      <c r="R16" s="1"/>
      <c r="S16" s="16">
        <v>0.6188107575777084</v>
      </c>
      <c r="T16" s="16">
        <v>0.6191387559808612</v>
      </c>
      <c r="U16" s="16">
        <v>-0.015072900328509053</v>
      </c>
      <c r="V16" s="16">
        <v>-0.01407532817465662</v>
      </c>
      <c r="W16" s="1"/>
      <c r="X16" s="1"/>
      <c r="Y16" s="19"/>
      <c r="Z16" s="19"/>
      <c r="AA16" s="19"/>
      <c r="AB16" s="1"/>
      <c r="AC16" s="21" t="s">
        <v>66</v>
      </c>
      <c r="AD16" s="21">
        <v>985.0</v>
      </c>
      <c r="AE16" s="21">
        <v>12.0</v>
      </c>
      <c r="AF16" s="26">
        <v>0.25</v>
      </c>
      <c r="AG16" s="27">
        <v>0.458333333333333</v>
      </c>
      <c r="AH16" s="36">
        <v>0.428571428571429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6"/>
      <c r="AU16" s="1"/>
      <c r="AV16" s="1">
        <v>24.0</v>
      </c>
      <c r="AW16" s="16">
        <v>0.490074</v>
      </c>
      <c r="AX16" s="1">
        <v>0.8887940143</v>
      </c>
      <c r="AY16" s="16">
        <v>0.490074</v>
      </c>
      <c r="AZ16" s="1">
        <v>0.0541877987</v>
      </c>
      <c r="BA16" s="1"/>
      <c r="BB16" s="1"/>
      <c r="BC16" s="1"/>
      <c r="BD16" s="1"/>
      <c r="BE16" s="21" t="s">
        <v>66</v>
      </c>
      <c r="BF16" s="21">
        <v>985.0</v>
      </c>
      <c r="BG16" s="21">
        <v>12.0</v>
      </c>
      <c r="BH16" s="26">
        <v>0.25</v>
      </c>
      <c r="BI16" s="27">
        <v>0.458333333333333</v>
      </c>
      <c r="BJ16" s="30">
        <f t="shared" si="11"/>
        <v>0.4392283944</v>
      </c>
      <c r="BK16" s="36">
        <v>0.428571428571429</v>
      </c>
      <c r="BL16" s="31">
        <f t="shared" si="12"/>
        <v>-0.0106569658</v>
      </c>
      <c r="BM16" s="1"/>
      <c r="BN16" s="31">
        <v>-0.0150729003285091</v>
      </c>
      <c r="BO16" s="1"/>
      <c r="BP16" s="1"/>
      <c r="BQ16" s="1">
        <f t="shared" si="15"/>
        <v>15</v>
      </c>
      <c r="BR16" s="1">
        <f t="shared" si="13"/>
        <v>0.01849568434</v>
      </c>
      <c r="BS16" s="1">
        <v>0.3879310344827586</v>
      </c>
      <c r="BT16" s="1">
        <v>0.33632734530938124</v>
      </c>
      <c r="BU16" s="1">
        <v>0.3416815742397138</v>
      </c>
      <c r="BV16" s="1"/>
      <c r="BW16" s="1"/>
    </row>
    <row r="17" ht="12.0" customHeight="1">
      <c r="A17" s="39"/>
      <c r="B17" s="39"/>
      <c r="C17" s="3" t="s">
        <v>67</v>
      </c>
      <c r="D17" s="3">
        <v>18.0</v>
      </c>
      <c r="E17" s="24">
        <v>152.0</v>
      </c>
      <c r="F17" s="25">
        <v>105.0</v>
      </c>
      <c r="G17" s="24">
        <v>1035.0</v>
      </c>
      <c r="H17" s="25">
        <v>368.0</v>
      </c>
      <c r="I17" s="26">
        <f t="shared" si="2"/>
        <v>0.5914396887</v>
      </c>
      <c r="J17" s="27">
        <f t="shared" si="3"/>
        <v>0.737704918</v>
      </c>
      <c r="K17" s="28">
        <f t="shared" si="4"/>
        <v>0.715060241</v>
      </c>
      <c r="L17" s="29">
        <f t="shared" si="5"/>
        <v>0.313253012</v>
      </c>
      <c r="M17" s="10">
        <f t="shared" si="6"/>
        <v>5.459143969</v>
      </c>
      <c r="N17" s="30">
        <f t="shared" si="7"/>
        <v>0.7168076497</v>
      </c>
      <c r="O17" s="31">
        <f t="shared" si="8"/>
        <v>-0.001747408712</v>
      </c>
      <c r="P17" s="32">
        <f t="shared" si="9"/>
        <v>0.7356617881</v>
      </c>
      <c r="Q17" s="33">
        <f t="shared" si="10"/>
        <v>0.002043129903</v>
      </c>
      <c r="R17" s="1"/>
      <c r="S17" s="16">
        <v>0.735661786132113</v>
      </c>
      <c r="T17" s="16">
        <v>0.7377049180327869</v>
      </c>
      <c r="U17" s="16">
        <v>-0.013472520064481186</v>
      </c>
      <c r="V17" s="16">
        <v>-0.013830639464879613</v>
      </c>
      <c r="W17" s="1"/>
      <c r="X17" s="1"/>
      <c r="Y17" s="19"/>
      <c r="Z17" s="19"/>
      <c r="AA17" s="19"/>
      <c r="AB17" s="1"/>
      <c r="AC17" s="21" t="s">
        <v>68</v>
      </c>
      <c r="AD17" s="21">
        <v>1103.0</v>
      </c>
      <c r="AE17" s="21">
        <v>12.0</v>
      </c>
      <c r="AF17" s="26">
        <v>0.25</v>
      </c>
      <c r="AG17" s="27">
        <v>0.486842105263158</v>
      </c>
      <c r="AH17" s="36">
        <v>0.459302325581395</v>
      </c>
      <c r="AI17" s="1"/>
      <c r="AJ17" s="1"/>
      <c r="AK17" s="1"/>
      <c r="AL17" s="1"/>
      <c r="AM17" s="1"/>
      <c r="AN17" s="1" t="s">
        <v>23</v>
      </c>
      <c r="AO17" s="1" t="s">
        <v>7</v>
      </c>
      <c r="AP17" s="1" t="s">
        <v>24</v>
      </c>
      <c r="AQ17" s="1" t="s">
        <v>25</v>
      </c>
      <c r="AR17" s="1"/>
      <c r="AS17" s="1"/>
      <c r="AT17" s="16"/>
      <c r="AU17" s="1"/>
      <c r="AV17" s="1">
        <v>25.0</v>
      </c>
      <c r="AW17" s="16">
        <v>0.5038</v>
      </c>
      <c r="AX17" s="1">
        <v>0.8959825504</v>
      </c>
      <c r="AY17" s="16">
        <v>0.5038</v>
      </c>
      <c r="AZ17" s="1">
        <v>0.05083365</v>
      </c>
      <c r="BA17" s="1"/>
      <c r="BB17" s="1"/>
      <c r="BC17" s="1"/>
      <c r="BD17" s="1"/>
      <c r="BE17" s="21" t="s">
        <v>68</v>
      </c>
      <c r="BF17" s="21">
        <v>1103.0</v>
      </c>
      <c r="BG17" s="21">
        <v>12.0</v>
      </c>
      <c r="BH17" s="26">
        <v>0.25</v>
      </c>
      <c r="BI17" s="27">
        <v>0.486842105263158</v>
      </c>
      <c r="BJ17" s="30">
        <f t="shared" si="11"/>
        <v>0.4654992277</v>
      </c>
      <c r="BK17" s="36">
        <v>0.459302325581395</v>
      </c>
      <c r="BL17" s="31">
        <f t="shared" si="12"/>
        <v>-0.006196902122</v>
      </c>
      <c r="BM17" s="1"/>
      <c r="BN17" s="31">
        <v>-0.0134725200644812</v>
      </c>
      <c r="BO17" s="1"/>
      <c r="BP17" s="1"/>
      <c r="BQ17" s="1">
        <f t="shared" si="15"/>
        <v>16</v>
      </c>
      <c r="BR17" s="1">
        <f t="shared" si="13"/>
        <v>0.01972872996</v>
      </c>
      <c r="BS17" s="1">
        <v>0.26262626262626265</v>
      </c>
      <c r="BT17" s="1">
        <v>0.34979633401221993</v>
      </c>
      <c r="BU17" s="1">
        <v>0.3418131359851989</v>
      </c>
      <c r="BV17" s="1"/>
      <c r="BW17" s="1"/>
    </row>
    <row r="18" ht="12.0" customHeight="1">
      <c r="A18" s="39"/>
      <c r="B18" s="39"/>
      <c r="C18" s="3" t="s">
        <v>69</v>
      </c>
      <c r="D18" s="3">
        <v>20.0</v>
      </c>
      <c r="E18" s="24">
        <v>145.0</v>
      </c>
      <c r="F18" s="25">
        <v>125.0</v>
      </c>
      <c r="G18" s="24">
        <v>1230.0</v>
      </c>
      <c r="H18" s="25">
        <v>584.0</v>
      </c>
      <c r="I18" s="26">
        <f t="shared" si="2"/>
        <v>0.537037037</v>
      </c>
      <c r="J18" s="27">
        <f t="shared" si="3"/>
        <v>0.6780595369</v>
      </c>
      <c r="K18" s="28">
        <f t="shared" si="4"/>
        <v>0.6597888676</v>
      </c>
      <c r="L18" s="29">
        <f t="shared" si="5"/>
        <v>0.3498080614</v>
      </c>
      <c r="M18" s="10">
        <f t="shared" si="6"/>
        <v>6.718518519</v>
      </c>
      <c r="N18" s="30">
        <f t="shared" si="7"/>
        <v>0.6591159205</v>
      </c>
      <c r="O18" s="31">
        <f t="shared" si="8"/>
        <v>0.0006729470711</v>
      </c>
      <c r="P18" s="32">
        <f t="shared" si="9"/>
        <v>0.6788367783</v>
      </c>
      <c r="Q18" s="33">
        <f t="shared" si="10"/>
        <v>-0.0007772413449</v>
      </c>
      <c r="R18" s="1"/>
      <c r="S18" s="16">
        <v>0.6788367766528486</v>
      </c>
      <c r="T18" s="16">
        <v>0.6780595369349504</v>
      </c>
      <c r="U18" s="16">
        <v>-0.013050686361396724</v>
      </c>
      <c r="V18" s="16">
        <v>-0.01379746346445887</v>
      </c>
      <c r="W18" s="1"/>
      <c r="X18" s="1"/>
      <c r="Y18" s="19"/>
      <c r="Z18" s="19"/>
      <c r="AA18" s="19"/>
      <c r="AB18" s="1"/>
      <c r="AC18" s="21" t="s">
        <v>70</v>
      </c>
      <c r="AD18" s="21">
        <v>273.0</v>
      </c>
      <c r="AE18" s="21">
        <v>12.0</v>
      </c>
      <c r="AF18" s="26">
        <v>0.25</v>
      </c>
      <c r="AG18" s="27">
        <v>0.516898608349901</v>
      </c>
      <c r="AH18" s="36">
        <v>0.491891891891892</v>
      </c>
      <c r="AI18" s="1"/>
      <c r="AJ18" s="1"/>
      <c r="AK18" s="1"/>
      <c r="AL18" s="1"/>
      <c r="AM18" s="1"/>
      <c r="AN18" s="1">
        <v>8.0</v>
      </c>
      <c r="AO18" s="16">
        <f>16.85%</f>
        <v>0.1685</v>
      </c>
      <c r="AP18" s="1">
        <v>0.9021314</v>
      </c>
      <c r="AQ18" s="1">
        <v>0.0196623</v>
      </c>
      <c r="AR18" s="1"/>
      <c r="AS18" s="1"/>
      <c r="AT18" s="16"/>
      <c r="AU18" s="1"/>
      <c r="AV18" s="1">
        <v>26.0</v>
      </c>
      <c r="AW18" s="16">
        <v>0.5334</v>
      </c>
      <c r="AX18" s="1">
        <v>0.8816121972</v>
      </c>
      <c r="AY18" s="16">
        <v>0.5334</v>
      </c>
      <c r="AZ18" s="1">
        <v>0.06314143</v>
      </c>
      <c r="BA18" s="1"/>
      <c r="BB18" s="1"/>
      <c r="BC18" s="1"/>
      <c r="BD18" s="1"/>
      <c r="BE18" s="21" t="s">
        <v>70</v>
      </c>
      <c r="BF18" s="21">
        <v>273.0</v>
      </c>
      <c r="BG18" s="21">
        <v>12.0</v>
      </c>
      <c r="BH18" s="26">
        <v>0.25</v>
      </c>
      <c r="BI18" s="27">
        <v>0.516898608349901</v>
      </c>
      <c r="BJ18" s="30">
        <f t="shared" si="11"/>
        <v>0.4931962953</v>
      </c>
      <c r="BK18" s="36">
        <v>0.491891891891892</v>
      </c>
      <c r="BL18" s="31">
        <f t="shared" si="12"/>
        <v>-0.001304403406</v>
      </c>
      <c r="BM18" s="1"/>
      <c r="BN18" s="31">
        <v>-0.0130506863613967</v>
      </c>
      <c r="BO18" s="1"/>
      <c r="BP18" s="1"/>
      <c r="BQ18" s="1">
        <f t="shared" si="15"/>
        <v>17</v>
      </c>
      <c r="BR18" s="1">
        <f t="shared" si="13"/>
        <v>0.02096177559</v>
      </c>
      <c r="BS18" s="1">
        <v>0.2894736842105263</v>
      </c>
      <c r="BT18" s="1">
        <v>0.3482905982905983</v>
      </c>
      <c r="BU18" s="1">
        <v>0.3438735177865613</v>
      </c>
      <c r="BV18" s="1"/>
      <c r="BW18" s="1"/>
    </row>
    <row r="19" ht="12.0" customHeight="1">
      <c r="A19" s="39"/>
      <c r="B19" s="39"/>
      <c r="C19" s="3" t="s">
        <v>71</v>
      </c>
      <c r="D19" s="3">
        <v>21.0</v>
      </c>
      <c r="E19" s="24">
        <v>18.0</v>
      </c>
      <c r="F19" s="25">
        <v>11.0</v>
      </c>
      <c r="G19" s="24">
        <v>121.0</v>
      </c>
      <c r="H19" s="25">
        <v>59.0</v>
      </c>
      <c r="I19" s="26">
        <f t="shared" si="2"/>
        <v>0.6206896552</v>
      </c>
      <c r="J19" s="27">
        <f t="shared" si="3"/>
        <v>0.6722222222</v>
      </c>
      <c r="K19" s="28">
        <f t="shared" si="4"/>
        <v>0.6650717703</v>
      </c>
      <c r="L19" s="29">
        <f t="shared" si="5"/>
        <v>0.3684210526</v>
      </c>
      <c r="M19" s="10">
        <f t="shared" si="6"/>
        <v>6.206896552</v>
      </c>
      <c r="N19" s="30">
        <f t="shared" si="7"/>
        <v>0.6648724006</v>
      </c>
      <c r="O19" s="31">
        <f t="shared" si="8"/>
        <v>0.0001993697054</v>
      </c>
      <c r="P19" s="32">
        <f t="shared" si="9"/>
        <v>0.6724568891</v>
      </c>
      <c r="Q19" s="33">
        <f t="shared" si="10"/>
        <v>-0.000234666834</v>
      </c>
      <c r="R19" s="1"/>
      <c r="S19" s="16">
        <v>0.6724568868413111</v>
      </c>
      <c r="T19" s="16">
        <v>0.6722222222222223</v>
      </c>
      <c r="U19" s="16">
        <v>-0.01286592497445771</v>
      </c>
      <c r="V19" s="16">
        <v>-0.013782864447584031</v>
      </c>
      <c r="W19" s="1"/>
      <c r="X19" s="1"/>
      <c r="Y19" s="19"/>
      <c r="Z19" s="19"/>
      <c r="AA19" s="19"/>
      <c r="AB19" s="1"/>
      <c r="AC19" s="21" t="s">
        <v>72</v>
      </c>
      <c r="AD19" s="21">
        <v>684.0</v>
      </c>
      <c r="AE19" s="21">
        <v>12.0</v>
      </c>
      <c r="AF19" s="26">
        <v>0.25</v>
      </c>
      <c r="AG19" s="27">
        <v>0.618181818181818</v>
      </c>
      <c r="AH19" s="36">
        <v>0.593220338983051</v>
      </c>
      <c r="AI19" s="1"/>
      <c r="AJ19" s="1"/>
      <c r="AK19" s="1"/>
      <c r="AL19" s="1"/>
      <c r="AM19" s="1"/>
      <c r="AN19" s="1">
        <v>11.0</v>
      </c>
      <c r="AO19" s="16">
        <f>23.376666666%</f>
        <v>0.2337666667</v>
      </c>
      <c r="AP19" s="1">
        <v>0.9365345</v>
      </c>
      <c r="AQ19" s="1">
        <v>0.0128751</v>
      </c>
      <c r="AR19" s="1"/>
      <c r="AS19" s="16"/>
      <c r="AT19" s="16"/>
      <c r="AU19" s="1"/>
      <c r="AV19" s="1">
        <v>27.0</v>
      </c>
      <c r="AW19" s="16">
        <v>0.5512</v>
      </c>
      <c r="AX19" s="1">
        <v>0.879255269</v>
      </c>
      <c r="AY19" s="16">
        <v>0.5512</v>
      </c>
      <c r="AZ19" s="1">
        <v>0.06529619</v>
      </c>
      <c r="BA19" s="1"/>
      <c r="BB19" s="1"/>
      <c r="BC19" s="1"/>
      <c r="BD19" s="1"/>
      <c r="BE19" s="21" t="s">
        <v>72</v>
      </c>
      <c r="BF19" s="21">
        <v>684.0</v>
      </c>
      <c r="BG19" s="21">
        <v>12.0</v>
      </c>
      <c r="BH19" s="26">
        <v>0.25</v>
      </c>
      <c r="BI19" s="27">
        <v>0.618181818181818</v>
      </c>
      <c r="BJ19" s="30">
        <f t="shared" si="11"/>
        <v>0.5865287732</v>
      </c>
      <c r="BK19" s="36">
        <v>0.593220338983051</v>
      </c>
      <c r="BL19" s="31">
        <f t="shared" si="12"/>
        <v>0.006691565825</v>
      </c>
      <c r="BM19" s="1"/>
      <c r="BN19" s="31">
        <v>-0.0128659249744578</v>
      </c>
      <c r="BO19" s="1"/>
      <c r="BP19" s="1"/>
      <c r="BQ19" s="1">
        <f t="shared" si="15"/>
        <v>18</v>
      </c>
      <c r="BR19" s="1">
        <f t="shared" si="13"/>
        <v>0.02219482121</v>
      </c>
      <c r="BS19" s="1">
        <v>0.25</v>
      </c>
      <c r="BT19" s="1">
        <v>0.35514018691588783</v>
      </c>
      <c r="BU19" s="1">
        <v>0.3445378151260504</v>
      </c>
      <c r="BV19" s="1"/>
      <c r="BW19" s="1"/>
    </row>
    <row r="20" ht="12.0" customHeight="1">
      <c r="A20" s="39"/>
      <c r="B20" s="39"/>
      <c r="C20" s="3" t="s">
        <v>73</v>
      </c>
      <c r="D20" s="3">
        <v>22.0</v>
      </c>
      <c r="E20" s="24">
        <v>17.0</v>
      </c>
      <c r="F20" s="25">
        <v>14.0</v>
      </c>
      <c r="G20" s="24">
        <v>123.0</v>
      </c>
      <c r="H20" s="25">
        <v>32.0</v>
      </c>
      <c r="I20" s="26">
        <f t="shared" si="2"/>
        <v>0.5483870968</v>
      </c>
      <c r="J20" s="27">
        <f t="shared" si="3"/>
        <v>0.7935483871</v>
      </c>
      <c r="K20" s="28">
        <f t="shared" si="4"/>
        <v>0.752688172</v>
      </c>
      <c r="L20" s="29">
        <f t="shared" si="5"/>
        <v>0.2634408602</v>
      </c>
      <c r="M20" s="10">
        <f t="shared" si="6"/>
        <v>5</v>
      </c>
      <c r="N20" s="30">
        <f t="shared" si="7"/>
        <v>0.7601581976</v>
      </c>
      <c r="O20" s="31">
        <f t="shared" si="8"/>
        <v>-0.007470025514</v>
      </c>
      <c r="P20" s="32">
        <f t="shared" si="9"/>
        <v>0.7848986489</v>
      </c>
      <c r="Q20" s="33">
        <f t="shared" si="10"/>
        <v>0.008649738195</v>
      </c>
      <c r="R20" s="1"/>
      <c r="S20" s="16">
        <v>0.7848986472013908</v>
      </c>
      <c r="T20" s="16">
        <v>0.7935483870967742</v>
      </c>
      <c r="U20" s="16">
        <v>-0.012686755719161114</v>
      </c>
      <c r="V20" s="16">
        <v>-0.013737834476219901</v>
      </c>
      <c r="W20" s="1"/>
      <c r="X20" s="1"/>
      <c r="Y20" s="19"/>
      <c r="Z20" s="19"/>
      <c r="AA20" s="19"/>
      <c r="AB20" s="1"/>
      <c r="AC20" s="21" t="s">
        <v>74</v>
      </c>
      <c r="AD20" s="21">
        <v>131.0</v>
      </c>
      <c r="AE20" s="21">
        <v>12.0</v>
      </c>
      <c r="AF20" s="26">
        <v>0.25</v>
      </c>
      <c r="AG20" s="27">
        <v>0.623655913978495</v>
      </c>
      <c r="AH20" s="36">
        <v>0.594059405940594</v>
      </c>
      <c r="AI20" s="1"/>
      <c r="AJ20" s="1"/>
      <c r="AK20" s="1"/>
      <c r="AL20" s="1"/>
      <c r="AM20" s="1"/>
      <c r="AN20" s="1">
        <v>12.0</v>
      </c>
      <c r="AO20" s="16">
        <f>25.18%</f>
        <v>0.2518</v>
      </c>
      <c r="AP20" s="1">
        <v>0.8973886</v>
      </c>
      <c r="AQ20" s="1">
        <v>0.02544337</v>
      </c>
      <c r="AR20" s="1"/>
      <c r="AS20" s="16"/>
      <c r="AT20" s="16"/>
      <c r="AU20" s="1"/>
      <c r="AV20" s="1">
        <v>28.0</v>
      </c>
      <c r="AW20" s="16">
        <v>0.572</v>
      </c>
      <c r="AX20" s="1">
        <v>0.8826589726</v>
      </c>
      <c r="AY20" s="16">
        <v>0.572</v>
      </c>
      <c r="AZ20" s="1">
        <v>0.066739582</v>
      </c>
      <c r="BA20" s="1"/>
      <c r="BB20" s="1"/>
      <c r="BC20" s="1"/>
      <c r="BD20" s="1"/>
      <c r="BE20" s="21" t="s">
        <v>74</v>
      </c>
      <c r="BF20" s="21">
        <v>131.0</v>
      </c>
      <c r="BG20" s="21">
        <v>12.0</v>
      </c>
      <c r="BH20" s="26">
        <v>0.25</v>
      </c>
      <c r="BI20" s="27">
        <v>0.623655913978495</v>
      </c>
      <c r="BJ20" s="30">
        <f t="shared" si="11"/>
        <v>0.5915731524</v>
      </c>
      <c r="BK20" s="36">
        <v>0.594059405940594</v>
      </c>
      <c r="BL20" s="31">
        <f t="shared" si="12"/>
        <v>0.002486253506</v>
      </c>
      <c r="BM20" s="1"/>
      <c r="BN20" s="31">
        <v>-0.0126867557191611</v>
      </c>
      <c r="BO20" s="1"/>
      <c r="BP20" s="1"/>
      <c r="BQ20" s="1">
        <f t="shared" si="15"/>
        <v>19</v>
      </c>
      <c r="BR20" s="1">
        <f t="shared" si="13"/>
        <v>0.02342786683</v>
      </c>
      <c r="BS20" s="1">
        <v>0.27672955974842767</v>
      </c>
      <c r="BT20" s="1">
        <v>0.3647195582679454</v>
      </c>
      <c r="BU20" s="1">
        <v>0.3509933774834437</v>
      </c>
      <c r="BV20" s="1"/>
      <c r="BW20" s="1"/>
    </row>
    <row r="21" ht="12.0" customHeight="1">
      <c r="A21" s="39"/>
      <c r="B21" s="39"/>
      <c r="C21" s="3" t="s">
        <v>75</v>
      </c>
      <c r="D21" s="3">
        <v>23.0</v>
      </c>
      <c r="E21" s="24">
        <v>42.0</v>
      </c>
      <c r="F21" s="25">
        <v>58.0</v>
      </c>
      <c r="G21" s="24">
        <v>663.0</v>
      </c>
      <c r="H21" s="25">
        <v>361.0</v>
      </c>
      <c r="I21" s="26">
        <f t="shared" si="2"/>
        <v>0.42</v>
      </c>
      <c r="J21" s="27">
        <f t="shared" si="3"/>
        <v>0.6474609375</v>
      </c>
      <c r="K21" s="28">
        <f t="shared" si="4"/>
        <v>0.6272241993</v>
      </c>
      <c r="L21" s="29">
        <f t="shared" si="5"/>
        <v>0.3585409253</v>
      </c>
      <c r="M21" s="10">
        <f t="shared" si="6"/>
        <v>10.24</v>
      </c>
      <c r="N21" s="30">
        <f t="shared" si="7"/>
        <v>0.6212097112</v>
      </c>
      <c r="O21" s="31">
        <f t="shared" si="8"/>
        <v>0.006014488041</v>
      </c>
      <c r="P21" s="32">
        <f t="shared" si="9"/>
        <v>0.6542300457</v>
      </c>
      <c r="Q21" s="33">
        <f t="shared" si="10"/>
        <v>-0.006769108226</v>
      </c>
      <c r="R21" s="1"/>
      <c r="S21" s="16">
        <v>0.6542300447563207</v>
      </c>
      <c r="T21" s="16">
        <v>0.6474609375</v>
      </c>
      <c r="U21" s="16">
        <v>-0.011754001701629768</v>
      </c>
      <c r="V21" s="16">
        <v>-0.013425124845824477</v>
      </c>
      <c r="W21" s="1"/>
      <c r="X21" s="1"/>
      <c r="Y21" s="19"/>
      <c r="Z21" s="19"/>
      <c r="AA21" s="19"/>
      <c r="AB21" s="1"/>
      <c r="AC21" s="21" t="s">
        <v>76</v>
      </c>
      <c r="AD21" s="21">
        <v>982.0</v>
      </c>
      <c r="AE21" s="21">
        <v>12.0</v>
      </c>
      <c r="AF21" s="26">
        <v>0.25</v>
      </c>
      <c r="AG21" s="27">
        <v>0.823529411764706</v>
      </c>
      <c r="AH21" s="36">
        <v>0.752577319587629</v>
      </c>
      <c r="AI21" s="1"/>
      <c r="AJ21" s="1"/>
      <c r="AK21" s="1"/>
      <c r="AL21" s="1"/>
      <c r="AM21" s="1"/>
      <c r="AN21" s="1">
        <v>13.0</v>
      </c>
      <c r="AO21" s="16">
        <f t="shared" ref="AO21:AO22" si="21">0.01+(2*AN21)/100</f>
        <v>0.27</v>
      </c>
      <c r="AP21" s="1">
        <v>0.90695238</v>
      </c>
      <c r="AQ21" s="1">
        <v>0.0228222</v>
      </c>
      <c r="AR21" s="1"/>
      <c r="AS21" s="16"/>
      <c r="AT21" s="16"/>
      <c r="AU21" s="1"/>
      <c r="AV21" s="1">
        <v>29.0</v>
      </c>
      <c r="AW21" s="16">
        <v>0.5908</v>
      </c>
      <c r="AX21" s="1">
        <v>0.85837334</v>
      </c>
      <c r="AY21" s="16">
        <v>0.5908</v>
      </c>
      <c r="AZ21" s="1">
        <v>0.08490054</v>
      </c>
      <c r="BA21" s="1"/>
      <c r="BB21" s="1"/>
      <c r="BC21" s="1"/>
      <c r="BD21" s="1"/>
      <c r="BE21" s="21" t="s">
        <v>76</v>
      </c>
      <c r="BF21" s="21">
        <v>982.0</v>
      </c>
      <c r="BG21" s="21">
        <v>12.0</v>
      </c>
      <c r="BH21" s="26">
        <v>0.25</v>
      </c>
      <c r="BI21" s="27">
        <v>0.823529411764706</v>
      </c>
      <c r="BJ21" s="30">
        <f t="shared" si="11"/>
        <v>0.7757565806</v>
      </c>
      <c r="BK21" s="36">
        <v>0.752577319587629</v>
      </c>
      <c r="BL21" s="31">
        <f t="shared" si="12"/>
        <v>-0.02317926106</v>
      </c>
      <c r="BM21" s="1"/>
      <c r="BN21" s="31">
        <v>-0.0117540017016298</v>
      </c>
      <c r="BO21" s="1"/>
      <c r="BP21" s="1"/>
      <c r="BQ21" s="1">
        <f t="shared" si="15"/>
        <v>20</v>
      </c>
      <c r="BR21" s="1">
        <f t="shared" si="13"/>
        <v>0.02466091245</v>
      </c>
      <c r="BS21" s="1">
        <v>0.3191489361702128</v>
      </c>
      <c r="BT21" s="1">
        <v>0.3562091503267974</v>
      </c>
      <c r="BU21" s="1">
        <v>0.35276679841897235</v>
      </c>
      <c r="BV21" s="1"/>
      <c r="BW21" s="1"/>
    </row>
    <row r="22" ht="12.0" customHeight="1">
      <c r="A22" s="39"/>
      <c r="B22" s="39"/>
      <c r="C22" s="3" t="s">
        <v>77</v>
      </c>
      <c r="D22" s="3">
        <v>24.0</v>
      </c>
      <c r="E22" s="24">
        <v>13.0</v>
      </c>
      <c r="F22" s="25">
        <v>26.0</v>
      </c>
      <c r="G22" s="24">
        <v>115.0</v>
      </c>
      <c r="H22" s="25">
        <v>44.0</v>
      </c>
      <c r="I22" s="26">
        <f t="shared" si="2"/>
        <v>0.3333333333</v>
      </c>
      <c r="J22" s="27">
        <f t="shared" si="3"/>
        <v>0.7232704403</v>
      </c>
      <c r="K22" s="28">
        <f t="shared" si="4"/>
        <v>0.6464646465</v>
      </c>
      <c r="L22" s="29">
        <f t="shared" si="5"/>
        <v>0.2878787879</v>
      </c>
      <c r="M22" s="10">
        <f t="shared" si="6"/>
        <v>4.076923077</v>
      </c>
      <c r="N22" s="30">
        <f t="shared" si="7"/>
        <v>0.6846029292</v>
      </c>
      <c r="O22" s="31">
        <f t="shared" si="8"/>
        <v>-0.03813828274</v>
      </c>
      <c r="P22" s="32">
        <f t="shared" si="9"/>
        <v>0.6811442075</v>
      </c>
      <c r="Q22" s="33">
        <f t="shared" si="10"/>
        <v>0.04212623278</v>
      </c>
      <c r="R22" s="1"/>
      <c r="S22" s="16">
        <v>0.6811442068730349</v>
      </c>
      <c r="T22" s="16">
        <v>0.7232704402515723</v>
      </c>
      <c r="U22" s="16">
        <v>-0.011470191841827071</v>
      </c>
      <c r="V22" s="16">
        <v>-0.013420247366468518</v>
      </c>
      <c r="W22" s="1"/>
      <c r="X22" s="1"/>
      <c r="Y22" s="19"/>
      <c r="Z22" s="19"/>
      <c r="AA22" s="19"/>
      <c r="AB22" s="1"/>
      <c r="AC22" s="21" t="s">
        <v>78</v>
      </c>
      <c r="AD22" s="21">
        <v>356.0</v>
      </c>
      <c r="AE22" s="21">
        <v>12.0</v>
      </c>
      <c r="AF22" s="26">
        <v>0.253588516746411</v>
      </c>
      <c r="AG22" s="27">
        <v>0.333055091819699</v>
      </c>
      <c r="AH22" s="36">
        <v>0.321250888415067</v>
      </c>
      <c r="AI22" s="1"/>
      <c r="AJ22" s="1"/>
      <c r="AK22" s="1"/>
      <c r="AL22" s="1"/>
      <c r="AM22" s="1"/>
      <c r="AN22" s="1">
        <v>14.0</v>
      </c>
      <c r="AO22" s="16">
        <f t="shared" si="21"/>
        <v>0.29</v>
      </c>
      <c r="AP22" s="1">
        <v>0.94231821</v>
      </c>
      <c r="AQ22" s="1">
        <v>0.012782237</v>
      </c>
      <c r="AR22" s="1"/>
      <c r="AS22" s="16"/>
      <c r="AT22" s="16"/>
      <c r="AU22" s="1"/>
      <c r="AV22" s="1">
        <v>30.0</v>
      </c>
      <c r="AW22" s="16">
        <v>0.6093</v>
      </c>
      <c r="AX22" s="1">
        <v>0.8355107622</v>
      </c>
      <c r="AY22" s="16">
        <v>0.6093</v>
      </c>
      <c r="AZ22" s="1">
        <v>0.10132381</v>
      </c>
      <c r="BA22" s="1"/>
      <c r="BB22" s="1"/>
      <c r="BC22" s="1"/>
      <c r="BD22" s="1"/>
      <c r="BE22" s="21" t="s">
        <v>78</v>
      </c>
      <c r="BF22" s="21">
        <v>356.0</v>
      </c>
      <c r="BG22" s="21">
        <v>12.0</v>
      </c>
      <c r="BH22" s="26">
        <v>0.253588516746411</v>
      </c>
      <c r="BI22" s="27">
        <v>0.333055091819699</v>
      </c>
      <c r="BJ22" s="30">
        <f t="shared" si="11"/>
        <v>0.3240572671</v>
      </c>
      <c r="BK22" s="36">
        <v>0.321250888415067</v>
      </c>
      <c r="BL22" s="31">
        <f t="shared" si="12"/>
        <v>-0.00280637865</v>
      </c>
      <c r="BM22" s="1"/>
      <c r="BN22" s="31">
        <v>-0.0114701918418271</v>
      </c>
      <c r="BO22" s="1"/>
      <c r="BP22" s="1"/>
      <c r="BQ22" s="1">
        <f t="shared" si="15"/>
        <v>21</v>
      </c>
      <c r="BR22" s="1">
        <f t="shared" si="13"/>
        <v>0.02589395808</v>
      </c>
      <c r="BS22" s="1">
        <v>0.37777777777777777</v>
      </c>
      <c r="BT22" s="1">
        <v>0.3509991311902693</v>
      </c>
      <c r="BU22" s="1">
        <v>0.3538102643856921</v>
      </c>
      <c r="BV22" s="1"/>
      <c r="BW22" s="1"/>
    </row>
    <row r="23" ht="12.0" customHeight="1">
      <c r="A23" s="39"/>
      <c r="B23" s="39"/>
      <c r="C23" s="3" t="s">
        <v>79</v>
      </c>
      <c r="D23" s="3">
        <v>26.0</v>
      </c>
      <c r="E23" s="24">
        <v>133.0</v>
      </c>
      <c r="F23" s="25">
        <v>89.0</v>
      </c>
      <c r="G23" s="24">
        <v>1345.0</v>
      </c>
      <c r="H23" s="25">
        <v>511.0</v>
      </c>
      <c r="I23" s="26">
        <f t="shared" si="2"/>
        <v>0.5990990991</v>
      </c>
      <c r="J23" s="27">
        <f t="shared" si="3"/>
        <v>0.7246767241</v>
      </c>
      <c r="K23" s="28">
        <f t="shared" si="4"/>
        <v>0.7112608277</v>
      </c>
      <c r="L23" s="29">
        <f t="shared" si="5"/>
        <v>0.3099133782</v>
      </c>
      <c r="M23" s="10">
        <f t="shared" si="6"/>
        <v>8.36036036</v>
      </c>
      <c r="N23" s="30">
        <f t="shared" si="7"/>
        <v>0.706622764</v>
      </c>
      <c r="O23" s="31">
        <f t="shared" si="8"/>
        <v>0.004638063744</v>
      </c>
      <c r="P23" s="32">
        <f t="shared" si="9"/>
        <v>0.7301091448</v>
      </c>
      <c r="Q23" s="33">
        <f t="shared" si="10"/>
        <v>-0.005432420681</v>
      </c>
      <c r="R23" s="1"/>
      <c r="S23" s="16">
        <v>0.7301091427658131</v>
      </c>
      <c r="T23" s="16">
        <v>0.724676724137931</v>
      </c>
      <c r="U23" s="16">
        <v>-0.011453081798857512</v>
      </c>
      <c r="V23" s="16">
        <v>-0.012312409720941053</v>
      </c>
      <c r="W23" s="1"/>
      <c r="X23" s="1"/>
      <c r="Y23" s="19"/>
      <c r="Z23" s="19"/>
      <c r="AA23" s="19"/>
      <c r="AB23" s="1"/>
      <c r="AC23" s="21" t="s">
        <v>80</v>
      </c>
      <c r="AD23" s="21">
        <v>256.0</v>
      </c>
      <c r="AE23" s="21">
        <v>12.0</v>
      </c>
      <c r="AF23" s="26">
        <v>0.256637168141593</v>
      </c>
      <c r="AG23" s="27">
        <v>0.459978655282818</v>
      </c>
      <c r="AH23" s="36">
        <v>0.438095238095238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6"/>
      <c r="AT23" s="16"/>
      <c r="AU23" s="1"/>
      <c r="AV23" s="1">
        <v>31.0</v>
      </c>
      <c r="AW23" s="16">
        <v>0.6286</v>
      </c>
      <c r="AX23" s="1">
        <v>0.83970785</v>
      </c>
      <c r="AY23" s="16">
        <v>0.6286</v>
      </c>
      <c r="AZ23" s="1">
        <v>0.10059418</v>
      </c>
      <c r="BA23" s="1"/>
      <c r="BB23" s="1"/>
      <c r="BC23" s="1"/>
      <c r="BD23" s="1"/>
      <c r="BE23" s="21" t="s">
        <v>80</v>
      </c>
      <c r="BF23" s="21">
        <v>256.0</v>
      </c>
      <c r="BG23" s="21">
        <v>12.0</v>
      </c>
      <c r="BH23" s="26">
        <v>0.256637168141593</v>
      </c>
      <c r="BI23" s="27">
        <v>0.459978655282818</v>
      </c>
      <c r="BJ23" s="30">
        <f t="shared" si="11"/>
        <v>0.4410893199</v>
      </c>
      <c r="BK23" s="36">
        <v>0.438095238095238</v>
      </c>
      <c r="BL23" s="31">
        <f t="shared" si="12"/>
        <v>-0.002994081831</v>
      </c>
      <c r="BM23" s="1"/>
      <c r="BN23" s="31">
        <v>-0.0114530817988575</v>
      </c>
      <c r="BO23" s="1"/>
      <c r="BP23" s="1"/>
      <c r="BQ23" s="1">
        <f t="shared" si="15"/>
        <v>22</v>
      </c>
      <c r="BR23" s="1">
        <f t="shared" si="13"/>
        <v>0.0271270037</v>
      </c>
      <c r="BS23" s="1">
        <v>0.5</v>
      </c>
      <c r="BT23" s="1">
        <v>0.35294117647058826</v>
      </c>
      <c r="BU23" s="1">
        <v>0.3584905660377358</v>
      </c>
      <c r="BV23" s="1"/>
      <c r="BW23" s="1"/>
    </row>
    <row r="24" ht="12.0" customHeight="1">
      <c r="A24" s="39"/>
      <c r="B24" s="39"/>
      <c r="C24" s="3" t="s">
        <v>81</v>
      </c>
      <c r="D24" s="3">
        <v>27.0</v>
      </c>
      <c r="E24" s="24">
        <v>61.0</v>
      </c>
      <c r="F24" s="25">
        <v>92.0</v>
      </c>
      <c r="G24" s="24">
        <v>623.0</v>
      </c>
      <c r="H24" s="25">
        <v>347.0</v>
      </c>
      <c r="I24" s="26">
        <f t="shared" si="2"/>
        <v>0.3986928105</v>
      </c>
      <c r="J24" s="27">
        <f t="shared" si="3"/>
        <v>0.6422680412</v>
      </c>
      <c r="K24" s="28">
        <f t="shared" si="4"/>
        <v>0.6090828139</v>
      </c>
      <c r="L24" s="29">
        <f t="shared" si="5"/>
        <v>0.3633125557</v>
      </c>
      <c r="M24" s="10">
        <f t="shared" si="6"/>
        <v>6.339869281</v>
      </c>
      <c r="N24" s="30">
        <f t="shared" si="7"/>
        <v>0.6150326929</v>
      </c>
      <c r="O24" s="31">
        <f t="shared" si="8"/>
        <v>-0.005949879028</v>
      </c>
      <c r="P24" s="32">
        <f t="shared" si="9"/>
        <v>0.6356026572</v>
      </c>
      <c r="Q24" s="33">
        <f t="shared" si="10"/>
        <v>0.006665384045</v>
      </c>
      <c r="R24" s="1"/>
      <c r="S24" s="16">
        <v>0.635602656322428</v>
      </c>
      <c r="T24" s="16">
        <v>0.6422680412371135</v>
      </c>
      <c r="U24" s="16">
        <v>-0.011433762571869344</v>
      </c>
      <c r="V24" s="16">
        <v>-0.012288397496901915</v>
      </c>
      <c r="W24" s="1"/>
      <c r="X24" s="1"/>
      <c r="Y24" s="19"/>
      <c r="Z24" s="19"/>
      <c r="AA24" s="19"/>
      <c r="AB24" s="1"/>
      <c r="AC24" s="21" t="s">
        <v>82</v>
      </c>
      <c r="AD24" s="21">
        <v>1100.0</v>
      </c>
      <c r="AE24" s="21">
        <v>12.0</v>
      </c>
      <c r="AF24" s="26">
        <v>0.258064516129032</v>
      </c>
      <c r="AG24" s="27">
        <v>0.430194805194805</v>
      </c>
      <c r="AH24" s="36">
        <v>0.414454277286136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6"/>
      <c r="AT24" s="16"/>
      <c r="AU24" s="1"/>
      <c r="AV24" s="1">
        <v>32.0</v>
      </c>
      <c r="AW24" s="16">
        <v>0.6517</v>
      </c>
      <c r="AX24" s="1">
        <v>0.8428365542</v>
      </c>
      <c r="AY24" s="16">
        <v>0.6517</v>
      </c>
      <c r="AZ24" s="1">
        <v>0.1027324529</v>
      </c>
      <c r="BA24" s="1"/>
      <c r="BB24" s="1"/>
      <c r="BC24" s="1"/>
      <c r="BD24" s="1"/>
      <c r="BE24" s="21" t="s">
        <v>82</v>
      </c>
      <c r="BF24" s="21">
        <v>1100.0</v>
      </c>
      <c r="BG24" s="21">
        <v>12.0</v>
      </c>
      <c r="BH24" s="26">
        <v>0.258064516129032</v>
      </c>
      <c r="BI24" s="27">
        <v>0.430194805194805</v>
      </c>
      <c r="BJ24" s="30">
        <f t="shared" si="11"/>
        <v>0.413766336</v>
      </c>
      <c r="BK24" s="36">
        <v>0.414454277286136</v>
      </c>
      <c r="BL24" s="31">
        <f t="shared" si="12"/>
        <v>0.0006879413287</v>
      </c>
      <c r="BM24" s="1"/>
      <c r="BN24" s="31">
        <v>-0.0114337625718693</v>
      </c>
      <c r="BO24" s="1"/>
      <c r="BP24" s="1"/>
      <c r="BQ24" s="1">
        <f t="shared" si="15"/>
        <v>23</v>
      </c>
      <c r="BR24" s="1">
        <f t="shared" si="13"/>
        <v>0.02836004932</v>
      </c>
      <c r="BS24" s="1">
        <v>0.3082706766917293</v>
      </c>
      <c r="BT24" s="1">
        <v>0.3657865786578658</v>
      </c>
      <c r="BU24" s="1">
        <v>0.3618657098923629</v>
      </c>
      <c r="BV24" s="1"/>
      <c r="BW24" s="1"/>
    </row>
    <row r="25" ht="12.0" customHeight="1">
      <c r="A25" s="39"/>
      <c r="B25" s="39"/>
      <c r="C25" s="3" t="s">
        <v>83</v>
      </c>
      <c r="D25" s="3">
        <v>28.0</v>
      </c>
      <c r="E25" s="24">
        <v>29.0</v>
      </c>
      <c r="F25" s="25">
        <v>50.0</v>
      </c>
      <c r="G25" s="24">
        <v>700.0</v>
      </c>
      <c r="H25" s="25">
        <v>378.0</v>
      </c>
      <c r="I25" s="26">
        <f t="shared" si="2"/>
        <v>0.3670886076</v>
      </c>
      <c r="J25" s="27">
        <f t="shared" si="3"/>
        <v>0.6493506494</v>
      </c>
      <c r="K25" s="28">
        <f t="shared" si="4"/>
        <v>0.6300777874</v>
      </c>
      <c r="L25" s="29">
        <f t="shared" si="5"/>
        <v>0.3517718237</v>
      </c>
      <c r="M25" s="10">
        <f t="shared" si="6"/>
        <v>13.64556962</v>
      </c>
      <c r="N25" s="30">
        <f t="shared" si="7"/>
        <v>0.6193843038</v>
      </c>
      <c r="O25" s="31">
        <f t="shared" si="8"/>
        <v>0.01069348357</v>
      </c>
      <c r="P25" s="32">
        <f t="shared" si="9"/>
        <v>0.6612483622</v>
      </c>
      <c r="Q25" s="33">
        <f t="shared" si="10"/>
        <v>-0.01189771283</v>
      </c>
      <c r="R25" s="1"/>
      <c r="S25" s="16">
        <v>0.6612483614522386</v>
      </c>
      <c r="T25" s="16">
        <v>0.6493506493506493</v>
      </c>
      <c r="U25" s="16">
        <v>-0.011083329051404966</v>
      </c>
      <c r="V25" s="16">
        <v>-0.012249539924767738</v>
      </c>
      <c r="W25" s="1"/>
      <c r="X25" s="1"/>
      <c r="Y25" s="19"/>
      <c r="Z25" s="19"/>
      <c r="AA25" s="19"/>
      <c r="AB25" s="1"/>
      <c r="AC25" s="21" t="s">
        <v>84</v>
      </c>
      <c r="AD25" s="21">
        <v>1138.0</v>
      </c>
      <c r="AE25" s="21">
        <v>12.0</v>
      </c>
      <c r="AF25" s="26">
        <v>0.258064516129032</v>
      </c>
      <c r="AG25" s="27">
        <v>0.672176308539945</v>
      </c>
      <c r="AH25" s="36">
        <v>0.639593908629442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6"/>
      <c r="AT25" s="16"/>
      <c r="AU25" s="1"/>
      <c r="AV25" s="1">
        <v>33.0</v>
      </c>
      <c r="AW25" s="16">
        <v>0.6691</v>
      </c>
      <c r="AX25" s="1">
        <v>0.839758711</v>
      </c>
      <c r="AY25" s="16">
        <v>0.6691</v>
      </c>
      <c r="AZ25" s="1">
        <v>0.1062267003</v>
      </c>
      <c r="BA25" s="1"/>
      <c r="BB25" s="1"/>
      <c r="BC25" s="1"/>
      <c r="BD25" s="1"/>
      <c r="BE25" s="21" t="s">
        <v>84</v>
      </c>
      <c r="BF25" s="21">
        <v>1138.0</v>
      </c>
      <c r="BG25" s="21">
        <v>12.0</v>
      </c>
      <c r="BH25" s="26">
        <v>0.258064516129032</v>
      </c>
      <c r="BI25" s="27">
        <v>0.672176308539945</v>
      </c>
      <c r="BJ25" s="30">
        <f t="shared" si="11"/>
        <v>0.6363737073</v>
      </c>
      <c r="BK25" s="36">
        <v>0.639593908629442</v>
      </c>
      <c r="BL25" s="31">
        <f t="shared" si="12"/>
        <v>0.003220201304</v>
      </c>
      <c r="BM25" s="1"/>
      <c r="BN25" s="31">
        <v>-0.0110833290514049</v>
      </c>
      <c r="BO25" s="1"/>
      <c r="BP25" s="1"/>
      <c r="BQ25" s="1">
        <f t="shared" si="15"/>
        <v>24</v>
      </c>
      <c r="BR25" s="1">
        <f t="shared" si="13"/>
        <v>0.02959309494</v>
      </c>
      <c r="BS25" s="1">
        <v>0.25</v>
      </c>
      <c r="BT25" s="1">
        <v>0.3734567901234568</v>
      </c>
      <c r="BU25" s="1">
        <v>0.36627906976744184</v>
      </c>
      <c r="BV25" s="1"/>
      <c r="BW25" s="1"/>
    </row>
    <row r="26" ht="12.0" customHeight="1">
      <c r="A26" s="39"/>
      <c r="B26" s="39"/>
      <c r="C26" s="3" t="s">
        <v>85</v>
      </c>
      <c r="D26" s="3">
        <v>30.0</v>
      </c>
      <c r="E26" s="24">
        <v>84.0</v>
      </c>
      <c r="F26" s="25">
        <v>69.0</v>
      </c>
      <c r="G26" s="24">
        <v>1848.0</v>
      </c>
      <c r="H26" s="25">
        <v>570.0</v>
      </c>
      <c r="I26" s="26">
        <f t="shared" si="2"/>
        <v>0.5490196078</v>
      </c>
      <c r="J26" s="27">
        <f t="shared" si="3"/>
        <v>0.7642679901</v>
      </c>
      <c r="K26" s="28">
        <f t="shared" si="4"/>
        <v>0.7514585764</v>
      </c>
      <c r="L26" s="29">
        <f t="shared" si="5"/>
        <v>0.2543757293</v>
      </c>
      <c r="M26" s="10">
        <f t="shared" si="6"/>
        <v>15.80392157</v>
      </c>
      <c r="N26" s="30">
        <f t="shared" si="7"/>
        <v>0.7349347725</v>
      </c>
      <c r="O26" s="31">
        <f t="shared" si="8"/>
        <v>0.01652380391</v>
      </c>
      <c r="P26" s="32">
        <f t="shared" si="9"/>
        <v>0.7834040544</v>
      </c>
      <c r="Q26" s="33">
        <f t="shared" si="10"/>
        <v>-0.0191360643</v>
      </c>
      <c r="R26" s="1"/>
      <c r="S26" s="16">
        <v>0.7834040526698274</v>
      </c>
      <c r="T26" s="16">
        <v>0.7642679900744417</v>
      </c>
      <c r="U26" s="16">
        <v>-0.010707523965888255</v>
      </c>
      <c r="V26" s="16">
        <v>-0.012230249278670557</v>
      </c>
      <c r="W26" s="1"/>
      <c r="X26" s="1"/>
      <c r="Y26" s="19"/>
      <c r="Z26" s="19"/>
      <c r="AA26" s="19"/>
      <c r="AB26" s="1"/>
      <c r="AC26" s="21" t="s">
        <v>86</v>
      </c>
      <c r="AD26" s="21">
        <v>264.0</v>
      </c>
      <c r="AE26" s="21">
        <v>13.0</v>
      </c>
      <c r="AF26" s="26">
        <v>0.261627906976744</v>
      </c>
      <c r="AG26" s="27">
        <v>0.405774278215223</v>
      </c>
      <c r="AH26" s="36">
        <v>0.393837265286471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6"/>
      <c r="AT26" s="16"/>
      <c r="AU26" s="1"/>
      <c r="AV26" s="1">
        <v>34.0</v>
      </c>
      <c r="AW26" s="16">
        <v>0.6881</v>
      </c>
      <c r="AX26" s="1">
        <v>0.8470804206</v>
      </c>
      <c r="AY26" s="16">
        <v>0.6881</v>
      </c>
      <c r="AZ26" s="1">
        <v>0.10508365</v>
      </c>
      <c r="BA26" s="1"/>
      <c r="BB26" s="1"/>
      <c r="BC26" s="1"/>
      <c r="BD26" s="1"/>
      <c r="BE26" s="21" t="s">
        <v>86</v>
      </c>
      <c r="BF26" s="21">
        <v>264.0</v>
      </c>
      <c r="BG26" s="21">
        <v>13.0</v>
      </c>
      <c r="BH26" s="26">
        <v>0.261627906976744</v>
      </c>
      <c r="BI26" s="27">
        <v>0.405774278215223</v>
      </c>
      <c r="BJ26" s="30">
        <f t="shared" si="11"/>
        <v>0.3915320592</v>
      </c>
      <c r="BK26" s="36">
        <v>0.393837265286471</v>
      </c>
      <c r="BL26" s="31">
        <f t="shared" si="12"/>
        <v>0.002305206078</v>
      </c>
      <c r="BM26" s="1"/>
      <c r="BN26" s="31">
        <v>-0.0107075239658883</v>
      </c>
      <c r="BO26" s="1"/>
      <c r="BP26" s="1"/>
      <c r="BQ26" s="1">
        <f t="shared" si="15"/>
        <v>25</v>
      </c>
      <c r="BR26" s="1">
        <f t="shared" si="13"/>
        <v>0.03082614057</v>
      </c>
      <c r="BS26" s="1">
        <v>0.46</v>
      </c>
      <c r="BT26" s="1">
        <v>0.3678391959798995</v>
      </c>
      <c r="BU26" s="1">
        <v>0.3722488038277512</v>
      </c>
      <c r="BV26" s="1"/>
      <c r="BW26" s="1"/>
    </row>
    <row r="27" ht="12.0" customHeight="1">
      <c r="A27" s="39"/>
      <c r="B27" s="39"/>
      <c r="C27" s="3" t="s">
        <v>87</v>
      </c>
      <c r="D27" s="3">
        <v>31.0</v>
      </c>
      <c r="E27" s="24">
        <v>89.0</v>
      </c>
      <c r="F27" s="25">
        <v>98.0</v>
      </c>
      <c r="G27" s="24">
        <v>836.0</v>
      </c>
      <c r="H27" s="25">
        <v>441.0</v>
      </c>
      <c r="I27" s="26">
        <f t="shared" si="2"/>
        <v>0.4759358289</v>
      </c>
      <c r="J27" s="27">
        <f t="shared" si="3"/>
        <v>0.6546593579</v>
      </c>
      <c r="K27" s="28">
        <f t="shared" si="4"/>
        <v>0.6318306011</v>
      </c>
      <c r="L27" s="29">
        <f t="shared" si="5"/>
        <v>0.3620218579</v>
      </c>
      <c r="M27" s="10">
        <f t="shared" si="6"/>
        <v>6.828877005</v>
      </c>
      <c r="N27" s="30">
        <f t="shared" si="7"/>
        <v>0.6323605766</v>
      </c>
      <c r="O27" s="31">
        <f t="shared" si="8"/>
        <v>-0.0005299755518</v>
      </c>
      <c r="P27" s="32">
        <f t="shared" si="9"/>
        <v>0.654055513</v>
      </c>
      <c r="Q27" s="33">
        <f t="shared" si="10"/>
        <v>0.0006038448258</v>
      </c>
      <c r="R27" s="1"/>
      <c r="S27" s="16">
        <v>0.6540555117836133</v>
      </c>
      <c r="T27" s="16">
        <v>0.6546593578700078</v>
      </c>
      <c r="U27" s="16">
        <v>-0.010656965798608087</v>
      </c>
      <c r="V27" s="16">
        <v>-0.012213624878383178</v>
      </c>
      <c r="W27" s="1"/>
      <c r="X27" s="1"/>
      <c r="Y27" s="19"/>
      <c r="Z27" s="19"/>
      <c r="AA27" s="19"/>
      <c r="AB27" s="1"/>
      <c r="AC27" s="21" t="s">
        <v>88</v>
      </c>
      <c r="AD27" s="21">
        <v>252.0</v>
      </c>
      <c r="AE27" s="21">
        <v>13.0</v>
      </c>
      <c r="AF27" s="26">
        <v>0.26241134751773</v>
      </c>
      <c r="AG27" s="27">
        <v>0.483292583537082</v>
      </c>
      <c r="AH27" s="36">
        <v>0.460526315789474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6"/>
      <c r="AT27" s="16"/>
      <c r="AU27" s="1"/>
      <c r="AV27" s="1">
        <v>35.0</v>
      </c>
      <c r="AW27" s="40">
        <v>0.7089</v>
      </c>
      <c r="AX27" s="1">
        <v>0.8499492515</v>
      </c>
      <c r="AY27" s="40">
        <v>0.7089</v>
      </c>
      <c r="AZ27" s="1">
        <v>0.1047103076</v>
      </c>
      <c r="BA27" s="1"/>
      <c r="BB27" s="1"/>
      <c r="BC27" s="1"/>
      <c r="BD27" s="1"/>
      <c r="BE27" s="21" t="s">
        <v>88</v>
      </c>
      <c r="BF27" s="21">
        <v>252.0</v>
      </c>
      <c r="BG27" s="21">
        <v>13.0</v>
      </c>
      <c r="BH27" s="26">
        <v>0.26241134751773</v>
      </c>
      <c r="BI27" s="27">
        <v>0.483292583537082</v>
      </c>
      <c r="BJ27" s="30">
        <f t="shared" si="11"/>
        <v>0.4628299429</v>
      </c>
      <c r="BK27" s="36">
        <v>0.460526315789474</v>
      </c>
      <c r="BL27" s="31">
        <f t="shared" si="12"/>
        <v>-0.002303627088</v>
      </c>
      <c r="BM27" s="1"/>
      <c r="BN27" s="31">
        <v>-0.0106569657986081</v>
      </c>
      <c r="BO27" s="1"/>
      <c r="BP27" s="1"/>
      <c r="BQ27" s="1">
        <f t="shared" si="15"/>
        <v>26</v>
      </c>
      <c r="BR27" s="1">
        <f t="shared" si="13"/>
        <v>0.03205918619</v>
      </c>
      <c r="BS27" s="1">
        <v>0.29608938547486036</v>
      </c>
      <c r="BT27" s="1">
        <v>0.38755020080321284</v>
      </c>
      <c r="BU27" s="1">
        <v>0.37361702127659574</v>
      </c>
      <c r="BV27" s="1"/>
      <c r="BW27" s="1"/>
    </row>
    <row r="28" ht="12.0" customHeight="1">
      <c r="A28" s="39"/>
      <c r="B28" s="39"/>
      <c r="C28" s="3" t="s">
        <v>89</v>
      </c>
      <c r="D28" s="3">
        <v>32.0</v>
      </c>
      <c r="E28" s="24">
        <v>24.0</v>
      </c>
      <c r="F28" s="25">
        <v>13.0</v>
      </c>
      <c r="G28" s="24">
        <v>272.0</v>
      </c>
      <c r="H28" s="25">
        <v>92.0</v>
      </c>
      <c r="I28" s="26">
        <f t="shared" si="2"/>
        <v>0.6486486486</v>
      </c>
      <c r="J28" s="27">
        <f t="shared" si="3"/>
        <v>0.7472527473</v>
      </c>
      <c r="K28" s="28">
        <f t="shared" si="4"/>
        <v>0.7381546135</v>
      </c>
      <c r="L28" s="29">
        <f t="shared" si="5"/>
        <v>0.289276808</v>
      </c>
      <c r="M28" s="10">
        <f t="shared" si="6"/>
        <v>9.837837838</v>
      </c>
      <c r="N28" s="30">
        <f t="shared" si="7"/>
        <v>0.7323912673</v>
      </c>
      <c r="O28" s="31">
        <f t="shared" si="8"/>
        <v>0.005763346214</v>
      </c>
      <c r="P28" s="32">
        <f t="shared" si="9"/>
        <v>0.7540800447</v>
      </c>
      <c r="Q28" s="33">
        <f t="shared" si="10"/>
        <v>-0.006827297494</v>
      </c>
      <c r="R28" s="1"/>
      <c r="S28" s="16">
        <v>0.7540800423120404</v>
      </c>
      <c r="T28" s="16">
        <v>0.7472527472527473</v>
      </c>
      <c r="U28" s="16">
        <v>-0.010541575837641703</v>
      </c>
      <c r="V28" s="16">
        <v>-0.01213848468469858</v>
      </c>
      <c r="W28" s="1"/>
      <c r="X28" s="1"/>
      <c r="Y28" s="19"/>
      <c r="Z28" s="19"/>
      <c r="AA28" s="19"/>
      <c r="AB28" s="1"/>
      <c r="AC28" s="21" t="s">
        <v>90</v>
      </c>
      <c r="AD28" s="21">
        <v>366.0</v>
      </c>
      <c r="AE28" s="21">
        <v>13.0</v>
      </c>
      <c r="AF28" s="26">
        <v>0.262626262626263</v>
      </c>
      <c r="AG28" s="27">
        <v>0.34979633401222</v>
      </c>
      <c r="AH28" s="36">
        <v>0.341813135985199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6"/>
      <c r="AT28" s="16"/>
      <c r="AU28" s="1"/>
      <c r="AV28" s="1">
        <v>36.0</v>
      </c>
      <c r="AW28" s="40">
        <v>0.7316</v>
      </c>
      <c r="AX28" s="1">
        <v>0.827576333</v>
      </c>
      <c r="AY28" s="40">
        <v>0.7316</v>
      </c>
      <c r="AZ28" s="1">
        <v>0.12471041689</v>
      </c>
      <c r="BA28" s="1"/>
      <c r="BB28" s="1"/>
      <c r="BC28" s="1"/>
      <c r="BD28" s="1"/>
      <c r="BE28" s="21" t="s">
        <v>90</v>
      </c>
      <c r="BF28" s="21">
        <v>366.0</v>
      </c>
      <c r="BG28" s="21">
        <v>13.0</v>
      </c>
      <c r="BH28" s="26">
        <v>0.262626262626263</v>
      </c>
      <c r="BI28" s="27">
        <v>0.34979633401222</v>
      </c>
      <c r="BJ28" s="30">
        <f t="shared" si="11"/>
        <v>0.3401510584</v>
      </c>
      <c r="BK28" s="36">
        <v>0.341813135985199</v>
      </c>
      <c r="BL28" s="31">
        <f t="shared" si="12"/>
        <v>0.001662077629</v>
      </c>
      <c r="BM28" s="1"/>
      <c r="BN28" s="31">
        <v>-0.0105415758376417</v>
      </c>
      <c r="BO28" s="1"/>
      <c r="BP28" s="1"/>
      <c r="BQ28" s="1">
        <f t="shared" si="15"/>
        <v>27</v>
      </c>
      <c r="BR28" s="1">
        <f t="shared" si="13"/>
        <v>0.03329223181</v>
      </c>
      <c r="BS28" s="1">
        <v>0.2972972972972973</v>
      </c>
      <c r="BT28" s="1">
        <v>0.38317757009345793</v>
      </c>
      <c r="BU28" s="1">
        <v>0.3743016759776536</v>
      </c>
      <c r="BV28" s="1"/>
      <c r="BW28" s="1"/>
    </row>
    <row r="29" ht="12.0" customHeight="1">
      <c r="A29" s="39"/>
      <c r="B29" s="39"/>
      <c r="C29" s="3" t="s">
        <v>91</v>
      </c>
      <c r="D29" s="3">
        <v>33.0</v>
      </c>
      <c r="E29" s="24">
        <v>209.0</v>
      </c>
      <c r="F29" s="25">
        <v>95.0</v>
      </c>
      <c r="G29" s="24">
        <v>1342.0</v>
      </c>
      <c r="H29" s="25">
        <v>568.0</v>
      </c>
      <c r="I29" s="26">
        <f t="shared" si="2"/>
        <v>0.6875</v>
      </c>
      <c r="J29" s="27">
        <f t="shared" si="3"/>
        <v>0.702617801</v>
      </c>
      <c r="K29" s="28">
        <f t="shared" si="4"/>
        <v>0.7005420054</v>
      </c>
      <c r="L29" s="29">
        <f t="shared" si="5"/>
        <v>0.3509485095</v>
      </c>
      <c r="M29" s="10">
        <f t="shared" si="6"/>
        <v>6.282894737</v>
      </c>
      <c r="N29" s="30">
        <f t="shared" si="7"/>
        <v>0.7007650662</v>
      </c>
      <c r="O29" s="31">
        <f t="shared" si="8"/>
        <v>-0.0002230608226</v>
      </c>
      <c r="P29" s="32">
        <f t="shared" si="9"/>
        <v>0.7023511812</v>
      </c>
      <c r="Q29" s="33">
        <f t="shared" si="10"/>
        <v>0.0002666198387</v>
      </c>
      <c r="R29" s="1"/>
      <c r="S29" s="16">
        <v>0.7023511784488979</v>
      </c>
      <c r="T29" s="16">
        <v>0.7026178010471205</v>
      </c>
      <c r="U29" s="16">
        <v>-0.010418745303294452</v>
      </c>
      <c r="V29" s="16">
        <v>-0.012017237129218206</v>
      </c>
      <c r="W29" s="1"/>
      <c r="X29" s="1"/>
      <c r="Y29" s="19"/>
      <c r="Z29" s="19"/>
      <c r="AA29" s="19"/>
      <c r="AB29" s="1"/>
      <c r="AC29" s="21" t="s">
        <v>92</v>
      </c>
      <c r="AD29" s="21">
        <v>539.0</v>
      </c>
      <c r="AE29" s="21">
        <v>13.0</v>
      </c>
      <c r="AF29" s="26">
        <v>0.264705882352941</v>
      </c>
      <c r="AG29" s="27">
        <v>0.460144927536232</v>
      </c>
      <c r="AH29" s="36">
        <v>0.438709677419355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6"/>
      <c r="AT29" s="1"/>
      <c r="AU29" s="1"/>
      <c r="AV29" s="1">
        <v>37.0</v>
      </c>
      <c r="AW29" s="16">
        <v>0.7501</v>
      </c>
      <c r="AX29" s="1">
        <v>0.877851549</v>
      </c>
      <c r="AY29" s="16">
        <v>0.7501</v>
      </c>
      <c r="AZ29" s="1">
        <v>0.0896238982</v>
      </c>
      <c r="BA29" s="1"/>
      <c r="BB29" s="1"/>
      <c r="BC29" s="1"/>
      <c r="BD29" s="1"/>
      <c r="BE29" s="21" t="s">
        <v>92</v>
      </c>
      <c r="BF29" s="21">
        <v>539.0</v>
      </c>
      <c r="BG29" s="21">
        <v>13.0</v>
      </c>
      <c r="BH29" s="26">
        <v>0.264705882352941</v>
      </c>
      <c r="BI29" s="27">
        <v>0.460144927536232</v>
      </c>
      <c r="BJ29" s="30">
        <f t="shared" si="11"/>
        <v>0.4416827762</v>
      </c>
      <c r="BK29" s="36">
        <v>0.438709677419355</v>
      </c>
      <c r="BL29" s="31">
        <f t="shared" si="12"/>
        <v>-0.002973098806</v>
      </c>
      <c r="BM29" s="1"/>
      <c r="BN29" s="31">
        <v>-0.0104187453032946</v>
      </c>
      <c r="BO29" s="1"/>
      <c r="BP29" s="1"/>
      <c r="BQ29" s="1">
        <f t="shared" si="15"/>
        <v>28</v>
      </c>
      <c r="BR29" s="1">
        <f t="shared" si="13"/>
        <v>0.03452527744</v>
      </c>
      <c r="BS29" s="1">
        <v>0.375</v>
      </c>
      <c r="BT29" s="1">
        <v>0.379746835443038</v>
      </c>
      <c r="BU29" s="1">
        <v>0.3792822185970636</v>
      </c>
      <c r="BV29" s="1"/>
      <c r="BW29" s="1"/>
    </row>
    <row r="30" ht="12.0" customHeight="1">
      <c r="A30" s="39"/>
      <c r="B30" s="39"/>
      <c r="C30" s="3" t="s">
        <v>93</v>
      </c>
      <c r="D30" s="3">
        <v>34.0</v>
      </c>
      <c r="E30" s="24">
        <v>87.0</v>
      </c>
      <c r="F30" s="25">
        <v>33.0</v>
      </c>
      <c r="G30" s="24">
        <v>563.0</v>
      </c>
      <c r="H30" s="25">
        <v>253.0</v>
      </c>
      <c r="I30" s="26">
        <f t="shared" si="2"/>
        <v>0.725</v>
      </c>
      <c r="J30" s="27">
        <f t="shared" si="3"/>
        <v>0.6899509804</v>
      </c>
      <c r="K30" s="28">
        <f t="shared" si="4"/>
        <v>0.6944444444</v>
      </c>
      <c r="L30" s="29">
        <f t="shared" si="5"/>
        <v>0.3632478632</v>
      </c>
      <c r="M30" s="10">
        <f t="shared" si="6"/>
        <v>6.8</v>
      </c>
      <c r="N30" s="30">
        <f t="shared" si="7"/>
        <v>0.6966231729</v>
      </c>
      <c r="O30" s="31">
        <f t="shared" si="8"/>
        <v>-0.002178728417</v>
      </c>
      <c r="P30" s="32">
        <f t="shared" si="9"/>
        <v>0.6873239491</v>
      </c>
      <c r="Q30" s="33">
        <f t="shared" si="10"/>
        <v>0.00262703131</v>
      </c>
      <c r="R30" s="1"/>
      <c r="S30" s="16">
        <v>0.6873239459861028</v>
      </c>
      <c r="T30" s="16">
        <v>0.6899509803921569</v>
      </c>
      <c r="U30" s="16">
        <v>-0.010364708035310977</v>
      </c>
      <c r="V30" s="16">
        <v>-0.012000617362522892</v>
      </c>
      <c r="W30" s="1"/>
      <c r="X30" s="1"/>
      <c r="Y30" s="19"/>
      <c r="Z30" s="19"/>
      <c r="AA30" s="19"/>
      <c r="AB30" s="1"/>
      <c r="AC30" s="21" t="s">
        <v>94</v>
      </c>
      <c r="AD30" s="21">
        <v>297.0</v>
      </c>
      <c r="AE30" s="21">
        <v>13.0</v>
      </c>
      <c r="AF30" s="26">
        <v>0.266129032258064</v>
      </c>
      <c r="AG30" s="27">
        <v>0.618061309030654</v>
      </c>
      <c r="AH30" s="36">
        <v>0.585274229902329</v>
      </c>
      <c r="AI30" s="1"/>
      <c r="AJ30" s="1"/>
      <c r="AK30" s="1"/>
      <c r="AL30" s="1"/>
      <c r="AM30" s="1"/>
      <c r="AN30" s="1"/>
      <c r="AO30" s="1"/>
      <c r="AP30" s="1"/>
      <c r="AQ30" s="1"/>
      <c r="AR30" s="16"/>
      <c r="AS30" s="16"/>
      <c r="AT30" s="1"/>
      <c r="AU30" s="1"/>
      <c r="AV30" s="1">
        <v>38.0</v>
      </c>
      <c r="AW30" s="16">
        <v>0.7685</v>
      </c>
      <c r="AX30" s="1">
        <v>0.827789305353</v>
      </c>
      <c r="AY30" s="16">
        <v>0.7685</v>
      </c>
      <c r="AZ30" s="1">
        <v>0.13156368</v>
      </c>
      <c r="BA30" s="1"/>
      <c r="BB30" s="1"/>
      <c r="BC30" s="1"/>
      <c r="BD30" s="1"/>
      <c r="BE30" s="21" t="s">
        <v>94</v>
      </c>
      <c r="BF30" s="21">
        <v>297.0</v>
      </c>
      <c r="BG30" s="21">
        <v>13.0</v>
      </c>
      <c r="BH30" s="26">
        <v>0.266129032258064</v>
      </c>
      <c r="BI30" s="27">
        <v>0.618061309030654</v>
      </c>
      <c r="BJ30" s="30">
        <f t="shared" si="11"/>
        <v>0.5867887402</v>
      </c>
      <c r="BK30" s="36">
        <v>0.585274229902329</v>
      </c>
      <c r="BL30" s="31">
        <f t="shared" si="12"/>
        <v>-0.00151451031</v>
      </c>
      <c r="BM30" s="1"/>
      <c r="BN30" s="31">
        <v>-0.010364708035311</v>
      </c>
      <c r="BO30" s="1"/>
      <c r="BP30" s="1"/>
      <c r="BQ30" s="1">
        <f t="shared" si="15"/>
        <v>29</v>
      </c>
      <c r="BR30" s="1">
        <f t="shared" si="13"/>
        <v>0.03575832306</v>
      </c>
      <c r="BS30" s="1">
        <v>0.75</v>
      </c>
      <c r="BT30" s="1">
        <v>0.34285714285714286</v>
      </c>
      <c r="BU30" s="1">
        <v>0.38461538461538464</v>
      </c>
      <c r="BV30" s="1"/>
      <c r="BW30" s="1"/>
    </row>
    <row r="31" ht="12.0" customHeight="1">
      <c r="A31" s="39"/>
      <c r="B31" s="39"/>
      <c r="C31" s="3" t="s">
        <v>95</v>
      </c>
      <c r="D31" s="3">
        <v>35.0</v>
      </c>
      <c r="E31" s="24">
        <v>103.0</v>
      </c>
      <c r="F31" s="25">
        <v>35.0</v>
      </c>
      <c r="G31" s="24">
        <v>644.0</v>
      </c>
      <c r="H31" s="25">
        <v>185.0</v>
      </c>
      <c r="I31" s="26">
        <f t="shared" si="2"/>
        <v>0.7463768116</v>
      </c>
      <c r="J31" s="27">
        <f t="shared" si="3"/>
        <v>0.7768395657</v>
      </c>
      <c r="K31" s="28">
        <f t="shared" si="4"/>
        <v>0.7724922441</v>
      </c>
      <c r="L31" s="29">
        <f t="shared" si="5"/>
        <v>0.2978283351</v>
      </c>
      <c r="M31" s="10">
        <f t="shared" si="6"/>
        <v>6.007246377</v>
      </c>
      <c r="N31" s="30">
        <f t="shared" si="7"/>
        <v>0.7722328191</v>
      </c>
      <c r="O31" s="31">
        <f t="shared" si="8"/>
        <v>0.0002594249238</v>
      </c>
      <c r="P31" s="32">
        <f t="shared" si="9"/>
        <v>0.7771539429</v>
      </c>
      <c r="Q31" s="33">
        <f t="shared" si="10"/>
        <v>-0.0003143771359</v>
      </c>
      <c r="R31" s="1"/>
      <c r="S31" s="16">
        <v>0.7771539395804018</v>
      </c>
      <c r="T31" s="16">
        <v>0.7768395657418576</v>
      </c>
      <c r="U31" s="16">
        <v>-0.010270421705373955</v>
      </c>
      <c r="V31" s="16">
        <v>-0.011897712101589297</v>
      </c>
      <c r="W31" s="1"/>
      <c r="X31" s="1"/>
      <c r="Y31" s="19"/>
      <c r="Z31" s="19"/>
      <c r="AA31" s="19"/>
      <c r="AB31" s="1"/>
      <c r="AC31" s="21" t="s">
        <v>96</v>
      </c>
      <c r="AD31" s="21">
        <v>426.0</v>
      </c>
      <c r="AE31" s="21">
        <v>13.0</v>
      </c>
      <c r="AF31" s="26">
        <v>0.269767441860465</v>
      </c>
      <c r="AG31" s="27">
        <v>0.427487352445194</v>
      </c>
      <c r="AH31" s="36">
        <v>0.403283369022127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6"/>
      <c r="AT31" s="1"/>
      <c r="AU31" s="1"/>
      <c r="AV31" s="1">
        <v>39.0</v>
      </c>
      <c r="AW31" s="16">
        <v>0.787</v>
      </c>
      <c r="AX31" s="1">
        <v>0.835688963842473</v>
      </c>
      <c r="AY31" s="16">
        <v>0.787</v>
      </c>
      <c r="AZ31" s="1">
        <v>0.128967905</v>
      </c>
      <c r="BA31" s="1"/>
      <c r="BB31" s="1"/>
      <c r="BC31" s="1"/>
      <c r="BD31" s="1"/>
      <c r="BE31" s="21" t="s">
        <v>96</v>
      </c>
      <c r="BF31" s="21">
        <v>426.0</v>
      </c>
      <c r="BG31" s="21">
        <v>13.0</v>
      </c>
      <c r="BH31" s="26">
        <v>0.269767441860465</v>
      </c>
      <c r="BI31" s="27">
        <v>0.427487352445194</v>
      </c>
      <c r="BJ31" s="30">
        <f t="shared" si="11"/>
        <v>0.4120024484</v>
      </c>
      <c r="BK31" s="36">
        <v>0.403283369022127</v>
      </c>
      <c r="BL31" s="31">
        <f t="shared" si="12"/>
        <v>-0.008719079351</v>
      </c>
      <c r="BM31" s="1"/>
      <c r="BN31" s="31">
        <v>-0.0102704217053741</v>
      </c>
      <c r="BO31" s="1"/>
      <c r="BP31" s="1"/>
      <c r="BQ31" s="1">
        <f t="shared" si="15"/>
        <v>30</v>
      </c>
      <c r="BR31" s="1">
        <f t="shared" si="13"/>
        <v>0.03699136868</v>
      </c>
      <c r="BS31" s="1">
        <v>0.3548387096774194</v>
      </c>
      <c r="BT31" s="1">
        <v>0.39661016949152544</v>
      </c>
      <c r="BU31" s="1">
        <v>0.39263803680981596</v>
      </c>
      <c r="BV31" s="1"/>
      <c r="BW31" s="1"/>
    </row>
    <row r="32" ht="12.0" customHeight="1">
      <c r="A32" s="39"/>
      <c r="B32" s="39"/>
      <c r="C32" s="3" t="s">
        <v>97</v>
      </c>
      <c r="D32" s="3">
        <v>36.0</v>
      </c>
      <c r="E32" s="24">
        <v>120.0</v>
      </c>
      <c r="F32" s="25">
        <v>74.0</v>
      </c>
      <c r="G32" s="24">
        <v>751.0</v>
      </c>
      <c r="H32" s="25">
        <v>343.0</v>
      </c>
      <c r="I32" s="26">
        <f t="shared" si="2"/>
        <v>0.618556701</v>
      </c>
      <c r="J32" s="27">
        <f t="shared" si="3"/>
        <v>0.6864716636</v>
      </c>
      <c r="K32" s="28">
        <f t="shared" si="4"/>
        <v>0.676242236</v>
      </c>
      <c r="L32" s="29">
        <f t="shared" si="5"/>
        <v>0.3594720497</v>
      </c>
      <c r="M32" s="10">
        <f t="shared" si="6"/>
        <v>5.639175258</v>
      </c>
      <c r="N32" s="30">
        <f t="shared" si="7"/>
        <v>0.6766771459</v>
      </c>
      <c r="O32" s="31">
        <f t="shared" si="8"/>
        <v>-0.0004349098277</v>
      </c>
      <c r="P32" s="32">
        <f t="shared" si="9"/>
        <v>0.685960005</v>
      </c>
      <c r="Q32" s="33">
        <f t="shared" si="10"/>
        <v>0.0005116586209</v>
      </c>
      <c r="R32" s="1"/>
      <c r="S32" s="16">
        <v>0.6859600028002607</v>
      </c>
      <c r="T32" s="16">
        <v>0.6864716636197441</v>
      </c>
      <c r="U32" s="16">
        <v>-0.009202988489641961</v>
      </c>
      <c r="V32" s="16">
        <v>-0.01161159567585246</v>
      </c>
      <c r="W32" s="1"/>
      <c r="X32" s="1"/>
      <c r="Y32" s="19"/>
      <c r="Z32" s="19"/>
      <c r="AA32" s="19"/>
      <c r="AB32" s="1"/>
      <c r="AC32" s="21" t="s">
        <v>98</v>
      </c>
      <c r="AD32" s="21">
        <v>259.0</v>
      </c>
      <c r="AE32" s="21">
        <v>13.0</v>
      </c>
      <c r="AF32" s="26">
        <v>0.272</v>
      </c>
      <c r="AG32" s="27">
        <v>0.500361010830325</v>
      </c>
      <c r="AH32" s="36">
        <v>0.481456953642384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6"/>
      <c r="AT32" s="1"/>
      <c r="AU32" s="1"/>
      <c r="AV32" s="1">
        <v>40.0</v>
      </c>
      <c r="AW32" s="16">
        <v>0.8079</v>
      </c>
      <c r="AX32" s="1">
        <v>0.84828292</v>
      </c>
      <c r="AY32" s="16">
        <v>0.8079</v>
      </c>
      <c r="AZ32" s="1">
        <v>0.1221544</v>
      </c>
      <c r="BA32" s="1"/>
      <c r="BB32" s="1"/>
      <c r="BC32" s="1"/>
      <c r="BD32" s="1"/>
      <c r="BE32" s="21" t="s">
        <v>98</v>
      </c>
      <c r="BF32" s="21">
        <v>259.0</v>
      </c>
      <c r="BG32" s="21">
        <v>13.0</v>
      </c>
      <c r="BH32" s="26">
        <v>0.272</v>
      </c>
      <c r="BI32" s="27">
        <v>0.500361010830325</v>
      </c>
      <c r="BJ32" s="30">
        <f t="shared" si="11"/>
        <v>0.4789888104</v>
      </c>
      <c r="BK32" s="36">
        <v>0.481456953642384</v>
      </c>
      <c r="BL32" s="31">
        <f t="shared" si="12"/>
        <v>0.002468143237</v>
      </c>
      <c r="BM32" s="1"/>
      <c r="BN32" s="31">
        <v>-0.00920298848964207</v>
      </c>
      <c r="BO32" s="1"/>
      <c r="BP32" s="1"/>
      <c r="BQ32" s="1">
        <f t="shared" si="15"/>
        <v>31</v>
      </c>
      <c r="BR32" s="1">
        <f t="shared" si="13"/>
        <v>0.0382244143</v>
      </c>
      <c r="BS32" s="1">
        <v>0.2616279069767442</v>
      </c>
      <c r="BT32" s="1">
        <v>0.4057742782152231</v>
      </c>
      <c r="BU32" s="1">
        <v>0.3938372652864709</v>
      </c>
      <c r="BV32" s="1"/>
      <c r="BW32" s="1"/>
    </row>
    <row r="33" ht="12.0" customHeight="1">
      <c r="A33" s="39"/>
      <c r="B33" s="39"/>
      <c r="C33" s="3" t="s">
        <v>99</v>
      </c>
      <c r="D33" s="3">
        <v>37.0</v>
      </c>
      <c r="E33" s="24">
        <v>42.0</v>
      </c>
      <c r="F33" s="25">
        <v>30.0</v>
      </c>
      <c r="G33" s="24">
        <v>261.0</v>
      </c>
      <c r="H33" s="25">
        <v>178.0</v>
      </c>
      <c r="I33" s="26">
        <f t="shared" si="2"/>
        <v>0.5833333333</v>
      </c>
      <c r="J33" s="27">
        <f t="shared" si="3"/>
        <v>0.5945330296</v>
      </c>
      <c r="K33" s="28">
        <f t="shared" si="4"/>
        <v>0.5929549902</v>
      </c>
      <c r="L33" s="29">
        <f t="shared" si="5"/>
        <v>0.4305283757</v>
      </c>
      <c r="M33" s="10">
        <f t="shared" si="6"/>
        <v>6.097222222</v>
      </c>
      <c r="N33" s="30">
        <f t="shared" si="7"/>
        <v>0.5931634491</v>
      </c>
      <c r="O33" s="31">
        <f t="shared" si="8"/>
        <v>-0.0002084589215</v>
      </c>
      <c r="P33" s="32">
        <f t="shared" si="9"/>
        <v>0.5942897397</v>
      </c>
      <c r="Q33" s="33">
        <f t="shared" si="10"/>
        <v>0.0002432899297</v>
      </c>
      <c r="R33" s="1"/>
      <c r="S33" s="16">
        <v>0.5942897377432468</v>
      </c>
      <c r="T33" s="16">
        <v>0.5945330296127562</v>
      </c>
      <c r="U33" s="16">
        <v>-0.009028538351518955</v>
      </c>
      <c r="V33" s="16">
        <v>-0.011293435492398585</v>
      </c>
      <c r="W33" s="1"/>
      <c r="X33" s="1"/>
      <c r="Y33" s="19"/>
      <c r="Z33" s="19"/>
      <c r="AA33" s="19"/>
      <c r="AB33" s="1"/>
      <c r="AC33" s="21" t="s">
        <v>100</v>
      </c>
      <c r="AD33" s="21">
        <v>361.0</v>
      </c>
      <c r="AE33" s="21">
        <v>13.0</v>
      </c>
      <c r="AF33" s="26">
        <v>0.274285714285714</v>
      </c>
      <c r="AG33" s="27">
        <v>0.327014218009479</v>
      </c>
      <c r="AH33" s="36">
        <v>0.322975929978118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6"/>
      <c r="AT33" s="1"/>
      <c r="AU33" s="1"/>
      <c r="AV33" s="1">
        <v>41.0</v>
      </c>
      <c r="AW33" s="16">
        <v>0.8308</v>
      </c>
      <c r="AX33" s="1">
        <v>0.69996009173</v>
      </c>
      <c r="AY33" s="16">
        <v>0.8308</v>
      </c>
      <c r="AZ33" s="1">
        <v>0.2532665821</v>
      </c>
      <c r="BA33" s="1"/>
      <c r="BB33" s="1"/>
      <c r="BC33" s="1"/>
      <c r="BD33" s="1"/>
      <c r="BE33" s="21" t="s">
        <v>100</v>
      </c>
      <c r="BF33" s="21">
        <v>361.0</v>
      </c>
      <c r="BG33" s="21">
        <v>13.0</v>
      </c>
      <c r="BH33" s="26">
        <v>0.274285714285714</v>
      </c>
      <c r="BI33" s="27">
        <v>0.327014218009479</v>
      </c>
      <c r="BJ33" s="30">
        <f t="shared" si="11"/>
        <v>0.3201837632</v>
      </c>
      <c r="BK33" s="36">
        <v>0.322975929978118</v>
      </c>
      <c r="BL33" s="31">
        <f t="shared" si="12"/>
        <v>0.002792166786</v>
      </c>
      <c r="BM33" s="1"/>
      <c r="BN33" s="31">
        <v>-0.00902853835151907</v>
      </c>
      <c r="BO33" s="1"/>
      <c r="BP33" s="1"/>
      <c r="BQ33" s="1">
        <f t="shared" si="15"/>
        <v>32</v>
      </c>
      <c r="BR33" s="1">
        <f t="shared" si="13"/>
        <v>0.03945745993</v>
      </c>
      <c r="BS33" s="1">
        <v>0.5333333333333333</v>
      </c>
      <c r="BT33" s="1">
        <v>0.37373737373737376</v>
      </c>
      <c r="BU33" s="1">
        <v>0.39473684210526316</v>
      </c>
      <c r="BV33" s="1"/>
      <c r="BW33" s="1"/>
    </row>
    <row r="34" ht="12.0" customHeight="1">
      <c r="A34" s="39"/>
      <c r="B34" s="39"/>
      <c r="C34" s="3" t="s">
        <v>101</v>
      </c>
      <c r="D34" s="3">
        <v>38.0</v>
      </c>
      <c r="E34" s="24">
        <v>75.0</v>
      </c>
      <c r="F34" s="25">
        <v>71.0</v>
      </c>
      <c r="G34" s="24">
        <v>405.0</v>
      </c>
      <c r="H34" s="25">
        <v>302.0</v>
      </c>
      <c r="I34" s="26">
        <f t="shared" si="2"/>
        <v>0.5136986301</v>
      </c>
      <c r="J34" s="27">
        <f t="shared" si="3"/>
        <v>0.5728429986</v>
      </c>
      <c r="K34" s="28">
        <f t="shared" si="4"/>
        <v>0.5627198124</v>
      </c>
      <c r="L34" s="29">
        <f t="shared" si="5"/>
        <v>0.4419695193</v>
      </c>
      <c r="M34" s="10">
        <f t="shared" si="6"/>
        <v>4.842465753</v>
      </c>
      <c r="N34" s="30">
        <f t="shared" si="7"/>
        <v>0.5650061978</v>
      </c>
      <c r="O34" s="31">
        <f t="shared" si="8"/>
        <v>-0.002286385405</v>
      </c>
      <c r="P34" s="32">
        <f t="shared" si="9"/>
        <v>0.5702160035</v>
      </c>
      <c r="Q34" s="33">
        <f t="shared" si="10"/>
        <v>0.002626995114</v>
      </c>
      <c r="R34" s="1"/>
      <c r="S34" s="16">
        <v>0.5702160019910352</v>
      </c>
      <c r="T34" s="16">
        <v>0.5728429985855729</v>
      </c>
      <c r="U34" s="16">
        <v>-0.00888191362492019</v>
      </c>
      <c r="V34" s="16">
        <v>-0.011110812323572139</v>
      </c>
      <c r="W34" s="1"/>
      <c r="X34" s="1"/>
      <c r="Y34" s="19"/>
      <c r="Z34" s="19"/>
      <c r="AA34" s="19"/>
      <c r="AB34" s="1"/>
      <c r="AC34" s="21" t="s">
        <v>102</v>
      </c>
      <c r="AD34" s="21">
        <v>261.0</v>
      </c>
      <c r="AE34" s="21">
        <v>13.0</v>
      </c>
      <c r="AF34" s="26">
        <v>0.274509803921569</v>
      </c>
      <c r="AG34" s="27">
        <v>0.440145102781137</v>
      </c>
      <c r="AH34" s="36">
        <v>0.421959095801938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6"/>
      <c r="AT34" s="1"/>
      <c r="AU34" s="1"/>
      <c r="AV34" s="1">
        <v>42.0</v>
      </c>
      <c r="AW34" s="16">
        <v>0.849</v>
      </c>
      <c r="AX34" s="1">
        <v>0.8088844178</v>
      </c>
      <c r="AY34" s="16">
        <v>0.849</v>
      </c>
      <c r="AZ34" s="1">
        <v>0.1646086</v>
      </c>
      <c r="BA34" s="1"/>
      <c r="BB34" s="1"/>
      <c r="BC34" s="1"/>
      <c r="BD34" s="1"/>
      <c r="BE34" s="21" t="s">
        <v>102</v>
      </c>
      <c r="BF34" s="21">
        <v>261.0</v>
      </c>
      <c r="BG34" s="21">
        <v>13.0</v>
      </c>
      <c r="BH34" s="26">
        <v>0.274509803921569</v>
      </c>
      <c r="BI34" s="27">
        <v>0.440145102781137</v>
      </c>
      <c r="BJ34" s="30">
        <f t="shared" si="11"/>
        <v>0.4239150867</v>
      </c>
      <c r="BK34" s="36">
        <v>0.421959095801938</v>
      </c>
      <c r="BL34" s="31">
        <f t="shared" si="12"/>
        <v>-0.001955990855</v>
      </c>
      <c r="BM34" s="1"/>
      <c r="BN34" s="31">
        <v>-0.00888191362492019</v>
      </c>
      <c r="BO34" s="1"/>
      <c r="BP34" s="1"/>
      <c r="BQ34" s="1">
        <f t="shared" si="15"/>
        <v>33</v>
      </c>
      <c r="BR34" s="1">
        <f t="shared" si="13"/>
        <v>0.04069050555</v>
      </c>
      <c r="BS34" s="1">
        <v>0.4129353233830846</v>
      </c>
      <c r="BT34" s="1">
        <v>0.3931034482758621</v>
      </c>
      <c r="BU34" s="1">
        <v>0.3947811447811448</v>
      </c>
      <c r="BV34" s="1"/>
      <c r="BW34" s="1"/>
    </row>
    <row r="35" ht="12.0" customHeight="1">
      <c r="A35" s="39"/>
      <c r="B35" s="39"/>
      <c r="C35" s="3" t="s">
        <v>103</v>
      </c>
      <c r="D35" s="3">
        <v>39.0</v>
      </c>
      <c r="E35" s="24">
        <v>19.0</v>
      </c>
      <c r="F35" s="25">
        <v>14.0</v>
      </c>
      <c r="G35" s="24">
        <v>76.0</v>
      </c>
      <c r="H35" s="25">
        <v>44.0</v>
      </c>
      <c r="I35" s="26">
        <f t="shared" si="2"/>
        <v>0.5757575758</v>
      </c>
      <c r="J35" s="27">
        <f t="shared" si="3"/>
        <v>0.6333333333</v>
      </c>
      <c r="K35" s="28">
        <f t="shared" si="4"/>
        <v>0.6209150327</v>
      </c>
      <c r="L35" s="29">
        <f t="shared" si="5"/>
        <v>0.4117647059</v>
      </c>
      <c r="M35" s="10">
        <f t="shared" si="6"/>
        <v>3.636363636</v>
      </c>
      <c r="N35" s="30">
        <f t="shared" si="7"/>
        <v>0.6253707845</v>
      </c>
      <c r="O35" s="31">
        <f t="shared" si="8"/>
        <v>-0.004455751826</v>
      </c>
      <c r="P35" s="32">
        <f t="shared" si="9"/>
        <v>0.6281419829</v>
      </c>
      <c r="Q35" s="33">
        <f t="shared" si="10"/>
        <v>0.005191350454</v>
      </c>
      <c r="R35" s="1"/>
      <c r="S35" s="16">
        <v>0.6281419809926857</v>
      </c>
      <c r="T35" s="16">
        <v>0.6333333333333333</v>
      </c>
      <c r="U35" s="16">
        <v>-0.00886458729900469</v>
      </c>
      <c r="V35" s="16">
        <v>-0.010891258547725546</v>
      </c>
      <c r="W35" s="1"/>
      <c r="X35" s="1"/>
      <c r="Y35" s="19"/>
      <c r="Z35" s="19"/>
      <c r="AA35" s="19"/>
      <c r="AB35" s="1"/>
      <c r="AC35" s="21" t="s">
        <v>104</v>
      </c>
      <c r="AD35" s="21">
        <v>267.0</v>
      </c>
      <c r="AE35" s="21">
        <v>13.0</v>
      </c>
      <c r="AF35" s="26">
        <v>0.275</v>
      </c>
      <c r="AG35" s="27">
        <v>0.508064516129032</v>
      </c>
      <c r="AH35" s="36">
        <v>0.481428571428571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6"/>
      <c r="AT35" s="1"/>
      <c r="AU35" s="1"/>
      <c r="AV35" s="1">
        <v>43.0</v>
      </c>
      <c r="AW35" s="16">
        <v>0.8693</v>
      </c>
      <c r="AX35" s="1">
        <v>0.899572544472</v>
      </c>
      <c r="AY35" s="16">
        <v>0.8693</v>
      </c>
      <c r="AZ35" s="1">
        <v>0.08437207891196</v>
      </c>
      <c r="BA35" s="1"/>
      <c r="BB35" s="1"/>
      <c r="BC35" s="1"/>
      <c r="BD35" s="1"/>
      <c r="BE35" s="21" t="s">
        <v>104</v>
      </c>
      <c r="BF35" s="21">
        <v>267.0</v>
      </c>
      <c r="BG35" s="21">
        <v>13.0</v>
      </c>
      <c r="BH35" s="26">
        <v>0.275</v>
      </c>
      <c r="BI35" s="27">
        <v>0.508064516129032</v>
      </c>
      <c r="BJ35" s="30">
        <f t="shared" si="11"/>
        <v>0.4862045896</v>
      </c>
      <c r="BK35" s="36">
        <v>0.481428571428571</v>
      </c>
      <c r="BL35" s="31">
        <f t="shared" si="12"/>
        <v>-0.004776018122</v>
      </c>
      <c r="BM35" s="1"/>
      <c r="BN35" s="31">
        <v>-0.00886458729900469</v>
      </c>
      <c r="BO35" s="1"/>
      <c r="BP35" s="1"/>
      <c r="BQ35" s="1">
        <f t="shared" si="15"/>
        <v>34</v>
      </c>
      <c r="BR35" s="1">
        <f t="shared" si="13"/>
        <v>0.04192355117</v>
      </c>
      <c r="BS35" s="1">
        <v>0.3445378151260504</v>
      </c>
      <c r="BT35" s="1">
        <v>0.40342960288808666</v>
      </c>
      <c r="BU35" s="1">
        <v>0.39771801140994295</v>
      </c>
      <c r="BV35" s="1"/>
      <c r="BW35" s="1"/>
    </row>
    <row r="36" ht="12.0" customHeight="1">
      <c r="A36" s="39"/>
      <c r="B36" s="39"/>
      <c r="C36" s="3" t="s">
        <v>105</v>
      </c>
      <c r="D36" s="3">
        <v>40.0</v>
      </c>
      <c r="E36" s="24">
        <v>54.0</v>
      </c>
      <c r="F36" s="25">
        <v>22.0</v>
      </c>
      <c r="G36" s="24">
        <v>287.0</v>
      </c>
      <c r="H36" s="25">
        <v>89.0</v>
      </c>
      <c r="I36" s="26">
        <f t="shared" si="2"/>
        <v>0.7105263158</v>
      </c>
      <c r="J36" s="27">
        <f t="shared" si="3"/>
        <v>0.7632978723</v>
      </c>
      <c r="K36" s="28">
        <f t="shared" si="4"/>
        <v>0.7544247788</v>
      </c>
      <c r="L36" s="29">
        <f t="shared" si="5"/>
        <v>0.3163716814</v>
      </c>
      <c r="M36" s="10">
        <f t="shared" si="6"/>
        <v>4.947368421</v>
      </c>
      <c r="N36" s="30">
        <f t="shared" si="7"/>
        <v>0.7551071395</v>
      </c>
      <c r="O36" s="31">
        <f t="shared" si="8"/>
        <v>-0.0006823607096</v>
      </c>
      <c r="P36" s="32">
        <f t="shared" si="9"/>
        <v>0.7624778829</v>
      </c>
      <c r="Q36" s="33">
        <f t="shared" si="10"/>
        <v>0.0008199894682</v>
      </c>
      <c r="R36" s="1"/>
      <c r="S36" s="16">
        <v>0.76247787990898</v>
      </c>
      <c r="T36" s="16">
        <v>0.7632978723404256</v>
      </c>
      <c r="U36" s="16">
        <v>-0.008753679194605013</v>
      </c>
      <c r="V36" s="16">
        <v>-0.010854148486888482</v>
      </c>
      <c r="W36" s="1"/>
      <c r="X36" s="1"/>
      <c r="Y36" s="19"/>
      <c r="Z36" s="19"/>
      <c r="AA36" s="19"/>
      <c r="AB36" s="1"/>
      <c r="AC36" s="21" t="s">
        <v>106</v>
      </c>
      <c r="AD36" s="21">
        <v>756.0</v>
      </c>
      <c r="AE36" s="21">
        <v>13.0</v>
      </c>
      <c r="AF36" s="26">
        <v>0.276729559748428</v>
      </c>
      <c r="AG36" s="27">
        <v>0.364719558267945</v>
      </c>
      <c r="AH36" s="36">
        <v>0.350993377483444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>
        <v>44.0</v>
      </c>
      <c r="AW36" s="16">
        <v>0.8885</v>
      </c>
      <c r="AX36" s="1">
        <v>0.840860891092185</v>
      </c>
      <c r="AY36" s="16">
        <v>0.8885</v>
      </c>
      <c r="AZ36" s="1">
        <v>0.1408800948</v>
      </c>
      <c r="BA36" s="1"/>
      <c r="BB36" s="1"/>
      <c r="BC36" s="1"/>
      <c r="BD36" s="1"/>
      <c r="BE36" s="21" t="s">
        <v>106</v>
      </c>
      <c r="BF36" s="21">
        <v>756.0</v>
      </c>
      <c r="BG36" s="21">
        <v>13.0</v>
      </c>
      <c r="BH36" s="26">
        <v>0.276729559748428</v>
      </c>
      <c r="BI36" s="27">
        <v>0.364719558267945</v>
      </c>
      <c r="BJ36" s="30">
        <f t="shared" si="11"/>
        <v>0.3549434268</v>
      </c>
      <c r="BK36" s="36">
        <v>0.350993377483444</v>
      </c>
      <c r="BL36" s="31">
        <f t="shared" si="12"/>
        <v>-0.003950049359</v>
      </c>
      <c r="BM36" s="1"/>
      <c r="BN36" s="31">
        <v>-0.00875367919460512</v>
      </c>
      <c r="BO36" s="1"/>
      <c r="BP36" s="1"/>
      <c r="BQ36" s="1">
        <f t="shared" si="15"/>
        <v>35</v>
      </c>
      <c r="BR36" s="1">
        <f t="shared" si="13"/>
        <v>0.04315659679</v>
      </c>
      <c r="BS36" s="1">
        <v>0.23684210526315788</v>
      </c>
      <c r="BT36" s="1">
        <v>0.41416309012875535</v>
      </c>
      <c r="BU36" s="1">
        <v>0.4007936507936508</v>
      </c>
      <c r="BV36" s="1"/>
      <c r="BW36" s="1"/>
    </row>
    <row r="37" ht="12.0" customHeight="1">
      <c r="A37" s="39"/>
      <c r="B37" s="39"/>
      <c r="C37" s="3" t="s">
        <v>107</v>
      </c>
      <c r="D37" s="3">
        <v>41.0</v>
      </c>
      <c r="E37" s="24">
        <v>99.0</v>
      </c>
      <c r="F37" s="25">
        <v>39.0</v>
      </c>
      <c r="G37" s="24">
        <v>401.0</v>
      </c>
      <c r="H37" s="25">
        <v>126.0</v>
      </c>
      <c r="I37" s="26">
        <f t="shared" si="2"/>
        <v>0.7173913043</v>
      </c>
      <c r="J37" s="27">
        <f t="shared" si="3"/>
        <v>0.7609108159</v>
      </c>
      <c r="K37" s="28">
        <f t="shared" si="4"/>
        <v>0.7518796992</v>
      </c>
      <c r="L37" s="29">
        <f t="shared" si="5"/>
        <v>0.3383458647</v>
      </c>
      <c r="M37" s="10">
        <f t="shared" si="6"/>
        <v>3.81884058</v>
      </c>
      <c r="N37" s="30">
        <f t="shared" si="7"/>
        <v>0.7542272664</v>
      </c>
      <c r="O37" s="31">
        <f t="shared" si="8"/>
        <v>-0.002347567108</v>
      </c>
      <c r="P37" s="32">
        <f t="shared" si="9"/>
        <v>0.7580852341</v>
      </c>
      <c r="Q37" s="33">
        <f t="shared" si="10"/>
        <v>0.002825581846</v>
      </c>
      <c r="R37" s="1"/>
      <c r="S37" s="16">
        <v>0.7580852310678166</v>
      </c>
      <c r="T37" s="16">
        <v>0.7609108159392789</v>
      </c>
      <c r="U37" s="16">
        <v>-0.008733486209708152</v>
      </c>
      <c r="V37" s="16">
        <v>-0.010808406198500792</v>
      </c>
      <c r="W37" s="1"/>
      <c r="X37" s="1"/>
      <c r="Y37" s="19"/>
      <c r="Z37" s="19"/>
      <c r="AA37" s="19"/>
      <c r="AB37" s="1"/>
      <c r="AC37" s="21" t="s">
        <v>108</v>
      </c>
      <c r="AD37" s="21">
        <v>330.0</v>
      </c>
      <c r="AE37" s="21">
        <v>13.0</v>
      </c>
      <c r="AF37" s="26">
        <v>0.278688524590164</v>
      </c>
      <c r="AG37" s="27">
        <v>0.496919917864476</v>
      </c>
      <c r="AH37" s="36">
        <v>0.472627737226277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45.0</v>
      </c>
      <c r="AW37" s="16">
        <v>0.9086</v>
      </c>
      <c r="AX37" s="1">
        <v>0.7256289345</v>
      </c>
      <c r="AY37" s="16">
        <v>0.9086</v>
      </c>
      <c r="AZ37" s="1">
        <v>0.252551107766531</v>
      </c>
      <c r="BA37" s="1"/>
      <c r="BB37" s="1"/>
      <c r="BC37" s="1"/>
      <c r="BD37" s="1"/>
      <c r="BE37" s="21" t="s">
        <v>108</v>
      </c>
      <c r="BF37" s="21">
        <v>330.0</v>
      </c>
      <c r="BG37" s="21">
        <v>13.0</v>
      </c>
      <c r="BH37" s="26">
        <v>0.278688524590164</v>
      </c>
      <c r="BI37" s="27">
        <v>0.496919917864476</v>
      </c>
      <c r="BJ37" s="30">
        <f t="shared" si="11"/>
        <v>0.4761856328</v>
      </c>
      <c r="BK37" s="36">
        <v>0.472627737226277</v>
      </c>
      <c r="BL37" s="31">
        <f t="shared" si="12"/>
        <v>-0.003557895529</v>
      </c>
      <c r="BM37" s="1"/>
      <c r="BN37" s="31">
        <v>-0.00873348620970815</v>
      </c>
      <c r="BO37" s="1"/>
      <c r="BP37" s="1"/>
      <c r="BQ37" s="1">
        <f t="shared" si="15"/>
        <v>36</v>
      </c>
      <c r="BR37" s="1">
        <f t="shared" si="13"/>
        <v>0.04438964242</v>
      </c>
      <c r="BS37" s="1">
        <v>0.44285714285714284</v>
      </c>
      <c r="BT37" s="1">
        <v>0.4</v>
      </c>
      <c r="BU37" s="1">
        <v>0.403030303030303</v>
      </c>
      <c r="BV37" s="1"/>
      <c r="BW37" s="1"/>
    </row>
    <row r="38" ht="12.0" customHeight="1">
      <c r="A38" s="39"/>
      <c r="B38" s="39"/>
      <c r="C38" s="3" t="s">
        <v>109</v>
      </c>
      <c r="D38" s="3">
        <v>42.0</v>
      </c>
      <c r="E38" s="24">
        <v>193.0</v>
      </c>
      <c r="F38" s="25">
        <v>54.0</v>
      </c>
      <c r="G38" s="24">
        <v>772.0</v>
      </c>
      <c r="H38" s="25">
        <v>168.0</v>
      </c>
      <c r="I38" s="26">
        <f t="shared" si="2"/>
        <v>0.7813765182</v>
      </c>
      <c r="J38" s="27">
        <f t="shared" si="3"/>
        <v>0.8212765957</v>
      </c>
      <c r="K38" s="28">
        <f t="shared" si="4"/>
        <v>0.8129738837</v>
      </c>
      <c r="L38" s="29">
        <f t="shared" si="5"/>
        <v>0.3041280539</v>
      </c>
      <c r="M38" s="10">
        <f t="shared" si="6"/>
        <v>3.805668016</v>
      </c>
      <c r="N38" s="30">
        <f t="shared" si="7"/>
        <v>0.814769695</v>
      </c>
      <c r="O38" s="31">
        <f t="shared" si="8"/>
        <v>-0.00179581129</v>
      </c>
      <c r="P38" s="32">
        <f t="shared" si="9"/>
        <v>0.8190823352</v>
      </c>
      <c r="Q38" s="33">
        <f t="shared" si="10"/>
        <v>0.002194260584</v>
      </c>
      <c r="R38" s="1"/>
      <c r="S38" s="16">
        <v>0.819082331516384</v>
      </c>
      <c r="T38" s="16">
        <v>0.8212765957446808</v>
      </c>
      <c r="U38" s="16">
        <v>-0.008719079350763825</v>
      </c>
      <c r="V38" s="16">
        <v>-0.010703753389937343</v>
      </c>
      <c r="W38" s="1"/>
      <c r="X38" s="1"/>
      <c r="Y38" s="19"/>
      <c r="Z38" s="19"/>
      <c r="AA38" s="19"/>
      <c r="AB38" s="1"/>
      <c r="AC38" s="21" t="s">
        <v>110</v>
      </c>
      <c r="AD38" s="21">
        <v>325.0</v>
      </c>
      <c r="AE38" s="21">
        <v>14.0</v>
      </c>
      <c r="AF38" s="26">
        <v>0.285714285714286</v>
      </c>
      <c r="AG38" s="27">
        <v>0.525264394829612</v>
      </c>
      <c r="AH38" s="36">
        <v>0.508752735229759</v>
      </c>
      <c r="AI38" s="1"/>
      <c r="AJ38" s="1"/>
      <c r="AK38" s="1"/>
      <c r="AL38" s="1"/>
      <c r="AM38" s="1"/>
      <c r="AN38" s="1" t="s">
        <v>23</v>
      </c>
      <c r="AO38" s="1" t="s">
        <v>7</v>
      </c>
      <c r="AP38" s="1" t="s">
        <v>24</v>
      </c>
      <c r="AQ38" s="1" t="s">
        <v>25</v>
      </c>
      <c r="AR38" s="1"/>
      <c r="AS38" s="1"/>
      <c r="AT38" s="1"/>
      <c r="AU38" s="1"/>
      <c r="AV38" s="1">
        <v>46.0</v>
      </c>
      <c r="AW38" s="16">
        <v>0.9278</v>
      </c>
      <c r="AX38" s="1">
        <v>0.805195827</v>
      </c>
      <c r="AY38" s="16">
        <v>0.9278</v>
      </c>
      <c r="AZ38" s="1">
        <v>0.18106008</v>
      </c>
      <c r="BA38" s="1"/>
      <c r="BB38" s="1"/>
      <c r="BC38" s="1"/>
      <c r="BD38" s="1"/>
      <c r="BE38" s="21" t="s">
        <v>110</v>
      </c>
      <c r="BF38" s="21">
        <v>325.0</v>
      </c>
      <c r="BG38" s="21">
        <v>14.0</v>
      </c>
      <c r="BH38" s="26">
        <v>0.285714285714286</v>
      </c>
      <c r="BI38" s="27">
        <v>0.525264394829612</v>
      </c>
      <c r="BJ38" s="30">
        <f t="shared" si="11"/>
        <v>0.502497119</v>
      </c>
      <c r="BK38" s="36">
        <v>0.508752735229759</v>
      </c>
      <c r="BL38" s="31">
        <f t="shared" si="12"/>
        <v>0.006255616279</v>
      </c>
      <c r="BM38" s="1"/>
      <c r="BN38" s="31">
        <v>-0.00871907935076383</v>
      </c>
      <c r="BO38" s="1"/>
      <c r="BP38" s="1"/>
      <c r="BQ38" s="1">
        <f t="shared" si="15"/>
        <v>37</v>
      </c>
      <c r="BR38" s="1">
        <f t="shared" si="13"/>
        <v>0.04562268804</v>
      </c>
      <c r="BS38" s="1">
        <v>0.26976744186046514</v>
      </c>
      <c r="BT38" s="1">
        <v>0.4274873524451939</v>
      </c>
      <c r="BU38" s="1">
        <v>0.403283369022127</v>
      </c>
      <c r="BV38" s="1"/>
      <c r="BW38" s="1"/>
    </row>
    <row r="39" ht="12.0" customHeight="1">
      <c r="A39" s="39"/>
      <c r="B39" s="39"/>
      <c r="C39" s="3" t="s">
        <v>111</v>
      </c>
      <c r="D39" s="3">
        <v>44.0</v>
      </c>
      <c r="E39" s="24">
        <v>28.0</v>
      </c>
      <c r="F39" s="25">
        <v>7.0</v>
      </c>
      <c r="G39" s="24">
        <v>120.0</v>
      </c>
      <c r="H39" s="25">
        <v>9.0</v>
      </c>
      <c r="I39" s="26">
        <f t="shared" si="2"/>
        <v>0.8</v>
      </c>
      <c r="J39" s="27">
        <f t="shared" si="3"/>
        <v>0.9302325581</v>
      </c>
      <c r="K39" s="28">
        <f t="shared" si="4"/>
        <v>0.9024390244</v>
      </c>
      <c r="L39" s="29">
        <f t="shared" si="5"/>
        <v>0.2256097561</v>
      </c>
      <c r="M39" s="10">
        <f t="shared" si="6"/>
        <v>3.685714286</v>
      </c>
      <c r="N39" s="30">
        <f t="shared" si="7"/>
        <v>0.906850731</v>
      </c>
      <c r="O39" s="31">
        <f t="shared" si="8"/>
        <v>-0.004411706609</v>
      </c>
      <c r="P39" s="32">
        <f t="shared" si="9"/>
        <v>0.9248180925</v>
      </c>
      <c r="Q39" s="33">
        <f t="shared" si="10"/>
        <v>0.005414465647</v>
      </c>
      <c r="R39" s="1"/>
      <c r="S39" s="16">
        <v>0.9248180886559572</v>
      </c>
      <c r="T39" s="16">
        <v>0.9302325581395349</v>
      </c>
      <c r="U39" s="16">
        <v>-0.008368989927116655</v>
      </c>
      <c r="V39" s="16">
        <v>-0.010512011407061206</v>
      </c>
      <c r="W39" s="1"/>
      <c r="X39" s="1"/>
      <c r="Y39" s="19"/>
      <c r="Z39" s="19"/>
      <c r="AA39" s="19"/>
      <c r="AB39" s="1"/>
      <c r="AC39" s="21" t="s">
        <v>112</v>
      </c>
      <c r="AD39" s="21">
        <v>268.0</v>
      </c>
      <c r="AE39" s="21">
        <v>14.0</v>
      </c>
      <c r="AF39" s="26">
        <v>0.287037037037037</v>
      </c>
      <c r="AG39" s="27">
        <v>0.487783595113438</v>
      </c>
      <c r="AH39" s="36">
        <v>0.470494417862839</v>
      </c>
      <c r="AI39" s="1"/>
      <c r="AJ39" s="1"/>
      <c r="AK39" s="1"/>
      <c r="AL39" s="1"/>
      <c r="AM39" s="1"/>
      <c r="AN39" s="1">
        <v>8.0</v>
      </c>
      <c r="AO39" s="16">
        <f>16.85%</f>
        <v>0.1685</v>
      </c>
      <c r="AP39" s="1">
        <v>0.9021314</v>
      </c>
      <c r="AQ39" s="1">
        <v>0.0196623</v>
      </c>
      <c r="AR39" s="1"/>
      <c r="AS39" s="16"/>
      <c r="AT39" s="1"/>
      <c r="AU39" s="1"/>
      <c r="AV39" s="1">
        <v>47.0</v>
      </c>
      <c r="AW39" s="16">
        <v>0.9505</v>
      </c>
      <c r="AX39" s="1">
        <v>0.730336812593</v>
      </c>
      <c r="AY39" s="16">
        <v>0.9505</v>
      </c>
      <c r="AZ39" s="1">
        <v>0.25686372</v>
      </c>
      <c r="BA39" s="1"/>
      <c r="BB39" s="1"/>
      <c r="BC39" s="1"/>
      <c r="BD39" s="1"/>
      <c r="BE39" s="21" t="s">
        <v>112</v>
      </c>
      <c r="BF39" s="21">
        <v>268.0</v>
      </c>
      <c r="BG39" s="21">
        <v>14.0</v>
      </c>
      <c r="BH39" s="26">
        <v>0.287037037037037</v>
      </c>
      <c r="BI39" s="27">
        <v>0.487783595113438</v>
      </c>
      <c r="BJ39" s="30">
        <f t="shared" si="11"/>
        <v>0.4682957359</v>
      </c>
      <c r="BK39" s="36">
        <v>0.470494417862839</v>
      </c>
      <c r="BL39" s="31">
        <f t="shared" si="12"/>
        <v>0.002198681997</v>
      </c>
      <c r="BM39" s="1"/>
      <c r="BN39" s="31">
        <v>-0.00836898992711665</v>
      </c>
      <c r="BO39" s="1"/>
      <c r="BP39" s="1"/>
      <c r="BQ39" s="1">
        <f t="shared" si="15"/>
        <v>38</v>
      </c>
      <c r="BR39" s="1">
        <f t="shared" si="13"/>
        <v>0.04685573366</v>
      </c>
      <c r="BS39" s="1">
        <v>0.3271375464684015</v>
      </c>
      <c r="BT39" s="1">
        <v>0.413560411311054</v>
      </c>
      <c r="BU39" s="1">
        <v>0.40668441289559304</v>
      </c>
      <c r="BV39" s="1"/>
      <c r="BW39" s="1"/>
    </row>
    <row r="40" ht="12.0" customHeight="1">
      <c r="A40" s="39"/>
      <c r="B40" s="39"/>
      <c r="C40" s="3" t="s">
        <v>113</v>
      </c>
      <c r="D40" s="3">
        <v>45.0</v>
      </c>
      <c r="E40" s="24">
        <v>196.0</v>
      </c>
      <c r="F40" s="25">
        <v>92.0</v>
      </c>
      <c r="G40" s="24">
        <v>988.0</v>
      </c>
      <c r="H40" s="25">
        <v>381.0</v>
      </c>
      <c r="I40" s="26">
        <f t="shared" si="2"/>
        <v>0.6805555556</v>
      </c>
      <c r="J40" s="27">
        <f t="shared" si="3"/>
        <v>0.7216946676</v>
      </c>
      <c r="K40" s="28">
        <f t="shared" si="4"/>
        <v>0.7145443573</v>
      </c>
      <c r="L40" s="29">
        <f t="shared" si="5"/>
        <v>0.3482196741</v>
      </c>
      <c r="M40" s="10">
        <f t="shared" si="6"/>
        <v>4.753472222</v>
      </c>
      <c r="N40" s="30">
        <f t="shared" si="7"/>
        <v>0.715628711</v>
      </c>
      <c r="O40" s="31">
        <f t="shared" si="8"/>
        <v>-0.001084353762</v>
      </c>
      <c r="P40" s="32">
        <f t="shared" si="9"/>
        <v>0.7204006465</v>
      </c>
      <c r="Q40" s="33">
        <f t="shared" si="10"/>
        <v>0.00129402113</v>
      </c>
      <c r="R40" s="1"/>
      <c r="S40" s="16">
        <v>0.7204006438107278</v>
      </c>
      <c r="T40" s="16">
        <v>0.7216946676406136</v>
      </c>
      <c r="U40" s="16">
        <v>-0.008357646731147694</v>
      </c>
      <c r="V40" s="16">
        <v>-0.010337377790422653</v>
      </c>
      <c r="W40" s="1"/>
      <c r="X40" s="1"/>
      <c r="Y40" s="19"/>
      <c r="Z40" s="19"/>
      <c r="AA40" s="19"/>
      <c r="AB40" s="1"/>
      <c r="AC40" s="21" t="s">
        <v>114</v>
      </c>
      <c r="AD40" s="21">
        <v>335.0</v>
      </c>
      <c r="AE40" s="21">
        <v>14.0</v>
      </c>
      <c r="AF40" s="26">
        <v>0.287671232876712</v>
      </c>
      <c r="AG40" s="27">
        <v>0.471275559883155</v>
      </c>
      <c r="AH40" s="36">
        <v>0.459090909090909</v>
      </c>
      <c r="AI40" s="1"/>
      <c r="AJ40" s="1"/>
      <c r="AK40" s="1"/>
      <c r="AL40" s="1"/>
      <c r="AM40" s="1"/>
      <c r="AN40" s="1">
        <v>11.0</v>
      </c>
      <c r="AO40" s="16">
        <f>23.376666666%</f>
        <v>0.2337666667</v>
      </c>
      <c r="AP40" s="1">
        <v>0.9365345</v>
      </c>
      <c r="AQ40" s="1">
        <v>0.0128751</v>
      </c>
      <c r="AR40" s="1"/>
      <c r="AS40" s="16"/>
      <c r="AT40" s="1"/>
      <c r="AU40" s="1"/>
      <c r="AV40" s="1">
        <v>48.0</v>
      </c>
      <c r="AW40" s="16">
        <v>0.9687</v>
      </c>
      <c r="AX40" s="1">
        <v>0.70486548</v>
      </c>
      <c r="AY40" s="16">
        <v>0.9687</v>
      </c>
      <c r="AZ40" s="1">
        <v>0.2857056</v>
      </c>
      <c r="BA40" s="1"/>
      <c r="BB40" s="1"/>
      <c r="BC40" s="1"/>
      <c r="BD40" s="1"/>
      <c r="BE40" s="21" t="s">
        <v>114</v>
      </c>
      <c r="BF40" s="21">
        <v>335.0</v>
      </c>
      <c r="BG40" s="21">
        <v>14.0</v>
      </c>
      <c r="BH40" s="26">
        <v>0.287671232876712</v>
      </c>
      <c r="BI40" s="27">
        <v>0.471275559883155</v>
      </c>
      <c r="BJ40" s="30">
        <f t="shared" si="11"/>
        <v>0.4532416021</v>
      </c>
      <c r="BK40" s="36">
        <v>0.459090909090909</v>
      </c>
      <c r="BL40" s="31">
        <f t="shared" si="12"/>
        <v>0.00584930698</v>
      </c>
      <c r="BM40" s="1"/>
      <c r="BN40" s="31">
        <v>-0.0083576467311478</v>
      </c>
      <c r="BO40" s="1"/>
      <c r="BP40" s="1"/>
      <c r="BQ40" s="1">
        <f t="shared" si="15"/>
        <v>39</v>
      </c>
      <c r="BR40" s="1">
        <f t="shared" si="13"/>
        <v>0.04808877928</v>
      </c>
      <c r="BS40" s="1">
        <v>0.24770642201834864</v>
      </c>
      <c r="BT40" s="1">
        <v>0.4190365641323273</v>
      </c>
      <c r="BU40" s="1">
        <v>0.4088427947598253</v>
      </c>
      <c r="BV40" s="1"/>
      <c r="BW40" s="1"/>
    </row>
    <row r="41" ht="12.0" customHeight="1">
      <c r="A41" s="39"/>
      <c r="B41" s="39"/>
      <c r="C41" s="3" t="s">
        <v>115</v>
      </c>
      <c r="D41" s="3">
        <v>46.0</v>
      </c>
      <c r="E41" s="24">
        <v>90.0</v>
      </c>
      <c r="F41" s="25">
        <v>23.0</v>
      </c>
      <c r="G41" s="24">
        <v>258.0</v>
      </c>
      <c r="H41" s="25">
        <v>45.0</v>
      </c>
      <c r="I41" s="26">
        <f t="shared" si="2"/>
        <v>0.796460177</v>
      </c>
      <c r="J41" s="27">
        <f t="shared" si="3"/>
        <v>0.8514851485</v>
      </c>
      <c r="K41" s="28">
        <f t="shared" si="4"/>
        <v>0.8365384615</v>
      </c>
      <c r="L41" s="29">
        <f t="shared" si="5"/>
        <v>0.3245192308</v>
      </c>
      <c r="M41" s="10">
        <f t="shared" si="6"/>
        <v>2.681415929</v>
      </c>
      <c r="N41" s="30">
        <f t="shared" si="7"/>
        <v>0.8420704241</v>
      </c>
      <c r="O41" s="31">
        <f t="shared" si="8"/>
        <v>-0.005531962528</v>
      </c>
      <c r="P41" s="32">
        <f t="shared" si="9"/>
        <v>0.8447015157</v>
      </c>
      <c r="Q41" s="33">
        <f t="shared" si="10"/>
        <v>0.006783632835</v>
      </c>
      <c r="R41" s="1"/>
      <c r="S41" s="16">
        <v>0.8447015118807863</v>
      </c>
      <c r="T41" s="16">
        <v>0.8514851485148515</v>
      </c>
      <c r="U41" s="16">
        <v>-0.008239242592942175</v>
      </c>
      <c r="V41" s="16">
        <v>-0.010323350973929002</v>
      </c>
      <c r="W41" s="1"/>
      <c r="X41" s="1"/>
      <c r="Y41" s="19"/>
      <c r="Z41" s="19"/>
      <c r="AA41" s="19"/>
      <c r="AB41" s="1"/>
      <c r="AC41" s="21" t="s">
        <v>116</v>
      </c>
      <c r="AD41" s="21">
        <v>151.0</v>
      </c>
      <c r="AE41" s="21">
        <v>14.0</v>
      </c>
      <c r="AF41" s="26">
        <v>0.289473684210526</v>
      </c>
      <c r="AG41" s="27">
        <v>0.348290598290598</v>
      </c>
      <c r="AH41" s="36">
        <v>0.343873517786561</v>
      </c>
      <c r="AI41" s="1"/>
      <c r="AJ41" s="1"/>
      <c r="AK41" s="1"/>
      <c r="AL41" s="1"/>
      <c r="AM41" s="1"/>
      <c r="AN41" s="1">
        <v>12.0</v>
      </c>
      <c r="AO41" s="16">
        <f>25.18%</f>
        <v>0.2518</v>
      </c>
      <c r="AP41" s="1">
        <v>0.8973886</v>
      </c>
      <c r="AQ41" s="1">
        <v>0.02544337</v>
      </c>
      <c r="AR41" s="1"/>
      <c r="AS41" s="16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21" t="s">
        <v>116</v>
      </c>
      <c r="BF41" s="21">
        <v>151.0</v>
      </c>
      <c r="BG41" s="21">
        <v>14.0</v>
      </c>
      <c r="BH41" s="26">
        <v>0.289473684210526</v>
      </c>
      <c r="BI41" s="27">
        <v>0.348290598290598</v>
      </c>
      <c r="BJ41" s="30">
        <f t="shared" si="11"/>
        <v>0.340965565</v>
      </c>
      <c r="BK41" s="36">
        <v>0.343873517786561</v>
      </c>
      <c r="BL41" s="31">
        <f t="shared" si="12"/>
        <v>0.002907952769</v>
      </c>
      <c r="BM41" s="1"/>
      <c r="BN41" s="31">
        <v>-0.00823924259294217</v>
      </c>
      <c r="BO41" s="1"/>
      <c r="BP41" s="1"/>
      <c r="BQ41" s="1">
        <f t="shared" si="15"/>
        <v>40</v>
      </c>
      <c r="BR41" s="1">
        <f t="shared" si="13"/>
        <v>0.04932182491</v>
      </c>
      <c r="BS41" s="1">
        <v>0.42857142857142855</v>
      </c>
      <c r="BT41" s="1">
        <v>0.41198501872659177</v>
      </c>
      <c r="BU41" s="1">
        <v>0.4135593220338983</v>
      </c>
      <c r="BV41" s="1"/>
      <c r="BW41" s="1"/>
    </row>
    <row r="42" ht="12.0" customHeight="1">
      <c r="A42" s="39"/>
      <c r="B42" s="39"/>
      <c r="C42" s="3" t="s">
        <v>117</v>
      </c>
      <c r="D42" s="3">
        <v>47.0</v>
      </c>
      <c r="E42" s="24">
        <v>119.0</v>
      </c>
      <c r="F42" s="25">
        <v>27.0</v>
      </c>
      <c r="G42" s="24">
        <v>431.0</v>
      </c>
      <c r="H42" s="25">
        <v>53.0</v>
      </c>
      <c r="I42" s="26">
        <f t="shared" si="2"/>
        <v>0.8150684932</v>
      </c>
      <c r="J42" s="27">
        <f t="shared" si="3"/>
        <v>0.8904958678</v>
      </c>
      <c r="K42" s="28">
        <f t="shared" si="4"/>
        <v>0.873015873</v>
      </c>
      <c r="L42" s="29">
        <f t="shared" si="5"/>
        <v>0.273015873</v>
      </c>
      <c r="M42" s="10">
        <f t="shared" si="6"/>
        <v>3.315068493</v>
      </c>
      <c r="N42" s="30">
        <f t="shared" si="7"/>
        <v>0.8770363784</v>
      </c>
      <c r="O42" s="31">
        <f t="shared" si="8"/>
        <v>-0.004020505392</v>
      </c>
      <c r="P42" s="32">
        <f t="shared" si="9"/>
        <v>0.8855437546</v>
      </c>
      <c r="Q42" s="33">
        <f t="shared" si="10"/>
        <v>0.00495211321</v>
      </c>
      <c r="R42" s="1"/>
      <c r="S42" s="16">
        <v>0.8855437505623097</v>
      </c>
      <c r="T42" s="16">
        <v>0.890495867768595</v>
      </c>
      <c r="U42" s="16">
        <v>-0.008050754790663861</v>
      </c>
      <c r="V42" s="16">
        <v>-0.010150236021340242</v>
      </c>
      <c r="W42" s="1"/>
      <c r="X42" s="1"/>
      <c r="Y42" s="19"/>
      <c r="Z42" s="19"/>
      <c r="AA42" s="19"/>
      <c r="AB42" s="1"/>
      <c r="AC42" s="21" t="s">
        <v>118</v>
      </c>
      <c r="AD42" s="21">
        <v>357.0</v>
      </c>
      <c r="AE42" s="21">
        <v>14.0</v>
      </c>
      <c r="AF42" s="26">
        <v>0.29608938547486</v>
      </c>
      <c r="AG42" s="27">
        <v>0.387550200803213</v>
      </c>
      <c r="AH42" s="36">
        <v>0.373617021276596</v>
      </c>
      <c r="AI42" s="1"/>
      <c r="AJ42" s="1"/>
      <c r="AK42" s="1"/>
      <c r="AL42" s="1"/>
      <c r="AM42" s="1"/>
      <c r="AN42" s="1">
        <v>13.0</v>
      </c>
      <c r="AO42" s="16">
        <f t="shared" ref="AO42:AO43" si="22">0.01+(2*AN42)/100</f>
        <v>0.27</v>
      </c>
      <c r="AP42" s="1">
        <v>0.90695238</v>
      </c>
      <c r="AQ42" s="1">
        <v>0.0228222</v>
      </c>
      <c r="AR42" s="1"/>
      <c r="AS42" s="16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21" t="s">
        <v>118</v>
      </c>
      <c r="BF42" s="21">
        <v>357.0</v>
      </c>
      <c r="BG42" s="21">
        <v>14.0</v>
      </c>
      <c r="BH42" s="26">
        <v>0.29608938547486</v>
      </c>
      <c r="BI42" s="27">
        <v>0.387550200803213</v>
      </c>
      <c r="BJ42" s="30">
        <f t="shared" si="11"/>
        <v>0.3773742496</v>
      </c>
      <c r="BK42" s="36">
        <v>0.373617021276596</v>
      </c>
      <c r="BL42" s="31">
        <f t="shared" si="12"/>
        <v>-0.003757228287</v>
      </c>
      <c r="BM42" s="1"/>
      <c r="BN42" s="31">
        <v>-0.00805075479066386</v>
      </c>
      <c r="BO42" s="1"/>
      <c r="BP42" s="1"/>
      <c r="BQ42" s="1">
        <f t="shared" si="15"/>
        <v>41</v>
      </c>
      <c r="BR42" s="1">
        <f t="shared" si="13"/>
        <v>0.05055487053</v>
      </c>
      <c r="BS42" s="1">
        <v>0.3225806451612903</v>
      </c>
      <c r="BT42" s="1">
        <v>0.4194139194139194</v>
      </c>
      <c r="BU42" s="1">
        <v>0.41421143847487</v>
      </c>
      <c r="BV42" s="1"/>
      <c r="BW42" s="1"/>
    </row>
    <row r="43" ht="12.0" customHeight="1">
      <c r="A43" s="39"/>
      <c r="B43" s="39"/>
      <c r="C43" s="3" t="s">
        <v>119</v>
      </c>
      <c r="D43" s="3">
        <v>48.0</v>
      </c>
      <c r="E43" s="24">
        <v>79.0</v>
      </c>
      <c r="F43" s="25">
        <v>116.0</v>
      </c>
      <c r="G43" s="24">
        <v>756.0</v>
      </c>
      <c r="H43" s="25">
        <v>587.0</v>
      </c>
      <c r="I43" s="26">
        <f t="shared" si="2"/>
        <v>0.4051282051</v>
      </c>
      <c r="J43" s="27">
        <f t="shared" si="3"/>
        <v>0.5629188384</v>
      </c>
      <c r="K43" s="28">
        <f t="shared" si="4"/>
        <v>0.5429128739</v>
      </c>
      <c r="L43" s="29">
        <f t="shared" si="5"/>
        <v>0.433029909</v>
      </c>
      <c r="M43" s="10">
        <f t="shared" si="6"/>
        <v>6.887179487</v>
      </c>
      <c r="N43" s="30">
        <f t="shared" si="7"/>
        <v>0.5447550731</v>
      </c>
      <c r="O43" s="31">
        <f t="shared" si="8"/>
        <v>-0.001842199208</v>
      </c>
      <c r="P43" s="32">
        <f t="shared" si="9"/>
        <v>0.5608522144</v>
      </c>
      <c r="Q43" s="33">
        <f t="shared" si="10"/>
        <v>0.002066623973</v>
      </c>
      <c r="R43" s="1"/>
      <c r="S43" s="16">
        <v>0.5608522135486496</v>
      </c>
      <c r="T43" s="16">
        <v>0.5629188384214445</v>
      </c>
      <c r="U43" s="16">
        <v>-0.007979335299282075</v>
      </c>
      <c r="V43" s="16">
        <v>-0.009894995281754637</v>
      </c>
      <c r="W43" s="1"/>
      <c r="X43" s="1"/>
      <c r="Y43" s="19"/>
      <c r="Z43" s="19"/>
      <c r="AA43" s="19"/>
      <c r="AB43" s="1"/>
      <c r="AC43" s="21" t="s">
        <v>120</v>
      </c>
      <c r="AD43" s="21">
        <v>262.0</v>
      </c>
      <c r="AE43" s="21">
        <v>14.0</v>
      </c>
      <c r="AF43" s="26">
        <v>0.297297297297297</v>
      </c>
      <c r="AG43" s="27">
        <v>0.383177570093458</v>
      </c>
      <c r="AH43" s="36">
        <v>0.374301675977654</v>
      </c>
      <c r="AI43" s="1"/>
      <c r="AJ43" s="1"/>
      <c r="AK43" s="1"/>
      <c r="AL43" s="1"/>
      <c r="AM43" s="1"/>
      <c r="AN43" s="1">
        <v>14.0</v>
      </c>
      <c r="AO43" s="16">
        <f t="shared" si="22"/>
        <v>0.29</v>
      </c>
      <c r="AP43" s="1">
        <v>0.94231821</v>
      </c>
      <c r="AQ43" s="1">
        <v>0.012782237</v>
      </c>
      <c r="AR43" s="1"/>
      <c r="AS43" s="16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21" t="s">
        <v>120</v>
      </c>
      <c r="BF43" s="21">
        <v>262.0</v>
      </c>
      <c r="BG43" s="21">
        <v>14.0</v>
      </c>
      <c r="BH43" s="26">
        <v>0.297297297297297</v>
      </c>
      <c r="BI43" s="27">
        <v>0.383177570093458</v>
      </c>
      <c r="BJ43" s="30">
        <f t="shared" si="11"/>
        <v>0.3734837738</v>
      </c>
      <c r="BK43" s="36">
        <v>0.374301675977654</v>
      </c>
      <c r="BL43" s="31">
        <f t="shared" si="12"/>
        <v>0.0008179022217</v>
      </c>
      <c r="BM43" s="1"/>
      <c r="BN43" s="31">
        <v>-0.00797933529928208</v>
      </c>
      <c r="BO43" s="1"/>
      <c r="BP43" s="1"/>
      <c r="BQ43" s="1">
        <f t="shared" si="15"/>
        <v>42</v>
      </c>
      <c r="BR43" s="1">
        <f t="shared" si="13"/>
        <v>0.05178791615</v>
      </c>
      <c r="BS43" s="1">
        <v>0.25806451612903225</v>
      </c>
      <c r="BT43" s="1">
        <v>0.4301948051948052</v>
      </c>
      <c r="BU43" s="1">
        <v>0.4144542772861357</v>
      </c>
      <c r="BV43" s="1"/>
      <c r="BW43" s="1"/>
    </row>
    <row r="44" ht="12.0" customHeight="1">
      <c r="A44" s="39"/>
      <c r="B44" s="39"/>
      <c r="C44" s="3" t="s">
        <v>121</v>
      </c>
      <c r="D44" s="3">
        <v>49.0</v>
      </c>
      <c r="E44" s="24">
        <v>51.0</v>
      </c>
      <c r="F44" s="25">
        <v>61.0</v>
      </c>
      <c r="G44" s="24">
        <v>787.0</v>
      </c>
      <c r="H44" s="25">
        <v>715.0</v>
      </c>
      <c r="I44" s="26">
        <f t="shared" si="2"/>
        <v>0.4553571429</v>
      </c>
      <c r="J44" s="27">
        <f t="shared" si="3"/>
        <v>0.5239680426</v>
      </c>
      <c r="K44" s="28">
        <f t="shared" si="4"/>
        <v>0.5192069393</v>
      </c>
      <c r="L44" s="29">
        <f t="shared" si="5"/>
        <v>0.4745972739</v>
      </c>
      <c r="M44" s="10">
        <f t="shared" si="6"/>
        <v>13.41071429</v>
      </c>
      <c r="N44" s="30">
        <f t="shared" si="7"/>
        <v>0.5152534668</v>
      </c>
      <c r="O44" s="31">
        <f t="shared" si="8"/>
        <v>0.003953472466</v>
      </c>
      <c r="P44" s="32">
        <f t="shared" si="9"/>
        <v>0.5284521626</v>
      </c>
      <c r="Q44" s="33">
        <f t="shared" si="10"/>
        <v>-0.004484120027</v>
      </c>
      <c r="R44" s="1"/>
      <c r="S44" s="16">
        <v>0.528452161488405</v>
      </c>
      <c r="T44" s="16">
        <v>0.5239680426098535</v>
      </c>
      <c r="U44" s="16">
        <v>-0.007970892406697128</v>
      </c>
      <c r="V44" s="16">
        <v>-0.0098351752081286</v>
      </c>
      <c r="W44" s="1"/>
      <c r="X44" s="1"/>
      <c r="Y44" s="19"/>
      <c r="Z44" s="19"/>
      <c r="AA44" s="19"/>
      <c r="AB44" s="1"/>
      <c r="AC44" s="21" t="s">
        <v>122</v>
      </c>
      <c r="AD44" s="21">
        <v>522.0</v>
      </c>
      <c r="AE44" s="21">
        <v>15.0</v>
      </c>
      <c r="AF44" s="26">
        <v>0.3</v>
      </c>
      <c r="AG44" s="27">
        <v>0.233532934131737</v>
      </c>
      <c r="AH44" s="36">
        <v>0.243654822335025</v>
      </c>
      <c r="AI44" s="1"/>
      <c r="AJ44" s="1"/>
      <c r="AK44" s="1"/>
      <c r="AL44" s="1"/>
      <c r="AM44" s="1"/>
      <c r="AN44" s="1">
        <v>15.0</v>
      </c>
      <c r="AO44" s="16">
        <f>30.89%</f>
        <v>0.3089</v>
      </c>
      <c r="AP44" s="1">
        <v>0.8950400233</v>
      </c>
      <c r="AQ44" s="1">
        <v>0.034430488</v>
      </c>
      <c r="AR44" s="1"/>
      <c r="AS44" s="16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21" t="s">
        <v>122</v>
      </c>
      <c r="BF44" s="21">
        <v>522.0</v>
      </c>
      <c r="BG44" s="21">
        <v>15.0</v>
      </c>
      <c r="BH44" s="26">
        <v>0.3</v>
      </c>
      <c r="BI44" s="27">
        <v>0.233532934131737</v>
      </c>
      <c r="BJ44" s="30">
        <f t="shared" si="11"/>
        <v>0.2372630341</v>
      </c>
      <c r="BK44" s="36">
        <v>0.243654822335025</v>
      </c>
      <c r="BL44" s="31">
        <f t="shared" si="12"/>
        <v>0.00639178824</v>
      </c>
      <c r="BM44" s="1"/>
      <c r="BN44" s="31">
        <v>-0.00797089240669713</v>
      </c>
      <c r="BO44" s="1"/>
      <c r="BP44" s="1"/>
      <c r="BQ44" s="1">
        <f t="shared" si="15"/>
        <v>43</v>
      </c>
      <c r="BR44" s="1">
        <f t="shared" si="13"/>
        <v>0.05302096178</v>
      </c>
      <c r="BS44" s="1">
        <v>0.22535211267605634</v>
      </c>
      <c r="BT44" s="1">
        <v>0.4310160427807487</v>
      </c>
      <c r="BU44" s="1">
        <v>0.4165009940357853</v>
      </c>
      <c r="BV44" s="1"/>
      <c r="BW44" s="1"/>
    </row>
    <row r="45" ht="12.0" customHeight="1">
      <c r="A45" s="39"/>
      <c r="B45" s="39"/>
      <c r="C45" s="3" t="s">
        <v>123</v>
      </c>
      <c r="D45" s="3">
        <v>50.0</v>
      </c>
      <c r="E45" s="24">
        <v>189.0</v>
      </c>
      <c r="F45" s="25">
        <v>37.0</v>
      </c>
      <c r="G45" s="24">
        <v>662.0</v>
      </c>
      <c r="H45" s="25">
        <v>148.0</v>
      </c>
      <c r="I45" s="26">
        <f t="shared" si="2"/>
        <v>0.8362831858</v>
      </c>
      <c r="J45" s="27">
        <f t="shared" si="3"/>
        <v>0.8172839506</v>
      </c>
      <c r="K45" s="28">
        <f t="shared" si="4"/>
        <v>0.8214285714</v>
      </c>
      <c r="L45" s="29">
        <f t="shared" si="5"/>
        <v>0.3252895753</v>
      </c>
      <c r="M45" s="10">
        <f t="shared" si="6"/>
        <v>3.584070796</v>
      </c>
      <c r="N45" s="30">
        <f t="shared" si="7"/>
        <v>0.8216472436</v>
      </c>
      <c r="O45" s="31">
        <f t="shared" si="8"/>
        <v>-0.0002186721706</v>
      </c>
      <c r="P45" s="32">
        <f t="shared" si="9"/>
        <v>0.8170132367</v>
      </c>
      <c r="Q45" s="33">
        <f t="shared" si="10"/>
        <v>0.0002707139287</v>
      </c>
      <c r="R45" s="1"/>
      <c r="S45" s="16">
        <v>0.8170132324595576</v>
      </c>
      <c r="T45" s="16">
        <v>0.817283950617284</v>
      </c>
      <c r="U45" s="16">
        <v>-0.007705317691316882</v>
      </c>
      <c r="V45" s="16">
        <v>-0.009653252679402757</v>
      </c>
      <c r="W45" s="1"/>
      <c r="X45" s="1"/>
      <c r="Y45" s="19"/>
      <c r="Z45" s="19"/>
      <c r="AA45" s="19"/>
      <c r="AB45" s="1"/>
      <c r="AC45" s="21" t="s">
        <v>124</v>
      </c>
      <c r="AD45" s="21">
        <v>301.0</v>
      </c>
      <c r="AE45" s="21">
        <v>15.0</v>
      </c>
      <c r="AF45" s="26">
        <v>0.306451612903226</v>
      </c>
      <c r="AG45" s="27">
        <v>0.591909155429383</v>
      </c>
      <c r="AH45" s="36">
        <v>0.568819308545336</v>
      </c>
      <c r="AI45" s="1"/>
      <c r="AJ45" s="1"/>
      <c r="AK45" s="1"/>
      <c r="AL45" s="1"/>
      <c r="AM45" s="1"/>
      <c r="AN45" s="1">
        <v>16.0</v>
      </c>
      <c r="AO45" s="16">
        <f>0.01+(2*AN45)/100</f>
        <v>0.33</v>
      </c>
      <c r="AP45" s="1">
        <v>0.85642864</v>
      </c>
      <c r="AQ45" s="1">
        <v>0.051511264</v>
      </c>
      <c r="AR45" s="1"/>
      <c r="AS45" s="16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21" t="s">
        <v>124</v>
      </c>
      <c r="BF45" s="21">
        <v>301.0</v>
      </c>
      <c r="BG45" s="21">
        <v>15.0</v>
      </c>
      <c r="BH45" s="26">
        <v>0.306451612903226</v>
      </c>
      <c r="BI45" s="27">
        <v>0.591909155429383</v>
      </c>
      <c r="BJ45" s="30">
        <f t="shared" si="11"/>
        <v>0.5643176355</v>
      </c>
      <c r="BK45" s="36">
        <v>0.568819308545336</v>
      </c>
      <c r="BL45" s="31">
        <f t="shared" si="12"/>
        <v>0.004501673084</v>
      </c>
      <c r="BM45" s="1"/>
      <c r="BN45" s="31">
        <v>-0.00770531769131699</v>
      </c>
      <c r="BO45" s="1"/>
      <c r="BP45" s="1"/>
      <c r="BQ45" s="1">
        <f t="shared" si="15"/>
        <v>44</v>
      </c>
      <c r="BR45" s="1">
        <f t="shared" si="13"/>
        <v>0.0542540074</v>
      </c>
      <c r="BS45" s="1">
        <v>0.36363636363636365</v>
      </c>
      <c r="BT45" s="1">
        <v>0.42207792207792205</v>
      </c>
      <c r="BU45" s="1">
        <v>0.41818181818181815</v>
      </c>
      <c r="BV45" s="1"/>
      <c r="BW45" s="1"/>
    </row>
    <row r="46" ht="12.0" customHeight="1">
      <c r="A46" s="39"/>
      <c r="B46" s="39"/>
      <c r="C46" s="3" t="s">
        <v>125</v>
      </c>
      <c r="D46" s="3">
        <v>51.0</v>
      </c>
      <c r="E46" s="24">
        <v>14.0</v>
      </c>
      <c r="F46" s="25">
        <v>12.0</v>
      </c>
      <c r="G46" s="24">
        <v>117.0</v>
      </c>
      <c r="H46" s="25">
        <v>52.0</v>
      </c>
      <c r="I46" s="26">
        <f t="shared" si="2"/>
        <v>0.5384615385</v>
      </c>
      <c r="J46" s="27">
        <f t="shared" si="3"/>
        <v>0.6923076923</v>
      </c>
      <c r="K46" s="28">
        <f t="shared" si="4"/>
        <v>0.6717948718</v>
      </c>
      <c r="L46" s="29">
        <f t="shared" si="5"/>
        <v>0.3384615385</v>
      </c>
      <c r="M46" s="10">
        <f t="shared" si="6"/>
        <v>6.5</v>
      </c>
      <c r="N46" s="30">
        <f t="shared" si="7"/>
        <v>0.6716094117</v>
      </c>
      <c r="O46" s="31">
        <f t="shared" si="8"/>
        <v>0.0001854601157</v>
      </c>
      <c r="P46" s="32">
        <f t="shared" si="9"/>
        <v>0.6925219637</v>
      </c>
      <c r="Q46" s="33">
        <f t="shared" si="10"/>
        <v>-0.0002142713743</v>
      </c>
      <c r="R46" s="1"/>
      <c r="S46" s="16">
        <v>0.6925219620458162</v>
      </c>
      <c r="T46" s="16">
        <v>0.6923076923076923</v>
      </c>
      <c r="U46" s="16">
        <v>-0.007602080621902596</v>
      </c>
      <c r="V46" s="16">
        <v>-0.009593200244991218</v>
      </c>
      <c r="W46" s="1"/>
      <c r="X46" s="1"/>
      <c r="Y46" s="19"/>
      <c r="Z46" s="19"/>
      <c r="AA46" s="19"/>
      <c r="AB46" s="1"/>
      <c r="AC46" s="21" t="s">
        <v>126</v>
      </c>
      <c r="AD46" s="21">
        <v>304.0</v>
      </c>
      <c r="AE46" s="21">
        <v>15.0</v>
      </c>
      <c r="AF46" s="26">
        <v>0.307086614173228</v>
      </c>
      <c r="AG46" s="27">
        <v>0.500450856627592</v>
      </c>
      <c r="AH46" s="36">
        <v>0.480582524271845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6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21" t="s">
        <v>126</v>
      </c>
      <c r="BF46" s="21">
        <v>304.0</v>
      </c>
      <c r="BG46" s="21">
        <v>15.0</v>
      </c>
      <c r="BH46" s="26">
        <v>0.307086614173228</v>
      </c>
      <c r="BI46" s="27">
        <v>0.500450856627592</v>
      </c>
      <c r="BJ46" s="30">
        <f t="shared" si="11"/>
        <v>0.4810807786</v>
      </c>
      <c r="BK46" s="36">
        <v>0.480582524271845</v>
      </c>
      <c r="BL46" s="31">
        <f t="shared" si="12"/>
        <v>-0.0004982543059</v>
      </c>
      <c r="BM46" s="1"/>
      <c r="BN46" s="31">
        <v>-0.00760208062190271</v>
      </c>
      <c r="BO46" s="1"/>
      <c r="BP46" s="1"/>
      <c r="BQ46" s="1">
        <f t="shared" si="15"/>
        <v>45</v>
      </c>
      <c r="BR46" s="1">
        <f t="shared" si="13"/>
        <v>0.05548705302</v>
      </c>
      <c r="BS46" s="1">
        <v>0.3882978723404255</v>
      </c>
      <c r="BT46" s="1">
        <v>0.4244791666666667</v>
      </c>
      <c r="BU46" s="1">
        <v>0.41940298507462687</v>
      </c>
      <c r="BV46" s="1"/>
      <c r="BW46" s="1"/>
    </row>
    <row r="47" ht="12.0" customHeight="1">
      <c r="A47" s="39"/>
      <c r="B47" s="39"/>
      <c r="C47" s="3" t="s">
        <v>127</v>
      </c>
      <c r="D47" s="3">
        <v>52.0</v>
      </c>
      <c r="E47" s="24">
        <v>79.0</v>
      </c>
      <c r="F47" s="25">
        <v>53.0</v>
      </c>
      <c r="G47" s="24">
        <v>503.0</v>
      </c>
      <c r="H47" s="25">
        <v>253.0</v>
      </c>
      <c r="I47" s="26">
        <f t="shared" si="2"/>
        <v>0.5984848485</v>
      </c>
      <c r="J47" s="27">
        <f t="shared" si="3"/>
        <v>0.6653439153</v>
      </c>
      <c r="K47" s="28">
        <f t="shared" si="4"/>
        <v>0.6554054054</v>
      </c>
      <c r="L47" s="29">
        <f t="shared" si="5"/>
        <v>0.3738738739</v>
      </c>
      <c r="M47" s="10">
        <f t="shared" si="6"/>
        <v>5.727272727</v>
      </c>
      <c r="N47" s="30">
        <f t="shared" si="7"/>
        <v>0.6558812542</v>
      </c>
      <c r="O47" s="31">
        <f t="shared" si="8"/>
        <v>-0.0004758487864</v>
      </c>
      <c r="P47" s="32">
        <f t="shared" si="9"/>
        <v>0.6647866462</v>
      </c>
      <c r="Q47" s="33">
        <f t="shared" si="10"/>
        <v>0.0005572691928</v>
      </c>
      <c r="R47" s="1"/>
      <c r="S47" s="16">
        <v>0.6647866441021997</v>
      </c>
      <c r="T47" s="16">
        <v>0.6653439153439153</v>
      </c>
      <c r="U47" s="16">
        <v>-0.0075862925260408165</v>
      </c>
      <c r="V47" s="16">
        <v>-0.009572331566155223</v>
      </c>
      <c r="W47" s="1"/>
      <c r="X47" s="1"/>
      <c r="Y47" s="19"/>
      <c r="Z47" s="19"/>
      <c r="AA47" s="19"/>
      <c r="AB47" s="1"/>
      <c r="AC47" s="21" t="s">
        <v>128</v>
      </c>
      <c r="AD47" s="21">
        <v>255.0</v>
      </c>
      <c r="AE47" s="21">
        <v>15.0</v>
      </c>
      <c r="AF47" s="26">
        <v>0.307692307692308</v>
      </c>
      <c r="AG47" s="27">
        <v>0.468227424749164</v>
      </c>
      <c r="AH47" s="36">
        <v>0.456233421750663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6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21" t="s">
        <v>128</v>
      </c>
      <c r="BF47" s="21">
        <v>255.0</v>
      </c>
      <c r="BG47" s="21">
        <v>15.0</v>
      </c>
      <c r="BH47" s="26">
        <v>0.307692307692308</v>
      </c>
      <c r="BI47" s="27">
        <v>0.468227424749164</v>
      </c>
      <c r="BJ47" s="30">
        <f t="shared" si="11"/>
        <v>0.4517861647</v>
      </c>
      <c r="BK47" s="36">
        <v>0.456233421750663</v>
      </c>
      <c r="BL47" s="31">
        <f t="shared" si="12"/>
        <v>0.004447257068</v>
      </c>
      <c r="BM47" s="1"/>
      <c r="BN47" s="31">
        <v>-0.00758629252604082</v>
      </c>
      <c r="BO47" s="1"/>
      <c r="BP47" s="1"/>
      <c r="BQ47" s="1">
        <f t="shared" si="15"/>
        <v>46</v>
      </c>
      <c r="BR47" s="1">
        <f t="shared" si="13"/>
        <v>0.05672009864</v>
      </c>
      <c r="BS47" s="1">
        <v>0.27450980392156865</v>
      </c>
      <c r="BT47" s="1">
        <v>0.44014510278113667</v>
      </c>
      <c r="BU47" s="1">
        <v>0.4219590958019376</v>
      </c>
      <c r="BV47" s="1"/>
      <c r="BW47" s="1"/>
    </row>
    <row r="48" ht="12.0" customHeight="1">
      <c r="A48" s="39"/>
      <c r="B48" s="39"/>
      <c r="C48" s="3" t="s">
        <v>129</v>
      </c>
      <c r="D48" s="3">
        <v>53.0</v>
      </c>
      <c r="E48" s="24">
        <v>58.0</v>
      </c>
      <c r="F48" s="25">
        <v>81.0</v>
      </c>
      <c r="G48" s="24">
        <v>1081.0</v>
      </c>
      <c r="H48" s="25">
        <v>708.0</v>
      </c>
      <c r="I48" s="26">
        <f t="shared" si="2"/>
        <v>0.4172661871</v>
      </c>
      <c r="J48" s="27">
        <f t="shared" si="3"/>
        <v>0.6042481833</v>
      </c>
      <c r="K48" s="28">
        <f t="shared" si="4"/>
        <v>0.5907676349</v>
      </c>
      <c r="L48" s="29">
        <f t="shared" si="5"/>
        <v>0.3973029046</v>
      </c>
      <c r="M48" s="10">
        <f t="shared" si="6"/>
        <v>12.8705036</v>
      </c>
      <c r="N48" s="30">
        <f t="shared" si="7"/>
        <v>0.5825843686</v>
      </c>
      <c r="O48" s="31">
        <f t="shared" si="8"/>
        <v>0.008183266206</v>
      </c>
      <c r="P48" s="32">
        <f t="shared" si="9"/>
        <v>0.6134526858</v>
      </c>
      <c r="Q48" s="33">
        <f t="shared" si="10"/>
        <v>-0.00920450244</v>
      </c>
      <c r="R48" s="1"/>
      <c r="S48" s="16">
        <v>0.6134526848263825</v>
      </c>
      <c r="T48" s="16">
        <v>0.6042481833426495</v>
      </c>
      <c r="U48" s="16">
        <v>-0.0075851981675049696</v>
      </c>
      <c r="V48" s="16">
        <v>-0.009532503896815703</v>
      </c>
      <c r="W48" s="1"/>
      <c r="X48" s="1"/>
      <c r="Y48" s="19"/>
      <c r="Z48" s="19"/>
      <c r="AA48" s="19"/>
      <c r="AB48" s="1"/>
      <c r="AC48" s="21" t="s">
        <v>130</v>
      </c>
      <c r="AD48" s="21">
        <v>277.0</v>
      </c>
      <c r="AE48" s="21">
        <v>15.0</v>
      </c>
      <c r="AF48" s="26">
        <v>0.308270676691729</v>
      </c>
      <c r="AG48" s="27">
        <v>0.365786578657866</v>
      </c>
      <c r="AH48" s="36">
        <v>0.361865709892363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21" t="s">
        <v>130</v>
      </c>
      <c r="BF48" s="21">
        <v>277.0</v>
      </c>
      <c r="BG48" s="21">
        <v>15.0</v>
      </c>
      <c r="BH48" s="26">
        <v>0.308270676691729</v>
      </c>
      <c r="BI48" s="27">
        <v>0.365786578657866</v>
      </c>
      <c r="BJ48" s="30">
        <f t="shared" si="11"/>
        <v>0.3585855905</v>
      </c>
      <c r="BK48" s="36">
        <v>0.361865709892363</v>
      </c>
      <c r="BL48" s="31">
        <f t="shared" si="12"/>
        <v>0.003280119418</v>
      </c>
      <c r="BM48" s="1"/>
      <c r="BN48" s="31">
        <v>-0.00758519816750497</v>
      </c>
      <c r="BO48" s="1"/>
      <c r="BP48" s="1"/>
      <c r="BQ48" s="1">
        <f t="shared" si="15"/>
        <v>47</v>
      </c>
      <c r="BR48" s="1">
        <f t="shared" si="13"/>
        <v>0.05795314427</v>
      </c>
      <c r="BS48" s="1">
        <v>0.16666666666666666</v>
      </c>
      <c r="BT48" s="1">
        <v>0.44598337950138506</v>
      </c>
      <c r="BU48" s="1">
        <v>0.42455242966751916</v>
      </c>
      <c r="BV48" s="1"/>
      <c r="BW48" s="1"/>
    </row>
    <row r="49" ht="12.0" customHeight="1">
      <c r="A49" s="39"/>
      <c r="B49" s="39"/>
      <c r="C49" s="3" t="s">
        <v>131</v>
      </c>
      <c r="D49" s="3">
        <v>54.0</v>
      </c>
      <c r="E49" s="24">
        <v>112.0</v>
      </c>
      <c r="F49" s="25">
        <v>87.0</v>
      </c>
      <c r="G49" s="24">
        <v>979.0</v>
      </c>
      <c r="H49" s="25">
        <v>599.0</v>
      </c>
      <c r="I49" s="26">
        <f t="shared" si="2"/>
        <v>0.5628140704</v>
      </c>
      <c r="J49" s="27">
        <f t="shared" si="3"/>
        <v>0.6204055767</v>
      </c>
      <c r="K49" s="28">
        <f t="shared" si="4"/>
        <v>0.6139561058</v>
      </c>
      <c r="L49" s="29">
        <f t="shared" si="5"/>
        <v>0.4001125492</v>
      </c>
      <c r="M49" s="10">
        <f t="shared" si="6"/>
        <v>7.929648241</v>
      </c>
      <c r="N49" s="30">
        <f t="shared" si="7"/>
        <v>0.6125171458</v>
      </c>
      <c r="O49" s="31">
        <f t="shared" si="8"/>
        <v>0.001438960007</v>
      </c>
      <c r="P49" s="32">
        <f t="shared" si="9"/>
        <v>0.6220772036</v>
      </c>
      <c r="Q49" s="33">
        <f t="shared" si="10"/>
        <v>-0.001671626959</v>
      </c>
      <c r="R49" s="1"/>
      <c r="S49" s="16">
        <v>0.6220772018407853</v>
      </c>
      <c r="T49" s="16">
        <v>0.6204055766793409</v>
      </c>
      <c r="U49" s="16">
        <v>-0.007576777175433369</v>
      </c>
      <c r="V49" s="16">
        <v>-0.009468459696484022</v>
      </c>
      <c r="W49" s="1"/>
      <c r="X49" s="1"/>
      <c r="Y49" s="19"/>
      <c r="Z49" s="19"/>
      <c r="AA49" s="19"/>
      <c r="AB49" s="1"/>
      <c r="AC49" s="21" t="s">
        <v>132</v>
      </c>
      <c r="AD49" s="21">
        <v>312.0</v>
      </c>
      <c r="AE49" s="21">
        <v>15.0</v>
      </c>
      <c r="AF49" s="26">
        <v>0.311224489795918</v>
      </c>
      <c r="AG49" s="27">
        <v>0.570175438596491</v>
      </c>
      <c r="AH49" s="36">
        <v>0.539928486293206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21" t="s">
        <v>132</v>
      </c>
      <c r="BF49" s="21">
        <v>312.0</v>
      </c>
      <c r="BG49" s="21">
        <v>15.0</v>
      </c>
      <c r="BH49" s="26">
        <v>0.311224489795918</v>
      </c>
      <c r="BI49" s="27">
        <v>0.570175438596491</v>
      </c>
      <c r="BJ49" s="30">
        <f t="shared" si="11"/>
        <v>0.5447703479</v>
      </c>
      <c r="BK49" s="36">
        <v>0.539928486293206</v>
      </c>
      <c r="BL49" s="31">
        <f t="shared" si="12"/>
        <v>-0.004841861635</v>
      </c>
      <c r="BM49" s="1"/>
      <c r="BN49" s="31">
        <v>-0.00757677717543337</v>
      </c>
      <c r="BO49" s="1"/>
      <c r="BP49" s="1"/>
      <c r="BQ49" s="1">
        <f t="shared" si="15"/>
        <v>48</v>
      </c>
      <c r="BR49" s="1">
        <f t="shared" si="13"/>
        <v>0.05918618989</v>
      </c>
      <c r="BS49" s="1">
        <v>0.40823970037453183</v>
      </c>
      <c r="BT49" s="1">
        <v>0.4264909847434119</v>
      </c>
      <c r="BU49" s="1">
        <v>0.4249444620755316</v>
      </c>
      <c r="BV49" s="1"/>
      <c r="BW49" s="1"/>
    </row>
    <row r="50" ht="12.0" customHeight="1">
      <c r="A50" s="39"/>
      <c r="B50" s="39"/>
      <c r="C50" s="3" t="s">
        <v>133</v>
      </c>
      <c r="D50" s="3">
        <v>57.0</v>
      </c>
      <c r="E50" s="24">
        <v>5.0</v>
      </c>
      <c r="F50" s="25">
        <v>2.0</v>
      </c>
      <c r="G50" s="24">
        <v>68.0</v>
      </c>
      <c r="H50" s="25">
        <v>35.0</v>
      </c>
      <c r="I50" s="26">
        <f t="shared" si="2"/>
        <v>0.7142857143</v>
      </c>
      <c r="J50" s="27">
        <f t="shared" si="3"/>
        <v>0.6601941748</v>
      </c>
      <c r="K50" s="28">
        <f t="shared" si="4"/>
        <v>0.6636363636</v>
      </c>
      <c r="L50" s="29">
        <f t="shared" si="5"/>
        <v>0.3636363636</v>
      </c>
      <c r="M50" s="10">
        <f t="shared" si="6"/>
        <v>14.71428571</v>
      </c>
      <c r="N50" s="30">
        <f t="shared" si="7"/>
        <v>0.6699858738</v>
      </c>
      <c r="O50" s="31">
        <f t="shared" si="8"/>
        <v>-0.006349510164</v>
      </c>
      <c r="P50" s="32">
        <f t="shared" si="9"/>
        <v>0.6525573069</v>
      </c>
      <c r="Q50" s="33">
        <f t="shared" si="10"/>
        <v>0.007636867895</v>
      </c>
      <c r="R50" s="1"/>
      <c r="S50" s="16">
        <v>0.6525573038651618</v>
      </c>
      <c r="T50" s="16">
        <v>0.6601941747572816</v>
      </c>
      <c r="U50" s="16">
        <v>-0.007492011083440331</v>
      </c>
      <c r="V50" s="16">
        <v>-0.00945114873460362</v>
      </c>
      <c r="W50" s="1"/>
      <c r="X50" s="1"/>
      <c r="Y50" s="19"/>
      <c r="Z50" s="19"/>
      <c r="AA50" s="19"/>
      <c r="AB50" s="1"/>
      <c r="AC50" s="21" t="s">
        <v>49</v>
      </c>
      <c r="AD50" s="21">
        <v>7.0</v>
      </c>
      <c r="AE50" s="21">
        <v>15.0</v>
      </c>
      <c r="AF50" s="26">
        <v>0.311475409836066</v>
      </c>
      <c r="AG50" s="27">
        <v>0.514824797843666</v>
      </c>
      <c r="AH50" s="36">
        <v>0.494736842105263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21" t="s">
        <v>49</v>
      </c>
      <c r="BF50" s="21">
        <v>7.0</v>
      </c>
      <c r="BG50" s="21">
        <v>15.0</v>
      </c>
      <c r="BH50" s="26">
        <v>0.311475409836066</v>
      </c>
      <c r="BI50" s="27">
        <v>0.514824797843666</v>
      </c>
      <c r="BJ50" s="30">
        <f t="shared" si="11"/>
        <v>0.4944378252</v>
      </c>
      <c r="BK50" s="36">
        <v>0.494736842105263</v>
      </c>
      <c r="BL50" s="31">
        <f t="shared" si="12"/>
        <v>0.0002990169205</v>
      </c>
      <c r="BM50" s="1"/>
      <c r="BN50" s="31">
        <v>-0.00749201108344044</v>
      </c>
      <c r="BO50" s="1"/>
      <c r="BP50" s="1"/>
      <c r="BQ50" s="1">
        <f t="shared" si="15"/>
        <v>49</v>
      </c>
      <c r="BR50" s="1">
        <f t="shared" si="13"/>
        <v>0.06041923551</v>
      </c>
      <c r="BS50" s="1">
        <v>0.36</v>
      </c>
      <c r="BT50" s="1">
        <v>0.43050847457627117</v>
      </c>
      <c r="BU50" s="1">
        <v>0.425</v>
      </c>
      <c r="BV50" s="1"/>
      <c r="BW50" s="1"/>
    </row>
    <row r="51" ht="12.0" customHeight="1">
      <c r="A51" s="39"/>
      <c r="B51" s="39"/>
      <c r="C51" s="3" t="s">
        <v>134</v>
      </c>
      <c r="D51" s="3">
        <v>58.0</v>
      </c>
      <c r="E51" s="24">
        <v>92.0</v>
      </c>
      <c r="F51" s="25">
        <v>82.0</v>
      </c>
      <c r="G51" s="24">
        <v>1500.0</v>
      </c>
      <c r="H51" s="25">
        <v>714.0</v>
      </c>
      <c r="I51" s="26">
        <f t="shared" si="2"/>
        <v>0.5287356322</v>
      </c>
      <c r="J51" s="27">
        <f t="shared" si="3"/>
        <v>0.6775067751</v>
      </c>
      <c r="K51" s="28">
        <f t="shared" si="4"/>
        <v>0.6666666667</v>
      </c>
      <c r="L51" s="29">
        <f t="shared" si="5"/>
        <v>0.337520938</v>
      </c>
      <c r="M51" s="10">
        <f t="shared" si="6"/>
        <v>12.72413793</v>
      </c>
      <c r="N51" s="30">
        <f t="shared" si="7"/>
        <v>0.6577119296</v>
      </c>
      <c r="O51" s="31">
        <f t="shared" si="8"/>
        <v>0.008954737051</v>
      </c>
      <c r="P51" s="32">
        <f t="shared" si="9"/>
        <v>0.6878301276</v>
      </c>
      <c r="Q51" s="33">
        <f t="shared" si="10"/>
        <v>-0.01032335255</v>
      </c>
      <c r="R51" s="1"/>
      <c r="S51" s="16">
        <v>0.6878301260416797</v>
      </c>
      <c r="T51" s="16">
        <v>0.6775067750677507</v>
      </c>
      <c r="U51" s="16">
        <v>-0.007470026983199984</v>
      </c>
      <c r="V51" s="16">
        <v>-0.009402496779387759</v>
      </c>
      <c r="W51" s="1"/>
      <c r="X51" s="1"/>
      <c r="Y51" s="19"/>
      <c r="Z51" s="19"/>
      <c r="AA51" s="19"/>
      <c r="AB51" s="1"/>
      <c r="AC51" s="21" t="s">
        <v>135</v>
      </c>
      <c r="AD51" s="21">
        <v>532.0</v>
      </c>
      <c r="AE51" s="21">
        <v>15.0</v>
      </c>
      <c r="AF51" s="26">
        <v>0.319148936170213</v>
      </c>
      <c r="AG51" s="27">
        <v>0.356209150326797</v>
      </c>
      <c r="AH51" s="36">
        <v>0.352766798418972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21" t="s">
        <v>135</v>
      </c>
      <c r="BF51" s="21">
        <v>532.0</v>
      </c>
      <c r="BG51" s="21">
        <v>15.0</v>
      </c>
      <c r="BH51" s="26">
        <v>0.319148936170213</v>
      </c>
      <c r="BI51" s="27">
        <v>0.356209150326797</v>
      </c>
      <c r="BJ51" s="30">
        <f t="shared" si="11"/>
        <v>0.3508913701</v>
      </c>
      <c r="BK51" s="36">
        <v>0.352766798418972</v>
      </c>
      <c r="BL51" s="31">
        <f t="shared" si="12"/>
        <v>0.001875428302</v>
      </c>
      <c r="BM51" s="1"/>
      <c r="BN51" s="31">
        <v>-0.0074700269832001</v>
      </c>
      <c r="BO51" s="1"/>
      <c r="BP51" s="1"/>
      <c r="BQ51" s="1">
        <f t="shared" si="15"/>
        <v>50</v>
      </c>
      <c r="BR51" s="1">
        <f t="shared" si="13"/>
        <v>0.06165228113</v>
      </c>
      <c r="BS51" s="1">
        <v>0.32608695652173914</v>
      </c>
      <c r="BT51" s="1">
        <v>0.4417808219178082</v>
      </c>
      <c r="BU51" s="1">
        <v>0.4260355029585799</v>
      </c>
      <c r="BV51" s="1"/>
      <c r="BW51" s="1"/>
    </row>
    <row r="52" ht="12.0" customHeight="1">
      <c r="A52" s="39"/>
      <c r="B52" s="39"/>
      <c r="C52" s="3" t="s">
        <v>136</v>
      </c>
      <c r="D52" s="3">
        <v>59.0</v>
      </c>
      <c r="E52" s="24">
        <v>111.0</v>
      </c>
      <c r="F52" s="25">
        <v>47.0</v>
      </c>
      <c r="G52" s="24">
        <v>556.0</v>
      </c>
      <c r="H52" s="25">
        <v>160.0</v>
      </c>
      <c r="I52" s="26">
        <f t="shared" si="2"/>
        <v>0.7025316456</v>
      </c>
      <c r="J52" s="27">
        <f t="shared" si="3"/>
        <v>0.7765363128</v>
      </c>
      <c r="K52" s="28">
        <f t="shared" si="4"/>
        <v>0.7631578947</v>
      </c>
      <c r="L52" s="29">
        <f t="shared" si="5"/>
        <v>0.3100686499</v>
      </c>
      <c r="M52" s="10">
        <f t="shared" si="6"/>
        <v>4.53164557</v>
      </c>
      <c r="N52" s="30">
        <f t="shared" si="7"/>
        <v>0.7648808388</v>
      </c>
      <c r="O52" s="31">
        <f t="shared" si="8"/>
        <v>-0.001722944095</v>
      </c>
      <c r="P52" s="32">
        <f t="shared" si="9"/>
        <v>0.7744697112</v>
      </c>
      <c r="Q52" s="33">
        <f t="shared" si="10"/>
        <v>0.002066601635</v>
      </c>
      <c r="R52" s="1"/>
      <c r="S52" s="16">
        <v>0.7744697083223671</v>
      </c>
      <c r="T52" s="16">
        <v>0.776536312849162</v>
      </c>
      <c r="U52" s="16">
        <v>-0.007412346020435834</v>
      </c>
      <c r="V52" s="16">
        <v>-0.009356251575484698</v>
      </c>
      <c r="W52" s="1"/>
      <c r="X52" s="1"/>
      <c r="Y52" s="19"/>
      <c r="Z52" s="19"/>
      <c r="AA52" s="19"/>
      <c r="AB52" s="1"/>
      <c r="AC52" s="21" t="s">
        <v>137</v>
      </c>
      <c r="AD52" s="21">
        <v>272.0</v>
      </c>
      <c r="AE52" s="21">
        <v>16.0</v>
      </c>
      <c r="AF52" s="26">
        <v>0.32258064516129</v>
      </c>
      <c r="AG52" s="27">
        <v>0.419413919413919</v>
      </c>
      <c r="AH52" s="36">
        <v>0.41421143847487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21" t="s">
        <v>137</v>
      </c>
      <c r="BF52" s="21">
        <v>272.0</v>
      </c>
      <c r="BG52" s="21">
        <v>16.0</v>
      </c>
      <c r="BH52" s="26">
        <v>0.32258064516129</v>
      </c>
      <c r="BI52" s="27">
        <v>0.419413919413919</v>
      </c>
      <c r="BJ52" s="30">
        <f t="shared" si="11"/>
        <v>0.4085762916</v>
      </c>
      <c r="BK52" s="36">
        <v>0.41421143847487</v>
      </c>
      <c r="BL52" s="31">
        <f t="shared" si="12"/>
        <v>0.005635146872</v>
      </c>
      <c r="BM52" s="1"/>
      <c r="BN52" s="31">
        <v>-0.00741234602043583</v>
      </c>
      <c r="BO52" s="1"/>
      <c r="BP52" s="1"/>
      <c r="BQ52" s="1">
        <f t="shared" si="15"/>
        <v>51</v>
      </c>
      <c r="BR52" s="1">
        <f t="shared" si="13"/>
        <v>0.06288532676</v>
      </c>
      <c r="BS52" s="1">
        <v>0.25</v>
      </c>
      <c r="BT52" s="1">
        <v>0.4583333333333333</v>
      </c>
      <c r="BU52" s="1">
        <v>0.42857142857142855</v>
      </c>
      <c r="BV52" s="1"/>
      <c r="BW52" s="1"/>
    </row>
    <row r="53" ht="12.0" customHeight="1">
      <c r="A53" s="39"/>
      <c r="B53" s="39"/>
      <c r="C53" s="3" t="s">
        <v>138</v>
      </c>
      <c r="D53" s="3">
        <v>60.0</v>
      </c>
      <c r="E53" s="24">
        <v>57.0</v>
      </c>
      <c r="F53" s="25">
        <v>21.0</v>
      </c>
      <c r="G53" s="24">
        <v>270.0</v>
      </c>
      <c r="H53" s="25">
        <v>80.0</v>
      </c>
      <c r="I53" s="26">
        <f t="shared" si="2"/>
        <v>0.7307692308</v>
      </c>
      <c r="J53" s="27">
        <f t="shared" si="3"/>
        <v>0.7714285714</v>
      </c>
      <c r="K53" s="28">
        <f t="shared" si="4"/>
        <v>0.7640186916</v>
      </c>
      <c r="L53" s="29">
        <f t="shared" si="5"/>
        <v>0.3200934579</v>
      </c>
      <c r="M53" s="10">
        <f t="shared" si="6"/>
        <v>4.487179487</v>
      </c>
      <c r="N53" s="30">
        <f t="shared" si="7"/>
        <v>0.7651439912</v>
      </c>
      <c r="O53" s="31">
        <f t="shared" si="8"/>
        <v>-0.001125299646</v>
      </c>
      <c r="P53" s="32">
        <f t="shared" si="9"/>
        <v>0.7700698926</v>
      </c>
      <c r="Q53" s="33">
        <f t="shared" si="10"/>
        <v>0.001358678871</v>
      </c>
      <c r="R53" s="1"/>
      <c r="S53" s="16">
        <v>0.770069889408414</v>
      </c>
      <c r="T53" s="16">
        <v>0.7714285714285715</v>
      </c>
      <c r="U53" s="16">
        <v>-0.0073606008433927395</v>
      </c>
      <c r="V53" s="16">
        <v>-0.009204501483732974</v>
      </c>
      <c r="W53" s="1"/>
      <c r="X53" s="1"/>
      <c r="Y53" s="19"/>
      <c r="Z53" s="19"/>
      <c r="AA53" s="19"/>
      <c r="AB53" s="1"/>
      <c r="AC53" s="21" t="s">
        <v>139</v>
      </c>
      <c r="AD53" s="21">
        <v>300.0</v>
      </c>
      <c r="AE53" s="21">
        <v>16.0</v>
      </c>
      <c r="AF53" s="26">
        <v>0.32258064516129</v>
      </c>
      <c r="AG53" s="27">
        <v>0.596064215432418</v>
      </c>
      <c r="AH53" s="36">
        <v>0.575743048897411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21" t="s">
        <v>139</v>
      </c>
      <c r="BF53" s="21">
        <v>300.0</v>
      </c>
      <c r="BG53" s="21">
        <v>16.0</v>
      </c>
      <c r="BH53" s="26">
        <v>0.32258064516129</v>
      </c>
      <c r="BI53" s="27">
        <v>0.596064215432418</v>
      </c>
      <c r="BJ53" s="30">
        <f t="shared" si="11"/>
        <v>0.5688721892</v>
      </c>
      <c r="BK53" s="36">
        <v>0.575743048897411</v>
      </c>
      <c r="BL53" s="31">
        <f t="shared" si="12"/>
        <v>0.006870859649</v>
      </c>
      <c r="BM53" s="1"/>
      <c r="BN53" s="31">
        <v>-0.00736060084339285</v>
      </c>
      <c r="BO53" s="1"/>
      <c r="BP53" s="1"/>
      <c r="BQ53" s="1">
        <f t="shared" si="15"/>
        <v>52</v>
      </c>
      <c r="BR53" s="1">
        <f t="shared" si="13"/>
        <v>0.06411837238</v>
      </c>
      <c r="BS53" s="1">
        <v>0.398576512455516</v>
      </c>
      <c r="BT53" s="1">
        <v>0.4331008243500317</v>
      </c>
      <c r="BU53" s="1">
        <v>0.43027656477438136</v>
      </c>
      <c r="BV53" s="1"/>
      <c r="BW53" s="1"/>
    </row>
    <row r="54" ht="12.0" customHeight="1">
      <c r="A54" s="39"/>
      <c r="B54" s="39"/>
      <c r="C54" s="3" t="s">
        <v>140</v>
      </c>
      <c r="D54" s="3">
        <v>61.0</v>
      </c>
      <c r="E54" s="24">
        <v>68.0</v>
      </c>
      <c r="F54" s="25">
        <v>44.0</v>
      </c>
      <c r="G54" s="24">
        <v>329.0</v>
      </c>
      <c r="H54" s="25">
        <v>190.0</v>
      </c>
      <c r="I54" s="26">
        <f t="shared" si="2"/>
        <v>0.6071428571</v>
      </c>
      <c r="J54" s="27">
        <f t="shared" si="3"/>
        <v>0.633911368</v>
      </c>
      <c r="K54" s="28">
        <f t="shared" si="4"/>
        <v>0.6291600634</v>
      </c>
      <c r="L54" s="29">
        <f t="shared" si="5"/>
        <v>0.4088748019</v>
      </c>
      <c r="M54" s="10">
        <f t="shared" si="6"/>
        <v>4.633928571</v>
      </c>
      <c r="N54" s="30">
        <f t="shared" si="7"/>
        <v>0.6302998823</v>
      </c>
      <c r="O54" s="31">
        <f t="shared" si="8"/>
        <v>-0.001139818864</v>
      </c>
      <c r="P54" s="32">
        <f t="shared" si="9"/>
        <v>0.6325738888</v>
      </c>
      <c r="Q54" s="33">
        <f t="shared" si="10"/>
        <v>0.00133747918</v>
      </c>
      <c r="R54" s="1"/>
      <c r="S54" s="16">
        <v>0.6325738867228357</v>
      </c>
      <c r="T54" s="16">
        <v>0.6339113680154143</v>
      </c>
      <c r="U54" s="16">
        <v>-0.007177084814353751</v>
      </c>
      <c r="V54" s="16">
        <v>-0.008974380290951989</v>
      </c>
      <c r="W54" s="1"/>
      <c r="X54" s="1"/>
      <c r="Y54" s="19"/>
      <c r="Z54" s="19"/>
      <c r="AA54" s="19"/>
      <c r="AB54" s="1"/>
      <c r="AC54" s="21" t="s">
        <v>141</v>
      </c>
      <c r="AD54" s="21">
        <v>364.0</v>
      </c>
      <c r="AE54" s="21">
        <v>16.0</v>
      </c>
      <c r="AF54" s="26">
        <v>0.323420074349442</v>
      </c>
      <c r="AG54" s="27">
        <v>0.537837837837838</v>
      </c>
      <c r="AH54" s="36">
        <v>0.496011602610587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21" t="s">
        <v>141</v>
      </c>
      <c r="BF54" s="21">
        <v>364.0</v>
      </c>
      <c r="BG54" s="21">
        <v>16.0</v>
      </c>
      <c r="BH54" s="26">
        <v>0.323420074349442</v>
      </c>
      <c r="BI54" s="27">
        <v>0.537837837837838</v>
      </c>
      <c r="BJ54" s="30">
        <f t="shared" si="11"/>
        <v>0.5160886562</v>
      </c>
      <c r="BK54" s="36">
        <v>0.496011602610587</v>
      </c>
      <c r="BL54" s="31">
        <f t="shared" si="12"/>
        <v>-0.02007705363</v>
      </c>
      <c r="BM54" s="1"/>
      <c r="BN54" s="31">
        <v>-0.00717708481435375</v>
      </c>
      <c r="BO54" s="1"/>
      <c r="BP54" s="1"/>
      <c r="BQ54" s="1">
        <f t="shared" si="15"/>
        <v>53</v>
      </c>
      <c r="BR54" s="1">
        <f t="shared" si="13"/>
        <v>0.065351418</v>
      </c>
      <c r="BS54" s="1">
        <v>0.5</v>
      </c>
      <c r="BT54" s="1">
        <v>0.43333333333333335</v>
      </c>
      <c r="BU54" s="1">
        <v>0.43577981651376146</v>
      </c>
      <c r="BV54" s="1"/>
      <c r="BW54" s="1"/>
    </row>
    <row r="55" ht="12.0" customHeight="1">
      <c r="A55" s="39"/>
      <c r="B55" s="39"/>
      <c r="C55" s="3" t="s">
        <v>142</v>
      </c>
      <c r="D55" s="3">
        <v>62.0</v>
      </c>
      <c r="E55" s="24">
        <v>122.0</v>
      </c>
      <c r="F55" s="25">
        <v>63.0</v>
      </c>
      <c r="G55" s="24">
        <v>718.0</v>
      </c>
      <c r="H55" s="25">
        <v>280.0</v>
      </c>
      <c r="I55" s="26">
        <f t="shared" si="2"/>
        <v>0.6594594595</v>
      </c>
      <c r="J55" s="27">
        <f t="shared" si="3"/>
        <v>0.7194388778</v>
      </c>
      <c r="K55" s="28">
        <f t="shared" si="4"/>
        <v>0.7100591716</v>
      </c>
      <c r="L55" s="29">
        <f t="shared" si="5"/>
        <v>0.3398140321</v>
      </c>
      <c r="M55" s="10">
        <f t="shared" si="6"/>
        <v>5.394594595</v>
      </c>
      <c r="N55" s="30">
        <f t="shared" si="7"/>
        <v>0.7105057114</v>
      </c>
      <c r="O55" s="31">
        <f t="shared" si="8"/>
        <v>-0.000446539809</v>
      </c>
      <c r="P55" s="32">
        <f t="shared" si="9"/>
        <v>0.7189085863</v>
      </c>
      <c r="Q55" s="33">
        <f t="shared" si="10"/>
        <v>0.0005302914629</v>
      </c>
      <c r="R55" s="1"/>
      <c r="S55" s="16">
        <v>0.7189085837700399</v>
      </c>
      <c r="T55" s="16">
        <v>0.7194388777555111</v>
      </c>
      <c r="U55" s="16">
        <v>-0.0071228136928438435</v>
      </c>
      <c r="V55" s="16">
        <v>-0.008933215114691806</v>
      </c>
      <c r="W55" s="1"/>
      <c r="X55" s="1"/>
      <c r="Y55" s="19"/>
      <c r="Z55" s="19"/>
      <c r="AA55" s="19"/>
      <c r="AB55" s="1"/>
      <c r="AC55" s="21" t="s">
        <v>143</v>
      </c>
      <c r="AD55" s="21">
        <v>239.0</v>
      </c>
      <c r="AE55" s="21">
        <v>16.0</v>
      </c>
      <c r="AF55" s="26">
        <v>0.326086956521739</v>
      </c>
      <c r="AG55" s="27">
        <v>0.441780821917808</v>
      </c>
      <c r="AH55" s="36">
        <v>0.42603550295858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21" t="s">
        <v>143</v>
      </c>
      <c r="BF55" s="21">
        <v>239.0</v>
      </c>
      <c r="BG55" s="21">
        <v>16.0</v>
      </c>
      <c r="BH55" s="26">
        <v>0.326086956521739</v>
      </c>
      <c r="BI55" s="27">
        <v>0.441780821917808</v>
      </c>
      <c r="BJ55" s="30">
        <f t="shared" si="11"/>
        <v>0.4291575714</v>
      </c>
      <c r="BK55" s="36">
        <v>0.42603550295858</v>
      </c>
      <c r="BL55" s="31">
        <f t="shared" si="12"/>
        <v>-0.003122068453</v>
      </c>
      <c r="BM55" s="1"/>
      <c r="BN55" s="31">
        <v>-0.00712281369284384</v>
      </c>
      <c r="BO55" s="1"/>
      <c r="BP55" s="1"/>
      <c r="BQ55" s="1">
        <f t="shared" si="15"/>
        <v>54</v>
      </c>
      <c r="BR55" s="1">
        <f t="shared" si="13"/>
        <v>0.06658446363</v>
      </c>
      <c r="BS55" s="1">
        <v>0.25663716814159293</v>
      </c>
      <c r="BT55" s="1">
        <v>0.4599786552828175</v>
      </c>
      <c r="BU55" s="1">
        <v>0.4380952380952381</v>
      </c>
      <c r="BV55" s="1"/>
      <c r="BW55" s="1"/>
    </row>
    <row r="56" ht="12.0" customHeight="1">
      <c r="A56" s="39"/>
      <c r="B56" s="39"/>
      <c r="C56" s="3" t="s">
        <v>144</v>
      </c>
      <c r="D56" s="3">
        <v>63.0</v>
      </c>
      <c r="E56" s="24">
        <v>99.0</v>
      </c>
      <c r="F56" s="25">
        <v>42.0</v>
      </c>
      <c r="G56" s="24">
        <v>834.0</v>
      </c>
      <c r="H56" s="25">
        <v>370.0</v>
      </c>
      <c r="I56" s="26">
        <f t="shared" si="2"/>
        <v>0.7021276596</v>
      </c>
      <c r="J56" s="27">
        <f t="shared" si="3"/>
        <v>0.6926910299</v>
      </c>
      <c r="K56" s="28">
        <f t="shared" si="4"/>
        <v>0.6936802974</v>
      </c>
      <c r="L56" s="29">
        <f t="shared" si="5"/>
        <v>0.3486988848</v>
      </c>
      <c r="M56" s="10">
        <f t="shared" si="6"/>
        <v>8.539007092</v>
      </c>
      <c r="N56" s="30">
        <f t="shared" si="7"/>
        <v>0.6949095299</v>
      </c>
      <c r="O56" s="31">
        <f t="shared" si="8"/>
        <v>-0.001229232483</v>
      </c>
      <c r="P56" s="32">
        <f t="shared" si="9"/>
        <v>0.6912167539</v>
      </c>
      <c r="Q56" s="33">
        <f t="shared" si="10"/>
        <v>0.00147427597</v>
      </c>
      <c r="R56" s="1"/>
      <c r="S56" s="16">
        <v>0.6912167510428064</v>
      </c>
      <c r="T56" s="16">
        <v>0.6926910299003323</v>
      </c>
      <c r="U56" s="16">
        <v>-0.007038421607397316</v>
      </c>
      <c r="V56" s="16">
        <v>-0.008602531531067159</v>
      </c>
      <c r="W56" s="1"/>
      <c r="X56" s="1"/>
      <c r="Y56" s="19"/>
      <c r="Z56" s="19"/>
      <c r="AA56" s="19"/>
      <c r="AB56" s="1"/>
      <c r="AC56" s="21" t="s">
        <v>145</v>
      </c>
      <c r="AD56" s="21">
        <v>354.0</v>
      </c>
      <c r="AE56" s="21">
        <v>16.0</v>
      </c>
      <c r="AF56" s="26">
        <v>0.326241134751773</v>
      </c>
      <c r="AG56" s="27">
        <v>0.322847682119205</v>
      </c>
      <c r="AH56" s="36">
        <v>0.323202372127502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21" t="s">
        <v>145</v>
      </c>
      <c r="BF56" s="21">
        <v>354.0</v>
      </c>
      <c r="BG56" s="21">
        <v>16.0</v>
      </c>
      <c r="BH56" s="26">
        <v>0.326241134751773</v>
      </c>
      <c r="BI56" s="27">
        <v>0.322847682119205</v>
      </c>
      <c r="BJ56" s="30">
        <f t="shared" si="11"/>
        <v>0.3213324369</v>
      </c>
      <c r="BK56" s="36">
        <v>0.323202372127502</v>
      </c>
      <c r="BL56" s="31">
        <f t="shared" si="12"/>
        <v>0.001869935262</v>
      </c>
      <c r="BM56" s="1"/>
      <c r="BN56" s="31">
        <v>-0.00703842160739732</v>
      </c>
      <c r="BO56" s="1"/>
      <c r="BP56" s="1"/>
      <c r="BQ56" s="1">
        <f t="shared" si="15"/>
        <v>55</v>
      </c>
      <c r="BR56" s="1">
        <f t="shared" si="13"/>
        <v>0.06781750925</v>
      </c>
      <c r="BS56" s="1">
        <v>0.2647058823529412</v>
      </c>
      <c r="BT56" s="1">
        <v>0.4601449275362319</v>
      </c>
      <c r="BU56" s="1">
        <v>0.43870967741935485</v>
      </c>
      <c r="BV56" s="1"/>
      <c r="BW56" s="1"/>
    </row>
    <row r="57" ht="12.0" customHeight="1">
      <c r="A57" s="39"/>
      <c r="B57" s="39"/>
      <c r="C57" s="3" t="s">
        <v>146</v>
      </c>
      <c r="D57" s="3">
        <v>64.0</v>
      </c>
      <c r="E57" s="24">
        <v>65.0</v>
      </c>
      <c r="F57" s="25">
        <v>66.0</v>
      </c>
      <c r="G57" s="24">
        <v>584.0</v>
      </c>
      <c r="H57" s="25">
        <v>410.0</v>
      </c>
      <c r="I57" s="26">
        <f t="shared" si="2"/>
        <v>0.4961832061</v>
      </c>
      <c r="J57" s="27">
        <f t="shared" si="3"/>
        <v>0.5875251509</v>
      </c>
      <c r="K57" s="28">
        <f t="shared" si="4"/>
        <v>0.5768888889</v>
      </c>
      <c r="L57" s="29">
        <f t="shared" si="5"/>
        <v>0.4222222222</v>
      </c>
      <c r="M57" s="10">
        <f t="shared" si="6"/>
        <v>7.58778626</v>
      </c>
      <c r="N57" s="30">
        <f t="shared" si="7"/>
        <v>0.5757045197</v>
      </c>
      <c r="O57" s="31">
        <f t="shared" si="8"/>
        <v>0.001184369152</v>
      </c>
      <c r="P57" s="32">
        <f t="shared" si="9"/>
        <v>0.5888806669</v>
      </c>
      <c r="Q57" s="33">
        <f t="shared" si="10"/>
        <v>-0.001355515978</v>
      </c>
      <c r="R57" s="1"/>
      <c r="S57" s="16">
        <v>0.5888806655075636</v>
      </c>
      <c r="T57" s="16">
        <v>0.5875251509054326</v>
      </c>
      <c r="U57" s="16">
        <v>-0.006920875318013553</v>
      </c>
      <c r="V57" s="16">
        <v>-0.00860050185617367</v>
      </c>
      <c r="W57" s="1"/>
      <c r="X57" s="1"/>
      <c r="Y57" s="19"/>
      <c r="Z57" s="19"/>
      <c r="AA57" s="19"/>
      <c r="AB57" s="1"/>
      <c r="AC57" s="21" t="s">
        <v>147</v>
      </c>
      <c r="AD57" s="21">
        <v>457.0</v>
      </c>
      <c r="AE57" s="21">
        <v>16.0</v>
      </c>
      <c r="AF57" s="26">
        <v>0.327137546468401</v>
      </c>
      <c r="AG57" s="27">
        <v>0.413560411311054</v>
      </c>
      <c r="AH57" s="36">
        <v>0.406684412895593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21" t="s">
        <v>147</v>
      </c>
      <c r="BF57" s="21">
        <v>457.0</v>
      </c>
      <c r="BG57" s="21">
        <v>16.0</v>
      </c>
      <c r="BH57" s="26">
        <v>0.327137546468401</v>
      </c>
      <c r="BI57" s="27">
        <v>0.413560411311054</v>
      </c>
      <c r="BJ57" s="30">
        <f t="shared" si="11"/>
        <v>0.4036610735</v>
      </c>
      <c r="BK57" s="36">
        <v>0.406684412895593</v>
      </c>
      <c r="BL57" s="31">
        <f t="shared" si="12"/>
        <v>0.003023339405</v>
      </c>
      <c r="BM57" s="1"/>
      <c r="BN57" s="31">
        <v>-0.00692087531801355</v>
      </c>
      <c r="BO57" s="1"/>
      <c r="BP57" s="1"/>
      <c r="BQ57" s="1">
        <f t="shared" si="15"/>
        <v>56</v>
      </c>
      <c r="BR57" s="1">
        <f t="shared" si="13"/>
        <v>0.06905055487</v>
      </c>
      <c r="BS57" s="1">
        <v>0.3489583333333333</v>
      </c>
      <c r="BT57" s="1">
        <v>0.4513432835820895</v>
      </c>
      <c r="BU57" s="1">
        <v>0.44081414033208355</v>
      </c>
      <c r="BV57" s="1"/>
      <c r="BW57" s="1"/>
    </row>
    <row r="58" ht="12.0" customHeight="1">
      <c r="A58" s="39"/>
      <c r="B58" s="39"/>
      <c r="C58" s="3" t="s">
        <v>148</v>
      </c>
      <c r="D58" s="3">
        <v>65.0</v>
      </c>
      <c r="E58" s="24">
        <v>87.0</v>
      </c>
      <c r="F58" s="25">
        <v>115.0</v>
      </c>
      <c r="G58" s="24">
        <v>1948.0</v>
      </c>
      <c r="H58" s="25">
        <v>991.0</v>
      </c>
      <c r="I58" s="26">
        <f t="shared" si="2"/>
        <v>0.4306930693</v>
      </c>
      <c r="J58" s="27">
        <f t="shared" si="3"/>
        <v>0.6628104798</v>
      </c>
      <c r="K58" s="28">
        <f t="shared" si="4"/>
        <v>0.6478828399</v>
      </c>
      <c r="L58" s="29">
        <f t="shared" si="5"/>
        <v>0.3432028017</v>
      </c>
      <c r="M58" s="10">
        <f t="shared" si="6"/>
        <v>14.54950495</v>
      </c>
      <c r="N58" s="30">
        <f t="shared" si="7"/>
        <v>0.6356521389</v>
      </c>
      <c r="O58" s="31">
        <f t="shared" si="8"/>
        <v>0.01223070092</v>
      </c>
      <c r="P58" s="32">
        <f t="shared" si="9"/>
        <v>0.6766079442</v>
      </c>
      <c r="Q58" s="33">
        <f t="shared" si="10"/>
        <v>-0.01379746449</v>
      </c>
      <c r="R58" s="1"/>
      <c r="S58" s="16">
        <v>0.6766079432194776</v>
      </c>
      <c r="T58" s="16">
        <v>0.6628104797550187</v>
      </c>
      <c r="U58" s="16">
        <v>-0.006872631753707004</v>
      </c>
      <c r="V58" s="16">
        <v>-0.008483779484662723</v>
      </c>
      <c r="W58" s="1"/>
      <c r="X58" s="1"/>
      <c r="Y58" s="19"/>
      <c r="Z58" s="19"/>
      <c r="AA58" s="19"/>
      <c r="AB58" s="1"/>
      <c r="AC58" s="21" t="s">
        <v>149</v>
      </c>
      <c r="AD58" s="21">
        <v>488.0</v>
      </c>
      <c r="AE58" s="21">
        <v>16.0</v>
      </c>
      <c r="AF58" s="26">
        <v>0.330985915492958</v>
      </c>
      <c r="AG58" s="27">
        <v>0.458957459556621</v>
      </c>
      <c r="AH58" s="36">
        <v>0.448923246824959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21" t="s">
        <v>149</v>
      </c>
      <c r="BF58" s="21">
        <v>488.0</v>
      </c>
      <c r="BG58" s="21">
        <v>16.0</v>
      </c>
      <c r="BH58" s="26">
        <v>0.330985915492958</v>
      </c>
      <c r="BI58" s="27">
        <v>0.458957459556621</v>
      </c>
      <c r="BJ58" s="30">
        <f t="shared" si="11"/>
        <v>0.4451218324</v>
      </c>
      <c r="BK58" s="36">
        <v>0.448923246824959</v>
      </c>
      <c r="BL58" s="31">
        <f t="shared" si="12"/>
        <v>0.003801414391</v>
      </c>
      <c r="BM58" s="1"/>
      <c r="BN58" s="31">
        <v>-0.00687263175370711</v>
      </c>
      <c r="BO58" s="1"/>
      <c r="BP58" s="1"/>
      <c r="BQ58" s="1">
        <f t="shared" si="15"/>
        <v>57</v>
      </c>
      <c r="BR58" s="1">
        <f t="shared" si="13"/>
        <v>0.07028360049</v>
      </c>
      <c r="BS58" s="1">
        <v>0.375</v>
      </c>
      <c r="BT58" s="1">
        <v>0.45689655172413796</v>
      </c>
      <c r="BU58" s="1">
        <v>0.44285714285714284</v>
      </c>
      <c r="BV58" s="1"/>
      <c r="BW58" s="1"/>
    </row>
    <row r="59" ht="12.0" customHeight="1">
      <c r="A59" s="39"/>
      <c r="B59" s="39"/>
      <c r="C59" s="3" t="s">
        <v>150</v>
      </c>
      <c r="D59" s="3">
        <v>66.0</v>
      </c>
      <c r="E59" s="24">
        <v>33.0</v>
      </c>
      <c r="F59" s="25">
        <v>43.0</v>
      </c>
      <c r="G59" s="24">
        <v>652.0</v>
      </c>
      <c r="H59" s="25">
        <v>299.0</v>
      </c>
      <c r="I59" s="26">
        <f t="shared" si="2"/>
        <v>0.4342105263</v>
      </c>
      <c r="J59" s="27">
        <f t="shared" si="3"/>
        <v>0.6855941115</v>
      </c>
      <c r="K59" s="28">
        <f t="shared" si="4"/>
        <v>0.6669912366</v>
      </c>
      <c r="L59" s="29">
        <f t="shared" si="5"/>
        <v>0.323271665</v>
      </c>
      <c r="M59" s="10">
        <f t="shared" si="6"/>
        <v>12.51315789</v>
      </c>
      <c r="N59" s="30">
        <f t="shared" si="7"/>
        <v>0.6561066259</v>
      </c>
      <c r="O59" s="31">
        <f t="shared" si="8"/>
        <v>0.01088461069</v>
      </c>
      <c r="P59" s="32">
        <f t="shared" si="9"/>
        <v>0.69788251</v>
      </c>
      <c r="Q59" s="33">
        <f t="shared" si="10"/>
        <v>-0.01228839854</v>
      </c>
      <c r="R59" s="1"/>
      <c r="S59" s="16">
        <v>0.6978825089585212</v>
      </c>
      <c r="T59" s="16">
        <v>0.6855941114616193</v>
      </c>
      <c r="U59" s="16">
        <v>-0.006720454375925833</v>
      </c>
      <c r="V59" s="16">
        <v>-0.008375773067323622</v>
      </c>
      <c r="W59" s="1"/>
      <c r="X59" s="1"/>
      <c r="Y59" s="19"/>
      <c r="Z59" s="19"/>
      <c r="AA59" s="19"/>
      <c r="AB59" s="1"/>
      <c r="AC59" s="21" t="s">
        <v>151</v>
      </c>
      <c r="AD59" s="21">
        <v>503.0</v>
      </c>
      <c r="AE59" s="21">
        <v>16.0</v>
      </c>
      <c r="AF59" s="26">
        <v>0.333333333333333</v>
      </c>
      <c r="AG59" s="27">
        <v>0.166666666666667</v>
      </c>
      <c r="AH59" s="36">
        <v>0.19047619047619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21" t="s">
        <v>151</v>
      </c>
      <c r="BF59" s="21">
        <v>503.0</v>
      </c>
      <c r="BG59" s="21">
        <v>16.0</v>
      </c>
      <c r="BH59" s="26">
        <v>0.333333333333333</v>
      </c>
      <c r="BI59" s="27">
        <v>0.166666666666667</v>
      </c>
      <c r="BJ59" s="30">
        <f t="shared" si="11"/>
        <v>0.1806909801</v>
      </c>
      <c r="BK59" s="36">
        <v>0.19047619047619</v>
      </c>
      <c r="BL59" s="31">
        <f t="shared" si="12"/>
        <v>0.009785210412</v>
      </c>
      <c r="BM59" s="1"/>
      <c r="BN59" s="31">
        <v>-0.00672045437592578</v>
      </c>
      <c r="BO59" s="1"/>
      <c r="BP59" s="1"/>
      <c r="BQ59" s="1">
        <f t="shared" si="15"/>
        <v>58</v>
      </c>
      <c r="BR59" s="1">
        <f t="shared" si="13"/>
        <v>0.07151664612</v>
      </c>
      <c r="BS59" s="1">
        <v>0.4418604651162791</v>
      </c>
      <c r="BT59" s="1">
        <v>0.4444444444444444</v>
      </c>
      <c r="BU59" s="1">
        <v>0.44390243902439025</v>
      </c>
      <c r="BV59" s="1"/>
      <c r="BW59" s="1"/>
    </row>
    <row r="60" ht="12.0" customHeight="1">
      <c r="A60" s="39"/>
      <c r="B60" s="39"/>
      <c r="C60" s="3" t="s">
        <v>152</v>
      </c>
      <c r="D60" s="3">
        <v>67.0</v>
      </c>
      <c r="E60" s="24">
        <v>5.0</v>
      </c>
      <c r="F60" s="25">
        <v>1.0</v>
      </c>
      <c r="G60" s="24">
        <v>7.0</v>
      </c>
      <c r="H60" s="25">
        <v>4.0</v>
      </c>
      <c r="I60" s="26">
        <f t="shared" si="2"/>
        <v>0.8333333333</v>
      </c>
      <c r="J60" s="27">
        <f t="shared" si="3"/>
        <v>0.6363636364</v>
      </c>
      <c r="K60" s="28">
        <f t="shared" si="4"/>
        <v>0.7058823529</v>
      </c>
      <c r="L60" s="29">
        <f t="shared" si="5"/>
        <v>0.5294117647</v>
      </c>
      <c r="M60" s="10">
        <f t="shared" si="6"/>
        <v>1.833333333</v>
      </c>
      <c r="N60" s="30">
        <f t="shared" si="7"/>
        <v>0.6748303888</v>
      </c>
      <c r="O60" s="31">
        <f t="shared" si="8"/>
        <v>0.0310519641</v>
      </c>
      <c r="P60" s="32">
        <f t="shared" si="9"/>
        <v>0.6747784373</v>
      </c>
      <c r="Q60" s="33">
        <f t="shared" si="10"/>
        <v>-0.03841480094</v>
      </c>
      <c r="R60" s="1"/>
      <c r="S60" s="16">
        <v>0.674778433112063</v>
      </c>
      <c r="T60" s="16">
        <v>0.6363636363636364</v>
      </c>
      <c r="U60" s="16">
        <v>-0.006516514788065364</v>
      </c>
      <c r="V60" s="16">
        <v>-0.008357669266356393</v>
      </c>
      <c r="W60" s="1"/>
      <c r="X60" s="1"/>
      <c r="Y60" s="19"/>
      <c r="Z60" s="19"/>
      <c r="AA60" s="19"/>
      <c r="AB60" s="1"/>
      <c r="AC60" s="21" t="s">
        <v>153</v>
      </c>
      <c r="AD60" s="21">
        <v>538.0</v>
      </c>
      <c r="AE60" s="21">
        <v>16.0</v>
      </c>
      <c r="AF60" s="26">
        <v>0.333333333333333</v>
      </c>
      <c r="AG60" s="27">
        <v>0.272401433691756</v>
      </c>
      <c r="AH60" s="36">
        <v>0.278846153846154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21" t="s">
        <v>153</v>
      </c>
      <c r="BF60" s="21">
        <v>538.0</v>
      </c>
      <c r="BG60" s="21">
        <v>16.0</v>
      </c>
      <c r="BH60" s="26">
        <v>0.333333333333333</v>
      </c>
      <c r="BI60" s="27">
        <v>0.272401433691756</v>
      </c>
      <c r="BJ60" s="30">
        <f t="shared" si="11"/>
        <v>0.2764161891</v>
      </c>
      <c r="BK60" s="36">
        <v>0.278846153846154</v>
      </c>
      <c r="BL60" s="31">
        <f t="shared" si="12"/>
        <v>0.002429964702</v>
      </c>
      <c r="BM60" s="1"/>
      <c r="BN60" s="31">
        <v>-0.00651651478806536</v>
      </c>
      <c r="BO60" s="1"/>
      <c r="BP60" s="1"/>
      <c r="BQ60" s="1">
        <f t="shared" si="15"/>
        <v>59</v>
      </c>
      <c r="BR60" s="1">
        <f t="shared" si="13"/>
        <v>0.07274969174</v>
      </c>
      <c r="BS60" s="1">
        <v>0.2462686567164179</v>
      </c>
      <c r="BT60" s="1">
        <v>0.47577092511013214</v>
      </c>
      <c r="BU60" s="1">
        <v>0.44625719769673705</v>
      </c>
      <c r="BV60" s="1"/>
      <c r="BW60" s="1"/>
    </row>
    <row r="61" ht="12.0" customHeight="1">
      <c r="A61" s="39"/>
      <c r="B61" s="39"/>
      <c r="C61" s="3" t="s">
        <v>154</v>
      </c>
      <c r="D61" s="3">
        <v>69.0</v>
      </c>
      <c r="E61" s="24">
        <v>114.0</v>
      </c>
      <c r="F61" s="25">
        <v>39.0</v>
      </c>
      <c r="G61" s="24">
        <v>611.0</v>
      </c>
      <c r="H61" s="25">
        <v>231.0</v>
      </c>
      <c r="I61" s="26">
        <f t="shared" si="2"/>
        <v>0.7450980392</v>
      </c>
      <c r="J61" s="27">
        <f t="shared" si="3"/>
        <v>0.7256532067</v>
      </c>
      <c r="K61" s="28">
        <f t="shared" si="4"/>
        <v>0.7286432161</v>
      </c>
      <c r="L61" s="29">
        <f t="shared" si="5"/>
        <v>0.3467336683</v>
      </c>
      <c r="M61" s="10">
        <f t="shared" si="6"/>
        <v>5.503267974</v>
      </c>
      <c r="N61" s="30">
        <f t="shared" si="7"/>
        <v>0.7297640337</v>
      </c>
      <c r="O61" s="31">
        <f t="shared" si="8"/>
        <v>-0.001120817586</v>
      </c>
      <c r="P61" s="32">
        <f t="shared" si="9"/>
        <v>0.7242953821</v>
      </c>
      <c r="Q61" s="33">
        <f t="shared" si="10"/>
        <v>0.001357824526</v>
      </c>
      <c r="R61" s="1"/>
      <c r="S61" s="16">
        <v>0.7242953788393889</v>
      </c>
      <c r="T61" s="16">
        <v>0.7256532066508313</v>
      </c>
      <c r="U61" s="16">
        <v>-0.006480123552484951</v>
      </c>
      <c r="V61" s="16">
        <v>-0.008286553844722988</v>
      </c>
      <c r="W61" s="1"/>
      <c r="X61" s="1"/>
      <c r="Y61" s="19"/>
      <c r="Z61" s="19"/>
      <c r="AA61" s="19"/>
      <c r="AB61" s="1"/>
      <c r="AC61" s="21" t="s">
        <v>155</v>
      </c>
      <c r="AD61" s="21">
        <v>399.0</v>
      </c>
      <c r="AE61" s="21">
        <v>16.0</v>
      </c>
      <c r="AF61" s="26">
        <v>0.333333333333333</v>
      </c>
      <c r="AG61" s="27">
        <v>0.333333333333333</v>
      </c>
      <c r="AH61" s="36">
        <v>0.333333333333333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21" t="s">
        <v>155</v>
      </c>
      <c r="BF61" s="21">
        <v>399.0</v>
      </c>
      <c r="BG61" s="21">
        <v>16.0</v>
      </c>
      <c r="BH61" s="26">
        <v>0.333333333333333</v>
      </c>
      <c r="BI61" s="27">
        <v>0.333333333333333</v>
      </c>
      <c r="BJ61" s="30">
        <f t="shared" si="11"/>
        <v>0.331579869</v>
      </c>
      <c r="BK61" s="36">
        <v>0.333333333333333</v>
      </c>
      <c r="BL61" s="31">
        <f t="shared" si="12"/>
        <v>0.00175346438</v>
      </c>
      <c r="BM61" s="1"/>
      <c r="BN61" s="31">
        <v>-0.00648012355248506</v>
      </c>
      <c r="BO61" s="1"/>
      <c r="BP61" s="1"/>
      <c r="BQ61" s="1">
        <f t="shared" si="15"/>
        <v>60</v>
      </c>
      <c r="BR61" s="1">
        <f t="shared" si="13"/>
        <v>0.07398273736</v>
      </c>
      <c r="BS61" s="1">
        <v>0.43617021276595747</v>
      </c>
      <c r="BT61" s="1">
        <v>0.44940239043824703</v>
      </c>
      <c r="BU61" s="1">
        <v>0.44848035581912526</v>
      </c>
      <c r="BV61" s="1"/>
      <c r="BW61" s="1"/>
    </row>
    <row r="62" ht="12.0" customHeight="1">
      <c r="A62" s="39"/>
      <c r="B62" s="39"/>
      <c r="C62" s="3" t="s">
        <v>156</v>
      </c>
      <c r="D62" s="3">
        <v>70.0</v>
      </c>
      <c r="E62" s="24">
        <v>15.0</v>
      </c>
      <c r="F62" s="25">
        <v>4.0</v>
      </c>
      <c r="G62" s="24">
        <v>44.0</v>
      </c>
      <c r="H62" s="25">
        <v>9.0</v>
      </c>
      <c r="I62" s="26">
        <f t="shared" si="2"/>
        <v>0.7894736842</v>
      </c>
      <c r="J62" s="27">
        <f t="shared" si="3"/>
        <v>0.8301886792</v>
      </c>
      <c r="K62" s="28">
        <f t="shared" si="4"/>
        <v>0.8194444444</v>
      </c>
      <c r="L62" s="29">
        <f t="shared" si="5"/>
        <v>0.3333333333</v>
      </c>
      <c r="M62" s="10">
        <f t="shared" si="6"/>
        <v>2.789473684</v>
      </c>
      <c r="N62" s="30">
        <f t="shared" si="7"/>
        <v>0.8234703514</v>
      </c>
      <c r="O62" s="31">
        <f t="shared" si="8"/>
        <v>-0.004025906938</v>
      </c>
      <c r="P62" s="32">
        <f t="shared" si="9"/>
        <v>0.8252600561</v>
      </c>
      <c r="Q62" s="33">
        <f t="shared" si="10"/>
        <v>0.004928623184</v>
      </c>
      <c r="R62" s="1"/>
      <c r="S62" s="16">
        <v>0.8252600523340948</v>
      </c>
      <c r="T62" s="16">
        <v>0.8301886792452831</v>
      </c>
      <c r="U62" s="16">
        <v>-0.006403553864986811</v>
      </c>
      <c r="V62" s="16">
        <v>-0.008201069600881739</v>
      </c>
      <c r="W62" s="1"/>
      <c r="X62" s="1"/>
      <c r="Y62" s="19"/>
      <c r="Z62" s="19"/>
      <c r="AA62" s="19"/>
      <c r="AB62" s="1"/>
      <c r="AC62" s="21" t="s">
        <v>157</v>
      </c>
      <c r="AD62" s="21">
        <v>258.0</v>
      </c>
      <c r="AE62" s="21">
        <v>16.0</v>
      </c>
      <c r="AF62" s="26">
        <v>0.333333333333333</v>
      </c>
      <c r="AG62" s="27">
        <v>0.524216524216524</v>
      </c>
      <c r="AH62" s="36">
        <v>0.514905149051491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21" t="s">
        <v>157</v>
      </c>
      <c r="BF62" s="21">
        <v>258.0</v>
      </c>
      <c r="BG62" s="21">
        <v>16.0</v>
      </c>
      <c r="BH62" s="26">
        <v>0.333333333333333</v>
      </c>
      <c r="BI62" s="27">
        <v>0.524216524216524</v>
      </c>
      <c r="BJ62" s="30">
        <f t="shared" si="11"/>
        <v>0.5043927844</v>
      </c>
      <c r="BK62" s="36">
        <v>0.514905149051491</v>
      </c>
      <c r="BL62" s="31">
        <f t="shared" si="12"/>
        <v>0.01051236462</v>
      </c>
      <c r="BM62" s="1"/>
      <c r="BN62" s="31">
        <v>-0.00640355386498692</v>
      </c>
      <c r="BO62" s="1"/>
      <c r="BP62" s="1"/>
      <c r="BQ62" s="1">
        <f t="shared" si="15"/>
        <v>61</v>
      </c>
      <c r="BR62" s="1">
        <f t="shared" si="13"/>
        <v>0.07521578298</v>
      </c>
      <c r="BS62" s="1">
        <v>0.33098591549295775</v>
      </c>
      <c r="BT62" s="1">
        <v>0.4589574595566207</v>
      </c>
      <c r="BU62" s="1">
        <v>0.4489232468249586</v>
      </c>
      <c r="BV62" s="1"/>
      <c r="BW62" s="1"/>
    </row>
    <row r="63" ht="12.0" customHeight="1">
      <c r="A63" s="39"/>
      <c r="B63" s="39"/>
      <c r="C63" s="3" t="s">
        <v>158</v>
      </c>
      <c r="D63" s="3">
        <v>71.0</v>
      </c>
      <c r="E63" s="24">
        <v>211.0</v>
      </c>
      <c r="F63" s="25">
        <v>60.0</v>
      </c>
      <c r="G63" s="24">
        <v>940.0</v>
      </c>
      <c r="H63" s="25">
        <v>218.0</v>
      </c>
      <c r="I63" s="26">
        <f t="shared" si="2"/>
        <v>0.778597786</v>
      </c>
      <c r="J63" s="27">
        <f t="shared" si="3"/>
        <v>0.8117443869</v>
      </c>
      <c r="K63" s="28">
        <f t="shared" si="4"/>
        <v>0.8054583625</v>
      </c>
      <c r="L63" s="29">
        <f t="shared" si="5"/>
        <v>0.300209937</v>
      </c>
      <c r="M63" s="10">
        <f t="shared" si="6"/>
        <v>4.273062731</v>
      </c>
      <c r="N63" s="30">
        <f t="shared" si="7"/>
        <v>0.8064811597</v>
      </c>
      <c r="O63" s="31">
        <f t="shared" si="8"/>
        <v>-0.00102279718</v>
      </c>
      <c r="P63" s="32">
        <f t="shared" si="9"/>
        <v>0.8104954771</v>
      </c>
      <c r="Q63" s="33">
        <f t="shared" si="10"/>
        <v>0.001248909757</v>
      </c>
      <c r="R63" s="1"/>
      <c r="S63" s="16">
        <v>0.8104954735010146</v>
      </c>
      <c r="T63" s="16">
        <v>0.8117443868739206</v>
      </c>
      <c r="U63" s="16">
        <v>-0.00636778915452163</v>
      </c>
      <c r="V63" s="16">
        <v>-0.008122580051523554</v>
      </c>
      <c r="W63" s="1"/>
      <c r="X63" s="1"/>
      <c r="Y63" s="19"/>
      <c r="Z63" s="19"/>
      <c r="AA63" s="19"/>
      <c r="AB63" s="1"/>
      <c r="AC63" s="21" t="s">
        <v>159</v>
      </c>
      <c r="AD63" s="21">
        <v>702.0</v>
      </c>
      <c r="AE63" s="21">
        <v>16.0</v>
      </c>
      <c r="AF63" s="26">
        <v>0.333333333333333</v>
      </c>
      <c r="AG63" s="27">
        <v>0.541284403669725</v>
      </c>
      <c r="AH63" s="36">
        <v>0.520661157024793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21" t="s">
        <v>159</v>
      </c>
      <c r="BF63" s="21">
        <v>702.0</v>
      </c>
      <c r="BG63" s="21">
        <v>16.0</v>
      </c>
      <c r="BH63" s="26">
        <v>0.333333333333333</v>
      </c>
      <c r="BI63" s="27">
        <v>0.541284403669725</v>
      </c>
      <c r="BJ63" s="30">
        <f t="shared" si="11"/>
        <v>0.5198449046</v>
      </c>
      <c r="BK63" s="36">
        <v>0.520661157024793</v>
      </c>
      <c r="BL63" s="31">
        <f t="shared" si="12"/>
        <v>0.0008162523935</v>
      </c>
      <c r="BM63" s="1"/>
      <c r="BN63" s="31">
        <v>-0.00636778915452163</v>
      </c>
      <c r="BO63" s="1"/>
      <c r="BP63" s="1"/>
      <c r="BQ63" s="1">
        <f t="shared" si="15"/>
        <v>62</v>
      </c>
      <c r="BR63" s="1">
        <f t="shared" si="13"/>
        <v>0.07644882861</v>
      </c>
      <c r="BS63" s="1">
        <v>0.5</v>
      </c>
      <c r="BT63" s="1">
        <v>0.44642857142857145</v>
      </c>
      <c r="BU63" s="1">
        <v>0.45161290322580644</v>
      </c>
      <c r="BV63" s="1"/>
      <c r="BW63" s="1"/>
    </row>
    <row r="64" ht="12.0" customHeight="1">
      <c r="A64" s="39"/>
      <c r="B64" s="39"/>
      <c r="C64" s="3" t="s">
        <v>160</v>
      </c>
      <c r="D64" s="3">
        <v>73.0</v>
      </c>
      <c r="E64" s="24">
        <v>2.0</v>
      </c>
      <c r="F64" s="25">
        <v>1.0</v>
      </c>
      <c r="G64" s="24">
        <v>18.0</v>
      </c>
      <c r="H64" s="25">
        <v>11.0</v>
      </c>
      <c r="I64" s="26">
        <f t="shared" si="2"/>
        <v>0.6666666667</v>
      </c>
      <c r="J64" s="27">
        <f t="shared" si="3"/>
        <v>0.6206896552</v>
      </c>
      <c r="K64" s="28">
        <f t="shared" si="4"/>
        <v>0.625</v>
      </c>
      <c r="L64" s="29">
        <f t="shared" si="5"/>
        <v>0.40625</v>
      </c>
      <c r="M64" s="10">
        <f t="shared" si="6"/>
        <v>9.666666667</v>
      </c>
      <c r="N64" s="30">
        <f t="shared" si="7"/>
        <v>0.6285767325</v>
      </c>
      <c r="O64" s="31">
        <f t="shared" si="8"/>
        <v>-0.003576732453</v>
      </c>
      <c r="P64" s="32">
        <f t="shared" si="9"/>
        <v>0.616435017</v>
      </c>
      <c r="Q64" s="33">
        <f t="shared" si="10"/>
        <v>0.004254638128</v>
      </c>
      <c r="R64" s="1"/>
      <c r="S64" s="16">
        <v>0.6164350144620235</v>
      </c>
      <c r="T64" s="16">
        <v>0.6206896551724138</v>
      </c>
      <c r="U64" s="16">
        <v>-0.006366736819673147</v>
      </c>
      <c r="V64" s="16">
        <v>-0.008118857351288478</v>
      </c>
      <c r="W64" s="1"/>
      <c r="X64" s="1"/>
      <c r="Y64" s="19"/>
      <c r="Z64" s="19"/>
      <c r="AA64" s="19"/>
      <c r="AB64" s="1"/>
      <c r="AC64" s="21" t="s">
        <v>161</v>
      </c>
      <c r="AD64" s="21">
        <v>231.0</v>
      </c>
      <c r="AE64" s="21">
        <v>16.0</v>
      </c>
      <c r="AF64" s="26">
        <v>0.333333333333333</v>
      </c>
      <c r="AG64" s="27">
        <v>0.666666666666667</v>
      </c>
      <c r="AH64" s="36">
        <v>0.611111111111111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21" t="s">
        <v>161</v>
      </c>
      <c r="BF64" s="21">
        <v>231.0</v>
      </c>
      <c r="BG64" s="21">
        <v>16.0</v>
      </c>
      <c r="BH64" s="26">
        <v>0.333333333333333</v>
      </c>
      <c r="BI64" s="27">
        <v>0.666666666666667</v>
      </c>
      <c r="BJ64" s="30">
        <f t="shared" si="11"/>
        <v>0.6333576467</v>
      </c>
      <c r="BK64" s="36">
        <v>0.611111111111111</v>
      </c>
      <c r="BL64" s="31">
        <f t="shared" si="12"/>
        <v>-0.02224653562</v>
      </c>
      <c r="BM64" s="1"/>
      <c r="BN64" s="31">
        <v>-0.00636673681967326</v>
      </c>
      <c r="BO64" s="1"/>
      <c r="BP64" s="1"/>
      <c r="BQ64" s="1">
        <f t="shared" si="15"/>
        <v>63</v>
      </c>
      <c r="BR64" s="1">
        <f t="shared" si="13"/>
        <v>0.07768187423</v>
      </c>
      <c r="BS64" s="1">
        <v>0.5</v>
      </c>
      <c r="BT64" s="1">
        <v>0.4400785854616896</v>
      </c>
      <c r="BU64" s="1">
        <v>0.4525660964230171</v>
      </c>
      <c r="BV64" s="1"/>
      <c r="BW64" s="1"/>
    </row>
    <row r="65" ht="12.0" customHeight="1">
      <c r="A65" s="39"/>
      <c r="B65" s="39"/>
      <c r="C65" s="3" t="s">
        <v>162</v>
      </c>
      <c r="D65" s="3">
        <v>76.0</v>
      </c>
      <c r="E65" s="24">
        <v>121.0</v>
      </c>
      <c r="F65" s="25">
        <v>50.0</v>
      </c>
      <c r="G65" s="24">
        <v>610.0</v>
      </c>
      <c r="H65" s="25">
        <v>118.0</v>
      </c>
      <c r="I65" s="26">
        <f t="shared" si="2"/>
        <v>0.7076023392</v>
      </c>
      <c r="J65" s="27">
        <f t="shared" si="3"/>
        <v>0.8379120879</v>
      </c>
      <c r="K65" s="28">
        <f t="shared" si="4"/>
        <v>0.8131256952</v>
      </c>
      <c r="L65" s="29">
        <f t="shared" si="5"/>
        <v>0.2658509455</v>
      </c>
      <c r="M65" s="10">
        <f t="shared" si="6"/>
        <v>4.257309942</v>
      </c>
      <c r="N65" s="30">
        <f t="shared" si="7"/>
        <v>0.816775533</v>
      </c>
      <c r="O65" s="31">
        <f t="shared" si="8"/>
        <v>-0.003649837809</v>
      </c>
      <c r="P65" s="32">
        <f t="shared" si="9"/>
        <v>0.8335290837</v>
      </c>
      <c r="Q65" s="33">
        <f t="shared" si="10"/>
        <v>0.004383004195</v>
      </c>
      <c r="R65" s="1"/>
      <c r="S65" s="16">
        <v>0.8335290807799197</v>
      </c>
      <c r="T65" s="16">
        <v>0.8379120879120879</v>
      </c>
      <c r="U65" s="16">
        <v>-0.006349512656019685</v>
      </c>
      <c r="V65" s="16">
        <v>-0.007871945549023596</v>
      </c>
      <c r="W65" s="1"/>
      <c r="X65" s="1"/>
      <c r="Y65" s="19"/>
      <c r="Z65" s="19"/>
      <c r="AA65" s="19"/>
      <c r="AB65" s="1"/>
      <c r="AC65" s="21" t="s">
        <v>163</v>
      </c>
      <c r="AD65" s="21">
        <v>771.0</v>
      </c>
      <c r="AE65" s="21">
        <v>16.0</v>
      </c>
      <c r="AF65" s="26">
        <v>0.333333333333333</v>
      </c>
      <c r="AG65" s="27">
        <v>0.666666666666667</v>
      </c>
      <c r="AH65" s="36">
        <v>0.625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21" t="s">
        <v>163</v>
      </c>
      <c r="BF65" s="21">
        <v>771.0</v>
      </c>
      <c r="BG65" s="21">
        <v>16.0</v>
      </c>
      <c r="BH65" s="26">
        <v>0.333333333333333</v>
      </c>
      <c r="BI65" s="27">
        <v>0.666666666666667</v>
      </c>
      <c r="BJ65" s="30">
        <f t="shared" si="11"/>
        <v>0.6333576467</v>
      </c>
      <c r="BK65" s="36">
        <v>0.625</v>
      </c>
      <c r="BL65" s="31">
        <f t="shared" si="12"/>
        <v>-0.008357646731</v>
      </c>
      <c r="BM65" s="1"/>
      <c r="BN65" s="31">
        <v>-0.00634951265601968</v>
      </c>
      <c r="BO65" s="1"/>
      <c r="BP65" s="1"/>
      <c r="BQ65" s="1">
        <f t="shared" si="15"/>
        <v>64</v>
      </c>
      <c r="BR65" s="1">
        <f t="shared" si="13"/>
        <v>0.07891491985</v>
      </c>
      <c r="BS65" s="1">
        <v>0.425</v>
      </c>
      <c r="BT65" s="1">
        <v>0.45594713656387664</v>
      </c>
      <c r="BU65" s="1">
        <v>0.4534412955465587</v>
      </c>
      <c r="BV65" s="1"/>
      <c r="BW65" s="1"/>
    </row>
    <row r="66" ht="12.0" customHeight="1">
      <c r="A66" s="39"/>
      <c r="B66" s="39"/>
      <c r="C66" s="3" t="s">
        <v>164</v>
      </c>
      <c r="D66" s="3">
        <v>77.0</v>
      </c>
      <c r="E66" s="24">
        <v>14.0</v>
      </c>
      <c r="F66" s="25">
        <v>24.0</v>
      </c>
      <c r="G66" s="24">
        <v>166.0</v>
      </c>
      <c r="H66" s="25">
        <v>45.0</v>
      </c>
      <c r="I66" s="26">
        <f t="shared" si="2"/>
        <v>0.3684210526</v>
      </c>
      <c r="J66" s="27">
        <f t="shared" si="3"/>
        <v>0.7867298578</v>
      </c>
      <c r="K66" s="28">
        <f t="shared" si="4"/>
        <v>0.7228915663</v>
      </c>
      <c r="L66" s="29">
        <f t="shared" si="5"/>
        <v>0.2369477912</v>
      </c>
      <c r="M66" s="10">
        <f t="shared" si="6"/>
        <v>5.552631579</v>
      </c>
      <c r="N66" s="30">
        <f t="shared" si="7"/>
        <v>0.7428988847</v>
      </c>
      <c r="O66" s="31">
        <f t="shared" si="8"/>
        <v>-0.02000731843</v>
      </c>
      <c r="P66" s="32">
        <f t="shared" si="9"/>
        <v>0.7644630437</v>
      </c>
      <c r="Q66" s="33">
        <f t="shared" si="10"/>
        <v>0.02226681409</v>
      </c>
      <c r="R66" s="1"/>
      <c r="S66" s="16">
        <v>0.7644630429928975</v>
      </c>
      <c r="T66" s="16">
        <v>0.7867298578199052</v>
      </c>
      <c r="U66" s="16">
        <v>-0.0063272256496681445</v>
      </c>
      <c r="V66" s="16">
        <v>-0.00777099003724846</v>
      </c>
      <c r="W66" s="1"/>
      <c r="X66" s="1"/>
      <c r="Y66" s="19"/>
      <c r="Z66" s="19"/>
      <c r="AA66" s="19"/>
      <c r="AB66" s="1"/>
      <c r="AC66" s="21" t="s">
        <v>165</v>
      </c>
      <c r="AD66" s="21">
        <v>878.0</v>
      </c>
      <c r="AE66" s="21">
        <v>16.0</v>
      </c>
      <c r="AF66" s="26">
        <v>0.333333333333333</v>
      </c>
      <c r="AG66" s="27">
        <v>0.662576687116564</v>
      </c>
      <c r="AH66" s="36">
        <v>0.634831460674157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21" t="s">
        <v>165</v>
      </c>
      <c r="BF66" s="21">
        <v>878.0</v>
      </c>
      <c r="BG66" s="21">
        <v>16.0</v>
      </c>
      <c r="BH66" s="26">
        <v>0.333333333333333</v>
      </c>
      <c r="BI66" s="27">
        <v>0.662576687116564</v>
      </c>
      <c r="BJ66" s="30">
        <f t="shared" si="11"/>
        <v>0.6296548519</v>
      </c>
      <c r="BK66" s="36">
        <v>0.634831460674157</v>
      </c>
      <c r="BL66" s="31">
        <f t="shared" si="12"/>
        <v>0.005176608762</v>
      </c>
      <c r="BM66" s="1"/>
      <c r="BN66" s="31">
        <v>-0.00632722564966814</v>
      </c>
      <c r="BO66" s="1"/>
      <c r="BP66" s="1"/>
      <c r="BQ66" s="1">
        <f t="shared" si="15"/>
        <v>65</v>
      </c>
      <c r="BR66" s="1">
        <f t="shared" si="13"/>
        <v>0.08014796547</v>
      </c>
      <c r="BS66" s="1">
        <v>0.4594594594594595</v>
      </c>
      <c r="BT66" s="1">
        <v>0.45267489711934156</v>
      </c>
      <c r="BU66" s="1">
        <v>0.45425867507886436</v>
      </c>
      <c r="BV66" s="1"/>
      <c r="BW66" s="1"/>
    </row>
    <row r="67" ht="12.0" customHeight="1">
      <c r="A67" s="39"/>
      <c r="B67" s="39"/>
      <c r="C67" s="3" t="s">
        <v>166</v>
      </c>
      <c r="D67" s="3">
        <v>79.0</v>
      </c>
      <c r="E67" s="24">
        <v>136.0</v>
      </c>
      <c r="F67" s="25">
        <v>89.0</v>
      </c>
      <c r="G67" s="24">
        <v>1224.0</v>
      </c>
      <c r="H67" s="25">
        <v>423.0</v>
      </c>
      <c r="I67" s="26">
        <f t="shared" si="2"/>
        <v>0.6044444444</v>
      </c>
      <c r="J67" s="27">
        <f t="shared" si="3"/>
        <v>0.7431693989</v>
      </c>
      <c r="K67" s="28">
        <f t="shared" si="4"/>
        <v>0.7264957265</v>
      </c>
      <c r="L67" s="29">
        <f t="shared" si="5"/>
        <v>0.2986111111</v>
      </c>
      <c r="M67" s="10">
        <f t="shared" si="6"/>
        <v>7.32</v>
      </c>
      <c r="N67" s="30">
        <f t="shared" si="7"/>
        <v>0.7230731152</v>
      </c>
      <c r="O67" s="31">
        <f t="shared" si="8"/>
        <v>0.003422611338</v>
      </c>
      <c r="P67" s="32">
        <f t="shared" si="9"/>
        <v>0.7471830728</v>
      </c>
      <c r="Q67" s="33">
        <f t="shared" si="10"/>
        <v>-0.004013673872</v>
      </c>
      <c r="R67" s="1"/>
      <c r="S67" s="16">
        <v>0.7471830706861803</v>
      </c>
      <c r="T67" s="16">
        <v>0.7431693989071039</v>
      </c>
      <c r="U67" s="16">
        <v>-0.006263716287852383</v>
      </c>
      <c r="V67" s="16">
        <v>-0.007701513694693407</v>
      </c>
      <c r="W67" s="1"/>
      <c r="X67" s="1"/>
      <c r="Y67" s="19"/>
      <c r="Z67" s="19"/>
      <c r="AA67" s="19"/>
      <c r="AB67" s="1"/>
      <c r="AC67" s="21" t="s">
        <v>77</v>
      </c>
      <c r="AD67" s="21">
        <v>24.0</v>
      </c>
      <c r="AE67" s="21">
        <v>16.0</v>
      </c>
      <c r="AF67" s="26">
        <v>0.333333333333333</v>
      </c>
      <c r="AG67" s="27">
        <v>0.723270440251572</v>
      </c>
      <c r="AH67" s="36">
        <v>0.646464646464646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21" t="s">
        <v>77</v>
      </c>
      <c r="BF67" s="21">
        <v>24.0</v>
      </c>
      <c r="BG67" s="21">
        <v>16.0</v>
      </c>
      <c r="BH67" s="26">
        <v>0.333333333333333</v>
      </c>
      <c r="BI67" s="27">
        <v>0.723270440251572</v>
      </c>
      <c r="BJ67" s="30">
        <f t="shared" si="11"/>
        <v>0.6846029298</v>
      </c>
      <c r="BK67" s="36">
        <v>0.646464646464646</v>
      </c>
      <c r="BL67" s="31">
        <f t="shared" si="12"/>
        <v>-0.03813828329</v>
      </c>
      <c r="BM67" s="1"/>
      <c r="BN67" s="31">
        <v>-0.00626371628785238</v>
      </c>
      <c r="BO67" s="1"/>
      <c r="BP67" s="1"/>
      <c r="BQ67" s="1">
        <f t="shared" si="15"/>
        <v>66</v>
      </c>
      <c r="BR67" s="1">
        <f t="shared" si="13"/>
        <v>0.0813810111</v>
      </c>
      <c r="BS67" s="1">
        <v>0.3076923076923077</v>
      </c>
      <c r="BT67" s="1">
        <v>0.4682274247491639</v>
      </c>
      <c r="BU67" s="1">
        <v>0.4562334217506631</v>
      </c>
      <c r="BV67" s="1"/>
      <c r="BW67" s="1"/>
    </row>
    <row r="68" ht="12.0" customHeight="1">
      <c r="A68" s="39"/>
      <c r="B68" s="39"/>
      <c r="C68" s="3" t="s">
        <v>167</v>
      </c>
      <c r="D68" s="3">
        <v>81.0</v>
      </c>
      <c r="E68" s="24">
        <v>99.0</v>
      </c>
      <c r="F68" s="25">
        <v>30.0</v>
      </c>
      <c r="G68" s="24">
        <v>470.0</v>
      </c>
      <c r="H68" s="25">
        <v>90.0</v>
      </c>
      <c r="I68" s="26">
        <f t="shared" si="2"/>
        <v>0.7674418605</v>
      </c>
      <c r="J68" s="27">
        <f t="shared" si="3"/>
        <v>0.8392857143</v>
      </c>
      <c r="K68" s="28">
        <f t="shared" si="4"/>
        <v>0.8258345428</v>
      </c>
      <c r="L68" s="29">
        <f t="shared" si="5"/>
        <v>0.2743105951</v>
      </c>
      <c r="M68" s="10">
        <f t="shared" si="6"/>
        <v>4.341085271</v>
      </c>
      <c r="N68" s="30">
        <f t="shared" si="7"/>
        <v>0.8271678787</v>
      </c>
      <c r="O68" s="31">
        <f t="shared" si="8"/>
        <v>-0.001333335895</v>
      </c>
      <c r="P68" s="32">
        <f t="shared" si="9"/>
        <v>0.8376619054</v>
      </c>
      <c r="Q68" s="33">
        <f t="shared" si="10"/>
        <v>0.001623808867</v>
      </c>
      <c r="R68" s="1"/>
      <c r="S68" s="16">
        <v>0.8376619019152401</v>
      </c>
      <c r="T68" s="16">
        <v>0.8392857142857143</v>
      </c>
      <c r="U68" s="16">
        <v>-0.006196902121974657</v>
      </c>
      <c r="V68" s="16">
        <v>-0.0075953597183356925</v>
      </c>
      <c r="W68" s="1"/>
      <c r="X68" s="1"/>
      <c r="Y68" s="19"/>
      <c r="Z68" s="19"/>
      <c r="AA68" s="19"/>
      <c r="AB68" s="1"/>
      <c r="AC68" s="21" t="s">
        <v>168</v>
      </c>
      <c r="AD68" s="21">
        <v>485.0</v>
      </c>
      <c r="AE68" s="21">
        <v>16.0</v>
      </c>
      <c r="AF68" s="26">
        <v>0.335051546391753</v>
      </c>
      <c r="AG68" s="27">
        <v>0.477821695213</v>
      </c>
      <c r="AH68" s="36">
        <v>0.466612707405909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21" t="s">
        <v>168</v>
      </c>
      <c r="BF68" s="21">
        <v>485.0</v>
      </c>
      <c r="BG68" s="21">
        <v>16.0</v>
      </c>
      <c r="BH68" s="26">
        <v>0.335051546391753</v>
      </c>
      <c r="BI68" s="27">
        <v>0.477821695213</v>
      </c>
      <c r="BJ68" s="30">
        <f t="shared" si="11"/>
        <v>0.462523868</v>
      </c>
      <c r="BK68" s="36">
        <v>0.466612707405909</v>
      </c>
      <c r="BL68" s="31">
        <f t="shared" si="12"/>
        <v>0.004088839394</v>
      </c>
      <c r="BM68" s="1"/>
      <c r="BN68" s="31">
        <v>-0.00619690212197466</v>
      </c>
      <c r="BO68" s="1"/>
      <c r="BP68" s="1"/>
      <c r="BQ68" s="1">
        <f t="shared" si="15"/>
        <v>67</v>
      </c>
      <c r="BR68" s="1">
        <f t="shared" si="13"/>
        <v>0.08261405672</v>
      </c>
      <c r="BS68" s="1">
        <v>0.36507936507936506</v>
      </c>
      <c r="BT68" s="1">
        <v>0.4744429882044561</v>
      </c>
      <c r="BU68" s="1">
        <v>0.45894263217097864</v>
      </c>
      <c r="BV68" s="1"/>
      <c r="BW68" s="1"/>
    </row>
    <row r="69" ht="12.0" customHeight="1">
      <c r="A69" s="39"/>
      <c r="B69" s="39"/>
      <c r="C69" s="3" t="s">
        <v>169</v>
      </c>
      <c r="D69" s="3">
        <v>82.0</v>
      </c>
      <c r="E69" s="24">
        <v>96.0</v>
      </c>
      <c r="F69" s="25">
        <v>57.0</v>
      </c>
      <c r="G69" s="24">
        <v>620.0</v>
      </c>
      <c r="H69" s="25">
        <v>168.0</v>
      </c>
      <c r="I69" s="26">
        <f t="shared" si="2"/>
        <v>0.6274509804</v>
      </c>
      <c r="J69" s="27">
        <f t="shared" si="3"/>
        <v>0.7868020305</v>
      </c>
      <c r="K69" s="28">
        <f t="shared" si="4"/>
        <v>0.7608926674</v>
      </c>
      <c r="L69" s="29">
        <f t="shared" si="5"/>
        <v>0.2805526036</v>
      </c>
      <c r="M69" s="10">
        <f t="shared" si="6"/>
        <v>5.150326797</v>
      </c>
      <c r="N69" s="30">
        <f t="shared" si="7"/>
        <v>0.7630525303</v>
      </c>
      <c r="O69" s="31">
        <f t="shared" si="8"/>
        <v>-0.002159862947</v>
      </c>
      <c r="P69" s="32">
        <f t="shared" si="9"/>
        <v>0.7842558465</v>
      </c>
      <c r="Q69" s="33">
        <f t="shared" si="10"/>
        <v>0.002546183956</v>
      </c>
      <c r="R69" s="1"/>
      <c r="S69" s="16">
        <v>0.7842558442336323</v>
      </c>
      <c r="T69" s="16">
        <v>0.7868020304568528</v>
      </c>
      <c r="U69" s="16">
        <v>-0.006158192092302284</v>
      </c>
      <c r="V69" s="16">
        <v>-0.00757186808101995</v>
      </c>
      <c r="W69" s="1"/>
      <c r="X69" s="1"/>
      <c r="Y69" s="19"/>
      <c r="Z69" s="19"/>
      <c r="AA69" s="19"/>
      <c r="AB69" s="1"/>
      <c r="AC69" s="21" t="s">
        <v>170</v>
      </c>
      <c r="AD69" s="21">
        <v>871.0</v>
      </c>
      <c r="AE69" s="21">
        <v>16.0</v>
      </c>
      <c r="AF69" s="26">
        <v>0.335526315789474</v>
      </c>
      <c r="AG69" s="27">
        <v>0.495575221238938</v>
      </c>
      <c r="AH69" s="36">
        <v>0.478136200716846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21" t="s">
        <v>170</v>
      </c>
      <c r="BF69" s="21">
        <v>871.0</v>
      </c>
      <c r="BG69" s="21">
        <v>16.0</v>
      </c>
      <c r="BH69" s="26">
        <v>0.335526315789474</v>
      </c>
      <c r="BI69" s="27">
        <v>0.495575221238938</v>
      </c>
      <c r="BJ69" s="30">
        <f t="shared" si="11"/>
        <v>0.4786263534</v>
      </c>
      <c r="BK69" s="36">
        <v>0.478136200716846</v>
      </c>
      <c r="BL69" s="31">
        <f t="shared" si="12"/>
        <v>-0.0004901526436</v>
      </c>
      <c r="BM69" s="1"/>
      <c r="BN69" s="31">
        <v>-0.00615819209230228</v>
      </c>
      <c r="BO69" s="1"/>
      <c r="BP69" s="1"/>
      <c r="BQ69" s="1">
        <f t="shared" si="15"/>
        <v>68</v>
      </c>
      <c r="BR69" s="1">
        <f t="shared" si="13"/>
        <v>0.08384710234</v>
      </c>
      <c r="BS69" s="1">
        <v>0.2876712328767123</v>
      </c>
      <c r="BT69" s="1">
        <v>0.47127555988315484</v>
      </c>
      <c r="BU69" s="1">
        <v>0.4590909090909091</v>
      </c>
      <c r="BV69" s="1"/>
      <c r="BW69" s="1"/>
    </row>
    <row r="70" ht="12.0" customHeight="1">
      <c r="A70" s="39"/>
      <c r="B70" s="39"/>
      <c r="C70" s="3" t="s">
        <v>171</v>
      </c>
      <c r="D70" s="3">
        <v>83.0</v>
      </c>
      <c r="E70" s="24">
        <v>120.0</v>
      </c>
      <c r="F70" s="25">
        <v>23.0</v>
      </c>
      <c r="G70" s="24">
        <v>521.0</v>
      </c>
      <c r="H70" s="25">
        <v>112.0</v>
      </c>
      <c r="I70" s="26">
        <f t="shared" si="2"/>
        <v>0.8391608392</v>
      </c>
      <c r="J70" s="27">
        <f t="shared" si="3"/>
        <v>0.8230647709</v>
      </c>
      <c r="K70" s="28">
        <f t="shared" si="4"/>
        <v>0.8260309278</v>
      </c>
      <c r="L70" s="29">
        <f t="shared" si="5"/>
        <v>0.2989690722</v>
      </c>
      <c r="M70" s="10">
        <f t="shared" si="6"/>
        <v>4.426573427</v>
      </c>
      <c r="N70" s="30">
        <f t="shared" si="7"/>
        <v>0.8268755003</v>
      </c>
      <c r="O70" s="31">
        <f t="shared" si="8"/>
        <v>-0.0008445724248</v>
      </c>
      <c r="P70" s="32">
        <f t="shared" si="9"/>
        <v>0.8220184757</v>
      </c>
      <c r="Q70" s="33">
        <f t="shared" si="10"/>
        <v>0.001046295216</v>
      </c>
      <c r="R70" s="1"/>
      <c r="S70" s="16">
        <v>0.8220184714552583</v>
      </c>
      <c r="T70" s="16">
        <v>0.8230647709320695</v>
      </c>
      <c r="U70" s="16">
        <v>-0.006080164077433725</v>
      </c>
      <c r="V70" s="16">
        <v>-0.007506390613031488</v>
      </c>
      <c r="W70" s="1"/>
      <c r="X70" s="1"/>
      <c r="Y70" s="19"/>
      <c r="Z70" s="19"/>
      <c r="AA70" s="19"/>
      <c r="AB70" s="1"/>
      <c r="AC70" s="21" t="s">
        <v>172</v>
      </c>
      <c r="AD70" s="21">
        <v>337.0</v>
      </c>
      <c r="AE70" s="21">
        <v>16.0</v>
      </c>
      <c r="AF70" s="26">
        <v>0.337931034482759</v>
      </c>
      <c r="AG70" s="27">
        <v>0.644902634593356</v>
      </c>
      <c r="AH70" s="36">
        <v>0.601178781925344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21" t="s">
        <v>172</v>
      </c>
      <c r="BF70" s="21">
        <v>337.0</v>
      </c>
      <c r="BG70" s="21">
        <v>16.0</v>
      </c>
      <c r="BH70" s="26">
        <v>0.337931034482759</v>
      </c>
      <c r="BI70" s="27">
        <v>0.644902634593356</v>
      </c>
      <c r="BJ70" s="30">
        <f t="shared" si="11"/>
        <v>0.6138655376</v>
      </c>
      <c r="BK70" s="36">
        <v>0.601178781925344</v>
      </c>
      <c r="BL70" s="31">
        <f t="shared" si="12"/>
        <v>-0.01268675572</v>
      </c>
      <c r="BM70" s="1"/>
      <c r="BN70" s="31">
        <v>-0.00608016407743373</v>
      </c>
      <c r="BO70" s="1"/>
      <c r="BP70" s="1"/>
      <c r="BQ70" s="1">
        <f t="shared" si="15"/>
        <v>69</v>
      </c>
      <c r="BR70" s="1">
        <f t="shared" si="13"/>
        <v>0.08508014797</v>
      </c>
      <c r="BS70" s="1">
        <v>0.25</v>
      </c>
      <c r="BT70" s="1">
        <v>0.4868421052631579</v>
      </c>
      <c r="BU70" s="1">
        <v>0.45930232558139533</v>
      </c>
      <c r="BV70" s="1"/>
      <c r="BW70" s="1"/>
    </row>
    <row r="71" ht="12.0" customHeight="1">
      <c r="A71" s="39"/>
      <c r="B71" s="39"/>
      <c r="C71" s="3" t="s">
        <v>173</v>
      </c>
      <c r="D71" s="3">
        <v>84.0</v>
      </c>
      <c r="E71" s="24">
        <v>89.0</v>
      </c>
      <c r="F71" s="25">
        <v>44.0</v>
      </c>
      <c r="G71" s="24">
        <v>818.0</v>
      </c>
      <c r="H71" s="25">
        <v>239.0</v>
      </c>
      <c r="I71" s="26">
        <f t="shared" si="2"/>
        <v>0.6691729323</v>
      </c>
      <c r="J71" s="27">
        <f t="shared" si="3"/>
        <v>0.7738883633</v>
      </c>
      <c r="K71" s="28">
        <f t="shared" si="4"/>
        <v>0.7621848739</v>
      </c>
      <c r="L71" s="29">
        <f t="shared" si="5"/>
        <v>0.2756302521</v>
      </c>
      <c r="M71" s="10">
        <f t="shared" si="6"/>
        <v>7.947368421</v>
      </c>
      <c r="N71" s="30">
        <f t="shared" si="7"/>
        <v>0.7577214551</v>
      </c>
      <c r="O71" s="31">
        <f t="shared" si="8"/>
        <v>0.004463418817</v>
      </c>
      <c r="P71" s="32">
        <f t="shared" si="9"/>
        <v>0.7792008159</v>
      </c>
      <c r="Q71" s="33">
        <f t="shared" si="10"/>
        <v>-0.005312452594</v>
      </c>
      <c r="R71" s="1"/>
      <c r="S71" s="16">
        <v>0.7792008132833396</v>
      </c>
      <c r="T71" s="16">
        <v>0.7738883632923368</v>
      </c>
      <c r="U71" s="16">
        <v>-0.006021416968875037</v>
      </c>
      <c r="V71" s="16">
        <v>-0.007499371007741673</v>
      </c>
      <c r="W71" s="1"/>
      <c r="X71" s="1"/>
      <c r="Y71" s="19"/>
      <c r="Z71" s="19"/>
      <c r="AA71" s="19"/>
      <c r="AB71" s="1"/>
      <c r="AC71" s="21" t="s">
        <v>174</v>
      </c>
      <c r="AD71" s="21">
        <v>326.0</v>
      </c>
      <c r="AE71" s="21">
        <v>16.0</v>
      </c>
      <c r="AF71" s="26">
        <v>0.338129496402878</v>
      </c>
      <c r="AG71" s="27">
        <v>0.478237791932059</v>
      </c>
      <c r="AH71" s="36">
        <v>0.468610973801285</v>
      </c>
      <c r="AI71" s="1"/>
      <c r="AJ71" s="1"/>
      <c r="AK71" s="1"/>
      <c r="AL71" s="1"/>
      <c r="AM71" s="1"/>
      <c r="AN71" s="1"/>
      <c r="AO71" s="1" t="s">
        <v>23</v>
      </c>
      <c r="AP71" s="1" t="s">
        <v>7</v>
      </c>
      <c r="AQ71" s="1" t="s">
        <v>24</v>
      </c>
      <c r="AR71" s="1" t="s">
        <v>25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21" t="s">
        <v>174</v>
      </c>
      <c r="BF71" s="21">
        <v>326.0</v>
      </c>
      <c r="BG71" s="21">
        <v>16.0</v>
      </c>
      <c r="BH71" s="26">
        <v>0.338129496402878</v>
      </c>
      <c r="BI71" s="27">
        <v>0.478237791932059</v>
      </c>
      <c r="BJ71" s="30">
        <f t="shared" si="11"/>
        <v>0.4631426811</v>
      </c>
      <c r="BK71" s="36">
        <v>0.468610973801285</v>
      </c>
      <c r="BL71" s="31">
        <f t="shared" si="12"/>
        <v>0.005468292705</v>
      </c>
      <c r="BM71" s="1"/>
      <c r="BN71" s="31">
        <v>-0.00602141696887504</v>
      </c>
      <c r="BO71" s="1"/>
      <c r="BP71" s="1"/>
      <c r="BQ71" s="1">
        <f t="shared" si="15"/>
        <v>70</v>
      </c>
      <c r="BR71" s="1">
        <f t="shared" si="13"/>
        <v>0.08631319359</v>
      </c>
      <c r="BS71" s="1">
        <v>0.43617021276595747</v>
      </c>
      <c r="BT71" s="1">
        <v>0.46319018404907975</v>
      </c>
      <c r="BU71" s="1">
        <v>0.4597855227882037</v>
      </c>
      <c r="BV71" s="1"/>
      <c r="BW71" s="1"/>
    </row>
    <row r="72" ht="12.0" customHeight="1">
      <c r="A72" s="39"/>
      <c r="B72" s="39"/>
      <c r="C72" s="3" t="s">
        <v>175</v>
      </c>
      <c r="D72" s="3">
        <v>85.0</v>
      </c>
      <c r="E72" s="24">
        <v>34.0</v>
      </c>
      <c r="F72" s="25">
        <v>28.0</v>
      </c>
      <c r="G72" s="24">
        <v>547.0</v>
      </c>
      <c r="H72" s="25">
        <v>211.0</v>
      </c>
      <c r="I72" s="26">
        <f t="shared" si="2"/>
        <v>0.5483870968</v>
      </c>
      <c r="J72" s="27">
        <f t="shared" si="3"/>
        <v>0.7216358839</v>
      </c>
      <c r="K72" s="28">
        <f t="shared" si="4"/>
        <v>0.7085365854</v>
      </c>
      <c r="L72" s="29">
        <f t="shared" si="5"/>
        <v>0.2987804878</v>
      </c>
      <c r="M72" s="10">
        <f t="shared" si="6"/>
        <v>12.22580645</v>
      </c>
      <c r="N72" s="30">
        <f t="shared" si="7"/>
        <v>0.6980536319</v>
      </c>
      <c r="O72" s="31">
        <f t="shared" si="8"/>
        <v>0.01048295347</v>
      </c>
      <c r="P72" s="32">
        <f t="shared" si="9"/>
        <v>0.7337743703</v>
      </c>
      <c r="Q72" s="33">
        <f t="shared" si="10"/>
        <v>-0.01213848639</v>
      </c>
      <c r="R72" s="1"/>
      <c r="S72" s="16">
        <v>0.7337743685897118</v>
      </c>
      <c r="T72" s="16">
        <v>0.7216358839050132</v>
      </c>
      <c r="U72" s="16">
        <v>-0.005980645713247634</v>
      </c>
      <c r="V72" s="16">
        <v>-0.007350836769087321</v>
      </c>
      <c r="W72" s="1"/>
      <c r="X72" s="1"/>
      <c r="Y72" s="19"/>
      <c r="Z72" s="19"/>
      <c r="AA72" s="19"/>
      <c r="AB72" s="1"/>
      <c r="AC72" s="21" t="s">
        <v>176</v>
      </c>
      <c r="AD72" s="21">
        <v>253.0</v>
      </c>
      <c r="AE72" s="21">
        <v>17.0</v>
      </c>
      <c r="AF72" s="26">
        <v>0.342857142857143</v>
      </c>
      <c r="AG72" s="27">
        <v>0.580980683506686</v>
      </c>
      <c r="AH72" s="36">
        <v>0.558546433378197</v>
      </c>
      <c r="AI72" s="1"/>
      <c r="AJ72" s="1"/>
      <c r="AK72" s="1"/>
      <c r="AL72" s="1"/>
      <c r="AM72" s="1"/>
      <c r="AN72" s="1"/>
      <c r="AO72" s="1">
        <v>8.0</v>
      </c>
      <c r="AP72" s="16">
        <f>16.85%</f>
        <v>0.1685</v>
      </c>
      <c r="AQ72" s="1">
        <v>0.9021314</v>
      </c>
      <c r="AR72" s="1">
        <v>0.0196623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21" t="s">
        <v>176</v>
      </c>
      <c r="BF72" s="21">
        <v>253.0</v>
      </c>
      <c r="BG72" s="21">
        <v>17.0</v>
      </c>
      <c r="BH72" s="26">
        <v>0.342857142857143</v>
      </c>
      <c r="BI72" s="27">
        <v>0.580980683506686</v>
      </c>
      <c r="BJ72" s="30">
        <f t="shared" si="11"/>
        <v>0.5563482125</v>
      </c>
      <c r="BK72" s="36">
        <v>0.558546433378197</v>
      </c>
      <c r="BL72" s="31">
        <f t="shared" si="12"/>
        <v>0.002198220862</v>
      </c>
      <c r="BM72" s="1"/>
      <c r="BN72" s="31">
        <v>-0.00598064571324775</v>
      </c>
      <c r="BO72" s="1"/>
      <c r="BP72" s="1"/>
      <c r="BQ72" s="1">
        <f t="shared" si="15"/>
        <v>71</v>
      </c>
      <c r="BR72" s="1">
        <f t="shared" si="13"/>
        <v>0.08754623921</v>
      </c>
      <c r="BS72" s="1">
        <v>0.2624113475177305</v>
      </c>
      <c r="BT72" s="1">
        <v>0.4832925835370823</v>
      </c>
      <c r="BU72" s="1">
        <v>0.4605263157894737</v>
      </c>
      <c r="BV72" s="1"/>
      <c r="BW72" s="1"/>
    </row>
    <row r="73" ht="12.0" customHeight="1">
      <c r="A73" s="39"/>
      <c r="B73" s="39"/>
      <c r="C73" s="3" t="s">
        <v>177</v>
      </c>
      <c r="D73" s="3">
        <v>86.0</v>
      </c>
      <c r="E73" s="24">
        <v>20.0</v>
      </c>
      <c r="F73" s="25">
        <v>20.0</v>
      </c>
      <c r="G73" s="24">
        <v>536.0</v>
      </c>
      <c r="H73" s="25">
        <v>185.0</v>
      </c>
      <c r="I73" s="26">
        <f t="shared" si="2"/>
        <v>0.5</v>
      </c>
      <c r="J73" s="27">
        <f t="shared" si="3"/>
        <v>0.7434119279</v>
      </c>
      <c r="K73" s="28">
        <f t="shared" si="4"/>
        <v>0.7306176084</v>
      </c>
      <c r="L73" s="29">
        <f t="shared" si="5"/>
        <v>0.2693823916</v>
      </c>
      <c r="M73" s="10">
        <f t="shared" si="6"/>
        <v>18.025</v>
      </c>
      <c r="N73" s="30">
        <f t="shared" si="7"/>
        <v>0.7122374558</v>
      </c>
      <c r="O73" s="31">
        <f t="shared" si="8"/>
        <v>0.01838015264</v>
      </c>
      <c r="P73" s="32">
        <f t="shared" si="9"/>
        <v>0.7644659401</v>
      </c>
      <c r="Q73" s="33">
        <f t="shared" si="10"/>
        <v>-0.02105401219</v>
      </c>
      <c r="R73" s="1"/>
      <c r="S73" s="16">
        <v>0.7644659386673733</v>
      </c>
      <c r="T73" s="16">
        <v>0.7434119278779473</v>
      </c>
      <c r="U73" s="16">
        <v>-0.00595733272080623</v>
      </c>
      <c r="V73" s="16">
        <v>-0.0073465803033213595</v>
      </c>
      <c r="W73" s="1"/>
      <c r="X73" s="1"/>
      <c r="Y73" s="19"/>
      <c r="Z73" s="19"/>
      <c r="AA73" s="19"/>
      <c r="AB73" s="1"/>
      <c r="AC73" s="21" t="s">
        <v>178</v>
      </c>
      <c r="AD73" s="21">
        <v>534.0</v>
      </c>
      <c r="AE73" s="21">
        <v>17.0</v>
      </c>
      <c r="AF73" s="26">
        <v>0.343137254901961</v>
      </c>
      <c r="AG73" s="27">
        <v>0.480048367593712</v>
      </c>
      <c r="AH73" s="36">
        <v>0.465016146393972</v>
      </c>
      <c r="AI73" s="1"/>
      <c r="AJ73" s="1"/>
      <c r="AK73" s="1"/>
      <c r="AL73" s="1"/>
      <c r="AM73" s="1"/>
      <c r="AN73" s="1"/>
      <c r="AO73" s="1">
        <v>11.0</v>
      </c>
      <c r="AP73" s="16">
        <f>23.376666666%</f>
        <v>0.2337666667</v>
      </c>
      <c r="AQ73" s="1">
        <v>0.9365345</v>
      </c>
      <c r="AR73" s="1">
        <v>0.0128751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21" t="s">
        <v>178</v>
      </c>
      <c r="BF73" s="21">
        <v>534.0</v>
      </c>
      <c r="BG73" s="21">
        <v>17.0</v>
      </c>
      <c r="BH73" s="26">
        <v>0.343137254901961</v>
      </c>
      <c r="BI73" s="27">
        <v>0.480048367593712</v>
      </c>
      <c r="BJ73" s="30">
        <f t="shared" si="11"/>
        <v>0.4651799074</v>
      </c>
      <c r="BK73" s="36">
        <v>0.465016146393972</v>
      </c>
      <c r="BL73" s="31">
        <f t="shared" si="12"/>
        <v>-0.0001637610353</v>
      </c>
      <c r="BM73" s="1"/>
      <c r="BN73" s="31">
        <v>-0.00595733272080623</v>
      </c>
      <c r="BO73" s="1"/>
      <c r="BP73" s="1"/>
      <c r="BQ73" s="1">
        <f t="shared" si="15"/>
        <v>72</v>
      </c>
      <c r="BR73" s="1">
        <f t="shared" si="13"/>
        <v>0.08877928483</v>
      </c>
      <c r="BS73" s="1">
        <v>0.46808510638297873</v>
      </c>
      <c r="BT73" s="1">
        <v>0.459837019790454</v>
      </c>
      <c r="BU73" s="1">
        <v>0.4605263157894737</v>
      </c>
      <c r="BV73" s="1"/>
      <c r="BW73" s="1"/>
    </row>
    <row r="74" ht="12.0" customHeight="1">
      <c r="A74" s="39"/>
      <c r="B74" s="39"/>
      <c r="C74" s="3" t="s">
        <v>179</v>
      </c>
      <c r="D74" s="3">
        <v>88.0</v>
      </c>
      <c r="E74" s="24">
        <v>83.0</v>
      </c>
      <c r="F74" s="25">
        <v>34.0</v>
      </c>
      <c r="G74" s="24">
        <v>421.0</v>
      </c>
      <c r="H74" s="25">
        <v>65.0</v>
      </c>
      <c r="I74" s="26">
        <f t="shared" si="2"/>
        <v>0.7094017094</v>
      </c>
      <c r="J74" s="27">
        <f t="shared" si="3"/>
        <v>0.866255144</v>
      </c>
      <c r="K74" s="28">
        <f t="shared" si="4"/>
        <v>0.8358208955</v>
      </c>
      <c r="L74" s="29">
        <f t="shared" si="5"/>
        <v>0.2454394693</v>
      </c>
      <c r="M74" s="10">
        <f t="shared" si="6"/>
        <v>4.153846154</v>
      </c>
      <c r="N74" s="30">
        <f t="shared" si="7"/>
        <v>0.8406271942</v>
      </c>
      <c r="O74" s="31">
        <f t="shared" si="8"/>
        <v>-0.004806298631</v>
      </c>
      <c r="P74" s="32">
        <f t="shared" si="9"/>
        <v>0.8604809528</v>
      </c>
      <c r="Q74" s="33">
        <f t="shared" si="10"/>
        <v>0.005774191274</v>
      </c>
      <c r="R74" s="1"/>
      <c r="S74" s="16">
        <v>0.8604809498057894</v>
      </c>
      <c r="T74" s="16">
        <v>0.8662551440329218</v>
      </c>
      <c r="U74" s="16">
        <v>-0.005949879804627911</v>
      </c>
      <c r="V74" s="16">
        <v>-0.0073239472867629996</v>
      </c>
      <c r="W74" s="1"/>
      <c r="X74" s="1"/>
      <c r="Y74" s="19"/>
      <c r="Z74" s="19"/>
      <c r="AA74" s="19"/>
      <c r="AB74" s="1"/>
      <c r="AC74" s="21" t="s">
        <v>180</v>
      </c>
      <c r="AD74" s="21">
        <v>362.0</v>
      </c>
      <c r="AE74" s="21">
        <v>17.0</v>
      </c>
      <c r="AF74" s="26">
        <v>0.34453781512605</v>
      </c>
      <c r="AG74" s="27">
        <v>0.403429602888087</v>
      </c>
      <c r="AH74" s="36">
        <v>0.397718011409943</v>
      </c>
      <c r="AI74" s="1"/>
      <c r="AJ74" s="1"/>
      <c r="AK74" s="1"/>
      <c r="AL74" s="1"/>
      <c r="AM74" s="1"/>
      <c r="AN74" s="1"/>
      <c r="AO74" s="1">
        <v>12.0</v>
      </c>
      <c r="AP74" s="16">
        <f>25.18%</f>
        <v>0.2518</v>
      </c>
      <c r="AQ74" s="1">
        <v>0.8973886</v>
      </c>
      <c r="AR74" s="1">
        <v>0.02544337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21" t="s">
        <v>180</v>
      </c>
      <c r="BF74" s="21">
        <v>362.0</v>
      </c>
      <c r="BG74" s="21">
        <v>17.0</v>
      </c>
      <c r="BH74" s="26">
        <v>0.34453781512605</v>
      </c>
      <c r="BI74" s="27">
        <v>0.403429602888087</v>
      </c>
      <c r="BJ74" s="30">
        <f t="shared" si="11"/>
        <v>0.3960943602</v>
      </c>
      <c r="BK74" s="36">
        <v>0.397718011409943</v>
      </c>
      <c r="BL74" s="31">
        <f t="shared" si="12"/>
        <v>0.001623651231</v>
      </c>
      <c r="BM74" s="1"/>
      <c r="BN74" s="31">
        <v>-0.00594987980462802</v>
      </c>
      <c r="BO74" s="1"/>
      <c r="BP74" s="1"/>
      <c r="BQ74" s="1">
        <f t="shared" si="15"/>
        <v>73</v>
      </c>
      <c r="BR74" s="1">
        <f t="shared" si="13"/>
        <v>0.09001233046</v>
      </c>
      <c r="BS74" s="1">
        <v>0.3902439024390244</v>
      </c>
      <c r="BT74" s="1">
        <v>0.4691792884818598</v>
      </c>
      <c r="BU74" s="1">
        <v>0.4610041048310704</v>
      </c>
      <c r="BV74" s="1"/>
      <c r="BW74" s="1"/>
    </row>
    <row r="75" ht="12.0" customHeight="1">
      <c r="A75" s="39"/>
      <c r="B75" s="39"/>
      <c r="C75" s="3" t="s">
        <v>181</v>
      </c>
      <c r="D75" s="3">
        <v>89.0</v>
      </c>
      <c r="E75" s="24">
        <v>95.0</v>
      </c>
      <c r="F75" s="25">
        <v>46.0</v>
      </c>
      <c r="G75" s="24">
        <v>760.0</v>
      </c>
      <c r="H75" s="25">
        <v>261.0</v>
      </c>
      <c r="I75" s="26">
        <f t="shared" si="2"/>
        <v>0.6737588652</v>
      </c>
      <c r="J75" s="27">
        <f t="shared" si="3"/>
        <v>0.7443682664</v>
      </c>
      <c r="K75" s="28">
        <f t="shared" si="4"/>
        <v>0.7358003442</v>
      </c>
      <c r="L75" s="29">
        <f t="shared" si="5"/>
        <v>0.3063683305</v>
      </c>
      <c r="M75" s="10">
        <f t="shared" si="6"/>
        <v>7.241134752</v>
      </c>
      <c r="N75" s="30">
        <f t="shared" si="7"/>
        <v>0.7336022379</v>
      </c>
      <c r="O75" s="31">
        <f t="shared" si="8"/>
        <v>0.002198106336</v>
      </c>
      <c r="P75" s="32">
        <f t="shared" si="9"/>
        <v>0.7469872709</v>
      </c>
      <c r="Q75" s="33">
        <f t="shared" si="10"/>
        <v>-0.002619004507</v>
      </c>
      <c r="R75" s="1"/>
      <c r="S75" s="16">
        <v>0.746987268271118</v>
      </c>
      <c r="T75" s="16">
        <v>0.7443682664054848</v>
      </c>
      <c r="U75" s="16">
        <v>-0.005911263750505769</v>
      </c>
      <c r="V75" s="16">
        <v>-0.007261601546538654</v>
      </c>
      <c r="W75" s="1"/>
      <c r="X75" s="1"/>
      <c r="Y75" s="19"/>
      <c r="Z75" s="19"/>
      <c r="AA75" s="19"/>
      <c r="AB75" s="1"/>
      <c r="AC75" s="21" t="s">
        <v>182</v>
      </c>
      <c r="AD75" s="21">
        <v>427.0</v>
      </c>
      <c r="AE75" s="21">
        <v>17.0</v>
      </c>
      <c r="AF75" s="26">
        <v>0.348958333333333</v>
      </c>
      <c r="AG75" s="27">
        <v>0.45134328358209</v>
      </c>
      <c r="AH75" s="36">
        <v>0.440814140332084</v>
      </c>
      <c r="AI75" s="1"/>
      <c r="AJ75" s="1"/>
      <c r="AK75" s="1"/>
      <c r="AL75" s="1"/>
      <c r="AM75" s="1"/>
      <c r="AN75" s="1"/>
      <c r="AO75" s="1">
        <v>13.0</v>
      </c>
      <c r="AP75" s="16">
        <f t="shared" ref="AP75:AP76" si="23">0.01+(2*AO75)/100</f>
        <v>0.27</v>
      </c>
      <c r="AQ75" s="1">
        <v>0.90695238</v>
      </c>
      <c r="AR75" s="1">
        <v>0.0228222</v>
      </c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21" t="s">
        <v>182</v>
      </c>
      <c r="BF75" s="21">
        <v>427.0</v>
      </c>
      <c r="BG75" s="21">
        <v>17.0</v>
      </c>
      <c r="BH75" s="26">
        <v>0.348958333333333</v>
      </c>
      <c r="BI75" s="27">
        <v>0.45134328358209</v>
      </c>
      <c r="BJ75" s="30">
        <f t="shared" si="11"/>
        <v>0.4397553778</v>
      </c>
      <c r="BK75" s="36">
        <v>0.440814140332084</v>
      </c>
      <c r="BL75" s="31">
        <f t="shared" si="12"/>
        <v>0.00105876255</v>
      </c>
      <c r="BM75" s="1"/>
      <c r="BN75" s="31">
        <v>-0.00591126375050577</v>
      </c>
      <c r="BO75" s="1"/>
      <c r="BP75" s="1"/>
      <c r="BQ75" s="1">
        <f t="shared" si="15"/>
        <v>74</v>
      </c>
      <c r="BR75" s="1">
        <f t="shared" si="13"/>
        <v>0.09124537608</v>
      </c>
      <c r="BS75" s="1">
        <v>0.40551181102362205</v>
      </c>
      <c r="BT75" s="1">
        <v>0.4690462911321807</v>
      </c>
      <c r="BU75" s="1">
        <v>0.46116267708842207</v>
      </c>
      <c r="BV75" s="1"/>
      <c r="BW75" s="1"/>
    </row>
    <row r="76" ht="12.0" customHeight="1">
      <c r="A76" s="39"/>
      <c r="B76" s="39"/>
      <c r="C76" s="3" t="s">
        <v>183</v>
      </c>
      <c r="D76" s="3">
        <v>91.0</v>
      </c>
      <c r="E76" s="24">
        <v>133.0</v>
      </c>
      <c r="F76" s="25">
        <v>78.0</v>
      </c>
      <c r="G76" s="24">
        <v>1310.0</v>
      </c>
      <c r="H76" s="25">
        <v>442.0</v>
      </c>
      <c r="I76" s="26">
        <f t="shared" si="2"/>
        <v>0.6303317536</v>
      </c>
      <c r="J76" s="27">
        <f t="shared" si="3"/>
        <v>0.747716895</v>
      </c>
      <c r="K76" s="28">
        <f t="shared" si="4"/>
        <v>0.7350993377</v>
      </c>
      <c r="L76" s="29">
        <f t="shared" si="5"/>
        <v>0.2929190015</v>
      </c>
      <c r="M76" s="10">
        <f t="shared" si="6"/>
        <v>8.303317536</v>
      </c>
      <c r="N76" s="30">
        <f t="shared" si="7"/>
        <v>0.7302801432</v>
      </c>
      <c r="O76" s="31">
        <f t="shared" si="8"/>
        <v>0.00481919451</v>
      </c>
      <c r="P76" s="32">
        <f t="shared" si="9"/>
        <v>0.7534018137</v>
      </c>
      <c r="Q76" s="33">
        <f t="shared" si="10"/>
        <v>-0.00568491872</v>
      </c>
      <c r="R76" s="1"/>
      <c r="S76" s="16">
        <v>0.7534018114080964</v>
      </c>
      <c r="T76" s="16">
        <v>0.747716894977169</v>
      </c>
      <c r="U76" s="16">
        <v>-0.005816317428318896</v>
      </c>
      <c r="V76" s="16">
        <v>-0.007239206893962513</v>
      </c>
      <c r="W76" s="1"/>
      <c r="X76" s="1"/>
      <c r="Y76" s="19"/>
      <c r="Z76" s="19"/>
      <c r="AA76" s="19"/>
      <c r="AB76" s="1"/>
      <c r="AC76" s="21" t="s">
        <v>184</v>
      </c>
      <c r="AD76" s="21">
        <v>293.0</v>
      </c>
      <c r="AE76" s="21">
        <v>17.0</v>
      </c>
      <c r="AF76" s="26">
        <v>0.354651162790698</v>
      </c>
      <c r="AG76" s="27">
        <v>0.538978494623656</v>
      </c>
      <c r="AH76" s="36">
        <v>0.519879518072289</v>
      </c>
      <c r="AI76" s="1"/>
      <c r="AJ76" s="1"/>
      <c r="AK76" s="1"/>
      <c r="AL76" s="1"/>
      <c r="AM76" s="1"/>
      <c r="AN76" s="1"/>
      <c r="AO76" s="1">
        <v>14.0</v>
      </c>
      <c r="AP76" s="16">
        <f t="shared" si="23"/>
        <v>0.29</v>
      </c>
      <c r="AQ76" s="1">
        <v>0.94231821</v>
      </c>
      <c r="AR76" s="1">
        <v>0.012782237</v>
      </c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21" t="s">
        <v>184</v>
      </c>
      <c r="BF76" s="21">
        <v>293.0</v>
      </c>
      <c r="BG76" s="21">
        <v>17.0</v>
      </c>
      <c r="BH76" s="26">
        <v>0.354651162790698</v>
      </c>
      <c r="BI76" s="27">
        <v>0.538978494623656</v>
      </c>
      <c r="BJ76" s="30">
        <f t="shared" si="11"/>
        <v>0.5192412917</v>
      </c>
      <c r="BK76" s="36">
        <v>0.519879518072289</v>
      </c>
      <c r="BL76" s="31">
        <f t="shared" si="12"/>
        <v>0.0006382263778</v>
      </c>
      <c r="BM76" s="1"/>
      <c r="BN76" s="31">
        <v>-0.00581631742831901</v>
      </c>
      <c r="BO76" s="1"/>
      <c r="BP76" s="1"/>
      <c r="BQ76" s="1">
        <f t="shared" si="15"/>
        <v>75</v>
      </c>
      <c r="BR76" s="1">
        <f t="shared" si="13"/>
        <v>0.0924784217</v>
      </c>
      <c r="BS76" s="1">
        <v>0.3431372549019608</v>
      </c>
      <c r="BT76" s="1">
        <v>0.4800483675937122</v>
      </c>
      <c r="BU76" s="1">
        <v>0.465016146393972</v>
      </c>
      <c r="BV76" s="1"/>
      <c r="BW76" s="1"/>
    </row>
    <row r="77" ht="12.0" customHeight="1">
      <c r="A77" s="39"/>
      <c r="B77" s="39"/>
      <c r="C77" s="3" t="s">
        <v>185</v>
      </c>
      <c r="D77" s="3">
        <v>92.0</v>
      </c>
      <c r="E77" s="24">
        <v>35.0</v>
      </c>
      <c r="F77" s="25">
        <v>5.0</v>
      </c>
      <c r="G77" s="24">
        <v>103.0</v>
      </c>
      <c r="H77" s="25">
        <v>17.0</v>
      </c>
      <c r="I77" s="26">
        <f t="shared" si="2"/>
        <v>0.875</v>
      </c>
      <c r="J77" s="27">
        <f t="shared" si="3"/>
        <v>0.8583333333</v>
      </c>
      <c r="K77" s="28">
        <f t="shared" si="4"/>
        <v>0.8625</v>
      </c>
      <c r="L77" s="29">
        <f t="shared" si="5"/>
        <v>0.325</v>
      </c>
      <c r="M77" s="10">
        <f t="shared" si="6"/>
        <v>3</v>
      </c>
      <c r="N77" s="30">
        <f t="shared" si="7"/>
        <v>0.8623102849</v>
      </c>
      <c r="O77" s="31">
        <f t="shared" si="8"/>
        <v>0.0001897150988</v>
      </c>
      <c r="P77" s="32">
        <f t="shared" si="9"/>
        <v>0.8585704031</v>
      </c>
      <c r="Q77" s="33">
        <f t="shared" si="10"/>
        <v>-0.0002370697891</v>
      </c>
      <c r="R77" s="1"/>
      <c r="S77" s="16">
        <v>0.8585703984493972</v>
      </c>
      <c r="T77" s="16">
        <v>0.8583333333333333</v>
      </c>
      <c r="U77" s="16">
        <v>-0.005759027439608544</v>
      </c>
      <c r="V77" s="16">
        <v>-0.007185042340289494</v>
      </c>
      <c r="W77" s="1"/>
      <c r="X77" s="1"/>
      <c r="Y77" s="19"/>
      <c r="Z77" s="19"/>
      <c r="AA77" s="19"/>
      <c r="AB77" s="1"/>
      <c r="AC77" s="21" t="s">
        <v>186</v>
      </c>
      <c r="AD77" s="21">
        <v>1084.0</v>
      </c>
      <c r="AE77" s="21">
        <v>17.0</v>
      </c>
      <c r="AF77" s="26">
        <v>0.354838709677419</v>
      </c>
      <c r="AG77" s="27">
        <v>0.396610169491525</v>
      </c>
      <c r="AH77" s="36">
        <v>0.392638036809816</v>
      </c>
      <c r="AI77" s="1"/>
      <c r="AJ77" s="1"/>
      <c r="AK77" s="1"/>
      <c r="AL77" s="1"/>
      <c r="AM77" s="1"/>
      <c r="AN77" s="1"/>
      <c r="AO77" s="1">
        <v>15.0</v>
      </c>
      <c r="AP77" s="16">
        <f>30.89%</f>
        <v>0.3089</v>
      </c>
      <c r="AQ77" s="1">
        <v>0.8950400233</v>
      </c>
      <c r="AR77" s="1">
        <v>0.034430488</v>
      </c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21" t="s">
        <v>186</v>
      </c>
      <c r="BF77" s="21">
        <v>1084.0</v>
      </c>
      <c r="BG77" s="21">
        <v>17.0</v>
      </c>
      <c r="BH77" s="26">
        <v>0.354838709677419</v>
      </c>
      <c r="BI77" s="27">
        <v>0.396610169491525</v>
      </c>
      <c r="BJ77" s="30">
        <f t="shared" si="11"/>
        <v>0.3909582577</v>
      </c>
      <c r="BK77" s="36">
        <v>0.392638036809816</v>
      </c>
      <c r="BL77" s="31">
        <f t="shared" si="12"/>
        <v>0.001679779113</v>
      </c>
      <c r="BM77" s="1"/>
      <c r="BN77" s="31">
        <v>-0.0057590274396086</v>
      </c>
      <c r="BO77" s="1"/>
      <c r="BP77" s="1"/>
      <c r="BQ77" s="1">
        <f t="shared" si="15"/>
        <v>76</v>
      </c>
      <c r="BR77" s="1">
        <f t="shared" si="13"/>
        <v>0.09371146732</v>
      </c>
      <c r="BS77" s="1">
        <v>0.33505154639175255</v>
      </c>
      <c r="BT77" s="1">
        <v>0.47782169521299955</v>
      </c>
      <c r="BU77" s="1">
        <v>0.46661270740590854</v>
      </c>
      <c r="BV77" s="1"/>
      <c r="BW77" s="1"/>
    </row>
    <row r="78" ht="12.0" customHeight="1">
      <c r="A78" s="39"/>
      <c r="B78" s="39"/>
      <c r="C78" s="3" t="s">
        <v>187</v>
      </c>
      <c r="D78" s="3">
        <v>93.0</v>
      </c>
      <c r="E78" s="24">
        <v>149.0</v>
      </c>
      <c r="F78" s="25">
        <v>63.0</v>
      </c>
      <c r="G78" s="24">
        <v>568.0</v>
      </c>
      <c r="H78" s="25">
        <v>152.0</v>
      </c>
      <c r="I78" s="26">
        <f t="shared" si="2"/>
        <v>0.7028301887</v>
      </c>
      <c r="J78" s="27">
        <f t="shared" si="3"/>
        <v>0.7888888889</v>
      </c>
      <c r="K78" s="28">
        <f t="shared" si="4"/>
        <v>0.7693133047</v>
      </c>
      <c r="L78" s="29">
        <f t="shared" si="5"/>
        <v>0.3229613734</v>
      </c>
      <c r="M78" s="10">
        <f t="shared" si="6"/>
        <v>3.396226415</v>
      </c>
      <c r="N78" s="30">
        <f t="shared" si="7"/>
        <v>0.7752245661</v>
      </c>
      <c r="O78" s="31">
        <f t="shared" si="8"/>
        <v>-0.005911261338</v>
      </c>
      <c r="P78" s="32">
        <f t="shared" si="9"/>
        <v>0.7817980778</v>
      </c>
      <c r="Q78" s="33">
        <f t="shared" si="10"/>
        <v>0.00709081107</v>
      </c>
      <c r="R78" s="1"/>
      <c r="S78" s="16">
        <v>0.7817980749249248</v>
      </c>
      <c r="T78" s="16">
        <v>0.7888888888888889</v>
      </c>
      <c r="U78" s="16">
        <v>-0.005728107724327081</v>
      </c>
      <c r="V78" s="16">
        <v>-0.007174182188942613</v>
      </c>
      <c r="W78" s="1"/>
      <c r="X78" s="1"/>
      <c r="Y78" s="19"/>
      <c r="Z78" s="19"/>
      <c r="AA78" s="19"/>
      <c r="AB78" s="1"/>
      <c r="AC78" s="21" t="s">
        <v>188</v>
      </c>
      <c r="AD78" s="21">
        <v>524.0</v>
      </c>
      <c r="AE78" s="21">
        <v>17.0</v>
      </c>
      <c r="AF78" s="26">
        <v>0.354938271604938</v>
      </c>
      <c r="AG78" s="27">
        <v>0.487782388197326</v>
      </c>
      <c r="AH78" s="36">
        <v>0.470517448856799</v>
      </c>
      <c r="AI78" s="1"/>
      <c r="AJ78" s="1"/>
      <c r="AK78" s="1"/>
      <c r="AL78" s="1"/>
      <c r="AM78" s="1"/>
      <c r="AN78" s="1"/>
      <c r="AO78" s="1">
        <v>16.0</v>
      </c>
      <c r="AP78" s="16">
        <f t="shared" ref="AP78:AP79" si="24">0.01+(2*AO78)/100</f>
        <v>0.33</v>
      </c>
      <c r="AQ78" s="1">
        <v>0.85642864</v>
      </c>
      <c r="AR78" s="1">
        <v>0.051511264</v>
      </c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21" t="s">
        <v>188</v>
      </c>
      <c r="BF78" s="21">
        <v>524.0</v>
      </c>
      <c r="BG78" s="21">
        <v>17.0</v>
      </c>
      <c r="BH78" s="26">
        <v>0.354938271604938</v>
      </c>
      <c r="BI78" s="27">
        <v>0.487782388197326</v>
      </c>
      <c r="BJ78" s="30">
        <f t="shared" si="11"/>
        <v>0.4731274464</v>
      </c>
      <c r="BK78" s="36">
        <v>0.470517448856799</v>
      </c>
      <c r="BL78" s="31">
        <f t="shared" si="12"/>
        <v>-0.002609997539</v>
      </c>
      <c r="BM78" s="1"/>
      <c r="BN78" s="31">
        <v>-0.00572810772432708</v>
      </c>
      <c r="BO78" s="1"/>
      <c r="BP78" s="1"/>
      <c r="BQ78" s="1">
        <f t="shared" si="15"/>
        <v>77</v>
      </c>
      <c r="BR78" s="1">
        <f t="shared" si="13"/>
        <v>0.09494451295</v>
      </c>
      <c r="BS78" s="1">
        <v>0.3381294964028777</v>
      </c>
      <c r="BT78" s="1">
        <v>0.47823779193205945</v>
      </c>
      <c r="BU78" s="1">
        <v>0.46861097380128525</v>
      </c>
      <c r="BV78" s="1"/>
      <c r="BW78" s="1"/>
    </row>
    <row r="79" ht="12.0" customHeight="1">
      <c r="A79" s="39"/>
      <c r="B79" s="39"/>
      <c r="C79" s="3" t="s">
        <v>189</v>
      </c>
      <c r="D79" s="3">
        <v>94.0</v>
      </c>
      <c r="E79" s="24">
        <v>131.0</v>
      </c>
      <c r="F79" s="25">
        <v>52.0</v>
      </c>
      <c r="G79" s="24">
        <v>1563.0</v>
      </c>
      <c r="H79" s="25">
        <v>355.0</v>
      </c>
      <c r="I79" s="26">
        <f t="shared" si="2"/>
        <v>0.7158469945</v>
      </c>
      <c r="J79" s="27">
        <f t="shared" si="3"/>
        <v>0.814911366</v>
      </c>
      <c r="K79" s="28">
        <f t="shared" si="4"/>
        <v>0.8062827225</v>
      </c>
      <c r="L79" s="29">
        <f t="shared" si="5"/>
        <v>0.2313184198</v>
      </c>
      <c r="M79" s="10">
        <f t="shared" si="6"/>
        <v>10.48087432</v>
      </c>
      <c r="N79" s="30">
        <f t="shared" si="7"/>
        <v>0.7988580955</v>
      </c>
      <c r="O79" s="31">
        <f t="shared" si="8"/>
        <v>0.007424627017</v>
      </c>
      <c r="P79" s="32">
        <f t="shared" si="9"/>
        <v>0.8238445841</v>
      </c>
      <c r="Q79" s="33">
        <f t="shared" si="10"/>
        <v>-0.008933218126</v>
      </c>
      <c r="R79" s="1"/>
      <c r="S79" s="16">
        <v>0.8238445811209483</v>
      </c>
      <c r="T79" s="16">
        <v>0.8149113660062565</v>
      </c>
      <c r="U79" s="16">
        <v>-0.005717323923839279</v>
      </c>
      <c r="V79" s="16">
        <v>-0.007050197155170856</v>
      </c>
      <c r="W79" s="1"/>
      <c r="X79" s="1"/>
      <c r="Y79" s="19"/>
      <c r="Z79" s="19"/>
      <c r="AA79" s="19"/>
      <c r="AB79" s="1"/>
      <c r="AC79" s="21" t="s">
        <v>190</v>
      </c>
      <c r="AD79" s="21">
        <v>452.0</v>
      </c>
      <c r="AE79" s="21">
        <v>17.0</v>
      </c>
      <c r="AF79" s="26">
        <v>0.355871886120996</v>
      </c>
      <c r="AG79" s="27">
        <v>0.535211267605634</v>
      </c>
      <c r="AH79" s="36">
        <v>0.50288646568313</v>
      </c>
      <c r="AI79" s="1"/>
      <c r="AJ79" s="1"/>
      <c r="AK79" s="1"/>
      <c r="AL79" s="1"/>
      <c r="AM79" s="1"/>
      <c r="AN79" s="1"/>
      <c r="AO79" s="1">
        <v>17.0</v>
      </c>
      <c r="AP79" s="16">
        <f t="shared" si="24"/>
        <v>0.35</v>
      </c>
      <c r="AQ79" s="1">
        <v>0.88730529</v>
      </c>
      <c r="AR79" s="1">
        <v>0.04029478</v>
      </c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21" t="s">
        <v>190</v>
      </c>
      <c r="BF79" s="21">
        <v>452.0</v>
      </c>
      <c r="BG79" s="21">
        <v>17.0</v>
      </c>
      <c r="BH79" s="26">
        <v>0.355871886120996</v>
      </c>
      <c r="BI79" s="27">
        <v>0.535211267605634</v>
      </c>
      <c r="BJ79" s="30">
        <f t="shared" si="11"/>
        <v>0.515937152</v>
      </c>
      <c r="BK79" s="36">
        <v>0.50288646568313</v>
      </c>
      <c r="BL79" s="31">
        <f t="shared" si="12"/>
        <v>-0.01305068636</v>
      </c>
      <c r="BM79" s="1"/>
      <c r="BN79" s="31">
        <v>-0.00571732392383939</v>
      </c>
      <c r="BO79" s="1"/>
      <c r="BP79" s="1"/>
      <c r="BQ79" s="1">
        <f t="shared" si="15"/>
        <v>78</v>
      </c>
      <c r="BR79" s="1">
        <f t="shared" si="13"/>
        <v>0.09617755857</v>
      </c>
      <c r="BS79" s="1">
        <v>0.28703703703703703</v>
      </c>
      <c r="BT79" s="1">
        <v>0.48778359511343805</v>
      </c>
      <c r="BU79" s="1">
        <v>0.4704944178628389</v>
      </c>
      <c r="BV79" s="1"/>
      <c r="BW79" s="1"/>
    </row>
    <row r="80" ht="12.0" customHeight="1">
      <c r="A80" s="39"/>
      <c r="B80" s="39"/>
      <c r="C80" s="3" t="s">
        <v>191</v>
      </c>
      <c r="D80" s="3">
        <v>95.0</v>
      </c>
      <c r="E80" s="24">
        <v>114.0</v>
      </c>
      <c r="F80" s="25">
        <v>42.0</v>
      </c>
      <c r="G80" s="24">
        <v>395.0</v>
      </c>
      <c r="H80" s="25">
        <v>107.0</v>
      </c>
      <c r="I80" s="26">
        <f t="shared" si="2"/>
        <v>0.7307692308</v>
      </c>
      <c r="J80" s="27">
        <f t="shared" si="3"/>
        <v>0.7868525896</v>
      </c>
      <c r="K80" s="28">
        <f t="shared" si="4"/>
        <v>0.773556231</v>
      </c>
      <c r="L80" s="29">
        <f t="shared" si="5"/>
        <v>0.3358662614</v>
      </c>
      <c r="M80" s="10">
        <f t="shared" si="6"/>
        <v>3.217948718</v>
      </c>
      <c r="N80" s="30">
        <f t="shared" si="7"/>
        <v>0.7779186377</v>
      </c>
      <c r="O80" s="31">
        <f t="shared" si="8"/>
        <v>-0.004362406701</v>
      </c>
      <c r="P80" s="32">
        <f t="shared" si="9"/>
        <v>0.7815854505</v>
      </c>
      <c r="Q80" s="33">
        <f t="shared" si="10"/>
        <v>0.005267139139</v>
      </c>
      <c r="R80" s="1"/>
      <c r="S80" s="16">
        <v>0.781585447352624</v>
      </c>
      <c r="T80" s="16">
        <v>0.7868525896414342</v>
      </c>
      <c r="U80" s="16">
        <v>-0.0056734326280314384</v>
      </c>
      <c r="V80" s="16">
        <v>-0.007010077034808132</v>
      </c>
      <c r="W80" s="1"/>
      <c r="X80" s="1"/>
      <c r="Y80" s="19"/>
      <c r="Z80" s="19"/>
      <c r="AA80" s="19"/>
      <c r="AB80" s="1"/>
      <c r="AC80" s="21" t="s">
        <v>192</v>
      </c>
      <c r="AD80" s="21">
        <v>493.0</v>
      </c>
      <c r="AE80" s="21">
        <v>17.0</v>
      </c>
      <c r="AF80" s="26">
        <v>0.357723577235772</v>
      </c>
      <c r="AG80" s="27">
        <v>0.490345231129315</v>
      </c>
      <c r="AH80" s="36">
        <v>0.481441048034935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21" t="s">
        <v>192</v>
      </c>
      <c r="BF80" s="21">
        <v>493.0</v>
      </c>
      <c r="BG80" s="21">
        <v>17.0</v>
      </c>
      <c r="BH80" s="26">
        <v>0.357723577235772</v>
      </c>
      <c r="BI80" s="27">
        <v>0.490345231129315</v>
      </c>
      <c r="BJ80" s="30">
        <f t="shared" si="11"/>
        <v>0.4756696106</v>
      </c>
      <c r="BK80" s="36">
        <v>0.481441048034935</v>
      </c>
      <c r="BL80" s="31">
        <f t="shared" si="12"/>
        <v>0.005771437395</v>
      </c>
      <c r="BM80" s="1"/>
      <c r="BN80" s="31">
        <v>-0.00567343262803144</v>
      </c>
      <c r="BO80" s="1"/>
      <c r="BP80" s="1"/>
      <c r="BQ80" s="1">
        <f t="shared" si="15"/>
        <v>79</v>
      </c>
      <c r="BR80" s="1">
        <f t="shared" si="13"/>
        <v>0.09741060419</v>
      </c>
      <c r="BS80" s="1">
        <v>0.3549382716049383</v>
      </c>
      <c r="BT80" s="1">
        <v>0.48778238819732594</v>
      </c>
      <c r="BU80" s="1">
        <v>0.470517448856799</v>
      </c>
      <c r="BV80" s="1"/>
      <c r="BW80" s="1"/>
    </row>
    <row r="81" ht="12.0" customHeight="1">
      <c r="A81" s="39"/>
      <c r="B81" s="39"/>
      <c r="C81" s="3" t="s">
        <v>193</v>
      </c>
      <c r="D81" s="3">
        <v>96.0</v>
      </c>
      <c r="E81" s="24">
        <v>40.0</v>
      </c>
      <c r="F81" s="25">
        <v>7.0</v>
      </c>
      <c r="G81" s="24">
        <v>160.0</v>
      </c>
      <c r="H81" s="25">
        <v>50.0</v>
      </c>
      <c r="I81" s="26">
        <f t="shared" si="2"/>
        <v>0.8510638298</v>
      </c>
      <c r="J81" s="27">
        <f t="shared" si="3"/>
        <v>0.7619047619</v>
      </c>
      <c r="K81" s="28">
        <f t="shared" si="4"/>
        <v>0.7782101167</v>
      </c>
      <c r="L81" s="29">
        <f t="shared" si="5"/>
        <v>0.3501945525</v>
      </c>
      <c r="M81" s="10">
        <f t="shared" si="6"/>
        <v>4.468085106</v>
      </c>
      <c r="N81" s="30">
        <f t="shared" si="7"/>
        <v>0.7799913354</v>
      </c>
      <c r="O81" s="31">
        <f t="shared" si="8"/>
        <v>-0.001781218623</v>
      </c>
      <c r="P81" s="32">
        <f t="shared" si="9"/>
        <v>0.7596917755</v>
      </c>
      <c r="Q81" s="33">
        <f t="shared" si="10"/>
        <v>0.002212986393</v>
      </c>
      <c r="R81" s="1"/>
      <c r="S81" s="16">
        <v>0.7596917711159823</v>
      </c>
      <c r="T81" s="16">
        <v>0.7619047619047619</v>
      </c>
      <c r="U81" s="16">
        <v>-0.0056613144981970676</v>
      </c>
      <c r="V81" s="16">
        <v>-0.006953447018109071</v>
      </c>
      <c r="W81" s="1"/>
      <c r="X81" s="1"/>
      <c r="Y81" s="19"/>
      <c r="Z81" s="19"/>
      <c r="AA81" s="19"/>
      <c r="AB81" s="1"/>
      <c r="AC81" s="21" t="s">
        <v>194</v>
      </c>
      <c r="AD81" s="21">
        <v>274.0</v>
      </c>
      <c r="AE81" s="21">
        <v>17.0</v>
      </c>
      <c r="AF81" s="26">
        <v>0.359375</v>
      </c>
      <c r="AG81" s="27">
        <v>0.525624178712221</v>
      </c>
      <c r="AH81" s="36">
        <v>0.512727272727273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21" t="s">
        <v>194</v>
      </c>
      <c r="BF81" s="21">
        <v>274.0</v>
      </c>
      <c r="BG81" s="21">
        <v>17.0</v>
      </c>
      <c r="BH81" s="26">
        <v>0.359375</v>
      </c>
      <c r="BI81" s="27">
        <v>0.525624178712221</v>
      </c>
      <c r="BJ81" s="30">
        <f t="shared" si="11"/>
        <v>0.5075698753</v>
      </c>
      <c r="BK81" s="36">
        <v>0.512727272727273</v>
      </c>
      <c r="BL81" s="31">
        <f t="shared" si="12"/>
        <v>0.005157397388</v>
      </c>
      <c r="BM81" s="1"/>
      <c r="BN81" s="31">
        <v>-0.00566131449819718</v>
      </c>
      <c r="BO81" s="1"/>
      <c r="BP81" s="1"/>
      <c r="BQ81" s="1">
        <f t="shared" si="15"/>
        <v>80</v>
      </c>
      <c r="BR81" s="1">
        <f t="shared" si="13"/>
        <v>0.09864364982</v>
      </c>
      <c r="BS81" s="1">
        <v>0.4130052724077329</v>
      </c>
      <c r="BT81" s="1">
        <v>0.4918546365914787</v>
      </c>
      <c r="BU81" s="1">
        <v>0.47113163972286376</v>
      </c>
      <c r="BV81" s="1"/>
      <c r="BW81" s="1"/>
    </row>
    <row r="82" ht="12.0" customHeight="1">
      <c r="A82" s="39"/>
      <c r="B82" s="39"/>
      <c r="C82" s="3" t="s">
        <v>195</v>
      </c>
      <c r="D82" s="3">
        <v>97.0</v>
      </c>
      <c r="E82" s="24">
        <v>181.0</v>
      </c>
      <c r="F82" s="25">
        <v>40.0</v>
      </c>
      <c r="G82" s="24">
        <v>1433.0</v>
      </c>
      <c r="H82" s="25">
        <v>191.0</v>
      </c>
      <c r="I82" s="26">
        <f t="shared" si="2"/>
        <v>0.8190045249</v>
      </c>
      <c r="J82" s="27">
        <f t="shared" si="3"/>
        <v>0.8823891626</v>
      </c>
      <c r="K82" s="28">
        <f t="shared" si="4"/>
        <v>0.874796748</v>
      </c>
      <c r="L82" s="29">
        <f t="shared" si="5"/>
        <v>0.2016260163</v>
      </c>
      <c r="M82" s="10">
        <f t="shared" si="6"/>
        <v>7.34841629</v>
      </c>
      <c r="N82" s="30">
        <f t="shared" si="7"/>
        <v>0.8711440398</v>
      </c>
      <c r="O82" s="31">
        <f t="shared" si="8"/>
        <v>0.003652708165</v>
      </c>
      <c r="P82" s="32">
        <f t="shared" si="9"/>
        <v>0.8868924902</v>
      </c>
      <c r="Q82" s="33">
        <f t="shared" si="10"/>
        <v>-0.004503327668</v>
      </c>
      <c r="R82" s="1"/>
      <c r="S82" s="16">
        <v>0.8868924861899806</v>
      </c>
      <c r="T82" s="16">
        <v>0.8823891625615764</v>
      </c>
      <c r="U82" s="16">
        <v>-0.005613745190683028</v>
      </c>
      <c r="V82" s="16">
        <v>-0.006839942822529421</v>
      </c>
      <c r="W82" s="1"/>
      <c r="X82" s="1"/>
      <c r="Y82" s="19"/>
      <c r="Z82" s="19"/>
      <c r="AA82" s="19"/>
      <c r="AB82" s="1"/>
      <c r="AC82" s="21" t="s">
        <v>51</v>
      </c>
      <c r="AD82" s="21">
        <v>8.0</v>
      </c>
      <c r="AE82" s="21">
        <v>18.0</v>
      </c>
      <c r="AF82" s="26">
        <v>0.36</v>
      </c>
      <c r="AG82" s="27">
        <v>0.430508474576271</v>
      </c>
      <c r="AH82" s="36">
        <v>0.425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21" t="s">
        <v>51</v>
      </c>
      <c r="BF82" s="21">
        <v>8.0</v>
      </c>
      <c r="BG82" s="21">
        <v>18.0</v>
      </c>
      <c r="BH82" s="26">
        <v>0.36</v>
      </c>
      <c r="BI82" s="27">
        <v>0.430508474576271</v>
      </c>
      <c r="BJ82" s="30">
        <f t="shared" si="11"/>
        <v>0.4219992202</v>
      </c>
      <c r="BK82" s="36">
        <v>0.425</v>
      </c>
      <c r="BL82" s="31">
        <f t="shared" si="12"/>
        <v>0.00300077982</v>
      </c>
      <c r="BM82" s="1"/>
      <c r="BN82" s="31">
        <v>-0.00561374519068314</v>
      </c>
      <c r="BO82" s="1"/>
      <c r="BP82" s="1"/>
      <c r="BQ82" s="1">
        <f t="shared" si="15"/>
        <v>81</v>
      </c>
      <c r="BR82" s="1">
        <f t="shared" si="13"/>
        <v>0.09987669544</v>
      </c>
      <c r="BS82" s="1">
        <v>0.2786885245901639</v>
      </c>
      <c r="BT82" s="1">
        <v>0.49691991786447637</v>
      </c>
      <c r="BU82" s="1">
        <v>0.4726277372262774</v>
      </c>
      <c r="BV82" s="1"/>
      <c r="BW82" s="1"/>
    </row>
    <row r="83" ht="12.0" customHeight="1">
      <c r="A83" s="39"/>
      <c r="B83" s="39"/>
      <c r="C83" s="3" t="s">
        <v>196</v>
      </c>
      <c r="D83" s="3">
        <v>99.0</v>
      </c>
      <c r="E83" s="24">
        <v>151.0</v>
      </c>
      <c r="F83" s="25">
        <v>43.0</v>
      </c>
      <c r="G83" s="24">
        <v>640.0</v>
      </c>
      <c r="H83" s="25">
        <v>163.0</v>
      </c>
      <c r="I83" s="26">
        <f t="shared" si="2"/>
        <v>0.7783505155</v>
      </c>
      <c r="J83" s="27">
        <f t="shared" si="3"/>
        <v>0.797011208</v>
      </c>
      <c r="K83" s="28">
        <f t="shared" si="4"/>
        <v>0.7933801404</v>
      </c>
      <c r="L83" s="29">
        <f t="shared" si="5"/>
        <v>0.3149448345</v>
      </c>
      <c r="M83" s="10">
        <f t="shared" si="6"/>
        <v>4.139175258</v>
      </c>
      <c r="N83" s="30">
        <f t="shared" si="7"/>
        <v>0.7943714633</v>
      </c>
      <c r="O83" s="31">
        <f t="shared" si="8"/>
        <v>-0.0009913228551</v>
      </c>
      <c r="P83" s="32">
        <f t="shared" si="9"/>
        <v>0.7958008016</v>
      </c>
      <c r="Q83" s="33">
        <f t="shared" si="10"/>
        <v>0.001210406417</v>
      </c>
      <c r="R83" s="1"/>
      <c r="S83" s="16">
        <v>0.7958007979405078</v>
      </c>
      <c r="T83" s="16">
        <v>0.797011207970112</v>
      </c>
      <c r="U83" s="16">
        <v>-0.005531965626806246</v>
      </c>
      <c r="V83" s="16">
        <v>-0.006827295059293137</v>
      </c>
      <c r="W83" s="1"/>
      <c r="X83" s="1"/>
      <c r="Y83" s="19"/>
      <c r="Z83" s="19"/>
      <c r="AA83" s="19"/>
      <c r="AB83" s="1"/>
      <c r="AC83" s="21" t="s">
        <v>197</v>
      </c>
      <c r="AD83" s="21">
        <v>305.0</v>
      </c>
      <c r="AE83" s="21">
        <v>18.0</v>
      </c>
      <c r="AF83" s="26">
        <v>0.361581920903955</v>
      </c>
      <c r="AG83" s="27">
        <v>0.535326086956522</v>
      </c>
      <c r="AH83" s="36">
        <v>0.516676773802304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21" t="s">
        <v>197</v>
      </c>
      <c r="BF83" s="21">
        <v>305.0</v>
      </c>
      <c r="BG83" s="21">
        <v>18.0</v>
      </c>
      <c r="BH83" s="26">
        <v>0.361581920903955</v>
      </c>
      <c r="BI83" s="27">
        <v>0.535326086956522</v>
      </c>
      <c r="BJ83" s="30">
        <f t="shared" si="11"/>
        <v>0.5164727558</v>
      </c>
      <c r="BK83" s="36">
        <v>0.516676773802304</v>
      </c>
      <c r="BL83" s="31">
        <f t="shared" si="12"/>
        <v>0.0002040180322</v>
      </c>
      <c r="BM83" s="1"/>
      <c r="BN83" s="31">
        <v>-0.00553196562680636</v>
      </c>
      <c r="BO83" s="1"/>
      <c r="BP83" s="1"/>
      <c r="BQ83" s="1">
        <f t="shared" si="15"/>
        <v>82</v>
      </c>
      <c r="BR83" s="1">
        <f t="shared" si="13"/>
        <v>0.1011097411</v>
      </c>
      <c r="BS83" s="1">
        <v>0.17647058823529413</v>
      </c>
      <c r="BT83" s="1">
        <v>0.50625</v>
      </c>
      <c r="BU83" s="1">
        <v>0.4745762711864407</v>
      </c>
      <c r="BV83" s="1"/>
      <c r="BW83" s="1"/>
    </row>
    <row r="84" ht="12.0" customHeight="1">
      <c r="A84" s="39"/>
      <c r="B84" s="39"/>
      <c r="C84" s="3" t="s">
        <v>198</v>
      </c>
      <c r="D84" s="3">
        <v>100.0</v>
      </c>
      <c r="E84" s="24">
        <v>199.0</v>
      </c>
      <c r="F84" s="25">
        <v>21.0</v>
      </c>
      <c r="G84" s="24">
        <v>799.0</v>
      </c>
      <c r="H84" s="25">
        <v>90.0</v>
      </c>
      <c r="I84" s="26">
        <f t="shared" si="2"/>
        <v>0.9045454545</v>
      </c>
      <c r="J84" s="27">
        <f t="shared" si="3"/>
        <v>0.8987626547</v>
      </c>
      <c r="K84" s="28">
        <f t="shared" si="4"/>
        <v>0.8999098287</v>
      </c>
      <c r="L84" s="29">
        <f t="shared" si="5"/>
        <v>0.2605951307</v>
      </c>
      <c r="M84" s="10">
        <f t="shared" si="6"/>
        <v>4.040909091</v>
      </c>
      <c r="N84" s="30">
        <f t="shared" si="7"/>
        <v>0.9005262217</v>
      </c>
      <c r="O84" s="31">
        <f t="shared" si="8"/>
        <v>-0.0006163930146</v>
      </c>
      <c r="P84" s="32">
        <f t="shared" si="9"/>
        <v>0.8979868474</v>
      </c>
      <c r="Q84" s="33">
        <f t="shared" si="10"/>
        <v>0.0007758073115</v>
      </c>
      <c r="R84" s="1"/>
      <c r="S84" s="16">
        <v>0.8979868423266505</v>
      </c>
      <c r="T84" s="16">
        <v>0.8987626546681665</v>
      </c>
      <c r="U84" s="16">
        <v>-0.005475832970553429</v>
      </c>
      <c r="V84" s="16">
        <v>-0.006769107256320739</v>
      </c>
      <c r="W84" s="1"/>
      <c r="X84" s="1"/>
      <c r="Y84" s="19"/>
      <c r="Z84" s="19"/>
      <c r="AA84" s="19"/>
      <c r="AB84" s="1"/>
      <c r="AC84" s="21" t="s">
        <v>199</v>
      </c>
      <c r="AD84" s="21">
        <v>663.0</v>
      </c>
      <c r="AE84" s="21">
        <v>18.0</v>
      </c>
      <c r="AF84" s="26">
        <v>0.363636363636364</v>
      </c>
      <c r="AG84" s="27">
        <v>0.422077922077922</v>
      </c>
      <c r="AH84" s="36">
        <v>0.418181818181818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21" t="s">
        <v>199</v>
      </c>
      <c r="BF84" s="21">
        <v>663.0</v>
      </c>
      <c r="BG84" s="21">
        <v>18.0</v>
      </c>
      <c r="BH84" s="26">
        <v>0.363636363636364</v>
      </c>
      <c r="BI84" s="27">
        <v>0.422077922077922</v>
      </c>
      <c r="BJ84" s="30">
        <f t="shared" si="11"/>
        <v>0.414769569</v>
      </c>
      <c r="BK84" s="36">
        <v>0.418181818181818</v>
      </c>
      <c r="BL84" s="31">
        <f t="shared" si="12"/>
        <v>0.003412249134</v>
      </c>
      <c r="BM84" s="1"/>
      <c r="BN84" s="31">
        <v>-0.00547583297055354</v>
      </c>
      <c r="BO84" s="1"/>
      <c r="BP84" s="1"/>
      <c r="BQ84" s="1">
        <f t="shared" si="15"/>
        <v>83</v>
      </c>
      <c r="BR84" s="1">
        <f t="shared" si="13"/>
        <v>0.1023427867</v>
      </c>
      <c r="BS84" s="1">
        <v>0.4634146341463415</v>
      </c>
      <c r="BT84" s="1">
        <v>0.4782608695652174</v>
      </c>
      <c r="BU84" s="1">
        <v>0.4764705882352941</v>
      </c>
      <c r="BV84" s="1"/>
      <c r="BW84" s="1"/>
    </row>
    <row r="85" ht="12.0" customHeight="1">
      <c r="A85" s="39"/>
      <c r="B85" s="39"/>
      <c r="C85" s="3" t="s">
        <v>200</v>
      </c>
      <c r="D85" s="3">
        <v>102.0</v>
      </c>
      <c r="E85" s="24">
        <v>199.0</v>
      </c>
      <c r="F85" s="25">
        <v>66.0</v>
      </c>
      <c r="G85" s="24">
        <v>844.0</v>
      </c>
      <c r="H85" s="25">
        <v>156.0</v>
      </c>
      <c r="I85" s="26">
        <f t="shared" si="2"/>
        <v>0.7509433962</v>
      </c>
      <c r="J85" s="27">
        <f t="shared" si="3"/>
        <v>0.844</v>
      </c>
      <c r="K85" s="28">
        <f t="shared" si="4"/>
        <v>0.8245059289</v>
      </c>
      <c r="L85" s="29">
        <f t="shared" si="5"/>
        <v>0.2806324111</v>
      </c>
      <c r="M85" s="10">
        <f t="shared" si="6"/>
        <v>3.773584906</v>
      </c>
      <c r="N85" s="30">
        <f t="shared" si="7"/>
        <v>0.8283739242</v>
      </c>
      <c r="O85" s="31">
        <f t="shared" si="8"/>
        <v>-0.003867995318</v>
      </c>
      <c r="P85" s="32">
        <f t="shared" si="9"/>
        <v>0.839307636</v>
      </c>
      <c r="Q85" s="33">
        <f t="shared" si="10"/>
        <v>0.004692363989</v>
      </c>
      <c r="R85" s="1"/>
      <c r="S85" s="16">
        <v>0.8393076326696317</v>
      </c>
      <c r="T85" s="16">
        <v>0.844</v>
      </c>
      <c r="U85" s="16">
        <v>-0.0054703792441239685</v>
      </c>
      <c r="V85" s="16">
        <v>-0.006743694436782688</v>
      </c>
      <c r="W85" s="1"/>
      <c r="X85" s="1"/>
      <c r="Y85" s="19"/>
      <c r="Z85" s="19"/>
      <c r="AA85" s="19"/>
      <c r="AB85" s="1"/>
      <c r="AC85" s="21" t="s">
        <v>201</v>
      </c>
      <c r="AD85" s="21">
        <v>391.0</v>
      </c>
      <c r="AE85" s="21">
        <v>18.0</v>
      </c>
      <c r="AF85" s="26">
        <v>0.364406779661017</v>
      </c>
      <c r="AG85" s="27">
        <v>0.52</v>
      </c>
      <c r="AH85" s="36">
        <v>0.506578947368421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21" t="s">
        <v>201</v>
      </c>
      <c r="BF85" s="21">
        <v>391.0</v>
      </c>
      <c r="BG85" s="21">
        <v>18.0</v>
      </c>
      <c r="BH85" s="26">
        <v>0.364406779661017</v>
      </c>
      <c r="BI85" s="27">
        <v>0.52</v>
      </c>
      <c r="BJ85" s="30">
        <f t="shared" si="11"/>
        <v>0.50290811</v>
      </c>
      <c r="BK85" s="36">
        <v>0.506578947368421</v>
      </c>
      <c r="BL85" s="31">
        <f t="shared" si="12"/>
        <v>0.003670837388</v>
      </c>
      <c r="BM85" s="1"/>
      <c r="BN85" s="31">
        <v>-0.00547037924412397</v>
      </c>
      <c r="BO85" s="1"/>
      <c r="BP85" s="1"/>
      <c r="BQ85" s="1">
        <f t="shared" si="15"/>
        <v>84</v>
      </c>
      <c r="BR85" s="1">
        <f t="shared" si="13"/>
        <v>0.1035758323</v>
      </c>
      <c r="BS85" s="1">
        <v>0.5159235668789809</v>
      </c>
      <c r="BT85" s="1">
        <v>0.47106647537063606</v>
      </c>
      <c r="BU85" s="1">
        <v>0.47692307692307695</v>
      </c>
      <c r="BV85" s="1"/>
      <c r="BW85" s="1"/>
    </row>
    <row r="86" ht="12.0" customHeight="1">
      <c r="A86" s="39"/>
      <c r="B86" s="39"/>
      <c r="C86" s="3" t="s">
        <v>202</v>
      </c>
      <c r="D86" s="3">
        <v>103.0</v>
      </c>
      <c r="E86" s="24">
        <v>188.0</v>
      </c>
      <c r="F86" s="25">
        <v>61.0</v>
      </c>
      <c r="G86" s="24">
        <v>649.0</v>
      </c>
      <c r="H86" s="25">
        <v>151.0</v>
      </c>
      <c r="I86" s="26">
        <f t="shared" si="2"/>
        <v>0.7550200803</v>
      </c>
      <c r="J86" s="27">
        <f t="shared" si="3"/>
        <v>0.81125</v>
      </c>
      <c r="K86" s="28">
        <f t="shared" si="4"/>
        <v>0.7979027645</v>
      </c>
      <c r="L86" s="29">
        <f t="shared" si="5"/>
        <v>0.323164919</v>
      </c>
      <c r="M86" s="10">
        <f t="shared" si="6"/>
        <v>3.212851406</v>
      </c>
      <c r="N86" s="30">
        <f t="shared" si="7"/>
        <v>0.8020527212</v>
      </c>
      <c r="O86" s="31">
        <f t="shared" si="8"/>
        <v>-0.004149956659</v>
      </c>
      <c r="P86" s="32">
        <f t="shared" si="9"/>
        <v>0.8062107467</v>
      </c>
      <c r="Q86" s="33">
        <f t="shared" si="10"/>
        <v>0.005039253324</v>
      </c>
      <c r="R86" s="1"/>
      <c r="S86" s="16">
        <v>0.8062107432944772</v>
      </c>
      <c r="T86" s="16">
        <v>0.81125</v>
      </c>
      <c r="U86" s="16">
        <v>-0.0054387991072583075</v>
      </c>
      <c r="V86" s="16">
        <v>-0.006718878089977509</v>
      </c>
      <c r="W86" s="1"/>
      <c r="X86" s="1"/>
      <c r="Y86" s="19"/>
      <c r="Z86" s="19"/>
      <c r="AA86" s="19"/>
      <c r="AB86" s="1"/>
      <c r="AC86" s="21" t="s">
        <v>203</v>
      </c>
      <c r="AD86" s="21">
        <v>1089.0</v>
      </c>
      <c r="AE86" s="21">
        <v>18.0</v>
      </c>
      <c r="AF86" s="26">
        <v>0.365079365079365</v>
      </c>
      <c r="AG86" s="27">
        <v>0.474442988204456</v>
      </c>
      <c r="AH86" s="36">
        <v>0.458942632170979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21" t="s">
        <v>203</v>
      </c>
      <c r="BF86" s="21">
        <v>1089.0</v>
      </c>
      <c r="BG86" s="21">
        <v>18.0</v>
      </c>
      <c r="BH86" s="26">
        <v>0.365079365079365</v>
      </c>
      <c r="BI86" s="27">
        <v>0.474442988204456</v>
      </c>
      <c r="BJ86" s="30">
        <f t="shared" si="11"/>
        <v>0.4619987779</v>
      </c>
      <c r="BK86" s="36">
        <v>0.458942632170979</v>
      </c>
      <c r="BL86" s="31">
        <f t="shared" si="12"/>
        <v>-0.0030561457</v>
      </c>
      <c r="BM86" s="1"/>
      <c r="BN86" s="31">
        <v>-0.00543879910725831</v>
      </c>
      <c r="BO86" s="1"/>
      <c r="BP86" s="1"/>
      <c r="BQ86" s="1">
        <f t="shared" si="15"/>
        <v>85</v>
      </c>
      <c r="BR86" s="1">
        <f t="shared" si="13"/>
        <v>0.1048088779</v>
      </c>
      <c r="BS86" s="1">
        <v>0.6594202898550725</v>
      </c>
      <c r="BT86" s="1">
        <v>0.44339622641509435</v>
      </c>
      <c r="BU86" s="1">
        <v>0.4772727272727273</v>
      </c>
      <c r="BV86" s="1"/>
      <c r="BW86" s="1"/>
    </row>
    <row r="87" ht="12.0" customHeight="1">
      <c r="A87" s="39"/>
      <c r="B87" s="39"/>
      <c r="C87" s="3" t="s">
        <v>204</v>
      </c>
      <c r="D87" s="3">
        <v>104.0</v>
      </c>
      <c r="E87" s="24">
        <v>344.0</v>
      </c>
      <c r="F87" s="25">
        <v>66.0</v>
      </c>
      <c r="G87" s="24">
        <v>1087.0</v>
      </c>
      <c r="H87" s="25">
        <v>142.0</v>
      </c>
      <c r="I87" s="26">
        <f t="shared" si="2"/>
        <v>0.8390243902</v>
      </c>
      <c r="J87" s="27">
        <f t="shared" si="3"/>
        <v>0.8844589097</v>
      </c>
      <c r="K87" s="28">
        <f t="shared" si="4"/>
        <v>0.8730933496</v>
      </c>
      <c r="L87" s="29">
        <f t="shared" si="5"/>
        <v>0.2965222697</v>
      </c>
      <c r="M87" s="10">
        <f t="shared" si="6"/>
        <v>2.997560976</v>
      </c>
      <c r="N87" s="30">
        <f t="shared" si="7"/>
        <v>0.8764080845</v>
      </c>
      <c r="O87" s="31">
        <f t="shared" si="8"/>
        <v>-0.003314734911</v>
      </c>
      <c r="P87" s="32">
        <f t="shared" si="9"/>
        <v>0.8803525981</v>
      </c>
      <c r="Q87" s="33">
        <f t="shared" si="10"/>
        <v>0.004106311604</v>
      </c>
      <c r="R87" s="1"/>
      <c r="S87" s="16">
        <v>0.8803525938194504</v>
      </c>
      <c r="T87" s="16">
        <v>0.8844589096826688</v>
      </c>
      <c r="U87" s="16">
        <v>-0.005313854077411362</v>
      </c>
      <c r="V87" s="16">
        <v>-0.006701151812245509</v>
      </c>
      <c r="W87" s="1"/>
      <c r="X87" s="1"/>
      <c r="Y87" s="19"/>
      <c r="Z87" s="19"/>
      <c r="AA87" s="19"/>
      <c r="AB87" s="1"/>
      <c r="AC87" s="21" t="s">
        <v>205</v>
      </c>
      <c r="AD87" s="21">
        <v>348.0</v>
      </c>
      <c r="AE87" s="21">
        <v>18.0</v>
      </c>
      <c r="AF87" s="26">
        <v>0.365591397849462</v>
      </c>
      <c r="AG87" s="27">
        <v>0.492102065613609</v>
      </c>
      <c r="AH87" s="36">
        <v>0.479257641921397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21" t="s">
        <v>205</v>
      </c>
      <c r="BF87" s="21">
        <v>348.0</v>
      </c>
      <c r="BG87" s="21">
        <v>18.0</v>
      </c>
      <c r="BH87" s="26">
        <v>0.365591397849462</v>
      </c>
      <c r="BI87" s="27">
        <v>0.492102065613609</v>
      </c>
      <c r="BJ87" s="30">
        <f t="shared" si="11"/>
        <v>0.4779216492</v>
      </c>
      <c r="BK87" s="36">
        <v>0.479257641921397</v>
      </c>
      <c r="BL87" s="31">
        <f t="shared" si="12"/>
        <v>0.001335992702</v>
      </c>
      <c r="BM87" s="1"/>
      <c r="BN87" s="31">
        <v>-0.00531385407741136</v>
      </c>
      <c r="BO87" s="1"/>
      <c r="BP87" s="1"/>
      <c r="BQ87" s="1">
        <f t="shared" si="15"/>
        <v>86</v>
      </c>
      <c r="BR87" s="1">
        <f t="shared" si="13"/>
        <v>0.1060419236</v>
      </c>
      <c r="BS87" s="1">
        <v>0.3355263157894737</v>
      </c>
      <c r="BT87" s="1">
        <v>0.49557522123893805</v>
      </c>
      <c r="BU87" s="1">
        <v>0.47813620071684587</v>
      </c>
      <c r="BV87" s="1"/>
      <c r="BW87" s="1"/>
    </row>
    <row r="88" ht="12.0" customHeight="1">
      <c r="A88" s="39"/>
      <c r="B88" s="39"/>
      <c r="C88" s="3" t="s">
        <v>206</v>
      </c>
      <c r="D88" s="3">
        <v>105.0</v>
      </c>
      <c r="E88" s="24">
        <v>158.0</v>
      </c>
      <c r="F88" s="25">
        <v>47.0</v>
      </c>
      <c r="G88" s="24">
        <v>590.0</v>
      </c>
      <c r="H88" s="25">
        <v>71.0</v>
      </c>
      <c r="I88" s="26">
        <f t="shared" si="2"/>
        <v>0.7707317073</v>
      </c>
      <c r="J88" s="27">
        <f t="shared" si="3"/>
        <v>0.8925869894</v>
      </c>
      <c r="K88" s="28">
        <f t="shared" si="4"/>
        <v>0.8637413395</v>
      </c>
      <c r="L88" s="29">
        <f t="shared" si="5"/>
        <v>0.2644341801</v>
      </c>
      <c r="M88" s="10">
        <f t="shared" si="6"/>
        <v>3.224390244</v>
      </c>
      <c r="N88" s="30">
        <f t="shared" si="7"/>
        <v>0.8714466543</v>
      </c>
      <c r="O88" s="31">
        <f t="shared" si="8"/>
        <v>-0.00770531479</v>
      </c>
      <c r="P88" s="32">
        <f t="shared" si="9"/>
        <v>0.883195739</v>
      </c>
      <c r="Q88" s="33">
        <f t="shared" si="10"/>
        <v>0.009391250383</v>
      </c>
      <c r="R88" s="1"/>
      <c r="S88" s="16">
        <v>0.8831957354906755</v>
      </c>
      <c r="T88" s="16">
        <v>0.8925869894099848</v>
      </c>
      <c r="U88" s="16">
        <v>-0.005302014948582956</v>
      </c>
      <c r="V88" s="16">
        <v>-0.006476312388147054</v>
      </c>
      <c r="W88" s="1"/>
      <c r="X88" s="1"/>
      <c r="Y88" s="19"/>
      <c r="Z88" s="19"/>
      <c r="AA88" s="19"/>
      <c r="AB88" s="1"/>
      <c r="AC88" s="21" t="s">
        <v>83</v>
      </c>
      <c r="AD88" s="21">
        <v>28.0</v>
      </c>
      <c r="AE88" s="21">
        <v>18.0</v>
      </c>
      <c r="AF88" s="26">
        <v>0.367088607594937</v>
      </c>
      <c r="AG88" s="27">
        <v>0.649350649350649</v>
      </c>
      <c r="AH88" s="36">
        <v>0.630077787381158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21" t="s">
        <v>83</v>
      </c>
      <c r="BF88" s="21">
        <v>28.0</v>
      </c>
      <c r="BG88" s="21">
        <v>18.0</v>
      </c>
      <c r="BH88" s="26">
        <v>0.367088607594937</v>
      </c>
      <c r="BI88" s="27">
        <v>0.649350649350649</v>
      </c>
      <c r="BJ88" s="30">
        <f t="shared" si="11"/>
        <v>0.6193843045</v>
      </c>
      <c r="BK88" s="36">
        <v>0.630077787381158</v>
      </c>
      <c r="BL88" s="31">
        <f t="shared" si="12"/>
        <v>0.01069348291</v>
      </c>
      <c r="BM88" s="1"/>
      <c r="BN88" s="31">
        <v>-0.00530201494858296</v>
      </c>
      <c r="BO88" s="1"/>
      <c r="BP88" s="1"/>
      <c r="BQ88" s="1">
        <f t="shared" si="15"/>
        <v>87</v>
      </c>
      <c r="BR88" s="1">
        <f t="shared" si="13"/>
        <v>0.1072749692</v>
      </c>
      <c r="BS88" s="1">
        <v>0.3655913978494624</v>
      </c>
      <c r="BT88" s="1">
        <v>0.49210206561360875</v>
      </c>
      <c r="BU88" s="1">
        <v>0.47925764192139736</v>
      </c>
      <c r="BV88" s="1"/>
      <c r="BW88" s="1"/>
    </row>
    <row r="89" ht="12.0" customHeight="1">
      <c r="A89" s="39"/>
      <c r="B89" s="39"/>
      <c r="C89" s="3" t="s">
        <v>207</v>
      </c>
      <c r="D89" s="3">
        <v>107.0</v>
      </c>
      <c r="E89" s="24">
        <v>122.0</v>
      </c>
      <c r="F89" s="25">
        <v>29.0</v>
      </c>
      <c r="G89" s="24">
        <v>449.0</v>
      </c>
      <c r="H89" s="25">
        <v>40.0</v>
      </c>
      <c r="I89" s="26">
        <f t="shared" si="2"/>
        <v>0.8079470199</v>
      </c>
      <c r="J89" s="27">
        <f t="shared" si="3"/>
        <v>0.918200409</v>
      </c>
      <c r="K89" s="28">
        <f t="shared" si="4"/>
        <v>0.8921875</v>
      </c>
      <c r="L89" s="29">
        <f t="shared" si="5"/>
        <v>0.253125</v>
      </c>
      <c r="M89" s="10">
        <f t="shared" si="6"/>
        <v>3.238410596</v>
      </c>
      <c r="N89" s="30">
        <f t="shared" si="7"/>
        <v>0.8983456889</v>
      </c>
      <c r="O89" s="31">
        <f t="shared" si="8"/>
        <v>-0.006158188904</v>
      </c>
      <c r="P89" s="32">
        <f t="shared" si="9"/>
        <v>0.9106281665</v>
      </c>
      <c r="Q89" s="33">
        <f t="shared" si="10"/>
        <v>0.007572242508</v>
      </c>
      <c r="R89" s="1"/>
      <c r="S89" s="16">
        <v>0.9106281625692515</v>
      </c>
      <c r="T89" s="16">
        <v>0.918200408997955</v>
      </c>
      <c r="U89" s="16">
        <v>-0.0052903642137061</v>
      </c>
      <c r="V89" s="16">
        <v>-0.006464595767068204</v>
      </c>
      <c r="W89" s="1"/>
      <c r="X89" s="1"/>
      <c r="Y89" s="19"/>
      <c r="Z89" s="19"/>
      <c r="AA89" s="19"/>
      <c r="AB89" s="1"/>
      <c r="AC89" s="21" t="s">
        <v>208</v>
      </c>
      <c r="AD89" s="21">
        <v>275.0</v>
      </c>
      <c r="AE89" s="21">
        <v>18.0</v>
      </c>
      <c r="AF89" s="26">
        <v>0.367521367521368</v>
      </c>
      <c r="AG89" s="27">
        <v>0.543516873889876</v>
      </c>
      <c r="AH89" s="36">
        <v>0.526950925181014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21" t="s">
        <v>208</v>
      </c>
      <c r="BF89" s="21">
        <v>275.0</v>
      </c>
      <c r="BG89" s="21">
        <v>18.0</v>
      </c>
      <c r="BH89" s="26">
        <v>0.367521367521368</v>
      </c>
      <c r="BI89" s="27">
        <v>0.543516873889876</v>
      </c>
      <c r="BJ89" s="30">
        <f t="shared" si="11"/>
        <v>0.5242959307</v>
      </c>
      <c r="BK89" s="36">
        <v>0.526950925181014</v>
      </c>
      <c r="BL89" s="31">
        <f t="shared" si="12"/>
        <v>0.002654994478</v>
      </c>
      <c r="BM89" s="1"/>
      <c r="BN89" s="31">
        <v>-0.00529036421370621</v>
      </c>
      <c r="BO89" s="1"/>
      <c r="BP89" s="1"/>
      <c r="BQ89" s="1">
        <f t="shared" si="15"/>
        <v>88</v>
      </c>
      <c r="BR89" s="1">
        <f t="shared" si="13"/>
        <v>0.1085080148</v>
      </c>
      <c r="BS89" s="1">
        <v>0.30708661417322836</v>
      </c>
      <c r="BT89" s="1">
        <v>0.5004508566275925</v>
      </c>
      <c r="BU89" s="1">
        <v>0.48058252427184467</v>
      </c>
      <c r="BV89" s="1"/>
      <c r="BW89" s="1"/>
    </row>
    <row r="90" ht="12.0" customHeight="1">
      <c r="A90" s="39"/>
      <c r="B90" s="39"/>
      <c r="C90" s="3" t="s">
        <v>209</v>
      </c>
      <c r="D90" s="3">
        <v>108.0</v>
      </c>
      <c r="E90" s="24">
        <v>126.0</v>
      </c>
      <c r="F90" s="25">
        <v>39.0</v>
      </c>
      <c r="G90" s="24">
        <v>456.0</v>
      </c>
      <c r="H90" s="25">
        <v>80.0</v>
      </c>
      <c r="I90" s="26">
        <f t="shared" si="2"/>
        <v>0.7636363636</v>
      </c>
      <c r="J90" s="27">
        <f t="shared" si="3"/>
        <v>0.8507462687</v>
      </c>
      <c r="K90" s="28">
        <f t="shared" si="4"/>
        <v>0.8302425107</v>
      </c>
      <c r="L90" s="29">
        <f t="shared" si="5"/>
        <v>0.2938659058</v>
      </c>
      <c r="M90" s="10">
        <f t="shared" si="6"/>
        <v>3.248484848</v>
      </c>
      <c r="N90" s="30">
        <f t="shared" si="7"/>
        <v>0.8359598318</v>
      </c>
      <c r="O90" s="31">
        <f t="shared" si="8"/>
        <v>-0.005717321076</v>
      </c>
      <c r="P90" s="32">
        <f t="shared" si="9"/>
        <v>0.8437896592</v>
      </c>
      <c r="Q90" s="33">
        <f t="shared" si="10"/>
        <v>0.006956609423</v>
      </c>
      <c r="R90" s="1"/>
      <c r="S90" s="16">
        <v>0.8437896557676592</v>
      </c>
      <c r="T90" s="16">
        <v>0.8507462686567164</v>
      </c>
      <c r="U90" s="16">
        <v>-0.005271447695097575</v>
      </c>
      <c r="V90" s="16">
        <v>-0.00645029190212798</v>
      </c>
      <c r="W90" s="1"/>
      <c r="X90" s="1"/>
      <c r="Y90" s="19"/>
      <c r="Z90" s="19"/>
      <c r="AA90" s="19"/>
      <c r="AB90" s="1"/>
      <c r="AC90" s="21" t="s">
        <v>210</v>
      </c>
      <c r="AD90" s="21">
        <v>951.0</v>
      </c>
      <c r="AE90" s="21">
        <v>18.0</v>
      </c>
      <c r="AF90" s="26">
        <v>0.368421052631579</v>
      </c>
      <c r="AG90" s="27">
        <v>0.672268907563025</v>
      </c>
      <c r="AH90" s="36">
        <v>0.649805447470817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21" t="s">
        <v>210</v>
      </c>
      <c r="BF90" s="21">
        <v>951.0</v>
      </c>
      <c r="BG90" s="21">
        <v>18.0</v>
      </c>
      <c r="BH90" s="26">
        <v>0.368421052631579</v>
      </c>
      <c r="BI90" s="27">
        <v>0.672268907563025</v>
      </c>
      <c r="BJ90" s="30">
        <f t="shared" si="11"/>
        <v>0.6400527094</v>
      </c>
      <c r="BK90" s="36">
        <v>0.649805447470817</v>
      </c>
      <c r="BL90" s="31">
        <f t="shared" si="12"/>
        <v>0.009752738051</v>
      </c>
      <c r="BM90" s="1"/>
      <c r="BN90" s="31">
        <v>-0.00527144769509758</v>
      </c>
      <c r="BO90" s="1"/>
      <c r="BP90" s="1"/>
      <c r="BQ90" s="1">
        <f t="shared" si="15"/>
        <v>89</v>
      </c>
      <c r="BR90" s="1">
        <f t="shared" si="13"/>
        <v>0.1097410604</v>
      </c>
      <c r="BS90" s="1">
        <v>0.275</v>
      </c>
      <c r="BT90" s="1">
        <v>0.5080645161290323</v>
      </c>
      <c r="BU90" s="1">
        <v>0.48142857142857143</v>
      </c>
      <c r="BV90" s="1"/>
      <c r="BW90" s="1"/>
    </row>
    <row r="91" ht="12.0" customHeight="1">
      <c r="A91" s="39"/>
      <c r="B91" s="39"/>
      <c r="C91" s="3" t="s">
        <v>211</v>
      </c>
      <c r="D91" s="3">
        <v>109.0</v>
      </c>
      <c r="E91" s="24">
        <v>119.0</v>
      </c>
      <c r="F91" s="25">
        <v>31.0</v>
      </c>
      <c r="G91" s="24">
        <v>460.0</v>
      </c>
      <c r="H91" s="25">
        <v>88.0</v>
      </c>
      <c r="I91" s="26">
        <f t="shared" si="2"/>
        <v>0.7933333333</v>
      </c>
      <c r="J91" s="27">
        <f t="shared" si="3"/>
        <v>0.8394160584</v>
      </c>
      <c r="K91" s="28">
        <f t="shared" si="4"/>
        <v>0.829512894</v>
      </c>
      <c r="L91" s="29">
        <f t="shared" si="5"/>
        <v>0.2965616046</v>
      </c>
      <c r="M91" s="10">
        <f t="shared" si="6"/>
        <v>3.653333333</v>
      </c>
      <c r="N91" s="30">
        <f t="shared" si="7"/>
        <v>0.831679769</v>
      </c>
      <c r="O91" s="31">
        <f t="shared" si="8"/>
        <v>-0.002166874992</v>
      </c>
      <c r="P91" s="32">
        <f t="shared" si="9"/>
        <v>0.836760878</v>
      </c>
      <c r="Q91" s="33">
        <f t="shared" si="10"/>
        <v>0.002655180362</v>
      </c>
      <c r="R91" s="1"/>
      <c r="S91" s="16">
        <v>0.8367608742650544</v>
      </c>
      <c r="T91" s="16">
        <v>0.8394160583941606</v>
      </c>
      <c r="U91" s="16">
        <v>-0.00523495242994787</v>
      </c>
      <c r="V91" s="16">
        <v>-0.006409913761470043</v>
      </c>
      <c r="W91" s="1"/>
      <c r="X91" s="1"/>
      <c r="Y91" s="19"/>
      <c r="Z91" s="19"/>
      <c r="AA91" s="19"/>
      <c r="AB91" s="1"/>
      <c r="AC91" s="21" t="s">
        <v>164</v>
      </c>
      <c r="AD91" s="21">
        <v>77.0</v>
      </c>
      <c r="AE91" s="21">
        <v>18.0</v>
      </c>
      <c r="AF91" s="26">
        <v>0.368421052631579</v>
      </c>
      <c r="AG91" s="27">
        <v>0.786729857819905</v>
      </c>
      <c r="AH91" s="36">
        <v>0.72289156626506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21" t="s">
        <v>164</v>
      </c>
      <c r="BF91" s="21">
        <v>77.0</v>
      </c>
      <c r="BG91" s="21">
        <v>18.0</v>
      </c>
      <c r="BH91" s="26">
        <v>0.368421052631579</v>
      </c>
      <c r="BI91" s="27">
        <v>0.786729857819905</v>
      </c>
      <c r="BJ91" s="30">
        <f t="shared" si="11"/>
        <v>0.7428988854</v>
      </c>
      <c r="BK91" s="36">
        <v>0.72289156626506</v>
      </c>
      <c r="BL91" s="31">
        <f t="shared" si="12"/>
        <v>-0.02000731909</v>
      </c>
      <c r="BM91" s="1"/>
      <c r="BN91" s="31">
        <v>-0.00523495242994798</v>
      </c>
      <c r="BO91" s="1"/>
      <c r="BP91" s="1"/>
      <c r="BQ91" s="1">
        <f t="shared" si="15"/>
        <v>90</v>
      </c>
      <c r="BR91" s="1">
        <f t="shared" si="13"/>
        <v>0.110974106</v>
      </c>
      <c r="BS91" s="1">
        <v>0.35772357723577236</v>
      </c>
      <c r="BT91" s="1">
        <v>0.4903452311293154</v>
      </c>
      <c r="BU91" s="1">
        <v>0.4814410480349345</v>
      </c>
      <c r="BV91" s="1"/>
      <c r="BW91" s="1"/>
    </row>
    <row r="92" ht="12.0" customHeight="1">
      <c r="A92" s="39"/>
      <c r="B92" s="39"/>
      <c r="C92" s="3" t="s">
        <v>212</v>
      </c>
      <c r="D92" s="3">
        <v>110.0</v>
      </c>
      <c r="E92" s="24">
        <v>233.0</v>
      </c>
      <c r="F92" s="25">
        <v>72.0</v>
      </c>
      <c r="G92" s="24">
        <v>833.0</v>
      </c>
      <c r="H92" s="25">
        <v>202.0</v>
      </c>
      <c r="I92" s="26">
        <f t="shared" si="2"/>
        <v>0.7639344262</v>
      </c>
      <c r="J92" s="27">
        <f t="shared" si="3"/>
        <v>0.8048309179</v>
      </c>
      <c r="K92" s="28">
        <f t="shared" si="4"/>
        <v>0.7955223881</v>
      </c>
      <c r="L92" s="29">
        <f t="shared" si="5"/>
        <v>0.3246268657</v>
      </c>
      <c r="M92" s="10">
        <f t="shared" si="6"/>
        <v>3.393442623</v>
      </c>
      <c r="N92" s="30">
        <f t="shared" si="7"/>
        <v>0.798275</v>
      </c>
      <c r="O92" s="31">
        <f t="shared" si="8"/>
        <v>-0.002752611891</v>
      </c>
      <c r="P92" s="32">
        <f t="shared" si="9"/>
        <v>0.8014814133</v>
      </c>
      <c r="Q92" s="33">
        <f t="shared" si="10"/>
        <v>0.003349504591</v>
      </c>
      <c r="R92" s="1"/>
      <c r="S92" s="16">
        <v>0.8014814098144363</v>
      </c>
      <c r="T92" s="16">
        <v>0.8048309178743961</v>
      </c>
      <c r="U92" s="16">
        <v>-0.005119481559660466</v>
      </c>
      <c r="V92" s="16">
        <v>-0.0064084243559383025</v>
      </c>
      <c r="W92" s="1"/>
      <c r="X92" s="1"/>
      <c r="Y92" s="19"/>
      <c r="Z92" s="19"/>
      <c r="AA92" s="19"/>
      <c r="AB92" s="1"/>
      <c r="AC92" s="21" t="s">
        <v>213</v>
      </c>
      <c r="AD92" s="21">
        <v>339.0</v>
      </c>
      <c r="AE92" s="21">
        <v>18.0</v>
      </c>
      <c r="AF92" s="26">
        <v>0.368686868686869</v>
      </c>
      <c r="AG92" s="27">
        <v>0.60457334076966</v>
      </c>
      <c r="AH92" s="36">
        <v>0.581115017579106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21" t="s">
        <v>213</v>
      </c>
      <c r="BF92" s="21">
        <v>339.0</v>
      </c>
      <c r="BG92" s="21">
        <v>18.0</v>
      </c>
      <c r="BH92" s="26">
        <v>0.368686868686869</v>
      </c>
      <c r="BI92" s="27">
        <v>0.60457334076966</v>
      </c>
      <c r="BJ92" s="30">
        <f t="shared" si="11"/>
        <v>0.5792439587</v>
      </c>
      <c r="BK92" s="36">
        <v>0.581115017579106</v>
      </c>
      <c r="BL92" s="31">
        <f t="shared" si="12"/>
        <v>0.001871058886</v>
      </c>
      <c r="BM92" s="1"/>
      <c r="BN92" s="31">
        <v>-0.00511948155966058</v>
      </c>
      <c r="BO92" s="1"/>
      <c r="BP92" s="1"/>
      <c r="BQ92" s="1">
        <f t="shared" si="15"/>
        <v>91</v>
      </c>
      <c r="BR92" s="1">
        <f t="shared" si="13"/>
        <v>0.1122071517</v>
      </c>
      <c r="BS92" s="1">
        <v>0.272</v>
      </c>
      <c r="BT92" s="1">
        <v>0.5003610108303249</v>
      </c>
      <c r="BU92" s="1">
        <v>0.4814569536423841</v>
      </c>
      <c r="BV92" s="1"/>
      <c r="BW92" s="1"/>
    </row>
    <row r="93" ht="12.0" customHeight="1">
      <c r="A93" s="39"/>
      <c r="B93" s="39"/>
      <c r="C93" s="3" t="s">
        <v>214</v>
      </c>
      <c r="D93" s="3">
        <v>111.0</v>
      </c>
      <c r="E93" s="24">
        <v>175.0</v>
      </c>
      <c r="F93" s="25">
        <v>32.0</v>
      </c>
      <c r="G93" s="24">
        <v>663.0</v>
      </c>
      <c r="H93" s="25">
        <v>118.0</v>
      </c>
      <c r="I93" s="26">
        <f t="shared" si="2"/>
        <v>0.845410628</v>
      </c>
      <c r="J93" s="27">
        <f t="shared" si="3"/>
        <v>0.8489116517</v>
      </c>
      <c r="K93" s="28">
        <f t="shared" si="4"/>
        <v>0.8481781377</v>
      </c>
      <c r="L93" s="29">
        <f t="shared" si="5"/>
        <v>0.2965587045</v>
      </c>
      <c r="M93" s="10">
        <f t="shared" si="6"/>
        <v>3.77294686</v>
      </c>
      <c r="N93" s="30">
        <f t="shared" si="7"/>
        <v>0.848931696</v>
      </c>
      <c r="O93" s="31">
        <f t="shared" si="8"/>
        <v>-0.0007535583405</v>
      </c>
      <c r="P93" s="32">
        <f t="shared" si="9"/>
        <v>0.8479767046</v>
      </c>
      <c r="Q93" s="33">
        <f t="shared" si="10"/>
        <v>0.000934947114</v>
      </c>
      <c r="R93" s="1"/>
      <c r="S93" s="16">
        <v>0.8479767002832984</v>
      </c>
      <c r="T93" s="16">
        <v>0.8489116517285531</v>
      </c>
      <c r="U93" s="16">
        <v>-0.005074895111319644</v>
      </c>
      <c r="V93" s="16">
        <v>-0.006398336872359078</v>
      </c>
      <c r="W93" s="1"/>
      <c r="X93" s="1"/>
      <c r="Y93" s="19"/>
      <c r="Z93" s="19"/>
      <c r="AA93" s="19"/>
      <c r="AB93" s="1"/>
      <c r="AC93" s="21" t="s">
        <v>215</v>
      </c>
      <c r="AD93" s="21">
        <v>433.0</v>
      </c>
      <c r="AE93" s="21">
        <v>18.0</v>
      </c>
      <c r="AF93" s="26">
        <v>0.369718309859155</v>
      </c>
      <c r="AG93" s="27">
        <v>0.511641443538999</v>
      </c>
      <c r="AH93" s="36">
        <v>0.491508491508492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21" t="s">
        <v>215</v>
      </c>
      <c r="BF93" s="21">
        <v>433.0</v>
      </c>
      <c r="BG93" s="21">
        <v>18.0</v>
      </c>
      <c r="BH93" s="26">
        <v>0.369718309859155</v>
      </c>
      <c r="BI93" s="27">
        <v>0.511641443538999</v>
      </c>
      <c r="BJ93" s="30">
        <f t="shared" si="11"/>
        <v>0.4958337301</v>
      </c>
      <c r="BK93" s="36">
        <v>0.491508491508492</v>
      </c>
      <c r="BL93" s="31">
        <f t="shared" si="12"/>
        <v>-0.004325238599</v>
      </c>
      <c r="BM93" s="1"/>
      <c r="BN93" s="31">
        <v>-0.00507489511131976</v>
      </c>
      <c r="BO93" s="1"/>
      <c r="BP93" s="1"/>
      <c r="BQ93" s="1">
        <f t="shared" si="15"/>
        <v>92</v>
      </c>
      <c r="BR93" s="1">
        <f t="shared" si="13"/>
        <v>0.1134401973</v>
      </c>
      <c r="BS93" s="1">
        <v>0.41226215644820297</v>
      </c>
      <c r="BT93" s="1">
        <v>0.49467012388360704</v>
      </c>
      <c r="BU93" s="1">
        <v>0.4847870182555781</v>
      </c>
      <c r="BV93" s="1"/>
      <c r="BW93" s="1"/>
    </row>
    <row r="94" ht="12.0" customHeight="1">
      <c r="A94" s="39"/>
      <c r="B94" s="39"/>
      <c r="C94" s="3" t="s">
        <v>216</v>
      </c>
      <c r="D94" s="3">
        <v>112.0</v>
      </c>
      <c r="E94" s="24">
        <v>11.0</v>
      </c>
      <c r="F94" s="25">
        <v>1.0</v>
      </c>
      <c r="G94" s="24">
        <v>20.0</v>
      </c>
      <c r="H94" s="25">
        <v>8.0</v>
      </c>
      <c r="I94" s="26">
        <f t="shared" si="2"/>
        <v>0.9166666667</v>
      </c>
      <c r="J94" s="27">
        <f t="shared" si="3"/>
        <v>0.7142857143</v>
      </c>
      <c r="K94" s="28">
        <f t="shared" si="4"/>
        <v>0.775</v>
      </c>
      <c r="L94" s="29">
        <f t="shared" si="5"/>
        <v>0.475</v>
      </c>
      <c r="M94" s="10">
        <f t="shared" si="6"/>
        <v>2.333333333</v>
      </c>
      <c r="N94" s="30">
        <f t="shared" si="7"/>
        <v>0.7568867058</v>
      </c>
      <c r="O94" s="31">
        <f t="shared" si="8"/>
        <v>0.01811329418</v>
      </c>
      <c r="P94" s="32">
        <f t="shared" si="9"/>
        <v>0.7371512235</v>
      </c>
      <c r="Q94" s="33">
        <f t="shared" si="10"/>
        <v>-0.02286550917</v>
      </c>
      <c r="R94" s="1"/>
      <c r="S94" s="16">
        <v>0.7371512182719222</v>
      </c>
      <c r="T94" s="16">
        <v>0.7142857142857143</v>
      </c>
      <c r="U94" s="16">
        <v>-0.004988571636003969</v>
      </c>
      <c r="V94" s="16">
        <v>-0.00637820918355525</v>
      </c>
      <c r="W94" s="1"/>
      <c r="X94" s="1"/>
      <c r="Y94" s="19"/>
      <c r="Z94" s="19"/>
      <c r="AA94" s="19"/>
      <c r="AB94" s="1"/>
      <c r="AC94" s="21" t="s">
        <v>217</v>
      </c>
      <c r="AD94" s="21">
        <v>257.0</v>
      </c>
      <c r="AE94" s="21">
        <v>18.0</v>
      </c>
      <c r="AF94" s="26">
        <v>0.372727272727273</v>
      </c>
      <c r="AG94" s="27">
        <v>0.56953642384106</v>
      </c>
      <c r="AH94" s="36">
        <v>0.554799183117767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21" t="s">
        <v>217</v>
      </c>
      <c r="BF94" s="21">
        <v>257.0</v>
      </c>
      <c r="BG94" s="21">
        <v>18.0</v>
      </c>
      <c r="BH94" s="26">
        <v>0.372727272727273</v>
      </c>
      <c r="BI94" s="27">
        <v>0.56953642384106</v>
      </c>
      <c r="BJ94" s="30">
        <f t="shared" si="11"/>
        <v>0.5480607645</v>
      </c>
      <c r="BK94" s="36">
        <v>0.554799183117767</v>
      </c>
      <c r="BL94" s="31">
        <f t="shared" si="12"/>
        <v>0.006738418613</v>
      </c>
      <c r="BM94" s="1"/>
      <c r="BN94" s="31">
        <v>-0.00498857163600408</v>
      </c>
      <c r="BO94" s="1"/>
      <c r="BP94" s="1"/>
      <c r="BQ94" s="1">
        <f t="shared" si="15"/>
        <v>93</v>
      </c>
      <c r="BR94" s="1">
        <f t="shared" si="13"/>
        <v>0.1146732429</v>
      </c>
      <c r="BS94" s="1">
        <v>0.39655172413793105</v>
      </c>
      <c r="BT94" s="1">
        <v>0.4983240223463687</v>
      </c>
      <c r="BU94" s="1">
        <v>0.486646884272997</v>
      </c>
      <c r="BV94" s="1"/>
      <c r="BW94" s="1"/>
    </row>
    <row r="95" ht="12.0" customHeight="1">
      <c r="A95" s="39"/>
      <c r="B95" s="39"/>
      <c r="C95" s="3" t="s">
        <v>218</v>
      </c>
      <c r="D95" s="3">
        <v>113.0</v>
      </c>
      <c r="E95" s="24">
        <v>245.0</v>
      </c>
      <c r="F95" s="25">
        <v>37.0</v>
      </c>
      <c r="G95" s="24">
        <v>929.0</v>
      </c>
      <c r="H95" s="25">
        <v>77.0</v>
      </c>
      <c r="I95" s="26">
        <f t="shared" si="2"/>
        <v>0.8687943262</v>
      </c>
      <c r="J95" s="27">
        <f t="shared" si="3"/>
        <v>0.9234592445</v>
      </c>
      <c r="K95" s="28">
        <f t="shared" si="4"/>
        <v>0.9114906832</v>
      </c>
      <c r="L95" s="29">
        <f t="shared" si="5"/>
        <v>0.25</v>
      </c>
      <c r="M95" s="10">
        <f t="shared" si="6"/>
        <v>3.567375887</v>
      </c>
      <c r="N95" s="30">
        <f t="shared" si="7"/>
        <v>0.9132660717</v>
      </c>
      <c r="O95" s="31">
        <f t="shared" si="8"/>
        <v>-0.001775388475</v>
      </c>
      <c r="P95" s="32">
        <f t="shared" si="9"/>
        <v>0.9212440348</v>
      </c>
      <c r="Q95" s="33">
        <f t="shared" si="10"/>
        <v>0.002215209725</v>
      </c>
      <c r="R95" s="1"/>
      <c r="S95" s="16">
        <v>0.9212440302073482</v>
      </c>
      <c r="T95" s="16">
        <v>0.9234592445328031</v>
      </c>
      <c r="U95" s="16">
        <v>-0.004956312301733212</v>
      </c>
      <c r="V95" s="16">
        <v>-0.006364370246362605</v>
      </c>
      <c r="W95" s="1"/>
      <c r="X95" s="1"/>
      <c r="Y95" s="19"/>
      <c r="Z95" s="19"/>
      <c r="AA95" s="19"/>
      <c r="AB95" s="1"/>
      <c r="AC95" s="21" t="s">
        <v>219</v>
      </c>
      <c r="AD95" s="21">
        <v>431.0</v>
      </c>
      <c r="AE95" s="21">
        <v>18.0</v>
      </c>
      <c r="AF95" s="26">
        <v>0.372972972972973</v>
      </c>
      <c r="AG95" s="27">
        <v>0.543951915852742</v>
      </c>
      <c r="AH95" s="36">
        <v>0.523087071240106</v>
      </c>
      <c r="AI95" s="1"/>
      <c r="AJ95" s="1"/>
      <c r="AK95" s="1"/>
      <c r="AL95" s="1"/>
      <c r="AM95" s="1"/>
      <c r="AN95" s="1"/>
      <c r="AO95" s="1" t="s">
        <v>23</v>
      </c>
      <c r="AP95" s="1" t="s">
        <v>7</v>
      </c>
      <c r="AQ95" s="1" t="s">
        <v>24</v>
      </c>
      <c r="AR95" s="1" t="s">
        <v>25</v>
      </c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21" t="s">
        <v>219</v>
      </c>
      <c r="BF95" s="21">
        <v>431.0</v>
      </c>
      <c r="BG95" s="21">
        <v>18.0</v>
      </c>
      <c r="BH95" s="26">
        <v>0.372972972972973</v>
      </c>
      <c r="BI95" s="27">
        <v>0.543951915852742</v>
      </c>
      <c r="BJ95" s="30">
        <f t="shared" si="11"/>
        <v>0.5251132313</v>
      </c>
      <c r="BK95" s="36">
        <v>0.523087071240106</v>
      </c>
      <c r="BL95" s="31">
        <f t="shared" si="12"/>
        <v>-0.002026160075</v>
      </c>
      <c r="BM95" s="1"/>
      <c r="BN95" s="31">
        <v>-0.00495631230173332</v>
      </c>
      <c r="BO95" s="1"/>
      <c r="BP95" s="1"/>
      <c r="BQ95" s="1">
        <f t="shared" si="15"/>
        <v>94</v>
      </c>
      <c r="BR95" s="1">
        <f t="shared" si="13"/>
        <v>0.1159062885</v>
      </c>
      <c r="BS95" s="1">
        <v>0.49038461538461536</v>
      </c>
      <c r="BT95" s="1">
        <v>0.48773448773448774</v>
      </c>
      <c r="BU95" s="1">
        <v>0.4880803011292346</v>
      </c>
      <c r="BV95" s="1"/>
      <c r="BW95" s="1"/>
    </row>
    <row r="96" ht="12.0" customHeight="1">
      <c r="A96" s="39"/>
      <c r="B96" s="39"/>
      <c r="C96" s="3" t="s">
        <v>220</v>
      </c>
      <c r="D96" s="3">
        <v>115.0</v>
      </c>
      <c r="E96" s="24">
        <v>195.0</v>
      </c>
      <c r="F96" s="25">
        <v>62.0</v>
      </c>
      <c r="G96" s="24">
        <v>533.0</v>
      </c>
      <c r="H96" s="25">
        <v>122.0</v>
      </c>
      <c r="I96" s="26">
        <f t="shared" si="2"/>
        <v>0.7587548638</v>
      </c>
      <c r="J96" s="27">
        <f t="shared" si="3"/>
        <v>0.813740458</v>
      </c>
      <c r="K96" s="28">
        <f t="shared" si="4"/>
        <v>0.798245614</v>
      </c>
      <c r="L96" s="29">
        <f t="shared" si="5"/>
        <v>0.3475877193</v>
      </c>
      <c r="M96" s="10">
        <f t="shared" si="6"/>
        <v>2.548638132</v>
      </c>
      <c r="N96" s="30">
        <f t="shared" si="7"/>
        <v>0.8047257348</v>
      </c>
      <c r="O96" s="31">
        <f t="shared" si="8"/>
        <v>-0.00648012074</v>
      </c>
      <c r="P96" s="32">
        <f t="shared" si="9"/>
        <v>0.8058647793</v>
      </c>
      <c r="Q96" s="33">
        <f t="shared" si="10"/>
        <v>0.007875678759</v>
      </c>
      <c r="R96" s="1"/>
      <c r="S96" s="16">
        <v>0.8058647758390226</v>
      </c>
      <c r="T96" s="16">
        <v>0.8137404580152672</v>
      </c>
      <c r="U96" s="16">
        <v>-0.004941258344392074</v>
      </c>
      <c r="V96" s="16">
        <v>-0.006322868404092019</v>
      </c>
      <c r="W96" s="1"/>
      <c r="X96" s="1"/>
      <c r="Y96" s="19"/>
      <c r="Z96" s="19"/>
      <c r="AA96" s="19"/>
      <c r="AB96" s="1"/>
      <c r="AC96" s="21" t="s">
        <v>221</v>
      </c>
      <c r="AD96" s="21">
        <v>472.0</v>
      </c>
      <c r="AE96" s="21">
        <v>18.0</v>
      </c>
      <c r="AF96" s="26">
        <v>0.375</v>
      </c>
      <c r="AG96" s="27">
        <v>0.379746835443038</v>
      </c>
      <c r="AH96" s="36">
        <v>0.379282218597064</v>
      </c>
      <c r="AI96" s="1"/>
      <c r="AJ96" s="1"/>
      <c r="AK96" s="1"/>
      <c r="AL96" s="1"/>
      <c r="AM96" s="1"/>
      <c r="AN96" s="1"/>
      <c r="AO96" s="1">
        <v>8.0</v>
      </c>
      <c r="AP96" s="16">
        <f>16.85%</f>
        <v>0.1685</v>
      </c>
      <c r="AQ96" s="1">
        <v>0.9021314</v>
      </c>
      <c r="AR96" s="1">
        <v>0.0196623</v>
      </c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21" t="s">
        <v>221</v>
      </c>
      <c r="BF96" s="21">
        <v>472.0</v>
      </c>
      <c r="BG96" s="21">
        <v>18.0</v>
      </c>
      <c r="BH96" s="26">
        <v>0.375</v>
      </c>
      <c r="BI96" s="27">
        <v>0.379746835443038</v>
      </c>
      <c r="BJ96" s="30">
        <f t="shared" si="11"/>
        <v>0.3779414992</v>
      </c>
      <c r="BK96" s="36">
        <v>0.379282218597064</v>
      </c>
      <c r="BL96" s="31">
        <f t="shared" si="12"/>
        <v>0.001340719355</v>
      </c>
      <c r="BM96" s="1"/>
      <c r="BN96" s="31">
        <v>-0.00494125834439219</v>
      </c>
      <c r="BO96" s="1"/>
      <c r="BP96" s="1"/>
      <c r="BQ96" s="1">
        <f t="shared" si="15"/>
        <v>95</v>
      </c>
      <c r="BR96" s="1">
        <f t="shared" si="13"/>
        <v>0.1171393342</v>
      </c>
      <c r="BS96" s="1">
        <v>0.4725274725274725</v>
      </c>
      <c r="BT96" s="1">
        <v>0.4909090909090909</v>
      </c>
      <c r="BU96" s="1">
        <v>0.48822269807280516</v>
      </c>
      <c r="BV96" s="1"/>
      <c r="BW96" s="1"/>
    </row>
    <row r="97" ht="12.0" customHeight="1">
      <c r="A97" s="39"/>
      <c r="B97" s="39"/>
      <c r="C97" s="3" t="s">
        <v>222</v>
      </c>
      <c r="D97" s="3">
        <v>116.0</v>
      </c>
      <c r="E97" s="24">
        <v>41.0</v>
      </c>
      <c r="F97" s="25">
        <v>18.0</v>
      </c>
      <c r="G97" s="24">
        <v>153.0</v>
      </c>
      <c r="H97" s="25">
        <v>45.0</v>
      </c>
      <c r="I97" s="26">
        <f t="shared" si="2"/>
        <v>0.6949152542</v>
      </c>
      <c r="J97" s="27">
        <f t="shared" si="3"/>
        <v>0.7727272727</v>
      </c>
      <c r="K97" s="28">
        <f t="shared" si="4"/>
        <v>0.7548638132</v>
      </c>
      <c r="L97" s="29">
        <f t="shared" si="5"/>
        <v>0.3346303502</v>
      </c>
      <c r="M97" s="10">
        <f t="shared" si="6"/>
        <v>3.355932203</v>
      </c>
      <c r="N97" s="30">
        <f t="shared" si="7"/>
        <v>0.7605372435</v>
      </c>
      <c r="O97" s="31">
        <f t="shared" si="8"/>
        <v>-0.005673430269</v>
      </c>
      <c r="P97" s="32">
        <f t="shared" si="9"/>
        <v>0.7659342622</v>
      </c>
      <c r="Q97" s="33">
        <f t="shared" si="10"/>
        <v>0.00679301051</v>
      </c>
      <c r="R97" s="1"/>
      <c r="S97" s="16">
        <v>0.7659342593931171</v>
      </c>
      <c r="T97" s="16">
        <v>0.7727272727272727</v>
      </c>
      <c r="U97" s="16">
        <v>-0.004841861634558464</v>
      </c>
      <c r="V97" s="16">
        <v>-0.006261774340686865</v>
      </c>
      <c r="W97" s="1"/>
      <c r="X97" s="1"/>
      <c r="Y97" s="19"/>
      <c r="Z97" s="19"/>
      <c r="AA97" s="19"/>
      <c r="AB97" s="1"/>
      <c r="AC97" s="21" t="s">
        <v>223</v>
      </c>
      <c r="AD97" s="21">
        <v>290.0</v>
      </c>
      <c r="AE97" s="21">
        <v>18.0</v>
      </c>
      <c r="AF97" s="26">
        <v>0.375</v>
      </c>
      <c r="AG97" s="27">
        <v>0.456896551724138</v>
      </c>
      <c r="AH97" s="36">
        <v>0.442857142857143</v>
      </c>
      <c r="AI97" s="1"/>
      <c r="AJ97" s="1"/>
      <c r="AK97" s="1"/>
      <c r="AL97" s="1"/>
      <c r="AM97" s="1"/>
      <c r="AN97" s="1"/>
      <c r="AO97" s="1">
        <v>11.0</v>
      </c>
      <c r="AP97" s="16">
        <f>23.376666666%</f>
        <v>0.2337666667</v>
      </c>
      <c r="AQ97" s="1">
        <v>0.9365345</v>
      </c>
      <c r="AR97" s="1">
        <v>0.0128751</v>
      </c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21" t="s">
        <v>223</v>
      </c>
      <c r="BF97" s="21">
        <v>290.0</v>
      </c>
      <c r="BG97" s="21">
        <v>18.0</v>
      </c>
      <c r="BH97" s="26">
        <v>0.375</v>
      </c>
      <c r="BI97" s="27">
        <v>0.456896551724138</v>
      </c>
      <c r="BJ97" s="30">
        <f t="shared" si="11"/>
        <v>0.4471640822</v>
      </c>
      <c r="BK97" s="36">
        <v>0.442857142857143</v>
      </c>
      <c r="BL97" s="31">
        <f t="shared" si="12"/>
        <v>-0.004306939318</v>
      </c>
      <c r="BM97" s="1"/>
      <c r="BN97" s="31">
        <v>-0.00484186163455858</v>
      </c>
      <c r="BO97" s="1"/>
      <c r="BP97" s="1"/>
      <c r="BQ97" s="1">
        <f t="shared" si="15"/>
        <v>96</v>
      </c>
      <c r="BR97" s="1">
        <f t="shared" si="13"/>
        <v>0.1183723798</v>
      </c>
      <c r="BS97" s="1">
        <v>0.46494464944649444</v>
      </c>
      <c r="BT97" s="1">
        <v>0.49414348462664714</v>
      </c>
      <c r="BU97" s="1">
        <v>0.48930971288943187</v>
      </c>
      <c r="BV97" s="1"/>
      <c r="BW97" s="1"/>
    </row>
    <row r="98" ht="12.0" customHeight="1">
      <c r="A98" s="39"/>
      <c r="B98" s="39"/>
      <c r="C98" s="3" t="s">
        <v>224</v>
      </c>
      <c r="D98" s="3">
        <v>117.0</v>
      </c>
      <c r="E98" s="24">
        <v>226.0</v>
      </c>
      <c r="F98" s="25">
        <v>68.0</v>
      </c>
      <c r="G98" s="24">
        <v>861.0</v>
      </c>
      <c r="H98" s="25">
        <v>145.0</v>
      </c>
      <c r="I98" s="26">
        <f t="shared" si="2"/>
        <v>0.768707483</v>
      </c>
      <c r="J98" s="27">
        <f t="shared" si="3"/>
        <v>0.8558648111</v>
      </c>
      <c r="K98" s="28">
        <f t="shared" si="4"/>
        <v>0.8361538462</v>
      </c>
      <c r="L98" s="29">
        <f t="shared" si="5"/>
        <v>0.2853846154</v>
      </c>
      <c r="M98" s="10">
        <f t="shared" si="6"/>
        <v>3.421768707</v>
      </c>
      <c r="N98" s="30">
        <f t="shared" si="7"/>
        <v>0.8409868534</v>
      </c>
      <c r="O98" s="31">
        <f t="shared" si="8"/>
        <v>-0.004833007259</v>
      </c>
      <c r="P98" s="32">
        <f t="shared" si="9"/>
        <v>0.8499771519</v>
      </c>
      <c r="Q98" s="33">
        <f t="shared" si="10"/>
        <v>0.005887659255</v>
      </c>
      <c r="R98" s="1"/>
      <c r="S98" s="16">
        <v>0.8499771483619354</v>
      </c>
      <c r="T98" s="16">
        <v>0.8558648111332008</v>
      </c>
      <c r="U98" s="16">
        <v>-0.004833010144782546</v>
      </c>
      <c r="V98" s="16">
        <v>-0.006210080093163539</v>
      </c>
      <c r="W98" s="1"/>
      <c r="X98" s="1"/>
      <c r="Y98" s="19"/>
      <c r="Z98" s="19"/>
      <c r="AA98" s="19"/>
      <c r="AB98" s="1"/>
      <c r="AC98" s="21" t="s">
        <v>225</v>
      </c>
      <c r="AD98" s="21">
        <v>486.0</v>
      </c>
      <c r="AE98" s="21">
        <v>18.0</v>
      </c>
      <c r="AF98" s="26">
        <v>0.375510204081633</v>
      </c>
      <c r="AG98" s="27">
        <v>0.50830889540567</v>
      </c>
      <c r="AH98" s="36">
        <v>0.498491249245625</v>
      </c>
      <c r="AI98" s="1"/>
      <c r="AJ98" s="1"/>
      <c r="AK98" s="1"/>
      <c r="AL98" s="1"/>
      <c r="AM98" s="1"/>
      <c r="AN98" s="1"/>
      <c r="AO98" s="1">
        <v>12.0</v>
      </c>
      <c r="AP98" s="16">
        <f>25.18%</f>
        <v>0.2518</v>
      </c>
      <c r="AQ98" s="1">
        <v>0.8973886</v>
      </c>
      <c r="AR98" s="1">
        <v>0.02544337</v>
      </c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21" t="s">
        <v>225</v>
      </c>
      <c r="BF98" s="21">
        <v>486.0</v>
      </c>
      <c r="BG98" s="21">
        <v>18.0</v>
      </c>
      <c r="BH98" s="26">
        <v>0.375510204081633</v>
      </c>
      <c r="BI98" s="27">
        <v>0.50830889540567</v>
      </c>
      <c r="BJ98" s="30">
        <f t="shared" si="11"/>
        <v>0.4933381644</v>
      </c>
      <c r="BK98" s="36">
        <v>0.498491249245625</v>
      </c>
      <c r="BL98" s="31">
        <f t="shared" si="12"/>
        <v>0.005153084882</v>
      </c>
      <c r="BM98" s="1"/>
      <c r="BN98" s="31">
        <v>-0.00483301014478266</v>
      </c>
      <c r="BO98" s="1"/>
      <c r="BP98" s="1"/>
      <c r="BQ98" s="1">
        <f t="shared" si="15"/>
        <v>97</v>
      </c>
      <c r="BR98" s="1">
        <f t="shared" si="13"/>
        <v>0.1196054254</v>
      </c>
      <c r="BS98" s="1">
        <v>0.4090909090909091</v>
      </c>
      <c r="BT98" s="1">
        <v>0.49690721649484537</v>
      </c>
      <c r="BU98" s="1">
        <v>0.4896030245746692</v>
      </c>
      <c r="BV98" s="1"/>
      <c r="BW98" s="1"/>
    </row>
    <row r="99" ht="12.0" customHeight="1">
      <c r="A99" s="39"/>
      <c r="B99" s="39"/>
      <c r="C99" s="3" t="s">
        <v>226</v>
      </c>
      <c r="D99" s="3">
        <v>118.0</v>
      </c>
      <c r="E99" s="24">
        <v>4.0</v>
      </c>
      <c r="F99" s="25">
        <v>2.0</v>
      </c>
      <c r="G99" s="24">
        <v>17.0</v>
      </c>
      <c r="H99" s="25">
        <v>1.0</v>
      </c>
      <c r="I99" s="26">
        <f t="shared" si="2"/>
        <v>0.6666666667</v>
      </c>
      <c r="J99" s="27">
        <f t="shared" si="3"/>
        <v>0.9444444444</v>
      </c>
      <c r="K99" s="28">
        <f t="shared" si="4"/>
        <v>0.875</v>
      </c>
      <c r="L99" s="29">
        <f t="shared" si="5"/>
        <v>0.2083333333</v>
      </c>
      <c r="M99" s="10">
        <f t="shared" si="6"/>
        <v>3</v>
      </c>
      <c r="N99" s="30">
        <f t="shared" si="7"/>
        <v>0.900746592</v>
      </c>
      <c r="O99" s="31">
        <f t="shared" si="8"/>
        <v>-0.02574659197</v>
      </c>
      <c r="P99" s="32">
        <f t="shared" si="9"/>
        <v>0.9138180464</v>
      </c>
      <c r="Q99" s="33">
        <f t="shared" si="10"/>
        <v>0.03062639806</v>
      </c>
      <c r="R99" s="1"/>
      <c r="S99" s="16">
        <v>0.9138180438038158</v>
      </c>
      <c r="T99" s="16">
        <v>0.9444444444444444</v>
      </c>
      <c r="U99" s="16">
        <v>-0.004806301088820297</v>
      </c>
      <c r="V99" s="16">
        <v>-0.0061344881481438795</v>
      </c>
      <c r="W99" s="1"/>
      <c r="X99" s="1"/>
      <c r="Y99" s="19"/>
      <c r="Z99" s="19"/>
      <c r="AA99" s="19"/>
      <c r="AB99" s="1"/>
      <c r="AC99" s="21" t="s">
        <v>227</v>
      </c>
      <c r="AD99" s="21">
        <v>492.0</v>
      </c>
      <c r="AE99" s="21">
        <v>18.0</v>
      </c>
      <c r="AF99" s="26">
        <v>0.375634517766497</v>
      </c>
      <c r="AG99" s="27">
        <v>0.524805939925751</v>
      </c>
      <c r="AH99" s="36">
        <v>0.515506329113924</v>
      </c>
      <c r="AI99" s="1"/>
      <c r="AJ99" s="1"/>
      <c r="AK99" s="1"/>
      <c r="AL99" s="1"/>
      <c r="AM99" s="1"/>
      <c r="AN99" s="1"/>
      <c r="AO99" s="1">
        <v>13.0</v>
      </c>
      <c r="AP99" s="16">
        <f t="shared" ref="AP99:AP100" si="25">0.01+(2*AO99)/100</f>
        <v>0.27</v>
      </c>
      <c r="AQ99" s="1">
        <v>0.90695238</v>
      </c>
      <c r="AR99" s="1">
        <v>0.0228222</v>
      </c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21" t="s">
        <v>227</v>
      </c>
      <c r="BF99" s="21">
        <v>492.0</v>
      </c>
      <c r="BG99" s="21">
        <v>18.0</v>
      </c>
      <c r="BH99" s="26">
        <v>0.375634517766497</v>
      </c>
      <c r="BI99" s="27">
        <v>0.524805939925751</v>
      </c>
      <c r="BJ99" s="30">
        <f t="shared" si="11"/>
        <v>0.5081489289</v>
      </c>
      <c r="BK99" s="36">
        <v>0.515506329113924</v>
      </c>
      <c r="BL99" s="31">
        <f t="shared" si="12"/>
        <v>0.007357400177</v>
      </c>
      <c r="BM99" s="1"/>
      <c r="BN99" s="31">
        <v>-0.0048063010888203</v>
      </c>
      <c r="BO99" s="1"/>
      <c r="BP99" s="1"/>
      <c r="BQ99" s="1">
        <f t="shared" si="15"/>
        <v>98</v>
      </c>
      <c r="BR99" s="1">
        <f t="shared" si="13"/>
        <v>0.120838471</v>
      </c>
      <c r="BS99" s="1">
        <v>0.5454545454545454</v>
      </c>
      <c r="BT99" s="1">
        <v>0.48633879781420764</v>
      </c>
      <c r="BU99" s="1">
        <v>0.4896907216494845</v>
      </c>
      <c r="BV99" s="1"/>
      <c r="BW99" s="1"/>
    </row>
    <row r="100" ht="12.0" customHeight="1">
      <c r="A100" s="39"/>
      <c r="B100" s="39"/>
      <c r="C100" s="3" t="s">
        <v>228</v>
      </c>
      <c r="D100" s="3">
        <v>119.0</v>
      </c>
      <c r="E100" s="24">
        <v>24.0</v>
      </c>
      <c r="F100" s="25">
        <v>5.0</v>
      </c>
      <c r="G100" s="24">
        <v>86.0</v>
      </c>
      <c r="H100" s="25">
        <v>17.0</v>
      </c>
      <c r="I100" s="26">
        <f t="shared" si="2"/>
        <v>0.8275862069</v>
      </c>
      <c r="J100" s="27">
        <f t="shared" si="3"/>
        <v>0.8349514563</v>
      </c>
      <c r="K100" s="28">
        <f t="shared" si="4"/>
        <v>0.8333333333</v>
      </c>
      <c r="L100" s="29">
        <f t="shared" si="5"/>
        <v>0.3106060606</v>
      </c>
      <c r="M100" s="10">
        <f t="shared" si="6"/>
        <v>3.551724138</v>
      </c>
      <c r="N100" s="30">
        <f t="shared" si="7"/>
        <v>0.834268102</v>
      </c>
      <c r="O100" s="31">
        <f t="shared" si="8"/>
        <v>-0.000934768681</v>
      </c>
      <c r="P100" s="32">
        <f t="shared" si="9"/>
        <v>0.8337966343</v>
      </c>
      <c r="Q100" s="33">
        <f t="shared" si="10"/>
        <v>0.001154822005</v>
      </c>
      <c r="R100" s="1"/>
      <c r="S100" s="16">
        <v>0.8337966301727064</v>
      </c>
      <c r="T100" s="16">
        <v>0.8349514563106796</v>
      </c>
      <c r="U100" s="16">
        <v>-0.004776018121975978</v>
      </c>
      <c r="V100" s="16">
        <v>-0.006091207964219247</v>
      </c>
      <c r="W100" s="1"/>
      <c r="X100" s="1"/>
      <c r="Y100" s="19"/>
      <c r="Z100" s="19"/>
      <c r="AA100" s="19"/>
      <c r="AB100" s="1"/>
      <c r="AC100" s="21" t="s">
        <v>229</v>
      </c>
      <c r="AD100" s="21">
        <v>343.0</v>
      </c>
      <c r="AE100" s="21">
        <v>18.0</v>
      </c>
      <c r="AF100" s="26">
        <v>0.377049180327869</v>
      </c>
      <c r="AG100" s="27">
        <v>0.649930264993027</v>
      </c>
      <c r="AH100" s="36">
        <v>0.62853470437018</v>
      </c>
      <c r="AI100" s="1"/>
      <c r="AJ100" s="1"/>
      <c r="AK100" s="1"/>
      <c r="AL100" s="1"/>
      <c r="AM100" s="1"/>
      <c r="AN100" s="1"/>
      <c r="AO100" s="1">
        <v>14.0</v>
      </c>
      <c r="AP100" s="16">
        <f t="shared" si="25"/>
        <v>0.29</v>
      </c>
      <c r="AQ100" s="1">
        <v>0.94231821</v>
      </c>
      <c r="AR100" s="1">
        <v>0.012782237</v>
      </c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21" t="s">
        <v>229</v>
      </c>
      <c r="BF100" s="21">
        <v>343.0</v>
      </c>
      <c r="BG100" s="21">
        <v>18.0</v>
      </c>
      <c r="BH100" s="26">
        <v>0.377049180327869</v>
      </c>
      <c r="BI100" s="27">
        <v>0.649930264993027</v>
      </c>
      <c r="BJ100" s="30">
        <f t="shared" si="11"/>
        <v>0.6204860093</v>
      </c>
      <c r="BK100" s="36">
        <v>0.62853470437018</v>
      </c>
      <c r="BL100" s="31">
        <f t="shared" si="12"/>
        <v>0.008048695032</v>
      </c>
      <c r="BM100" s="1"/>
      <c r="BN100" s="31">
        <v>-0.00477601812197598</v>
      </c>
      <c r="BO100" s="1"/>
      <c r="BP100" s="1"/>
      <c r="BQ100" s="1">
        <f t="shared" si="15"/>
        <v>99</v>
      </c>
      <c r="BR100" s="1">
        <f t="shared" si="13"/>
        <v>0.1220715166</v>
      </c>
      <c r="BS100" s="1">
        <v>0.36971830985915494</v>
      </c>
      <c r="BT100" s="1">
        <v>0.5116414435389989</v>
      </c>
      <c r="BU100" s="1">
        <v>0.4915084915084915</v>
      </c>
      <c r="BV100" s="1"/>
      <c r="BW100" s="1"/>
    </row>
    <row r="101" ht="12.0" customHeight="1">
      <c r="A101" s="39"/>
      <c r="B101" s="39"/>
      <c r="C101" s="3" t="s">
        <v>230</v>
      </c>
      <c r="D101" s="3">
        <v>121.0</v>
      </c>
      <c r="E101" s="24">
        <v>245.0</v>
      </c>
      <c r="F101" s="25">
        <v>69.0</v>
      </c>
      <c r="G101" s="24">
        <v>831.0</v>
      </c>
      <c r="H101" s="25">
        <v>143.0</v>
      </c>
      <c r="I101" s="26">
        <f t="shared" si="2"/>
        <v>0.7802547771</v>
      </c>
      <c r="J101" s="27">
        <f t="shared" si="3"/>
        <v>0.8531827515</v>
      </c>
      <c r="K101" s="28">
        <f t="shared" si="4"/>
        <v>0.8354037267</v>
      </c>
      <c r="L101" s="29">
        <f t="shared" si="5"/>
        <v>0.301242236</v>
      </c>
      <c r="M101" s="10">
        <f t="shared" si="6"/>
        <v>3.101910828</v>
      </c>
      <c r="N101" s="30">
        <f t="shared" si="7"/>
        <v>0.8406940879</v>
      </c>
      <c r="O101" s="31">
        <f t="shared" si="8"/>
        <v>-0.00529036124</v>
      </c>
      <c r="P101" s="32">
        <f t="shared" si="9"/>
        <v>0.846720299</v>
      </c>
      <c r="Q101" s="33">
        <f t="shared" si="10"/>
        <v>0.006462452555</v>
      </c>
      <c r="R101" s="1"/>
      <c r="S101" s="16">
        <v>0.8467202953521253</v>
      </c>
      <c r="T101" s="16">
        <v>0.8531827515400411</v>
      </c>
      <c r="U101" s="16">
        <v>-0.004733391054689062</v>
      </c>
      <c r="V101" s="16">
        <v>-0.006048532181435307</v>
      </c>
      <c r="W101" s="1"/>
      <c r="X101" s="1"/>
      <c r="Y101" s="19"/>
      <c r="Z101" s="19"/>
      <c r="AA101" s="19"/>
      <c r="AB101" s="1"/>
      <c r="AC101" s="21" t="s">
        <v>231</v>
      </c>
      <c r="AD101" s="21">
        <v>340.0</v>
      </c>
      <c r="AE101" s="21">
        <v>18.0</v>
      </c>
      <c r="AF101" s="26">
        <v>0.377358490566038</v>
      </c>
      <c r="AG101" s="27">
        <v>0.600418410041841</v>
      </c>
      <c r="AH101" s="36">
        <v>0.578154425612053</v>
      </c>
      <c r="AI101" s="1"/>
      <c r="AJ101" s="1"/>
      <c r="AK101" s="1"/>
      <c r="AL101" s="1"/>
      <c r="AM101" s="1"/>
      <c r="AN101" s="1"/>
      <c r="AO101" s="1">
        <v>15.0</v>
      </c>
      <c r="AP101" s="16">
        <f>30.89%</f>
        <v>0.3089</v>
      </c>
      <c r="AQ101" s="1">
        <v>0.8950400233</v>
      </c>
      <c r="AR101" s="1">
        <v>0.034430488</v>
      </c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21" t="s">
        <v>231</v>
      </c>
      <c r="BF101" s="21">
        <v>340.0</v>
      </c>
      <c r="BG101" s="21">
        <v>18.0</v>
      </c>
      <c r="BH101" s="26">
        <v>0.377358490566038</v>
      </c>
      <c r="BI101" s="27">
        <v>0.600418410041841</v>
      </c>
      <c r="BJ101" s="30">
        <f t="shared" si="11"/>
        <v>0.5761027639</v>
      </c>
      <c r="BK101" s="36">
        <v>0.578154425612053</v>
      </c>
      <c r="BL101" s="31">
        <f t="shared" si="12"/>
        <v>0.002051661702</v>
      </c>
      <c r="BM101" s="1"/>
      <c r="BN101" s="31">
        <v>-0.00473339105468917</v>
      </c>
      <c r="BO101" s="1"/>
      <c r="BP101" s="1"/>
      <c r="BQ101" s="1">
        <f t="shared" si="15"/>
        <v>100</v>
      </c>
      <c r="BR101" s="1">
        <f t="shared" si="13"/>
        <v>0.1233045623</v>
      </c>
      <c r="BS101" s="1">
        <v>0.4766355140186916</v>
      </c>
      <c r="BT101" s="1">
        <v>0.49344978165938863</v>
      </c>
      <c r="BU101" s="1">
        <v>0.4916911045943304</v>
      </c>
      <c r="BV101" s="1"/>
      <c r="BW101" s="1"/>
    </row>
    <row r="102" ht="12.0" customHeight="1">
      <c r="A102" s="39"/>
      <c r="B102" s="39"/>
      <c r="C102" s="3" t="s">
        <v>232</v>
      </c>
      <c r="D102" s="3">
        <v>124.0</v>
      </c>
      <c r="E102" s="24">
        <v>158.0</v>
      </c>
      <c r="F102" s="25">
        <v>52.0</v>
      </c>
      <c r="G102" s="24">
        <v>434.0</v>
      </c>
      <c r="H102" s="25">
        <v>114.0</v>
      </c>
      <c r="I102" s="26">
        <f t="shared" si="2"/>
        <v>0.7523809524</v>
      </c>
      <c r="J102" s="27">
        <f t="shared" si="3"/>
        <v>0.7919708029</v>
      </c>
      <c r="K102" s="28">
        <f t="shared" si="4"/>
        <v>0.7810026385</v>
      </c>
      <c r="L102" s="29">
        <f t="shared" si="5"/>
        <v>0.3588390501</v>
      </c>
      <c r="M102" s="10">
        <f t="shared" si="6"/>
        <v>2.60952381</v>
      </c>
      <c r="N102" s="30">
        <f t="shared" si="7"/>
        <v>0.7857281472</v>
      </c>
      <c r="O102" s="31">
        <f t="shared" si="8"/>
        <v>-0.004725508651</v>
      </c>
      <c r="P102" s="32">
        <f t="shared" si="9"/>
        <v>0.7862362274</v>
      </c>
      <c r="Q102" s="33">
        <f t="shared" si="10"/>
        <v>0.005734575475</v>
      </c>
      <c r="R102" s="1"/>
      <c r="S102" s="16">
        <v>0.7862362240896396</v>
      </c>
      <c r="T102" s="16">
        <v>0.791970802919708</v>
      </c>
      <c r="U102" s="16">
        <v>-0.004725511416122208</v>
      </c>
      <c r="V102" s="16">
        <v>-0.006046301753277028</v>
      </c>
      <c r="W102" s="1"/>
      <c r="X102" s="1"/>
      <c r="Y102" s="19"/>
      <c r="Z102" s="19"/>
      <c r="AA102" s="19"/>
      <c r="AB102" s="1"/>
      <c r="AC102" s="21" t="s">
        <v>233</v>
      </c>
      <c r="AD102" s="21">
        <v>365.0</v>
      </c>
      <c r="AE102" s="21">
        <v>18.0</v>
      </c>
      <c r="AF102" s="26">
        <v>0.377777777777778</v>
      </c>
      <c r="AG102" s="27">
        <v>0.350999131190269</v>
      </c>
      <c r="AH102" s="36">
        <v>0.353810264385692</v>
      </c>
      <c r="AI102" s="1"/>
      <c r="AJ102" s="1"/>
      <c r="AK102" s="1"/>
      <c r="AL102" s="1"/>
      <c r="AM102" s="1"/>
      <c r="AN102" s="1"/>
      <c r="AO102" s="1">
        <v>16.0</v>
      </c>
      <c r="AP102" s="16">
        <f t="shared" ref="AP102:AP104" si="26">0.01+(2*AO102)/100</f>
        <v>0.33</v>
      </c>
      <c r="AQ102" s="1">
        <v>0.85642864</v>
      </c>
      <c r="AR102" s="1">
        <v>0.051511264</v>
      </c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21" t="s">
        <v>233</v>
      </c>
      <c r="BF102" s="21">
        <v>365.0</v>
      </c>
      <c r="BG102" s="21">
        <v>18.0</v>
      </c>
      <c r="BH102" s="26">
        <v>0.377777777777778</v>
      </c>
      <c r="BI102" s="27">
        <v>0.350999131190269</v>
      </c>
      <c r="BJ102" s="30">
        <f t="shared" si="11"/>
        <v>0.3524750384</v>
      </c>
      <c r="BK102" s="36">
        <v>0.353810264385692</v>
      </c>
      <c r="BL102" s="31">
        <f t="shared" si="12"/>
        <v>0.00133522602</v>
      </c>
      <c r="BM102" s="1"/>
      <c r="BN102" s="31">
        <v>-0.00472551141612232</v>
      </c>
      <c r="BO102" s="1"/>
      <c r="BP102" s="1"/>
      <c r="BQ102" s="1">
        <f t="shared" si="15"/>
        <v>101</v>
      </c>
      <c r="BR102" s="1">
        <f t="shared" si="13"/>
        <v>0.1245376079</v>
      </c>
      <c r="BS102" s="1">
        <v>0.25</v>
      </c>
      <c r="BT102" s="1">
        <v>0.5168986083499006</v>
      </c>
      <c r="BU102" s="1">
        <v>0.4918918918918919</v>
      </c>
      <c r="BV102" s="1"/>
      <c r="BW102" s="1"/>
    </row>
    <row r="103" ht="12.0" customHeight="1">
      <c r="A103" s="39"/>
      <c r="B103" s="39"/>
      <c r="C103" s="3" t="s">
        <v>234</v>
      </c>
      <c r="D103" s="3">
        <v>125.0</v>
      </c>
      <c r="E103" s="24">
        <v>54.0</v>
      </c>
      <c r="F103" s="25">
        <v>10.0</v>
      </c>
      <c r="G103" s="24">
        <v>163.0</v>
      </c>
      <c r="H103" s="25">
        <v>33.0</v>
      </c>
      <c r="I103" s="26">
        <f t="shared" si="2"/>
        <v>0.84375</v>
      </c>
      <c r="J103" s="27">
        <f t="shared" si="3"/>
        <v>0.8316326531</v>
      </c>
      <c r="K103" s="28">
        <f t="shared" si="4"/>
        <v>0.8346153846</v>
      </c>
      <c r="L103" s="29">
        <f t="shared" si="5"/>
        <v>0.3346153846</v>
      </c>
      <c r="M103" s="10">
        <f t="shared" si="6"/>
        <v>3.0625</v>
      </c>
      <c r="N103" s="30">
        <f t="shared" si="7"/>
        <v>0.8346811726</v>
      </c>
      <c r="O103" s="31">
        <f t="shared" si="8"/>
        <v>-0.00006578800635</v>
      </c>
      <c r="P103" s="32">
        <f t="shared" si="9"/>
        <v>0.8315510619</v>
      </c>
      <c r="Q103" s="33">
        <f t="shared" si="10"/>
        <v>0.00008159120236</v>
      </c>
      <c r="R103" s="1"/>
      <c r="S103" s="16">
        <v>0.8315510575462935</v>
      </c>
      <c r="T103" s="16">
        <v>0.8316326530612245</v>
      </c>
      <c r="U103" s="16">
        <v>-0.00470667021496346</v>
      </c>
      <c r="V103" s="16">
        <v>-0.006023924869685393</v>
      </c>
      <c r="W103" s="1"/>
      <c r="X103" s="1"/>
      <c r="Y103" s="19"/>
      <c r="Z103" s="19"/>
      <c r="AA103" s="19"/>
      <c r="AB103" s="1"/>
      <c r="AC103" s="21" t="s">
        <v>235</v>
      </c>
      <c r="AD103" s="21">
        <v>675.0</v>
      </c>
      <c r="AE103" s="21">
        <v>18.0</v>
      </c>
      <c r="AF103" s="26">
        <v>0.379464285714286</v>
      </c>
      <c r="AG103" s="27">
        <v>0.579810181190682</v>
      </c>
      <c r="AH103" s="36">
        <v>0.562155782848151</v>
      </c>
      <c r="AI103" s="1"/>
      <c r="AJ103" s="1"/>
      <c r="AK103" s="1"/>
      <c r="AL103" s="1"/>
      <c r="AM103" s="1"/>
      <c r="AN103" s="1"/>
      <c r="AO103" s="1">
        <v>17.0</v>
      </c>
      <c r="AP103" s="16">
        <f t="shared" si="26"/>
        <v>0.35</v>
      </c>
      <c r="AQ103" s="1">
        <v>0.88730529</v>
      </c>
      <c r="AR103" s="1">
        <v>0.04029478</v>
      </c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21" t="s">
        <v>235</v>
      </c>
      <c r="BF103" s="21">
        <v>675.0</v>
      </c>
      <c r="BG103" s="21">
        <v>18.0</v>
      </c>
      <c r="BH103" s="26">
        <v>0.379464285714286</v>
      </c>
      <c r="BI103" s="27">
        <v>0.579810181190682</v>
      </c>
      <c r="BJ103" s="30">
        <f t="shared" si="11"/>
        <v>0.5577777449</v>
      </c>
      <c r="BK103" s="36">
        <v>0.562155782848151</v>
      </c>
      <c r="BL103" s="31">
        <f t="shared" si="12"/>
        <v>0.004378037962</v>
      </c>
      <c r="BM103" s="1"/>
      <c r="BN103" s="31">
        <v>-0.0047066702149634</v>
      </c>
      <c r="BO103" s="1"/>
      <c r="BP103" s="1"/>
      <c r="BQ103" s="1">
        <f t="shared" si="15"/>
        <v>102</v>
      </c>
      <c r="BR103" s="1">
        <f t="shared" si="13"/>
        <v>0.1257706535</v>
      </c>
      <c r="BS103" s="1">
        <v>0.49504950495049505</v>
      </c>
      <c r="BT103" s="1">
        <v>0.4943917169974116</v>
      </c>
      <c r="BU103" s="1">
        <v>0.49448934606906686</v>
      </c>
      <c r="BV103" s="1"/>
      <c r="BW103" s="1"/>
    </row>
    <row r="104" ht="12.0" customHeight="1">
      <c r="A104" s="39"/>
      <c r="B104" s="39"/>
      <c r="C104" s="3" t="s">
        <v>236</v>
      </c>
      <c r="D104" s="3">
        <v>126.0</v>
      </c>
      <c r="E104" s="24">
        <v>21.0</v>
      </c>
      <c r="F104" s="25">
        <v>5.0</v>
      </c>
      <c r="G104" s="24">
        <v>93.0</v>
      </c>
      <c r="H104" s="25">
        <v>16.0</v>
      </c>
      <c r="I104" s="26">
        <f t="shared" si="2"/>
        <v>0.8076923077</v>
      </c>
      <c r="J104" s="27">
        <f t="shared" si="3"/>
        <v>0.8532110092</v>
      </c>
      <c r="K104" s="28">
        <f t="shared" si="4"/>
        <v>0.8444444444</v>
      </c>
      <c r="L104" s="29">
        <f t="shared" si="5"/>
        <v>0.2740740741</v>
      </c>
      <c r="M104" s="10">
        <f t="shared" si="6"/>
        <v>4.192307692</v>
      </c>
      <c r="N104" s="30">
        <f t="shared" si="7"/>
        <v>0.8454473269</v>
      </c>
      <c r="O104" s="31">
        <f t="shared" si="8"/>
        <v>-0.001002882476</v>
      </c>
      <c r="P104" s="32">
        <f t="shared" si="9"/>
        <v>0.8519779181</v>
      </c>
      <c r="Q104" s="33">
        <f t="shared" si="10"/>
        <v>0.001233091099</v>
      </c>
      <c r="R104" s="1"/>
      <c r="S104" s="16">
        <v>0.8519779141571897</v>
      </c>
      <c r="T104" s="16">
        <v>0.8532110091743119</v>
      </c>
      <c r="U104" s="16">
        <v>-0.004688076341080039</v>
      </c>
      <c r="V104" s="16">
        <v>-0.006005182338573167</v>
      </c>
      <c r="W104" s="1"/>
      <c r="X104" s="1"/>
      <c r="Y104" s="19"/>
      <c r="Z104" s="19"/>
      <c r="AA104" s="19"/>
      <c r="AB104" s="1"/>
      <c r="AC104" s="21" t="s">
        <v>237</v>
      </c>
      <c r="AD104" s="21">
        <v>507.0</v>
      </c>
      <c r="AE104" s="21">
        <v>19.0</v>
      </c>
      <c r="AF104" s="26">
        <v>0.38</v>
      </c>
      <c r="AG104" s="27">
        <v>0.519480519480519</v>
      </c>
      <c r="AH104" s="36">
        <v>0.506352941176471</v>
      </c>
      <c r="AI104" s="1"/>
      <c r="AJ104" s="1"/>
      <c r="AK104" s="1"/>
      <c r="AL104" s="1"/>
      <c r="AM104" s="1"/>
      <c r="AN104" s="1"/>
      <c r="AO104" s="1">
        <v>18.0</v>
      </c>
      <c r="AP104" s="16">
        <f t="shared" si="26"/>
        <v>0.37</v>
      </c>
      <c r="AQ104" s="1">
        <v>0.8899377043</v>
      </c>
      <c r="AR104" s="1">
        <v>0.04255524</v>
      </c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21" t="s">
        <v>237</v>
      </c>
      <c r="BF104" s="21">
        <v>507.0</v>
      </c>
      <c r="BG104" s="21">
        <v>19.0</v>
      </c>
      <c r="BH104" s="26">
        <v>0.38</v>
      </c>
      <c r="BI104" s="27">
        <v>0.519480519480519</v>
      </c>
      <c r="BJ104" s="30">
        <f t="shared" si="11"/>
        <v>0.5037454921</v>
      </c>
      <c r="BK104" s="36">
        <v>0.506352941176471</v>
      </c>
      <c r="BL104" s="31">
        <f t="shared" si="12"/>
        <v>0.002607449095</v>
      </c>
      <c r="BM104" s="1"/>
      <c r="BN104" s="31">
        <v>-0.00468807634108015</v>
      </c>
      <c r="BO104" s="1"/>
      <c r="BP104" s="1"/>
      <c r="BQ104" s="1">
        <f t="shared" si="15"/>
        <v>103</v>
      </c>
      <c r="BR104" s="1">
        <f t="shared" si="13"/>
        <v>0.1270036991</v>
      </c>
      <c r="BS104" s="1">
        <v>0.41237113402061853</v>
      </c>
      <c r="BT104" s="1">
        <v>0.5017621145374449</v>
      </c>
      <c r="BU104" s="1">
        <v>0.494724025974026</v>
      </c>
      <c r="BV104" s="1"/>
      <c r="BW104" s="1"/>
    </row>
    <row r="105" ht="12.0" customHeight="1">
      <c r="A105" s="39"/>
      <c r="B105" s="39"/>
      <c r="C105" s="3" t="s">
        <v>238</v>
      </c>
      <c r="D105" s="3">
        <v>127.0</v>
      </c>
      <c r="E105" s="24">
        <v>63.0</v>
      </c>
      <c r="F105" s="25">
        <v>10.0</v>
      </c>
      <c r="G105" s="24">
        <v>251.0</v>
      </c>
      <c r="H105" s="25">
        <v>29.0</v>
      </c>
      <c r="I105" s="26">
        <f t="shared" si="2"/>
        <v>0.8630136986</v>
      </c>
      <c r="J105" s="27">
        <f t="shared" si="3"/>
        <v>0.8964285714</v>
      </c>
      <c r="K105" s="28">
        <f t="shared" si="4"/>
        <v>0.8895184136</v>
      </c>
      <c r="L105" s="29">
        <f t="shared" si="5"/>
        <v>0.2606232295</v>
      </c>
      <c r="M105" s="10">
        <f t="shared" si="6"/>
        <v>3.835616438</v>
      </c>
      <c r="N105" s="30">
        <f t="shared" si="7"/>
        <v>0.8905028389</v>
      </c>
      <c r="O105" s="31">
        <f t="shared" si="8"/>
        <v>-0.0009844252566</v>
      </c>
      <c r="P105" s="32">
        <f t="shared" si="9"/>
        <v>0.8952019884</v>
      </c>
      <c r="Q105" s="33">
        <f t="shared" si="10"/>
        <v>0.001226582982</v>
      </c>
      <c r="R105" s="1"/>
      <c r="S105" s="16">
        <v>0.8952019839140968</v>
      </c>
      <c r="T105" s="16">
        <v>0.8964285714285715</v>
      </c>
      <c r="U105" s="16">
        <v>-0.004587552744219681</v>
      </c>
      <c r="V105" s="16">
        <v>-0.005985889967683011</v>
      </c>
      <c r="W105" s="1"/>
      <c r="X105" s="1"/>
      <c r="Y105" s="19"/>
      <c r="Z105" s="19"/>
      <c r="AA105" s="19"/>
      <c r="AB105" s="1"/>
      <c r="AC105" s="21" t="s">
        <v>239</v>
      </c>
      <c r="AD105" s="21">
        <v>642.0</v>
      </c>
      <c r="AE105" s="21">
        <v>19.0</v>
      </c>
      <c r="AF105" s="26">
        <v>0.380434782608696</v>
      </c>
      <c r="AG105" s="27">
        <v>0.629591836734694</v>
      </c>
      <c r="AH105" s="36">
        <v>0.608208955223881</v>
      </c>
      <c r="AI105" s="1"/>
      <c r="AJ105" s="1"/>
      <c r="AK105" s="1"/>
      <c r="AL105" s="1"/>
      <c r="AM105" s="1"/>
      <c r="AN105" s="1"/>
      <c r="AO105" s="1">
        <v>19.0</v>
      </c>
      <c r="AP105" s="16">
        <v>0.3912</v>
      </c>
      <c r="AQ105" s="1">
        <v>0.904854056</v>
      </c>
      <c r="AR105" s="1">
        <v>0.037181676</v>
      </c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21" t="s">
        <v>239</v>
      </c>
      <c r="BF105" s="21">
        <v>642.0</v>
      </c>
      <c r="BG105" s="21">
        <v>19.0</v>
      </c>
      <c r="BH105" s="26">
        <v>0.380434782608696</v>
      </c>
      <c r="BI105" s="27">
        <v>0.629591836734694</v>
      </c>
      <c r="BJ105" s="30">
        <f t="shared" si="11"/>
        <v>0.6024644184</v>
      </c>
      <c r="BK105" s="36">
        <v>0.608208955223881</v>
      </c>
      <c r="BL105" s="31">
        <f t="shared" si="12"/>
        <v>0.005744536844</v>
      </c>
      <c r="BM105" s="1"/>
      <c r="BN105" s="31">
        <v>-0.00458755274421968</v>
      </c>
      <c r="BO105" s="1"/>
      <c r="BP105" s="1"/>
      <c r="BQ105" s="1">
        <f t="shared" si="15"/>
        <v>104</v>
      </c>
      <c r="BR105" s="1">
        <f t="shared" si="13"/>
        <v>0.1282367448</v>
      </c>
      <c r="BS105" s="1">
        <v>0.3114754098360656</v>
      </c>
      <c r="BT105" s="1">
        <v>0.5148247978436657</v>
      </c>
      <c r="BU105" s="1">
        <v>0.49473684210526314</v>
      </c>
      <c r="BV105" s="1"/>
      <c r="BW105" s="1"/>
    </row>
    <row r="106" ht="12.0" customHeight="1">
      <c r="A106" s="39"/>
      <c r="B106" s="39"/>
      <c r="C106" s="3" t="s">
        <v>240</v>
      </c>
      <c r="D106" s="3">
        <v>128.0</v>
      </c>
      <c r="E106" s="24">
        <v>103.0</v>
      </c>
      <c r="F106" s="25">
        <v>28.0</v>
      </c>
      <c r="G106" s="24">
        <v>520.0</v>
      </c>
      <c r="H106" s="25">
        <v>189.0</v>
      </c>
      <c r="I106" s="26">
        <f t="shared" si="2"/>
        <v>0.786259542</v>
      </c>
      <c r="J106" s="27">
        <f t="shared" si="3"/>
        <v>0.7334273625</v>
      </c>
      <c r="K106" s="28">
        <f t="shared" si="4"/>
        <v>0.7416666667</v>
      </c>
      <c r="L106" s="29">
        <f t="shared" si="5"/>
        <v>0.3476190476</v>
      </c>
      <c r="M106" s="10">
        <f t="shared" si="6"/>
        <v>5.41221374</v>
      </c>
      <c r="N106" s="30">
        <f t="shared" si="7"/>
        <v>0.7438099824</v>
      </c>
      <c r="O106" s="31">
        <f t="shared" si="8"/>
        <v>-0.002143315703</v>
      </c>
      <c r="P106" s="32">
        <f t="shared" si="9"/>
        <v>0.7308054594</v>
      </c>
      <c r="Q106" s="33">
        <f t="shared" si="10"/>
        <v>0.00262190308</v>
      </c>
      <c r="R106" s="1"/>
      <c r="S106" s="16">
        <v>0.7308054557083882</v>
      </c>
      <c r="T106" s="16">
        <v>0.7334273624823695</v>
      </c>
      <c r="U106" s="16">
        <v>-0.004587422836650812</v>
      </c>
      <c r="V106" s="16">
        <v>-0.005911521968825162</v>
      </c>
      <c r="W106" s="1"/>
      <c r="X106" s="1"/>
      <c r="Y106" s="19"/>
      <c r="Z106" s="19"/>
      <c r="AA106" s="19"/>
      <c r="AB106" s="1"/>
      <c r="AC106" s="21" t="s">
        <v>241</v>
      </c>
      <c r="AD106" s="21">
        <v>535.0</v>
      </c>
      <c r="AE106" s="21">
        <v>19.0</v>
      </c>
      <c r="AF106" s="26">
        <v>0.387931034482759</v>
      </c>
      <c r="AG106" s="27">
        <v>0.336327345309381</v>
      </c>
      <c r="AH106" s="36">
        <v>0.341681574239714</v>
      </c>
      <c r="AI106" s="1"/>
      <c r="AJ106" s="1"/>
      <c r="AK106" s="1"/>
      <c r="AL106" s="1"/>
      <c r="AM106" s="1"/>
      <c r="AN106" s="1"/>
      <c r="AO106" s="1">
        <v>20.0</v>
      </c>
      <c r="AP106" s="16">
        <f>0.01+(2*AO106)/100</f>
        <v>0.41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21" t="s">
        <v>241</v>
      </c>
      <c r="BF106" s="21">
        <v>535.0</v>
      </c>
      <c r="BG106" s="21">
        <v>19.0</v>
      </c>
      <c r="BH106" s="26">
        <v>0.387931034482759</v>
      </c>
      <c r="BI106" s="27">
        <v>0.336327345309381</v>
      </c>
      <c r="BJ106" s="30">
        <f t="shared" si="11"/>
        <v>0.340568237</v>
      </c>
      <c r="BK106" s="36">
        <v>0.341681574239714</v>
      </c>
      <c r="BL106" s="31">
        <f t="shared" si="12"/>
        <v>0.00111333719</v>
      </c>
      <c r="BM106" s="1"/>
      <c r="BN106" s="31">
        <v>-0.00458742283665081</v>
      </c>
      <c r="BO106" s="1"/>
      <c r="BP106" s="1"/>
      <c r="BQ106" s="1">
        <f t="shared" si="15"/>
        <v>105</v>
      </c>
      <c r="BR106" s="1">
        <f t="shared" si="13"/>
        <v>0.1294697904</v>
      </c>
      <c r="BS106" s="1">
        <v>0.4375</v>
      </c>
      <c r="BT106" s="1">
        <v>0.5056179775280899</v>
      </c>
      <c r="BU106" s="1">
        <v>0.49523809523809526</v>
      </c>
      <c r="BV106" s="1"/>
      <c r="BW106" s="1"/>
    </row>
    <row r="107" ht="12.0" customHeight="1">
      <c r="A107" s="39"/>
      <c r="B107" s="39"/>
      <c r="C107" s="3" t="s">
        <v>242</v>
      </c>
      <c r="D107" s="3">
        <v>129.0</v>
      </c>
      <c r="E107" s="24">
        <v>92.0</v>
      </c>
      <c r="F107" s="25">
        <v>45.0</v>
      </c>
      <c r="G107" s="24">
        <v>489.0</v>
      </c>
      <c r="H107" s="25">
        <v>200.0</v>
      </c>
      <c r="I107" s="26">
        <f t="shared" si="2"/>
        <v>0.6715328467</v>
      </c>
      <c r="J107" s="27">
        <f t="shared" si="3"/>
        <v>0.709724238</v>
      </c>
      <c r="K107" s="28">
        <f t="shared" si="4"/>
        <v>0.7033898305</v>
      </c>
      <c r="L107" s="29">
        <f t="shared" si="5"/>
        <v>0.3535108959</v>
      </c>
      <c r="M107" s="10">
        <f t="shared" si="6"/>
        <v>5.02919708</v>
      </c>
      <c r="N107" s="30">
        <f t="shared" si="7"/>
        <v>0.7041783827</v>
      </c>
      <c r="O107" s="31">
        <f t="shared" si="8"/>
        <v>-0.0007885521795</v>
      </c>
      <c r="P107" s="32">
        <f t="shared" si="9"/>
        <v>0.7087851753</v>
      </c>
      <c r="Q107" s="33">
        <f t="shared" si="10"/>
        <v>0.000939062678</v>
      </c>
      <c r="R107" s="1"/>
      <c r="S107" s="16">
        <v>0.7087851727250967</v>
      </c>
      <c r="T107" s="16">
        <v>0.7097242380261248</v>
      </c>
      <c r="U107" s="16">
        <v>-0.0044557534453485426</v>
      </c>
      <c r="V107" s="16">
        <v>-0.005886193999532663</v>
      </c>
      <c r="W107" s="1"/>
      <c r="X107" s="1"/>
      <c r="Y107" s="19"/>
      <c r="Z107" s="19"/>
      <c r="AA107" s="19"/>
      <c r="AB107" s="1"/>
      <c r="AC107" s="21" t="s">
        <v>243</v>
      </c>
      <c r="AD107" s="21">
        <v>222.0</v>
      </c>
      <c r="AE107" s="21">
        <v>19.0</v>
      </c>
      <c r="AF107" s="26">
        <v>0.388297872340425</v>
      </c>
      <c r="AG107" s="27">
        <v>0.424479166666667</v>
      </c>
      <c r="AH107" s="36">
        <v>0.419402985074627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21" t="s">
        <v>243</v>
      </c>
      <c r="BF107" s="21">
        <v>222.0</v>
      </c>
      <c r="BG107" s="21">
        <v>19.0</v>
      </c>
      <c r="BH107" s="26">
        <v>0.388297872340425</v>
      </c>
      <c r="BI107" s="27">
        <v>0.424479166666667</v>
      </c>
      <c r="BJ107" s="30">
        <f t="shared" si="11"/>
        <v>0.4194808944</v>
      </c>
      <c r="BK107" s="36">
        <v>0.419402985074627</v>
      </c>
      <c r="BL107" s="31">
        <f t="shared" si="12"/>
        <v>-0.00007790930201</v>
      </c>
      <c r="BM107" s="1"/>
      <c r="BN107" s="31">
        <v>-0.00445575344534854</v>
      </c>
      <c r="BO107" s="1"/>
      <c r="BP107" s="1"/>
      <c r="BQ107" s="1">
        <f t="shared" si="15"/>
        <v>106</v>
      </c>
      <c r="BR107" s="1">
        <f t="shared" si="13"/>
        <v>0.130702836</v>
      </c>
      <c r="BS107" s="1">
        <v>0.45604395604395603</v>
      </c>
      <c r="BT107" s="1">
        <v>0.5045161290322581</v>
      </c>
      <c r="BU107" s="1">
        <v>0.4952978056426332</v>
      </c>
      <c r="BV107" s="1"/>
      <c r="BW107" s="1"/>
    </row>
    <row r="108" ht="12.0" customHeight="1">
      <c r="A108" s="39"/>
      <c r="B108" s="39"/>
      <c r="C108" s="3" t="s">
        <v>244</v>
      </c>
      <c r="D108" s="3">
        <v>130.0</v>
      </c>
      <c r="E108" s="24">
        <v>29.0</v>
      </c>
      <c r="F108" s="25">
        <v>44.0</v>
      </c>
      <c r="G108" s="24">
        <v>640.0</v>
      </c>
      <c r="H108" s="25">
        <v>598.0</v>
      </c>
      <c r="I108" s="26">
        <f t="shared" si="2"/>
        <v>0.397260274</v>
      </c>
      <c r="J108" s="27">
        <f t="shared" si="3"/>
        <v>0.5169628433</v>
      </c>
      <c r="K108" s="28">
        <f t="shared" si="4"/>
        <v>0.5102974828</v>
      </c>
      <c r="L108" s="29">
        <f t="shared" si="5"/>
        <v>0.4782608696</v>
      </c>
      <c r="M108" s="10">
        <f t="shared" si="6"/>
        <v>16.95890411</v>
      </c>
      <c r="N108" s="30">
        <f t="shared" si="7"/>
        <v>0.5030445744</v>
      </c>
      <c r="O108" s="31">
        <f t="shared" si="8"/>
        <v>0.007252908416</v>
      </c>
      <c r="P108" s="32">
        <f t="shared" si="9"/>
        <v>0.5250854242</v>
      </c>
      <c r="Q108" s="33">
        <f t="shared" si="10"/>
        <v>-0.008122580915</v>
      </c>
      <c r="R108" s="1"/>
      <c r="S108" s="16">
        <v>0.5250854233471617</v>
      </c>
      <c r="T108" s="16">
        <v>0.5169628432956381</v>
      </c>
      <c r="U108" s="16">
        <v>-0.004411709735219094</v>
      </c>
      <c r="V108" s="16">
        <v>-0.005875390229204025</v>
      </c>
      <c r="W108" s="1"/>
      <c r="X108" s="1"/>
      <c r="Y108" s="19"/>
      <c r="Z108" s="19"/>
      <c r="AA108" s="19"/>
      <c r="AB108" s="1"/>
      <c r="AC108" s="21" t="s">
        <v>245</v>
      </c>
      <c r="AD108" s="21">
        <v>380.0</v>
      </c>
      <c r="AE108" s="21">
        <v>19.0</v>
      </c>
      <c r="AF108" s="26">
        <v>0.388888888888889</v>
      </c>
      <c r="AG108" s="27">
        <v>0.319047619047619</v>
      </c>
      <c r="AH108" s="36">
        <v>0.321917808219178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21" t="s">
        <v>245</v>
      </c>
      <c r="BF108" s="21">
        <v>380.0</v>
      </c>
      <c r="BG108" s="21">
        <v>19.0</v>
      </c>
      <c r="BH108" s="26">
        <v>0.388888888888889</v>
      </c>
      <c r="BI108" s="27">
        <v>0.319047619047619</v>
      </c>
      <c r="BJ108" s="30">
        <f t="shared" si="11"/>
        <v>0.3252303806</v>
      </c>
      <c r="BK108" s="36">
        <v>0.321917808219178</v>
      </c>
      <c r="BL108" s="31">
        <f t="shared" si="12"/>
        <v>-0.003312572383</v>
      </c>
      <c r="BM108" s="1"/>
      <c r="BN108" s="31">
        <v>-0.00441170973521909</v>
      </c>
      <c r="BO108" s="1"/>
      <c r="BP108" s="1"/>
      <c r="BQ108" s="1">
        <f t="shared" si="15"/>
        <v>107</v>
      </c>
      <c r="BR108" s="1">
        <f t="shared" si="13"/>
        <v>0.1319358816</v>
      </c>
      <c r="BS108" s="1">
        <v>0.32342007434944237</v>
      </c>
      <c r="BT108" s="1">
        <v>0.5378378378378378</v>
      </c>
      <c r="BU108" s="1">
        <v>0.4960116026105874</v>
      </c>
      <c r="BV108" s="1"/>
      <c r="BW108" s="1"/>
    </row>
    <row r="109" ht="12.0" customHeight="1">
      <c r="A109" s="39"/>
      <c r="B109" s="39"/>
      <c r="C109" s="3" t="s">
        <v>74</v>
      </c>
      <c r="D109" s="3">
        <v>131.0</v>
      </c>
      <c r="E109" s="24">
        <v>4.0</v>
      </c>
      <c r="F109" s="25">
        <v>12.0</v>
      </c>
      <c r="G109" s="24">
        <v>116.0</v>
      </c>
      <c r="H109" s="25">
        <v>70.0</v>
      </c>
      <c r="I109" s="26">
        <f t="shared" si="2"/>
        <v>0.25</v>
      </c>
      <c r="J109" s="27">
        <f t="shared" si="3"/>
        <v>0.623655914</v>
      </c>
      <c r="K109" s="28">
        <f t="shared" si="4"/>
        <v>0.5940594059</v>
      </c>
      <c r="L109" s="29">
        <f t="shared" si="5"/>
        <v>0.3663366337</v>
      </c>
      <c r="M109" s="10">
        <f t="shared" si="6"/>
        <v>11.625</v>
      </c>
      <c r="N109" s="30">
        <f t="shared" si="7"/>
        <v>0.5915731521</v>
      </c>
      <c r="O109" s="31">
        <f t="shared" si="8"/>
        <v>0.002486253811</v>
      </c>
      <c r="P109" s="32">
        <f t="shared" si="9"/>
        <v>0.6263539648</v>
      </c>
      <c r="Q109" s="33">
        <f t="shared" si="10"/>
        <v>-0.002698050799</v>
      </c>
      <c r="R109" s="1"/>
      <c r="S109" s="16">
        <v>0.626353964446255</v>
      </c>
      <c r="T109" s="16">
        <v>0.6236559139784946</v>
      </c>
      <c r="U109" s="16">
        <v>-0.004410154460414595</v>
      </c>
      <c r="V109" s="16">
        <v>-0.005743832157905415</v>
      </c>
      <c r="W109" s="1"/>
      <c r="X109" s="1"/>
      <c r="Y109" s="19"/>
      <c r="Z109" s="19"/>
      <c r="AA109" s="19"/>
      <c r="AB109" s="1"/>
      <c r="AC109" s="21" t="s">
        <v>246</v>
      </c>
      <c r="AD109" s="21">
        <v>870.0</v>
      </c>
      <c r="AE109" s="21">
        <v>19.0</v>
      </c>
      <c r="AF109" s="26">
        <v>0.388888888888889</v>
      </c>
      <c r="AG109" s="27">
        <v>0.507177033492823</v>
      </c>
      <c r="AH109" s="36">
        <v>0.497797356828194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21" t="s">
        <v>246</v>
      </c>
      <c r="BF109" s="21">
        <v>870.0</v>
      </c>
      <c r="BG109" s="21">
        <v>19.0</v>
      </c>
      <c r="BH109" s="26">
        <v>0.388888888888889</v>
      </c>
      <c r="BI109" s="27">
        <v>0.507177033492823</v>
      </c>
      <c r="BJ109" s="30">
        <f t="shared" si="11"/>
        <v>0.4935225935</v>
      </c>
      <c r="BK109" s="36">
        <v>0.497797356828194</v>
      </c>
      <c r="BL109" s="31">
        <f t="shared" si="12"/>
        <v>0.00427476337</v>
      </c>
      <c r="BM109" s="1"/>
      <c r="BN109" s="31">
        <v>-0.00441015446041471</v>
      </c>
      <c r="BO109" s="1"/>
      <c r="BP109" s="1"/>
      <c r="BQ109" s="1">
        <f t="shared" si="15"/>
        <v>108</v>
      </c>
      <c r="BR109" s="1">
        <f t="shared" si="13"/>
        <v>0.1331689273</v>
      </c>
      <c r="BS109" s="1">
        <v>0.3888888888888889</v>
      </c>
      <c r="BT109" s="1">
        <v>0.507177033492823</v>
      </c>
      <c r="BU109" s="1">
        <v>0.4977973568281938</v>
      </c>
      <c r="BV109" s="1"/>
      <c r="BW109" s="1"/>
    </row>
    <row r="110" ht="12.0" customHeight="1">
      <c r="A110" s="39"/>
      <c r="B110" s="39"/>
      <c r="C110" s="3" t="s">
        <v>247</v>
      </c>
      <c r="D110" s="3">
        <v>133.0</v>
      </c>
      <c r="E110" s="24">
        <v>102.0</v>
      </c>
      <c r="F110" s="25">
        <v>52.0</v>
      </c>
      <c r="G110" s="24">
        <v>671.0</v>
      </c>
      <c r="H110" s="25">
        <v>167.0</v>
      </c>
      <c r="I110" s="26">
        <f t="shared" si="2"/>
        <v>0.6623376623</v>
      </c>
      <c r="J110" s="27">
        <f t="shared" si="3"/>
        <v>0.8007159905</v>
      </c>
      <c r="K110" s="28">
        <f t="shared" si="4"/>
        <v>0.779233871</v>
      </c>
      <c r="L110" s="29">
        <f t="shared" si="5"/>
        <v>0.2711693548</v>
      </c>
      <c r="M110" s="10">
        <f t="shared" si="6"/>
        <v>5.441558442</v>
      </c>
      <c r="N110" s="30">
        <f t="shared" si="7"/>
        <v>0.7793324375</v>
      </c>
      <c r="O110" s="31">
        <f t="shared" si="8"/>
        <v>-0.00009856657007</v>
      </c>
      <c r="P110" s="32">
        <f t="shared" si="9"/>
        <v>0.8005988594</v>
      </c>
      <c r="Q110" s="33">
        <f t="shared" si="10"/>
        <v>0.0001171310867</v>
      </c>
      <c r="R110" s="1"/>
      <c r="S110" s="16">
        <v>0.8005988568204087</v>
      </c>
      <c r="T110" s="16">
        <v>0.8007159904534606</v>
      </c>
      <c r="U110" s="16">
        <v>-0.004394569219010047</v>
      </c>
      <c r="V110" s="16">
        <v>-0.005728651338150259</v>
      </c>
      <c r="W110" s="1"/>
      <c r="X110" s="1"/>
      <c r="Y110" s="19"/>
      <c r="Z110" s="19"/>
      <c r="AA110" s="19"/>
      <c r="AB110" s="1"/>
      <c r="AC110" s="21" t="s">
        <v>248</v>
      </c>
      <c r="AD110" s="21">
        <v>295.0</v>
      </c>
      <c r="AE110" s="21">
        <v>19.0</v>
      </c>
      <c r="AF110" s="26">
        <v>0.389908256880734</v>
      </c>
      <c r="AG110" s="27">
        <v>0.627546501328609</v>
      </c>
      <c r="AH110" s="36">
        <v>0.606623586429725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21" t="s">
        <v>248</v>
      </c>
      <c r="BF110" s="21">
        <v>295.0</v>
      </c>
      <c r="BG110" s="21">
        <v>19.0</v>
      </c>
      <c r="BH110" s="26">
        <v>0.389908256880734</v>
      </c>
      <c r="BI110" s="27">
        <v>0.627546501328609</v>
      </c>
      <c r="BJ110" s="30">
        <f t="shared" si="11"/>
        <v>0.6012700591</v>
      </c>
      <c r="BK110" s="36">
        <v>0.606623586429725</v>
      </c>
      <c r="BL110" s="31">
        <f t="shared" si="12"/>
        <v>0.005353527372</v>
      </c>
      <c r="BM110" s="1"/>
      <c r="BN110" s="31">
        <v>-0.00439456921901005</v>
      </c>
      <c r="BO110" s="1"/>
      <c r="BP110" s="1"/>
      <c r="BQ110" s="1">
        <f t="shared" si="15"/>
        <v>109</v>
      </c>
      <c r="BR110" s="1">
        <f t="shared" si="13"/>
        <v>0.1344019729</v>
      </c>
      <c r="BS110" s="1">
        <v>0.37551020408163266</v>
      </c>
      <c r="BT110" s="1">
        <v>0.5083088954056696</v>
      </c>
      <c r="BU110" s="1">
        <v>0.4984912492456246</v>
      </c>
      <c r="BV110" s="1"/>
      <c r="BW110" s="1"/>
    </row>
    <row r="111" ht="12.0" customHeight="1">
      <c r="A111" s="39"/>
      <c r="B111" s="39"/>
      <c r="C111" s="3" t="s">
        <v>249</v>
      </c>
      <c r="D111" s="3">
        <v>134.0</v>
      </c>
      <c r="E111" s="24">
        <v>63.0</v>
      </c>
      <c r="F111" s="25">
        <v>2.0</v>
      </c>
      <c r="G111" s="24">
        <v>118.0</v>
      </c>
      <c r="H111" s="25">
        <v>3.0</v>
      </c>
      <c r="I111" s="26">
        <f t="shared" si="2"/>
        <v>0.9692307692</v>
      </c>
      <c r="J111" s="27">
        <f t="shared" si="3"/>
        <v>0.9752066116</v>
      </c>
      <c r="K111" s="28">
        <f t="shared" si="4"/>
        <v>0.9731182796</v>
      </c>
      <c r="L111" s="29">
        <f t="shared" si="5"/>
        <v>0.3548387097</v>
      </c>
      <c r="M111" s="10">
        <f t="shared" si="6"/>
        <v>1.861538462</v>
      </c>
      <c r="N111" s="30">
        <f t="shared" si="7"/>
        <v>0.9742468392</v>
      </c>
      <c r="O111" s="31">
        <f t="shared" si="8"/>
        <v>-0.00112855964</v>
      </c>
      <c r="P111" s="32">
        <f t="shared" si="9"/>
        <v>0.9737633839</v>
      </c>
      <c r="Q111" s="33">
        <f t="shared" si="10"/>
        <v>0.001443227681</v>
      </c>
      <c r="R111" s="1"/>
      <c r="S111" s="16">
        <v>0.9737633780214441</v>
      </c>
      <c r="T111" s="16">
        <v>0.9752066115702479</v>
      </c>
      <c r="U111" s="16">
        <v>-0.004362409309509041</v>
      </c>
      <c r="V111" s="16">
        <v>-0.005725072248709551</v>
      </c>
      <c r="W111" s="1"/>
      <c r="X111" s="1"/>
      <c r="Y111" s="19"/>
      <c r="Z111" s="19"/>
      <c r="AA111" s="19"/>
      <c r="AB111" s="1"/>
      <c r="AC111" s="21" t="s">
        <v>250</v>
      </c>
      <c r="AD111" s="21">
        <v>519.0</v>
      </c>
      <c r="AE111" s="21">
        <v>19.0</v>
      </c>
      <c r="AF111" s="26">
        <v>0.390243902439024</v>
      </c>
      <c r="AG111" s="27">
        <v>0.46917928848186</v>
      </c>
      <c r="AH111" s="36">
        <v>0.46100410483107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21" t="s">
        <v>250</v>
      </c>
      <c r="BF111" s="21">
        <v>519.0</v>
      </c>
      <c r="BG111" s="21">
        <v>19.0</v>
      </c>
      <c r="BH111" s="26">
        <v>0.390243902439024</v>
      </c>
      <c r="BI111" s="27">
        <v>0.46917928848186</v>
      </c>
      <c r="BJ111" s="30">
        <f t="shared" si="11"/>
        <v>0.4596666462</v>
      </c>
      <c r="BK111" s="36">
        <v>0.46100410483107</v>
      </c>
      <c r="BL111" s="31">
        <f t="shared" si="12"/>
        <v>0.001337458608</v>
      </c>
      <c r="BM111" s="1"/>
      <c r="BN111" s="31">
        <v>-0.00436240930950915</v>
      </c>
      <c r="BO111" s="1"/>
      <c r="BP111" s="1"/>
      <c r="BQ111" s="1">
        <f t="shared" si="15"/>
        <v>110</v>
      </c>
      <c r="BR111" s="1">
        <f t="shared" si="13"/>
        <v>0.1356350185</v>
      </c>
      <c r="BS111" s="1">
        <v>0.4880382775119617</v>
      </c>
      <c r="BT111" s="1">
        <v>0.5</v>
      </c>
      <c r="BU111" s="1">
        <v>0.4985689753863766</v>
      </c>
      <c r="BV111" s="1"/>
      <c r="BW111" s="1"/>
    </row>
    <row r="112" ht="12.0" customHeight="1">
      <c r="A112" s="39"/>
      <c r="B112" s="39"/>
      <c r="C112" s="3" t="s">
        <v>251</v>
      </c>
      <c r="D112" s="3">
        <v>135.0</v>
      </c>
      <c r="E112" s="24">
        <v>136.0</v>
      </c>
      <c r="F112" s="25">
        <v>27.0</v>
      </c>
      <c r="G112" s="24">
        <v>533.0</v>
      </c>
      <c r="H112" s="25">
        <v>62.0</v>
      </c>
      <c r="I112" s="26">
        <f t="shared" si="2"/>
        <v>0.8343558282</v>
      </c>
      <c r="J112" s="27">
        <f t="shared" si="3"/>
        <v>0.8957983193</v>
      </c>
      <c r="K112" s="28">
        <f t="shared" si="4"/>
        <v>0.882585752</v>
      </c>
      <c r="L112" s="29">
        <f t="shared" si="5"/>
        <v>0.2612137203</v>
      </c>
      <c r="M112" s="10">
        <f t="shared" si="6"/>
        <v>3.650306748</v>
      </c>
      <c r="N112" s="30">
        <f t="shared" si="7"/>
        <v>0.8847227516</v>
      </c>
      <c r="O112" s="31">
        <f t="shared" si="8"/>
        <v>-0.002136999653</v>
      </c>
      <c r="P112" s="32">
        <f t="shared" si="9"/>
        <v>0.8931539595</v>
      </c>
      <c r="Q112" s="33">
        <f t="shared" si="10"/>
        <v>0.002644359833</v>
      </c>
      <c r="R112" s="1"/>
      <c r="S112" s="16">
        <v>0.8931539552870477</v>
      </c>
      <c r="T112" s="16">
        <v>0.8957983193277311</v>
      </c>
      <c r="U112" s="16">
        <v>-0.004325238598549053</v>
      </c>
      <c r="V112" s="16">
        <v>-0.005717903640318878</v>
      </c>
      <c r="W112" s="1"/>
      <c r="X112" s="1"/>
      <c r="Y112" s="19"/>
      <c r="Z112" s="19"/>
      <c r="AA112" s="19"/>
      <c r="AB112" s="1"/>
      <c r="AC112" s="21" t="s">
        <v>252</v>
      </c>
      <c r="AD112" s="21">
        <v>260.0</v>
      </c>
      <c r="AE112" s="21">
        <v>19.0</v>
      </c>
      <c r="AF112" s="26">
        <v>0.392405063291139</v>
      </c>
      <c r="AG112" s="27">
        <v>0.508431703204047</v>
      </c>
      <c r="AH112" s="36">
        <v>0.501185770750988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21" t="s">
        <v>252</v>
      </c>
      <c r="BF112" s="21">
        <v>260.0</v>
      </c>
      <c r="BG112" s="21">
        <v>19.0</v>
      </c>
      <c r="BH112" s="26">
        <v>0.392405063291139</v>
      </c>
      <c r="BI112" s="27">
        <v>0.508431703204047</v>
      </c>
      <c r="BJ112" s="30">
        <f t="shared" si="11"/>
        <v>0.4949702693</v>
      </c>
      <c r="BK112" s="36">
        <v>0.501185770750988</v>
      </c>
      <c r="BL112" s="31">
        <f t="shared" si="12"/>
        <v>0.006215501451</v>
      </c>
      <c r="BM112" s="1"/>
      <c r="BN112" s="31">
        <v>-0.00432523859854911</v>
      </c>
      <c r="BO112" s="1"/>
      <c r="BP112" s="1"/>
      <c r="BQ112" s="1">
        <f t="shared" si="15"/>
        <v>111</v>
      </c>
      <c r="BR112" s="1">
        <f t="shared" si="13"/>
        <v>0.1368680641</v>
      </c>
      <c r="BS112" s="1">
        <v>0.5</v>
      </c>
      <c r="BT112" s="1">
        <v>0.5</v>
      </c>
      <c r="BU112" s="1">
        <v>0.5</v>
      </c>
      <c r="BV112" s="1"/>
      <c r="BW112" s="1"/>
    </row>
    <row r="113" ht="12.0" customHeight="1">
      <c r="A113" s="39"/>
      <c r="B113" s="39"/>
      <c r="C113" s="3" t="s">
        <v>253</v>
      </c>
      <c r="D113" s="3">
        <v>136.0</v>
      </c>
      <c r="E113" s="24">
        <v>48.0</v>
      </c>
      <c r="F113" s="25">
        <v>4.0</v>
      </c>
      <c r="G113" s="24">
        <v>107.0</v>
      </c>
      <c r="H113" s="25">
        <v>13.0</v>
      </c>
      <c r="I113" s="26">
        <f t="shared" si="2"/>
        <v>0.9230769231</v>
      </c>
      <c r="J113" s="27">
        <f t="shared" si="3"/>
        <v>0.8916666667</v>
      </c>
      <c r="K113" s="28">
        <f t="shared" si="4"/>
        <v>0.9011627907</v>
      </c>
      <c r="L113" s="29">
        <f t="shared" si="5"/>
        <v>0.3546511628</v>
      </c>
      <c r="M113" s="10">
        <f t="shared" si="6"/>
        <v>2.307692308</v>
      </c>
      <c r="N113" s="30">
        <f t="shared" si="7"/>
        <v>0.898752933</v>
      </c>
      <c r="O113" s="31">
        <f t="shared" si="8"/>
        <v>0.002409857701</v>
      </c>
      <c r="P113" s="32">
        <f t="shared" si="9"/>
        <v>0.8947135593</v>
      </c>
      <c r="Q113" s="33">
        <f t="shared" si="10"/>
        <v>-0.003046892639</v>
      </c>
      <c r="R113" s="1"/>
      <c r="S113" s="16">
        <v>0.8947135540435673</v>
      </c>
      <c r="T113" s="16">
        <v>0.8916666666666667</v>
      </c>
      <c r="U113" s="16">
        <v>-0.0043205632028224805</v>
      </c>
      <c r="V113" s="16">
        <v>-0.005712870282481186</v>
      </c>
      <c r="W113" s="1"/>
      <c r="X113" s="1"/>
      <c r="Y113" s="19"/>
      <c r="Z113" s="19"/>
      <c r="AA113" s="19"/>
      <c r="AB113" s="1"/>
      <c r="AC113" s="21" t="s">
        <v>254</v>
      </c>
      <c r="AD113" s="21">
        <v>294.0</v>
      </c>
      <c r="AE113" s="21">
        <v>19.0</v>
      </c>
      <c r="AF113" s="26">
        <v>0.396551724137931</v>
      </c>
      <c r="AG113" s="27">
        <v>0.498324022346369</v>
      </c>
      <c r="AH113" s="36">
        <v>0.486646884272997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21" t="s">
        <v>254</v>
      </c>
      <c r="BF113" s="21">
        <v>294.0</v>
      </c>
      <c r="BG113" s="21">
        <v>19.0</v>
      </c>
      <c r="BH113" s="26">
        <v>0.396551724137931</v>
      </c>
      <c r="BI113" s="27">
        <v>0.498324022346369</v>
      </c>
      <c r="BJ113" s="30">
        <f t="shared" si="11"/>
        <v>0.486332829</v>
      </c>
      <c r="BK113" s="36">
        <v>0.486646884272997</v>
      </c>
      <c r="BL113" s="31">
        <f t="shared" si="12"/>
        <v>0.0003140552688</v>
      </c>
      <c r="BM113" s="1"/>
      <c r="BN113" s="31">
        <v>-0.00432056320282248</v>
      </c>
      <c r="BO113" s="1"/>
      <c r="BP113" s="1"/>
      <c r="BQ113" s="1">
        <f t="shared" si="15"/>
        <v>112</v>
      </c>
      <c r="BR113" s="1">
        <f t="shared" si="13"/>
        <v>0.1381011097</v>
      </c>
      <c r="BS113" s="1">
        <v>0.4</v>
      </c>
      <c r="BT113" s="1">
        <v>0.5060240963855421</v>
      </c>
      <c r="BU113" s="1">
        <v>0.5</v>
      </c>
      <c r="BV113" s="1"/>
      <c r="BW113" s="1"/>
    </row>
    <row r="114" ht="12.0" customHeight="1">
      <c r="A114" s="39"/>
      <c r="B114" s="39"/>
      <c r="C114" s="3" t="s">
        <v>255</v>
      </c>
      <c r="D114" s="3">
        <v>138.0</v>
      </c>
      <c r="E114" s="24">
        <v>78.0</v>
      </c>
      <c r="F114" s="25">
        <v>58.0</v>
      </c>
      <c r="G114" s="24">
        <v>593.0</v>
      </c>
      <c r="H114" s="25">
        <v>266.0</v>
      </c>
      <c r="I114" s="26">
        <f t="shared" si="2"/>
        <v>0.5735294118</v>
      </c>
      <c r="J114" s="27">
        <f t="shared" si="3"/>
        <v>0.6903376019</v>
      </c>
      <c r="K114" s="28">
        <f t="shared" si="4"/>
        <v>0.6743718593</v>
      </c>
      <c r="L114" s="29">
        <f t="shared" si="5"/>
        <v>0.3457286432</v>
      </c>
      <c r="M114" s="10">
        <f t="shared" si="6"/>
        <v>6.316176471</v>
      </c>
      <c r="N114" s="30">
        <f t="shared" si="7"/>
        <v>0.6740210251</v>
      </c>
      <c r="O114" s="31">
        <f t="shared" si="8"/>
        <v>0.0003508341913</v>
      </c>
      <c r="P114" s="32">
        <f t="shared" si="9"/>
        <v>0.6907461494</v>
      </c>
      <c r="Q114" s="33">
        <f t="shared" si="10"/>
        <v>-0.0004085475392</v>
      </c>
      <c r="R114" s="1"/>
      <c r="S114" s="16">
        <v>0.6907461475309085</v>
      </c>
      <c r="T114" s="16">
        <v>0.6903376018626309</v>
      </c>
      <c r="U114" s="16">
        <v>-0.0043069393182099125</v>
      </c>
      <c r="V114" s="16">
        <v>-0.005684916430927389</v>
      </c>
      <c r="W114" s="1"/>
      <c r="X114" s="1"/>
      <c r="Y114" s="19"/>
      <c r="Z114" s="19"/>
      <c r="AA114" s="19"/>
      <c r="AB114" s="1"/>
      <c r="AC114" s="21" t="s">
        <v>244</v>
      </c>
      <c r="AD114" s="21">
        <v>130.0</v>
      </c>
      <c r="AE114" s="21">
        <v>19.0</v>
      </c>
      <c r="AF114" s="26">
        <v>0.397260273972603</v>
      </c>
      <c r="AG114" s="27">
        <v>0.516962843295638</v>
      </c>
      <c r="AH114" s="36">
        <v>0.510297482837529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21" t="s">
        <v>244</v>
      </c>
      <c r="BF114" s="21">
        <v>130.0</v>
      </c>
      <c r="BG114" s="21">
        <v>19.0</v>
      </c>
      <c r="BH114" s="26">
        <v>0.397260273972603</v>
      </c>
      <c r="BI114" s="27">
        <v>0.516962843295638</v>
      </c>
      <c r="BJ114" s="30">
        <f t="shared" si="11"/>
        <v>0.5030445752</v>
      </c>
      <c r="BK114" s="36">
        <v>0.510297482837529</v>
      </c>
      <c r="BL114" s="31">
        <f t="shared" si="12"/>
        <v>0.007252907645</v>
      </c>
      <c r="BM114" s="1"/>
      <c r="BN114" s="31">
        <v>-0.00430693931820986</v>
      </c>
      <c r="BO114" s="1"/>
      <c r="BP114" s="1"/>
      <c r="BQ114" s="1">
        <f t="shared" si="15"/>
        <v>113</v>
      </c>
      <c r="BR114" s="1">
        <f t="shared" si="13"/>
        <v>0.1393341554</v>
      </c>
      <c r="BS114" s="1">
        <v>0.16923076923076924</v>
      </c>
      <c r="BT114" s="1">
        <v>0.5336463223787168</v>
      </c>
      <c r="BU114" s="1">
        <v>0.5</v>
      </c>
      <c r="BV114" s="1"/>
      <c r="BW114" s="1"/>
    </row>
    <row r="115" ht="12.0" customHeight="1">
      <c r="A115" s="39"/>
      <c r="B115" s="39"/>
      <c r="C115" s="3" t="s">
        <v>256</v>
      </c>
      <c r="D115" s="3">
        <v>139.0</v>
      </c>
      <c r="E115" s="24">
        <v>16.0</v>
      </c>
      <c r="F115" s="25">
        <v>10.0</v>
      </c>
      <c r="G115" s="24">
        <v>128.0</v>
      </c>
      <c r="H115" s="25">
        <v>49.0</v>
      </c>
      <c r="I115" s="26">
        <f t="shared" si="2"/>
        <v>0.6153846154</v>
      </c>
      <c r="J115" s="27">
        <f t="shared" si="3"/>
        <v>0.7231638418</v>
      </c>
      <c r="K115" s="28">
        <f t="shared" si="4"/>
        <v>0.7093596059</v>
      </c>
      <c r="L115" s="29">
        <f t="shared" si="5"/>
        <v>0.3201970443</v>
      </c>
      <c r="M115" s="10">
        <f t="shared" si="6"/>
        <v>6.807692308</v>
      </c>
      <c r="N115" s="30">
        <f t="shared" si="7"/>
        <v>0.7074429273</v>
      </c>
      <c r="O115" s="31">
        <f t="shared" si="8"/>
        <v>0.001916678599</v>
      </c>
      <c r="P115" s="32">
        <f t="shared" si="9"/>
        <v>0.7254171265</v>
      </c>
      <c r="Q115" s="33">
        <f t="shared" si="10"/>
        <v>-0.002253284662</v>
      </c>
      <c r="R115" s="1"/>
      <c r="S115" s="16">
        <v>0.7254171242949431</v>
      </c>
      <c r="T115" s="16">
        <v>0.7231638418079096</v>
      </c>
      <c r="U115" s="16">
        <v>-0.004281674493407217</v>
      </c>
      <c r="V115" s="16">
        <v>-0.005438514183429666</v>
      </c>
      <c r="W115" s="1"/>
      <c r="X115" s="1"/>
      <c r="Y115" s="19"/>
      <c r="Z115" s="19"/>
      <c r="AA115" s="19"/>
      <c r="AB115" s="1"/>
      <c r="AC115" s="21" t="s">
        <v>257</v>
      </c>
      <c r="AD115" s="21">
        <v>536.0</v>
      </c>
      <c r="AE115" s="21">
        <v>19.0</v>
      </c>
      <c r="AF115" s="26">
        <v>0.398576512455516</v>
      </c>
      <c r="AG115" s="27">
        <v>0.433100824350032</v>
      </c>
      <c r="AH115" s="36">
        <v>0.430276564774381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21" t="s">
        <v>257</v>
      </c>
      <c r="BF115" s="21">
        <v>536.0</v>
      </c>
      <c r="BG115" s="21">
        <v>19.0</v>
      </c>
      <c r="BH115" s="26">
        <v>0.398576512455516</v>
      </c>
      <c r="BI115" s="27">
        <v>0.433100824350032</v>
      </c>
      <c r="BJ115" s="30">
        <f t="shared" si="11"/>
        <v>0.4283060285</v>
      </c>
      <c r="BK115" s="36">
        <v>0.430276564774381</v>
      </c>
      <c r="BL115" s="31">
        <f t="shared" si="12"/>
        <v>0.00197053626</v>
      </c>
      <c r="BM115" s="1"/>
      <c r="BN115" s="31">
        <v>-0.00428167449340722</v>
      </c>
      <c r="BO115" s="1"/>
      <c r="BP115" s="1"/>
      <c r="BQ115" s="1">
        <f t="shared" si="15"/>
        <v>114</v>
      </c>
      <c r="BR115" s="1">
        <f t="shared" si="13"/>
        <v>0.140567201</v>
      </c>
      <c r="BS115" s="1">
        <v>0.46153846153846156</v>
      </c>
      <c r="BT115" s="1">
        <v>0.5089820359281437</v>
      </c>
      <c r="BU115" s="1">
        <v>0.5</v>
      </c>
      <c r="BV115" s="1"/>
      <c r="BW115" s="1"/>
    </row>
    <row r="116" ht="12.0" customHeight="1">
      <c r="A116" s="39"/>
      <c r="B116" s="39"/>
      <c r="C116" s="3" t="s">
        <v>258</v>
      </c>
      <c r="D116" s="3">
        <v>140.0</v>
      </c>
      <c r="E116" s="24">
        <v>139.0</v>
      </c>
      <c r="F116" s="25">
        <v>87.0</v>
      </c>
      <c r="G116" s="24">
        <v>688.0</v>
      </c>
      <c r="H116" s="25">
        <v>257.0</v>
      </c>
      <c r="I116" s="26">
        <f t="shared" si="2"/>
        <v>0.6150442478</v>
      </c>
      <c r="J116" s="27">
        <f t="shared" si="3"/>
        <v>0.728042328</v>
      </c>
      <c r="K116" s="28">
        <f t="shared" si="4"/>
        <v>0.706233988</v>
      </c>
      <c r="L116" s="29">
        <f t="shared" si="5"/>
        <v>0.3381725021</v>
      </c>
      <c r="M116" s="10">
        <f t="shared" si="6"/>
        <v>4.181415929</v>
      </c>
      <c r="N116" s="30">
        <f t="shared" si="7"/>
        <v>0.7115478403</v>
      </c>
      <c r="O116" s="31">
        <f t="shared" si="8"/>
        <v>-0.00531385223</v>
      </c>
      <c r="P116" s="32">
        <f t="shared" si="9"/>
        <v>0.7217957449</v>
      </c>
      <c r="Q116" s="33">
        <f t="shared" si="10"/>
        <v>0.006246583186</v>
      </c>
      <c r="R116" s="1"/>
      <c r="S116" s="16">
        <v>0.7217957426839222</v>
      </c>
      <c r="T116" s="16">
        <v>0.728042328042328</v>
      </c>
      <c r="U116" s="16">
        <v>-0.004260825866455931</v>
      </c>
      <c r="V116" s="16">
        <v>-0.005432418627882019</v>
      </c>
      <c r="W116" s="1"/>
      <c r="X116" s="1"/>
      <c r="Y116" s="19"/>
      <c r="Z116" s="19"/>
      <c r="AA116" s="19"/>
      <c r="AB116" s="1"/>
      <c r="AC116" s="21" t="s">
        <v>259</v>
      </c>
      <c r="AD116" s="21">
        <v>251.0</v>
      </c>
      <c r="AE116" s="21">
        <v>19.0</v>
      </c>
      <c r="AF116" s="26">
        <v>0.398648648648649</v>
      </c>
      <c r="AG116" s="27">
        <v>0.516751845542305</v>
      </c>
      <c r="AH116" s="36">
        <v>0.507595599790466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21" t="s">
        <v>259</v>
      </c>
      <c r="BF116" s="21">
        <v>251.0</v>
      </c>
      <c r="BG116" s="21">
        <v>19.0</v>
      </c>
      <c r="BH116" s="26">
        <v>0.398648648648649</v>
      </c>
      <c r="BI116" s="27">
        <v>0.516751845542305</v>
      </c>
      <c r="BJ116" s="30">
        <f t="shared" si="11"/>
        <v>0.5029860671</v>
      </c>
      <c r="BK116" s="36">
        <v>0.507595599790466</v>
      </c>
      <c r="BL116" s="31">
        <f t="shared" si="12"/>
        <v>0.004609532738</v>
      </c>
      <c r="BM116" s="1"/>
      <c r="BN116" s="31">
        <v>-0.00426082586645593</v>
      </c>
      <c r="BO116" s="1"/>
      <c r="BP116" s="1"/>
      <c r="BQ116" s="1">
        <f t="shared" si="15"/>
        <v>115</v>
      </c>
      <c r="BR116" s="1">
        <f t="shared" si="13"/>
        <v>0.1418002466</v>
      </c>
      <c r="BS116" s="1">
        <v>0.49693251533742333</v>
      </c>
      <c r="BT116" s="1">
        <v>0.5015527950310559</v>
      </c>
      <c r="BU116" s="1">
        <v>0.5010337698139214</v>
      </c>
      <c r="BV116" s="1"/>
      <c r="BW116" s="1"/>
    </row>
    <row r="117" ht="12.0" customHeight="1">
      <c r="A117" s="39"/>
      <c r="B117" s="39"/>
      <c r="C117" s="3" t="s">
        <v>260</v>
      </c>
      <c r="D117" s="3">
        <v>144.0</v>
      </c>
      <c r="E117" s="24">
        <v>30.0</v>
      </c>
      <c r="F117" s="25">
        <v>12.0</v>
      </c>
      <c r="G117" s="24">
        <v>230.0</v>
      </c>
      <c r="H117" s="25">
        <v>36.0</v>
      </c>
      <c r="I117" s="26">
        <f t="shared" si="2"/>
        <v>0.7142857143</v>
      </c>
      <c r="J117" s="27">
        <f t="shared" si="3"/>
        <v>0.8646616541</v>
      </c>
      <c r="K117" s="28">
        <f t="shared" si="4"/>
        <v>0.8441558442</v>
      </c>
      <c r="L117" s="29">
        <f t="shared" si="5"/>
        <v>0.2142857143</v>
      </c>
      <c r="M117" s="10">
        <f t="shared" si="6"/>
        <v>6.333333333</v>
      </c>
      <c r="N117" s="30">
        <f t="shared" si="7"/>
        <v>0.8399859781</v>
      </c>
      <c r="O117" s="31">
        <f t="shared" si="8"/>
        <v>0.004169866073</v>
      </c>
      <c r="P117" s="32">
        <f t="shared" si="9"/>
        <v>0.869676957</v>
      </c>
      <c r="Q117" s="33">
        <f t="shared" si="10"/>
        <v>-0.005015302836</v>
      </c>
      <c r="R117" s="1"/>
      <c r="S117" s="16">
        <v>0.8696769539745025</v>
      </c>
      <c r="T117" s="16">
        <v>0.8646616541353384</v>
      </c>
      <c r="U117" s="16">
        <v>-0.004167316608670535</v>
      </c>
      <c r="V117" s="16">
        <v>-0.005429084787672234</v>
      </c>
      <c r="W117" s="1"/>
      <c r="X117" s="1"/>
      <c r="Y117" s="19"/>
      <c r="Z117" s="19"/>
      <c r="AA117" s="19"/>
      <c r="AB117" s="1"/>
      <c r="AC117" s="21" t="s">
        <v>81</v>
      </c>
      <c r="AD117" s="21">
        <v>27.0</v>
      </c>
      <c r="AE117" s="21">
        <v>19.0</v>
      </c>
      <c r="AF117" s="26">
        <v>0.398692810457516</v>
      </c>
      <c r="AG117" s="27">
        <v>0.642268041237113</v>
      </c>
      <c r="AH117" s="36">
        <v>0.609082813891362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21" t="s">
        <v>81</v>
      </c>
      <c r="BF117" s="21">
        <v>27.0</v>
      </c>
      <c r="BG117" s="21">
        <v>19.0</v>
      </c>
      <c r="BH117" s="26">
        <v>0.398692810457516</v>
      </c>
      <c r="BI117" s="27">
        <v>0.642268041237113</v>
      </c>
      <c r="BJ117" s="30">
        <f t="shared" si="11"/>
        <v>0.6150326937</v>
      </c>
      <c r="BK117" s="36">
        <v>0.609082813891362</v>
      </c>
      <c r="BL117" s="31">
        <f t="shared" si="12"/>
        <v>-0.005949879805</v>
      </c>
      <c r="BM117" s="1"/>
      <c r="BN117" s="31">
        <v>-0.00416731660867065</v>
      </c>
      <c r="BO117" s="1"/>
      <c r="BP117" s="1"/>
      <c r="BQ117" s="1">
        <f t="shared" si="15"/>
        <v>116</v>
      </c>
      <c r="BR117" s="1">
        <f t="shared" si="13"/>
        <v>0.1430332922</v>
      </c>
      <c r="BS117" s="1">
        <v>0.4698275862068966</v>
      </c>
      <c r="BT117" s="1">
        <v>0.5074758135444152</v>
      </c>
      <c r="BU117" s="1">
        <v>0.5010956902848794</v>
      </c>
      <c r="BV117" s="1"/>
      <c r="BW117" s="1"/>
    </row>
    <row r="118" ht="12.0" customHeight="1">
      <c r="A118" s="39"/>
      <c r="B118" s="39"/>
      <c r="C118" s="3" t="s">
        <v>261</v>
      </c>
      <c r="D118" s="3">
        <v>147.0</v>
      </c>
      <c r="E118" s="24">
        <v>128.0</v>
      </c>
      <c r="F118" s="25">
        <v>48.0</v>
      </c>
      <c r="G118" s="24">
        <v>579.0</v>
      </c>
      <c r="H118" s="25">
        <v>208.0</v>
      </c>
      <c r="I118" s="26">
        <f t="shared" si="2"/>
        <v>0.7272727273</v>
      </c>
      <c r="J118" s="27">
        <f t="shared" si="3"/>
        <v>0.7357052097</v>
      </c>
      <c r="K118" s="28">
        <f t="shared" si="4"/>
        <v>0.7341640706</v>
      </c>
      <c r="L118" s="29">
        <f t="shared" si="5"/>
        <v>0.3489096573</v>
      </c>
      <c r="M118" s="10">
        <f t="shared" si="6"/>
        <v>4.471590909</v>
      </c>
      <c r="N118" s="30">
        <f t="shared" si="7"/>
        <v>0.7349569574</v>
      </c>
      <c r="O118" s="31">
        <f t="shared" si="8"/>
        <v>-0.0007928868165</v>
      </c>
      <c r="P118" s="32">
        <f t="shared" si="9"/>
        <v>0.7347486671</v>
      </c>
      <c r="Q118" s="33">
        <f t="shared" si="10"/>
        <v>0.0009565425511</v>
      </c>
      <c r="R118" s="1"/>
      <c r="S118" s="16">
        <v>0.734748663989064</v>
      </c>
      <c r="T118" s="16">
        <v>0.735705209656925</v>
      </c>
      <c r="U118" s="16">
        <v>-0.004149959443859763</v>
      </c>
      <c r="V118" s="16">
        <v>-0.005327337381716313</v>
      </c>
      <c r="W118" s="1"/>
      <c r="X118" s="1"/>
      <c r="Y118" s="19"/>
      <c r="Z118" s="19"/>
      <c r="AA118" s="19"/>
      <c r="AB118" s="1"/>
      <c r="AC118" s="21" t="s">
        <v>262</v>
      </c>
      <c r="AD118" s="21">
        <v>265.0</v>
      </c>
      <c r="AE118" s="21">
        <v>20.0</v>
      </c>
      <c r="AF118" s="26">
        <v>0.4</v>
      </c>
      <c r="AG118" s="27">
        <v>0.506024096385542</v>
      </c>
      <c r="AH118" s="36">
        <v>0.5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21" t="s">
        <v>262</v>
      </c>
      <c r="BF118" s="21">
        <v>265.0</v>
      </c>
      <c r="BG118" s="21">
        <v>20.0</v>
      </c>
      <c r="BH118" s="26">
        <v>0.4</v>
      </c>
      <c r="BI118" s="27">
        <v>0.506024096385542</v>
      </c>
      <c r="BJ118" s="30">
        <f t="shared" si="11"/>
        <v>0.4935397318</v>
      </c>
      <c r="BK118" s="36">
        <v>0.5</v>
      </c>
      <c r="BL118" s="31">
        <f t="shared" si="12"/>
        <v>0.006460268232</v>
      </c>
      <c r="BM118" s="1"/>
      <c r="BN118" s="31">
        <v>-0.00414995944385976</v>
      </c>
      <c r="BO118" s="1"/>
      <c r="BP118" s="1"/>
      <c r="BQ118" s="1">
        <f t="shared" si="15"/>
        <v>117</v>
      </c>
      <c r="BR118" s="1">
        <f t="shared" si="13"/>
        <v>0.1442663379</v>
      </c>
      <c r="BS118" s="1">
        <v>0.3924050632911392</v>
      </c>
      <c r="BT118" s="1">
        <v>0.5084317032040472</v>
      </c>
      <c r="BU118" s="1">
        <v>0.5011857707509881</v>
      </c>
      <c r="BV118" s="1"/>
      <c r="BW118" s="1"/>
    </row>
    <row r="119" ht="12.0" customHeight="1">
      <c r="A119" s="39"/>
      <c r="B119" s="39"/>
      <c r="C119" s="3" t="s">
        <v>263</v>
      </c>
      <c r="D119" s="3">
        <v>149.0</v>
      </c>
      <c r="E119" s="24">
        <v>80.0</v>
      </c>
      <c r="F119" s="25">
        <v>41.0</v>
      </c>
      <c r="G119" s="24">
        <v>271.0</v>
      </c>
      <c r="H119" s="25">
        <v>63.0</v>
      </c>
      <c r="I119" s="26">
        <f t="shared" si="2"/>
        <v>0.6611570248</v>
      </c>
      <c r="J119" s="27">
        <f t="shared" si="3"/>
        <v>0.8113772455</v>
      </c>
      <c r="K119" s="28">
        <f t="shared" si="4"/>
        <v>0.7714285714</v>
      </c>
      <c r="L119" s="29">
        <f t="shared" si="5"/>
        <v>0.3142857143</v>
      </c>
      <c r="M119" s="10">
        <f t="shared" si="6"/>
        <v>2.760330579</v>
      </c>
      <c r="N119" s="30">
        <f t="shared" si="7"/>
        <v>0.7881476417</v>
      </c>
      <c r="O119" s="31">
        <f t="shared" si="8"/>
        <v>-0.01671907032</v>
      </c>
      <c r="P119" s="32">
        <f t="shared" si="9"/>
        <v>0.7915146288</v>
      </c>
      <c r="Q119" s="33">
        <f t="shared" si="10"/>
        <v>0.01986261667</v>
      </c>
      <c r="R119" s="1"/>
      <c r="S119" s="16">
        <v>0.7915146262993645</v>
      </c>
      <c r="T119" s="16">
        <v>0.811377245508982</v>
      </c>
      <c r="U119" s="16">
        <v>-0.004040774032735062</v>
      </c>
      <c r="V119" s="16">
        <v>-0.005312449991002777</v>
      </c>
      <c r="W119" s="1"/>
      <c r="X119" s="1"/>
      <c r="Y119" s="19"/>
      <c r="Z119" s="19"/>
      <c r="AA119" s="19"/>
      <c r="AB119" s="1"/>
      <c r="AC119" s="21" t="s">
        <v>264</v>
      </c>
      <c r="AD119" s="21">
        <v>1090.0</v>
      </c>
      <c r="AE119" s="21">
        <v>20.0</v>
      </c>
      <c r="AF119" s="26">
        <v>0.404255319148936</v>
      </c>
      <c r="AG119" s="27">
        <v>0.539473684210526</v>
      </c>
      <c r="AH119" s="36">
        <v>0.516363636363636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21" t="s">
        <v>264</v>
      </c>
      <c r="BF119" s="21">
        <v>1090.0</v>
      </c>
      <c r="BG119" s="21">
        <v>20.0</v>
      </c>
      <c r="BH119" s="26">
        <v>0.404255319148936</v>
      </c>
      <c r="BI119" s="27">
        <v>0.539473684210526</v>
      </c>
      <c r="BJ119" s="30">
        <f t="shared" si="11"/>
        <v>0.5237759824</v>
      </c>
      <c r="BK119" s="36">
        <v>0.516363636363636</v>
      </c>
      <c r="BL119" s="31">
        <f t="shared" si="12"/>
        <v>-0.00741234602</v>
      </c>
      <c r="BM119" s="1"/>
      <c r="BN119" s="31">
        <v>-0.00404077403273506</v>
      </c>
      <c r="BO119" s="1"/>
      <c r="BP119" s="1"/>
      <c r="BQ119" s="1">
        <f t="shared" si="15"/>
        <v>118</v>
      </c>
      <c r="BR119" s="1">
        <f t="shared" si="13"/>
        <v>0.1454993835</v>
      </c>
      <c r="BS119" s="1">
        <v>0.5953757225433526</v>
      </c>
      <c r="BT119" s="1">
        <v>0.47516556291390727</v>
      </c>
      <c r="BU119" s="1">
        <v>0.5019305019305019</v>
      </c>
      <c r="BV119" s="1"/>
      <c r="BW119" s="1"/>
    </row>
    <row r="120" ht="12.0" customHeight="1">
      <c r="A120" s="39"/>
      <c r="B120" s="39"/>
      <c r="C120" s="3" t="s">
        <v>265</v>
      </c>
      <c r="D120" s="3">
        <v>150.0</v>
      </c>
      <c r="E120" s="24">
        <v>54.0</v>
      </c>
      <c r="F120" s="25">
        <v>15.0</v>
      </c>
      <c r="G120" s="24">
        <v>181.0</v>
      </c>
      <c r="H120" s="25">
        <v>72.0</v>
      </c>
      <c r="I120" s="26">
        <f t="shared" si="2"/>
        <v>0.7826086957</v>
      </c>
      <c r="J120" s="27">
        <f t="shared" si="3"/>
        <v>0.7154150198</v>
      </c>
      <c r="K120" s="28">
        <f t="shared" si="4"/>
        <v>0.7298136646</v>
      </c>
      <c r="L120" s="29">
        <f t="shared" si="5"/>
        <v>0.3913043478</v>
      </c>
      <c r="M120" s="10">
        <f t="shared" si="6"/>
        <v>3.666666667</v>
      </c>
      <c r="N120" s="30">
        <f t="shared" si="7"/>
        <v>0.7283711987</v>
      </c>
      <c r="O120" s="31">
        <f t="shared" si="8"/>
        <v>0.001442465887</v>
      </c>
      <c r="P120" s="32">
        <f t="shared" si="9"/>
        <v>0.7171780507</v>
      </c>
      <c r="Q120" s="33">
        <f t="shared" si="10"/>
        <v>-0.001763030896</v>
      </c>
      <c r="R120" s="1"/>
      <c r="S120" s="16">
        <v>0.7171780470019358</v>
      </c>
      <c r="T120" s="16">
        <v>0.7154150197628458</v>
      </c>
      <c r="U120" s="16">
        <v>-0.0040259099821916555</v>
      </c>
      <c r="V120" s="16">
        <v>-0.005300121668331603</v>
      </c>
      <c r="W120" s="1"/>
      <c r="X120" s="1"/>
      <c r="Y120" s="19"/>
      <c r="Z120" s="19"/>
      <c r="AA120" s="19"/>
      <c r="AB120" s="1"/>
      <c r="AC120" s="21" t="s">
        <v>119</v>
      </c>
      <c r="AD120" s="21">
        <v>48.0</v>
      </c>
      <c r="AE120" s="21">
        <v>20.0</v>
      </c>
      <c r="AF120" s="26">
        <v>0.405128205128205</v>
      </c>
      <c r="AG120" s="27">
        <v>0.562918838421445</v>
      </c>
      <c r="AH120" s="36">
        <v>0.542912873862159</v>
      </c>
      <c r="AI120" s="1"/>
      <c r="AJ120" s="1"/>
      <c r="AK120" s="1"/>
      <c r="AL120" s="1"/>
      <c r="AM120" s="1"/>
      <c r="AN120" s="1"/>
      <c r="AO120" s="1" t="s">
        <v>23</v>
      </c>
      <c r="AP120" s="1" t="s">
        <v>7</v>
      </c>
      <c r="AQ120" s="1" t="s">
        <v>24</v>
      </c>
      <c r="AR120" s="1" t="s">
        <v>25</v>
      </c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21" t="s">
        <v>119</v>
      </c>
      <c r="BF120" s="21">
        <v>48.0</v>
      </c>
      <c r="BG120" s="21">
        <v>20.0</v>
      </c>
      <c r="BH120" s="26">
        <v>0.405128205128205</v>
      </c>
      <c r="BI120" s="27">
        <v>0.562918838421445</v>
      </c>
      <c r="BJ120" s="30">
        <f t="shared" si="11"/>
        <v>0.5447550739</v>
      </c>
      <c r="BK120" s="36">
        <v>0.542912873862159</v>
      </c>
      <c r="BL120" s="31">
        <f t="shared" si="12"/>
        <v>-0.00184220001</v>
      </c>
      <c r="BM120" s="1"/>
      <c r="BN120" s="31">
        <v>-0.00402590998219166</v>
      </c>
      <c r="BO120" s="1"/>
      <c r="BP120" s="1"/>
      <c r="BQ120" s="1">
        <f t="shared" si="15"/>
        <v>119</v>
      </c>
      <c r="BR120" s="1">
        <f t="shared" si="13"/>
        <v>0.1467324291</v>
      </c>
      <c r="BS120" s="1">
        <v>0.35587188612099646</v>
      </c>
      <c r="BT120" s="1">
        <v>0.5352112676056338</v>
      </c>
      <c r="BU120" s="1">
        <v>0.5028864656831302</v>
      </c>
      <c r="BV120" s="1"/>
      <c r="BW120" s="1"/>
    </row>
    <row r="121" ht="12.0" customHeight="1">
      <c r="A121" s="39"/>
      <c r="B121" s="39"/>
      <c r="C121" s="3" t="s">
        <v>116</v>
      </c>
      <c r="D121" s="3">
        <v>151.0</v>
      </c>
      <c r="E121" s="24">
        <v>11.0</v>
      </c>
      <c r="F121" s="25">
        <v>27.0</v>
      </c>
      <c r="G121" s="24">
        <v>163.0</v>
      </c>
      <c r="H121" s="25">
        <v>305.0</v>
      </c>
      <c r="I121" s="26">
        <f t="shared" si="2"/>
        <v>0.2894736842</v>
      </c>
      <c r="J121" s="27">
        <f t="shared" si="3"/>
        <v>0.3482905983</v>
      </c>
      <c r="K121" s="28">
        <f t="shared" si="4"/>
        <v>0.3438735178</v>
      </c>
      <c r="L121" s="29">
        <f t="shared" si="5"/>
        <v>0.6245059289</v>
      </c>
      <c r="M121" s="10">
        <f t="shared" si="6"/>
        <v>12.31578947</v>
      </c>
      <c r="N121" s="30">
        <f t="shared" si="7"/>
        <v>0.3409655646</v>
      </c>
      <c r="O121" s="31">
        <f t="shared" si="8"/>
        <v>0.002907953178</v>
      </c>
      <c r="P121" s="32">
        <f t="shared" si="9"/>
        <v>0.351472716</v>
      </c>
      <c r="Q121" s="33">
        <f t="shared" si="10"/>
        <v>-0.003182117744</v>
      </c>
      <c r="R121" s="1"/>
      <c r="S121" s="16">
        <v>0.3514727155863256</v>
      </c>
      <c r="T121" s="16">
        <v>0.3482905982905983</v>
      </c>
      <c r="U121" s="16">
        <v>-0.004020508636505493</v>
      </c>
      <c r="V121" s="16">
        <v>-0.00529916723136481</v>
      </c>
      <c r="W121" s="1"/>
      <c r="X121" s="1"/>
      <c r="Y121" s="19"/>
      <c r="Z121" s="19"/>
      <c r="AA121" s="19"/>
      <c r="AB121" s="1"/>
      <c r="AC121" s="21" t="s">
        <v>266</v>
      </c>
      <c r="AD121" s="21">
        <v>1030.0</v>
      </c>
      <c r="AE121" s="21">
        <v>20.0</v>
      </c>
      <c r="AF121" s="26">
        <v>0.405511811023622</v>
      </c>
      <c r="AG121" s="27">
        <v>0.469046291132181</v>
      </c>
      <c r="AH121" s="36">
        <v>0.461162677088422</v>
      </c>
      <c r="AI121" s="1"/>
      <c r="AJ121" s="1"/>
      <c r="AK121" s="1"/>
      <c r="AL121" s="1"/>
      <c r="AM121" s="1"/>
      <c r="AN121" s="1"/>
      <c r="AO121" s="1">
        <v>8.0</v>
      </c>
      <c r="AP121" s="16">
        <f>16.85%</f>
        <v>0.1685</v>
      </c>
      <c r="AQ121" s="1">
        <v>0.9021314</v>
      </c>
      <c r="AR121" s="1">
        <v>0.0196623</v>
      </c>
      <c r="AS121" s="16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21" t="s">
        <v>266</v>
      </c>
      <c r="BF121" s="21">
        <v>1030.0</v>
      </c>
      <c r="BG121" s="21">
        <v>20.0</v>
      </c>
      <c r="BH121" s="26">
        <v>0.405511811023622</v>
      </c>
      <c r="BI121" s="27">
        <v>0.469046291132181</v>
      </c>
      <c r="BJ121" s="30">
        <f t="shared" si="11"/>
        <v>0.4611170729</v>
      </c>
      <c r="BK121" s="36">
        <v>0.461162677088422</v>
      </c>
      <c r="BL121" s="31">
        <f t="shared" si="12"/>
        <v>0.00004560414666</v>
      </c>
      <c r="BM121" s="1"/>
      <c r="BN121" s="31">
        <v>-0.0040205086365056</v>
      </c>
      <c r="BO121" s="1"/>
      <c r="BP121" s="1"/>
      <c r="BQ121" s="1">
        <f t="shared" si="15"/>
        <v>120</v>
      </c>
      <c r="BR121" s="1">
        <f t="shared" si="13"/>
        <v>0.1479654747</v>
      </c>
      <c r="BS121" s="1">
        <v>0.5178571428571429</v>
      </c>
      <c r="BT121" s="1">
        <v>0.5016910935738444</v>
      </c>
      <c r="BU121" s="1">
        <v>0.5035035035035035</v>
      </c>
      <c r="BV121" s="1"/>
      <c r="BW121" s="1"/>
    </row>
    <row r="122" ht="12.0" customHeight="1">
      <c r="A122" s="39"/>
      <c r="B122" s="39"/>
      <c r="C122" s="3" t="s">
        <v>267</v>
      </c>
      <c r="D122" s="3">
        <v>153.0</v>
      </c>
      <c r="E122" s="24">
        <v>118.0</v>
      </c>
      <c r="F122" s="25">
        <v>55.0</v>
      </c>
      <c r="G122" s="24">
        <v>626.0</v>
      </c>
      <c r="H122" s="25">
        <v>230.0</v>
      </c>
      <c r="I122" s="26">
        <f t="shared" si="2"/>
        <v>0.6820809249</v>
      </c>
      <c r="J122" s="27">
        <f t="shared" si="3"/>
        <v>0.7313084112</v>
      </c>
      <c r="K122" s="28">
        <f t="shared" si="4"/>
        <v>0.72303207</v>
      </c>
      <c r="L122" s="29">
        <f t="shared" si="5"/>
        <v>0.3381924198</v>
      </c>
      <c r="M122" s="10">
        <f t="shared" si="6"/>
        <v>4.947976879</v>
      </c>
      <c r="N122" s="30">
        <f t="shared" si="7"/>
        <v>0.7239212704</v>
      </c>
      <c r="O122" s="31">
        <f t="shared" si="8"/>
        <v>-0.0008892004612</v>
      </c>
      <c r="P122" s="32">
        <f t="shared" si="9"/>
        <v>0.7302469028</v>
      </c>
      <c r="Q122" s="33">
        <f t="shared" si="10"/>
        <v>0.001061508438</v>
      </c>
      <c r="R122" s="1"/>
      <c r="S122" s="16">
        <v>0.7302469000644344</v>
      </c>
      <c r="T122" s="16">
        <v>0.7313084112149533</v>
      </c>
      <c r="U122" s="16">
        <v>-0.004006267771350935</v>
      </c>
      <c r="V122" s="16">
        <v>-0.005287626282468039</v>
      </c>
      <c r="W122" s="1"/>
      <c r="X122" s="1"/>
      <c r="Y122" s="19"/>
      <c r="Z122" s="19"/>
      <c r="AA122" s="19"/>
      <c r="AB122" s="1"/>
      <c r="AC122" s="21" t="s">
        <v>268</v>
      </c>
      <c r="AD122" s="21">
        <v>537.0</v>
      </c>
      <c r="AE122" s="21">
        <v>20.0</v>
      </c>
      <c r="AF122" s="26">
        <v>0.408239700374532</v>
      </c>
      <c r="AG122" s="27">
        <v>0.426490984743412</v>
      </c>
      <c r="AH122" s="36">
        <v>0.424944462075532</v>
      </c>
      <c r="AI122" s="1"/>
      <c r="AJ122" s="1"/>
      <c r="AK122" s="1"/>
      <c r="AL122" s="1"/>
      <c r="AM122" s="1"/>
      <c r="AN122" s="1"/>
      <c r="AO122" s="1">
        <v>11.0</v>
      </c>
      <c r="AP122" s="16">
        <f>23.376666666%</f>
        <v>0.2337666667</v>
      </c>
      <c r="AQ122" s="1">
        <v>0.9365345</v>
      </c>
      <c r="AR122" s="1">
        <v>0.0128751</v>
      </c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21" t="s">
        <v>268</v>
      </c>
      <c r="BF122" s="21">
        <v>537.0</v>
      </c>
      <c r="BG122" s="21">
        <v>20.0</v>
      </c>
      <c r="BH122" s="26">
        <v>0.408239700374532</v>
      </c>
      <c r="BI122" s="27">
        <v>0.426490984743412</v>
      </c>
      <c r="BJ122" s="30">
        <f t="shared" si="11"/>
        <v>0.4234980696</v>
      </c>
      <c r="BK122" s="36">
        <v>0.424944462075532</v>
      </c>
      <c r="BL122" s="31">
        <f t="shared" si="12"/>
        <v>0.001446392429</v>
      </c>
      <c r="BM122" s="1"/>
      <c r="BN122" s="31">
        <v>-0.00400626777135094</v>
      </c>
      <c r="BO122" s="1"/>
      <c r="BP122" s="1"/>
      <c r="BQ122" s="1">
        <f t="shared" si="15"/>
        <v>121</v>
      </c>
      <c r="BR122" s="1">
        <f t="shared" si="13"/>
        <v>0.1491985203</v>
      </c>
      <c r="BS122" s="1">
        <v>0.4864864864864865</v>
      </c>
      <c r="BT122" s="1">
        <v>0.5087719298245614</v>
      </c>
      <c r="BU122" s="1">
        <v>0.5048076923076923</v>
      </c>
      <c r="BV122" s="1"/>
      <c r="BW122" s="1"/>
    </row>
    <row r="123" ht="12.0" customHeight="1">
      <c r="A123" s="39"/>
      <c r="B123" s="39"/>
      <c r="C123" s="3" t="s">
        <v>269</v>
      </c>
      <c r="D123" s="3">
        <v>154.0</v>
      </c>
      <c r="E123" s="24">
        <v>5.0</v>
      </c>
      <c r="F123" s="25">
        <v>7.0</v>
      </c>
      <c r="G123" s="24">
        <v>61.0</v>
      </c>
      <c r="H123" s="25">
        <v>7.0</v>
      </c>
      <c r="I123" s="26">
        <f t="shared" si="2"/>
        <v>0.4166666667</v>
      </c>
      <c r="J123" s="27">
        <f t="shared" si="3"/>
        <v>0.8970588235</v>
      </c>
      <c r="K123" s="28">
        <f t="shared" si="4"/>
        <v>0.825</v>
      </c>
      <c r="L123" s="29">
        <f t="shared" si="5"/>
        <v>0.15</v>
      </c>
      <c r="M123" s="10">
        <f t="shared" si="6"/>
        <v>5.666666667</v>
      </c>
      <c r="N123" s="30">
        <f t="shared" si="7"/>
        <v>0.8428917663</v>
      </c>
      <c r="O123" s="31">
        <f t="shared" si="8"/>
        <v>-0.01789176633</v>
      </c>
      <c r="P123" s="32">
        <f t="shared" si="9"/>
        <v>0.8769368745</v>
      </c>
      <c r="Q123" s="33">
        <f t="shared" si="10"/>
        <v>0.02012194902</v>
      </c>
      <c r="R123" s="1"/>
      <c r="S123" s="16">
        <v>0.8769368735607209</v>
      </c>
      <c r="T123" s="16">
        <v>0.8970588235294118</v>
      </c>
      <c r="U123" s="16">
        <v>-0.003955435050174039</v>
      </c>
      <c r="V123" s="16">
        <v>-0.00523578107468281</v>
      </c>
      <c r="W123" s="1"/>
      <c r="X123" s="1"/>
      <c r="Y123" s="19"/>
      <c r="Z123" s="19"/>
      <c r="AA123" s="19"/>
      <c r="AB123" s="1"/>
      <c r="AC123" s="21" t="s">
        <v>270</v>
      </c>
      <c r="AD123" s="21">
        <v>465.0</v>
      </c>
      <c r="AE123" s="21">
        <v>20.0</v>
      </c>
      <c r="AF123" s="26">
        <v>0.409090909090909</v>
      </c>
      <c r="AG123" s="27">
        <v>0.496907216494845</v>
      </c>
      <c r="AH123" s="36">
        <v>0.489603024574669</v>
      </c>
      <c r="AI123" s="1"/>
      <c r="AJ123" s="1"/>
      <c r="AK123" s="1"/>
      <c r="AL123" s="1"/>
      <c r="AM123" s="1"/>
      <c r="AN123" s="1"/>
      <c r="AO123" s="1">
        <v>12.0</v>
      </c>
      <c r="AP123" s="16">
        <f>25.18%</f>
        <v>0.2518</v>
      </c>
      <c r="AQ123" s="1">
        <v>0.8973886</v>
      </c>
      <c r="AR123" s="1">
        <v>0.02544337</v>
      </c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21" t="s">
        <v>270</v>
      </c>
      <c r="BF123" s="21">
        <v>465.0</v>
      </c>
      <c r="BG123" s="21">
        <v>20.0</v>
      </c>
      <c r="BH123" s="26">
        <v>0.409090909090909</v>
      </c>
      <c r="BI123" s="27">
        <v>0.496907216494845</v>
      </c>
      <c r="BJ123" s="30">
        <f t="shared" si="11"/>
        <v>0.4863111894</v>
      </c>
      <c r="BK123" s="36">
        <v>0.489603024574669</v>
      </c>
      <c r="BL123" s="31">
        <f t="shared" si="12"/>
        <v>0.003291835167</v>
      </c>
      <c r="BM123" s="1"/>
      <c r="BN123" s="31">
        <v>-0.00395543505017415</v>
      </c>
      <c r="BO123" s="1"/>
      <c r="BP123" s="1"/>
      <c r="BQ123" s="1">
        <f t="shared" si="15"/>
        <v>122</v>
      </c>
      <c r="BR123" s="1">
        <f t="shared" si="13"/>
        <v>0.150431566</v>
      </c>
      <c r="BS123" s="1">
        <v>0.4689655172413793</v>
      </c>
      <c r="BT123" s="1">
        <v>0.5090342679127726</v>
      </c>
      <c r="BU123" s="1">
        <v>0.5057142857142857</v>
      </c>
      <c r="BV123" s="1"/>
      <c r="BW123" s="1"/>
    </row>
    <row r="124" ht="12.0" customHeight="1">
      <c r="A124" s="39"/>
      <c r="B124" s="39"/>
      <c r="C124" s="3" t="s">
        <v>271</v>
      </c>
      <c r="D124" s="3">
        <v>155.0</v>
      </c>
      <c r="E124" s="24">
        <v>60.0</v>
      </c>
      <c r="F124" s="25">
        <v>30.0</v>
      </c>
      <c r="G124" s="24">
        <v>295.0</v>
      </c>
      <c r="H124" s="25">
        <v>123.0</v>
      </c>
      <c r="I124" s="26">
        <f t="shared" si="2"/>
        <v>0.6666666667</v>
      </c>
      <c r="J124" s="27">
        <f t="shared" si="3"/>
        <v>0.7057416268</v>
      </c>
      <c r="K124" s="28">
        <f t="shared" si="4"/>
        <v>0.6988188976</v>
      </c>
      <c r="L124" s="29">
        <f t="shared" si="5"/>
        <v>0.3602362205</v>
      </c>
      <c r="M124" s="10">
        <f t="shared" si="6"/>
        <v>4.644444444</v>
      </c>
      <c r="N124" s="30">
        <f t="shared" si="7"/>
        <v>0.7000770899</v>
      </c>
      <c r="O124" s="31">
        <f t="shared" si="8"/>
        <v>-0.001258192292</v>
      </c>
      <c r="P124" s="32">
        <f t="shared" si="9"/>
        <v>0.7042449667</v>
      </c>
      <c r="Q124" s="33">
        <f t="shared" si="10"/>
        <v>0.001496660141</v>
      </c>
      <c r="R124" s="1"/>
      <c r="S124" s="16">
        <v>0.7042449640708205</v>
      </c>
      <c r="T124" s="16">
        <v>0.7057416267942583</v>
      </c>
      <c r="U124" s="16">
        <v>-0.0039500493586219765</v>
      </c>
      <c r="V124" s="16">
        <v>-0.005221490288979447</v>
      </c>
      <c r="W124" s="1"/>
      <c r="X124" s="1"/>
      <c r="Y124" s="19"/>
      <c r="Z124" s="19"/>
      <c r="AA124" s="19"/>
      <c r="AB124" s="1"/>
      <c r="AC124" s="21" t="s">
        <v>272</v>
      </c>
      <c r="AD124" s="21">
        <v>549.0</v>
      </c>
      <c r="AE124" s="21">
        <v>20.0</v>
      </c>
      <c r="AF124" s="26">
        <v>0.410876132930514</v>
      </c>
      <c r="AG124" s="27">
        <v>0.577067669172932</v>
      </c>
      <c r="AH124" s="36">
        <v>0.558676028084253</v>
      </c>
      <c r="AI124" s="1"/>
      <c r="AJ124" s="1"/>
      <c r="AK124" s="1"/>
      <c r="AL124" s="1"/>
      <c r="AM124" s="1"/>
      <c r="AN124" s="1"/>
      <c r="AO124" s="1">
        <v>13.0</v>
      </c>
      <c r="AP124" s="16">
        <f t="shared" ref="AP124:AP125" si="27">0.01+(2*AO124)/100</f>
        <v>0.27</v>
      </c>
      <c r="AQ124" s="1">
        <v>0.90695238</v>
      </c>
      <c r="AR124" s="1">
        <v>0.0228222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21" t="s">
        <v>272</v>
      </c>
      <c r="BF124" s="21">
        <v>549.0</v>
      </c>
      <c r="BG124" s="21">
        <v>20.0</v>
      </c>
      <c r="BH124" s="26">
        <v>0.410876132930514</v>
      </c>
      <c r="BI124" s="27">
        <v>0.577067669172932</v>
      </c>
      <c r="BJ124" s="30">
        <f t="shared" si="11"/>
        <v>0.5578589567</v>
      </c>
      <c r="BK124" s="36">
        <v>0.558676028084253</v>
      </c>
      <c r="BL124" s="31">
        <f t="shared" si="12"/>
        <v>0.000817071419</v>
      </c>
      <c r="BM124" s="1"/>
      <c r="BN124" s="31">
        <v>-0.00395004935862192</v>
      </c>
      <c r="BO124" s="1"/>
      <c r="BP124" s="1"/>
      <c r="BQ124" s="1">
        <f t="shared" si="15"/>
        <v>123</v>
      </c>
      <c r="BR124" s="1">
        <f t="shared" si="13"/>
        <v>0.1516646116</v>
      </c>
      <c r="BS124" s="1">
        <v>0.38</v>
      </c>
      <c r="BT124" s="1">
        <v>0.5194805194805194</v>
      </c>
      <c r="BU124" s="1">
        <v>0.5063529411764706</v>
      </c>
      <c r="BV124" s="1"/>
      <c r="BW124" s="1"/>
    </row>
    <row r="125" ht="12.0" customHeight="1">
      <c r="A125" s="39"/>
      <c r="B125" s="39"/>
      <c r="C125" s="3" t="s">
        <v>273</v>
      </c>
      <c r="D125" s="3">
        <v>156.0</v>
      </c>
      <c r="E125" s="24">
        <v>46.0</v>
      </c>
      <c r="F125" s="25">
        <v>24.0</v>
      </c>
      <c r="G125" s="24">
        <v>209.0</v>
      </c>
      <c r="H125" s="25">
        <v>60.0</v>
      </c>
      <c r="I125" s="26">
        <f t="shared" si="2"/>
        <v>0.6571428571</v>
      </c>
      <c r="J125" s="27">
        <f t="shared" si="3"/>
        <v>0.7769516729</v>
      </c>
      <c r="K125" s="28">
        <f t="shared" si="4"/>
        <v>0.7522123894</v>
      </c>
      <c r="L125" s="29">
        <f t="shared" si="5"/>
        <v>0.3126843658</v>
      </c>
      <c r="M125" s="10">
        <f t="shared" si="6"/>
        <v>3.842857143</v>
      </c>
      <c r="N125" s="30">
        <f t="shared" si="7"/>
        <v>0.7586159411</v>
      </c>
      <c r="O125" s="31">
        <f t="shared" si="8"/>
        <v>-0.006403551756</v>
      </c>
      <c r="P125" s="32">
        <f t="shared" si="9"/>
        <v>0.7693511468</v>
      </c>
      <c r="Q125" s="33">
        <f t="shared" si="10"/>
        <v>0.007600526026</v>
      </c>
      <c r="R125" s="1"/>
      <c r="S125" s="16">
        <v>0.7693511443330674</v>
      </c>
      <c r="T125" s="16">
        <v>0.7769516728624535</v>
      </c>
      <c r="U125" s="16">
        <v>-0.003915365504660984</v>
      </c>
      <c r="V125" s="16">
        <v>-0.005199690209588104</v>
      </c>
      <c r="W125" s="1"/>
      <c r="X125" s="1"/>
      <c r="Y125" s="19"/>
      <c r="Z125" s="19"/>
      <c r="AA125" s="19"/>
      <c r="AB125" s="1"/>
      <c r="AC125" s="21" t="s">
        <v>274</v>
      </c>
      <c r="AD125" s="21">
        <v>342.0</v>
      </c>
      <c r="AE125" s="21">
        <v>20.0</v>
      </c>
      <c r="AF125" s="26">
        <v>0.411764705882353</v>
      </c>
      <c r="AG125" s="27">
        <v>0.641411520498184</v>
      </c>
      <c r="AH125" s="36">
        <v>0.617783985102421</v>
      </c>
      <c r="AI125" s="1"/>
      <c r="AJ125" s="1"/>
      <c r="AK125" s="1"/>
      <c r="AL125" s="1"/>
      <c r="AM125" s="1"/>
      <c r="AN125" s="1"/>
      <c r="AO125" s="1">
        <v>14.0</v>
      </c>
      <c r="AP125" s="16">
        <f t="shared" si="27"/>
        <v>0.29</v>
      </c>
      <c r="AQ125" s="1">
        <v>0.94231821</v>
      </c>
      <c r="AR125" s="1">
        <v>0.012782237</v>
      </c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21" t="s">
        <v>274</v>
      </c>
      <c r="BF125" s="21">
        <v>342.0</v>
      </c>
      <c r="BG125" s="21">
        <v>20.0</v>
      </c>
      <c r="BH125" s="26">
        <v>0.411764705882353</v>
      </c>
      <c r="BI125" s="27">
        <v>0.641411520498184</v>
      </c>
      <c r="BJ125" s="30">
        <f t="shared" si="11"/>
        <v>0.6152096148</v>
      </c>
      <c r="BK125" s="36">
        <v>0.617783985102421</v>
      </c>
      <c r="BL125" s="31">
        <f t="shared" si="12"/>
        <v>0.002574370339</v>
      </c>
      <c r="BM125" s="1"/>
      <c r="BN125" s="31">
        <v>-0.00391536550466098</v>
      </c>
      <c r="BO125" s="1"/>
      <c r="BP125" s="1"/>
      <c r="BQ125" s="1">
        <f t="shared" si="15"/>
        <v>124</v>
      </c>
      <c r="BR125" s="1">
        <f t="shared" si="13"/>
        <v>0.1528976572</v>
      </c>
      <c r="BS125" s="1">
        <v>0.3644067796610169</v>
      </c>
      <c r="BT125" s="1">
        <v>0.52</v>
      </c>
      <c r="BU125" s="1">
        <v>0.506578947368421</v>
      </c>
      <c r="BV125" s="1"/>
      <c r="BW125" s="1"/>
    </row>
    <row r="126" ht="12.0" customHeight="1">
      <c r="A126" s="39"/>
      <c r="B126" s="39"/>
      <c r="C126" s="3" t="s">
        <v>275</v>
      </c>
      <c r="D126" s="3">
        <v>158.0</v>
      </c>
      <c r="E126" s="24">
        <v>8.0</v>
      </c>
      <c r="F126" s="25">
        <v>11.0</v>
      </c>
      <c r="G126" s="24">
        <v>164.0</v>
      </c>
      <c r="H126" s="25">
        <v>78.0</v>
      </c>
      <c r="I126" s="26">
        <f t="shared" si="2"/>
        <v>0.4210526316</v>
      </c>
      <c r="J126" s="27">
        <f t="shared" si="3"/>
        <v>0.6776859504</v>
      </c>
      <c r="K126" s="28">
        <f t="shared" si="4"/>
        <v>0.6590038314</v>
      </c>
      <c r="L126" s="29">
        <f t="shared" si="5"/>
        <v>0.3295019157</v>
      </c>
      <c r="M126" s="10">
        <f t="shared" si="6"/>
        <v>12.73684211</v>
      </c>
      <c r="N126" s="30">
        <f t="shared" si="7"/>
        <v>0.648139507</v>
      </c>
      <c r="O126" s="31">
        <f t="shared" si="8"/>
        <v>0.01086432441</v>
      </c>
      <c r="P126" s="32">
        <f t="shared" si="9"/>
        <v>0.6899162007</v>
      </c>
      <c r="Q126" s="33">
        <f t="shared" si="10"/>
        <v>-0.01223025025</v>
      </c>
      <c r="R126" s="1"/>
      <c r="S126" s="16">
        <v>0.6899161996918937</v>
      </c>
      <c r="T126" s="16">
        <v>0.6776859504132231</v>
      </c>
      <c r="U126" s="16">
        <v>-0.003867998072131895</v>
      </c>
      <c r="V126" s="16">
        <v>-0.005199154409634255</v>
      </c>
      <c r="W126" s="1"/>
      <c r="X126" s="1"/>
      <c r="Y126" s="19"/>
      <c r="Z126" s="19"/>
      <c r="AA126" s="19"/>
      <c r="AB126" s="1"/>
      <c r="AC126" s="21" t="s">
        <v>276</v>
      </c>
      <c r="AD126" s="21">
        <v>521.0</v>
      </c>
      <c r="AE126" s="21">
        <v>20.0</v>
      </c>
      <c r="AF126" s="26">
        <v>0.412262156448203</v>
      </c>
      <c r="AG126" s="27">
        <v>0.494670123883607</v>
      </c>
      <c r="AH126" s="36">
        <v>0.484787018255578</v>
      </c>
      <c r="AI126" s="1"/>
      <c r="AJ126" s="1"/>
      <c r="AK126" s="1"/>
      <c r="AL126" s="1"/>
      <c r="AM126" s="1"/>
      <c r="AN126" s="1"/>
      <c r="AO126" s="1">
        <v>15.0</v>
      </c>
      <c r="AP126" s="16">
        <f>30.89%</f>
        <v>0.3089</v>
      </c>
      <c r="AQ126" s="1">
        <v>0.8950400233</v>
      </c>
      <c r="AR126" s="1">
        <v>0.034430488</v>
      </c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21" t="s">
        <v>276</v>
      </c>
      <c r="BF126" s="21">
        <v>521.0</v>
      </c>
      <c r="BG126" s="21">
        <v>20.0</v>
      </c>
      <c r="BH126" s="26">
        <v>0.412262156448203</v>
      </c>
      <c r="BI126" s="27">
        <v>0.494670123883607</v>
      </c>
      <c r="BJ126" s="30">
        <f t="shared" si="11"/>
        <v>0.4846437262</v>
      </c>
      <c r="BK126" s="36">
        <v>0.484787018255578</v>
      </c>
      <c r="BL126" s="31">
        <f t="shared" si="12"/>
        <v>0.0001432920409</v>
      </c>
      <c r="BM126" s="1"/>
      <c r="BN126" s="31">
        <v>-0.00386799807213201</v>
      </c>
      <c r="BO126" s="1"/>
      <c r="BP126" s="1"/>
      <c r="BQ126" s="1">
        <f t="shared" si="15"/>
        <v>125</v>
      </c>
      <c r="BR126" s="1">
        <f t="shared" si="13"/>
        <v>0.1541307028</v>
      </c>
      <c r="BS126" s="1">
        <v>0.44571428571428573</v>
      </c>
      <c r="BT126" s="1">
        <v>0.5117860380779692</v>
      </c>
      <c r="BU126" s="1">
        <v>0.506929861402772</v>
      </c>
      <c r="BV126" s="1"/>
      <c r="BW126" s="1"/>
    </row>
    <row r="127" ht="12.0" customHeight="1">
      <c r="A127" s="39"/>
      <c r="B127" s="39"/>
      <c r="C127" s="3" t="s">
        <v>277</v>
      </c>
      <c r="D127" s="3">
        <v>159.0</v>
      </c>
      <c r="E127" s="24">
        <v>44.0</v>
      </c>
      <c r="F127" s="25">
        <v>7.0</v>
      </c>
      <c r="G127" s="24">
        <v>185.0</v>
      </c>
      <c r="H127" s="25">
        <v>24.0</v>
      </c>
      <c r="I127" s="26">
        <f t="shared" si="2"/>
        <v>0.862745098</v>
      </c>
      <c r="J127" s="27">
        <f t="shared" si="3"/>
        <v>0.8851674641</v>
      </c>
      <c r="K127" s="28">
        <f t="shared" si="4"/>
        <v>0.8807692308</v>
      </c>
      <c r="L127" s="29">
        <f t="shared" si="5"/>
        <v>0.2615384615</v>
      </c>
      <c r="M127" s="10">
        <f t="shared" si="6"/>
        <v>4.098039216</v>
      </c>
      <c r="N127" s="30">
        <f t="shared" si="7"/>
        <v>0.8814135766</v>
      </c>
      <c r="O127" s="31">
        <f t="shared" si="8"/>
        <v>-0.0006443457826</v>
      </c>
      <c r="P127" s="32">
        <f t="shared" si="9"/>
        <v>0.8843646685</v>
      </c>
      <c r="Q127" s="33">
        <f t="shared" si="10"/>
        <v>0.0008027955957</v>
      </c>
      <c r="R127" s="1"/>
      <c r="S127" s="16">
        <v>0.884364663989499</v>
      </c>
      <c r="T127" s="16">
        <v>0.8851674641148325</v>
      </c>
      <c r="U127" s="16">
        <v>-0.003835110891253546</v>
      </c>
      <c r="V127" s="16">
        <v>-0.005197435406928186</v>
      </c>
      <c r="W127" s="1"/>
      <c r="X127" s="1"/>
      <c r="Y127" s="19"/>
      <c r="Z127" s="19"/>
      <c r="AA127" s="19"/>
      <c r="AB127" s="1"/>
      <c r="AC127" s="21" t="s">
        <v>278</v>
      </c>
      <c r="AD127" s="21">
        <v>499.0</v>
      </c>
      <c r="AE127" s="21">
        <v>20.0</v>
      </c>
      <c r="AF127" s="26">
        <v>0.412371134020619</v>
      </c>
      <c r="AG127" s="27">
        <v>0.501762114537445</v>
      </c>
      <c r="AH127" s="36">
        <v>0.494724025974026</v>
      </c>
      <c r="AI127" s="1"/>
      <c r="AJ127" s="1"/>
      <c r="AK127" s="1"/>
      <c r="AL127" s="1"/>
      <c r="AM127" s="1"/>
      <c r="AN127" s="1"/>
      <c r="AO127" s="1">
        <v>16.0</v>
      </c>
      <c r="AP127" s="16">
        <f t="shared" ref="AP127:AP129" si="28">0.01+(2*AO127)/100</f>
        <v>0.33</v>
      </c>
      <c r="AQ127" s="1">
        <v>0.85642864</v>
      </c>
      <c r="AR127" s="1">
        <v>0.051511264</v>
      </c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21" t="s">
        <v>278</v>
      </c>
      <c r="BF127" s="21">
        <v>499.0</v>
      </c>
      <c r="BG127" s="21">
        <v>20.0</v>
      </c>
      <c r="BH127" s="26">
        <v>0.412371134020619</v>
      </c>
      <c r="BI127" s="27">
        <v>0.501762114537445</v>
      </c>
      <c r="BJ127" s="30">
        <f t="shared" si="11"/>
        <v>0.4909668304</v>
      </c>
      <c r="BK127" s="36">
        <v>0.494724025974026</v>
      </c>
      <c r="BL127" s="31">
        <f t="shared" si="12"/>
        <v>0.003757195586</v>
      </c>
      <c r="BM127" s="1"/>
      <c r="BN127" s="31">
        <v>-0.00383511089125355</v>
      </c>
      <c r="BO127" s="1"/>
      <c r="BP127" s="1"/>
      <c r="BQ127" s="1">
        <f t="shared" si="15"/>
        <v>126</v>
      </c>
      <c r="BR127" s="1">
        <f t="shared" si="13"/>
        <v>0.1553637485</v>
      </c>
      <c r="BS127" s="1">
        <v>0.39864864864864863</v>
      </c>
      <c r="BT127" s="1">
        <v>0.5167518455423055</v>
      </c>
      <c r="BU127" s="1">
        <v>0.5075955997904662</v>
      </c>
      <c r="BV127" s="1"/>
      <c r="BW127" s="1"/>
    </row>
    <row r="128" ht="12.0" customHeight="1">
      <c r="A128" s="39"/>
      <c r="B128" s="39"/>
      <c r="C128" s="3" t="s">
        <v>279</v>
      </c>
      <c r="D128" s="3">
        <v>160.0</v>
      </c>
      <c r="E128" s="24">
        <v>125.0</v>
      </c>
      <c r="F128" s="25">
        <v>39.0</v>
      </c>
      <c r="G128" s="24">
        <v>547.0</v>
      </c>
      <c r="H128" s="25">
        <v>83.0</v>
      </c>
      <c r="I128" s="26">
        <f t="shared" si="2"/>
        <v>0.762195122</v>
      </c>
      <c r="J128" s="27">
        <f t="shared" si="3"/>
        <v>0.8682539683</v>
      </c>
      <c r="K128" s="28">
        <f t="shared" si="4"/>
        <v>0.8463476071</v>
      </c>
      <c r="L128" s="29">
        <f t="shared" si="5"/>
        <v>0.2619647355</v>
      </c>
      <c r="M128" s="10">
        <f t="shared" si="6"/>
        <v>3.841463415</v>
      </c>
      <c r="N128" s="30">
        <f t="shared" si="7"/>
        <v>0.8501206451</v>
      </c>
      <c r="O128" s="31">
        <f t="shared" si="8"/>
        <v>-0.003773038016</v>
      </c>
      <c r="P128" s="32">
        <f t="shared" si="9"/>
        <v>0.8636646466</v>
      </c>
      <c r="Q128" s="33">
        <f t="shared" si="10"/>
        <v>0.004589321625</v>
      </c>
      <c r="R128" s="1"/>
      <c r="S128" s="16">
        <v>0.863664643177808</v>
      </c>
      <c r="T128" s="16">
        <v>0.8682539682539683</v>
      </c>
      <c r="U128" s="16">
        <v>-0.0037730408537725024</v>
      </c>
      <c r="V128" s="16">
        <v>-0.005194810012542073</v>
      </c>
      <c r="W128" s="1"/>
      <c r="X128" s="1"/>
      <c r="Y128" s="19"/>
      <c r="Z128" s="19"/>
      <c r="AA128" s="19"/>
      <c r="AB128" s="1"/>
      <c r="AC128" s="21" t="s">
        <v>280</v>
      </c>
      <c r="AD128" s="21">
        <v>528.0</v>
      </c>
      <c r="AE128" s="21">
        <v>20.0</v>
      </c>
      <c r="AF128" s="26">
        <v>0.412935323383085</v>
      </c>
      <c r="AG128" s="27">
        <v>0.393103448275862</v>
      </c>
      <c r="AH128" s="36">
        <v>0.394781144781145</v>
      </c>
      <c r="AI128" s="1"/>
      <c r="AJ128" s="1"/>
      <c r="AK128" s="1"/>
      <c r="AL128" s="1"/>
      <c r="AM128" s="1"/>
      <c r="AN128" s="1"/>
      <c r="AO128" s="1">
        <v>17.0</v>
      </c>
      <c r="AP128" s="16">
        <f t="shared" si="28"/>
        <v>0.35</v>
      </c>
      <c r="AQ128" s="1">
        <v>0.88730529</v>
      </c>
      <c r="AR128" s="1">
        <v>0.04029478</v>
      </c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21" t="s">
        <v>280</v>
      </c>
      <c r="BF128" s="21">
        <v>528.0</v>
      </c>
      <c r="BG128" s="21">
        <v>20.0</v>
      </c>
      <c r="BH128" s="26">
        <v>0.412935323383085</v>
      </c>
      <c r="BI128" s="27">
        <v>0.393103448275862</v>
      </c>
      <c r="BJ128" s="30">
        <f t="shared" si="11"/>
        <v>0.3943299552</v>
      </c>
      <c r="BK128" s="36">
        <v>0.394781144781145</v>
      </c>
      <c r="BL128" s="31">
        <f t="shared" si="12"/>
        <v>0.0004511896213</v>
      </c>
      <c r="BM128" s="1"/>
      <c r="BN128" s="31">
        <v>-0.0037730408537725</v>
      </c>
      <c r="BO128" s="1"/>
      <c r="BP128" s="1"/>
      <c r="BQ128" s="1">
        <f t="shared" si="15"/>
        <v>127</v>
      </c>
      <c r="BR128" s="1">
        <f t="shared" si="13"/>
        <v>0.1565967941</v>
      </c>
      <c r="BS128" s="1">
        <v>0.2857142857142857</v>
      </c>
      <c r="BT128" s="1">
        <v>0.5252643948296122</v>
      </c>
      <c r="BU128" s="1">
        <v>0.5087527352297593</v>
      </c>
      <c r="BV128" s="1"/>
      <c r="BW128" s="1"/>
    </row>
    <row r="129" ht="12.0" customHeight="1">
      <c r="A129" s="39"/>
      <c r="B129" s="39"/>
      <c r="C129" s="3" t="s">
        <v>281</v>
      </c>
      <c r="D129" s="3">
        <v>167.0</v>
      </c>
      <c r="E129" s="24">
        <v>158.0</v>
      </c>
      <c r="F129" s="25">
        <v>104.0</v>
      </c>
      <c r="G129" s="24">
        <v>671.0</v>
      </c>
      <c r="H129" s="25">
        <v>463.0</v>
      </c>
      <c r="I129" s="26">
        <f t="shared" si="2"/>
        <v>0.6030534351</v>
      </c>
      <c r="J129" s="27">
        <f t="shared" si="3"/>
        <v>0.5917107584</v>
      </c>
      <c r="K129" s="28">
        <f t="shared" si="4"/>
        <v>0.5938395415</v>
      </c>
      <c r="L129" s="29">
        <f t="shared" si="5"/>
        <v>0.4448424069</v>
      </c>
      <c r="M129" s="10">
        <f t="shared" si="6"/>
        <v>4.328244275</v>
      </c>
      <c r="N129" s="30">
        <f t="shared" si="7"/>
        <v>0.5937045261</v>
      </c>
      <c r="O129" s="31">
        <f t="shared" si="8"/>
        <v>0.0001350154133</v>
      </c>
      <c r="P129" s="32">
        <f t="shared" si="9"/>
        <v>0.59186904</v>
      </c>
      <c r="Q129" s="33">
        <f t="shared" si="10"/>
        <v>-0.0001582816002</v>
      </c>
      <c r="R129" s="1"/>
      <c r="S129" s="16">
        <v>0.5918690378952365</v>
      </c>
      <c r="T129" s="16">
        <v>0.591710758377425</v>
      </c>
      <c r="U129" s="16">
        <v>-0.0037639573944431293</v>
      </c>
      <c r="V129" s="16">
        <v>-0.005163804330294064</v>
      </c>
      <c r="W129" s="1"/>
      <c r="X129" s="1"/>
      <c r="Y129" s="19"/>
      <c r="Z129" s="19"/>
      <c r="AA129" s="19"/>
      <c r="AB129" s="1"/>
      <c r="AC129" s="21" t="s">
        <v>282</v>
      </c>
      <c r="AD129" s="21">
        <v>833.0</v>
      </c>
      <c r="AE129" s="21">
        <v>20.0</v>
      </c>
      <c r="AF129" s="26">
        <v>0.413005272407733</v>
      </c>
      <c r="AG129" s="27">
        <v>0.491854636591479</v>
      </c>
      <c r="AH129" s="36">
        <v>0.471131639722864</v>
      </c>
      <c r="AI129" s="1"/>
      <c r="AJ129" s="1"/>
      <c r="AK129" s="1"/>
      <c r="AL129" s="1"/>
      <c r="AM129" s="1"/>
      <c r="AN129" s="1"/>
      <c r="AO129" s="1">
        <v>18.0</v>
      </c>
      <c r="AP129" s="16">
        <f t="shared" si="28"/>
        <v>0.37</v>
      </c>
      <c r="AQ129" s="1">
        <v>0.8899377043</v>
      </c>
      <c r="AR129" s="1">
        <v>0.04255524</v>
      </c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21" t="s">
        <v>282</v>
      </c>
      <c r="BF129" s="21">
        <v>833.0</v>
      </c>
      <c r="BG129" s="21">
        <v>20.0</v>
      </c>
      <c r="BH129" s="26">
        <v>0.413005272407733</v>
      </c>
      <c r="BI129" s="27">
        <v>0.491854636591479</v>
      </c>
      <c r="BJ129" s="30">
        <f t="shared" si="11"/>
        <v>0.4822149688</v>
      </c>
      <c r="BK129" s="36">
        <v>0.471131639722864</v>
      </c>
      <c r="BL129" s="31">
        <f t="shared" si="12"/>
        <v>-0.01108332905</v>
      </c>
      <c r="BM129" s="1"/>
      <c r="BN129" s="31">
        <v>-0.00376395739444313</v>
      </c>
      <c r="BO129" s="1"/>
      <c r="BP129" s="1"/>
      <c r="BQ129" s="1">
        <f t="shared" si="15"/>
        <v>128</v>
      </c>
      <c r="BR129" s="1">
        <f t="shared" si="13"/>
        <v>0.1578298397</v>
      </c>
      <c r="BS129" s="1">
        <v>0.4418604651162791</v>
      </c>
      <c r="BT129" s="1">
        <v>0.5210727969348659</v>
      </c>
      <c r="BU129" s="1">
        <v>0.5098684210526315</v>
      </c>
      <c r="BV129" s="1"/>
      <c r="BW129" s="1"/>
    </row>
    <row r="130" ht="12.0" customHeight="1">
      <c r="A130" s="39"/>
      <c r="B130" s="39"/>
      <c r="C130" s="3" t="s">
        <v>283</v>
      </c>
      <c r="D130" s="3">
        <v>168.0</v>
      </c>
      <c r="E130" s="24">
        <v>1.0</v>
      </c>
      <c r="F130" s="25">
        <v>1.0</v>
      </c>
      <c r="G130" s="24">
        <v>3.0</v>
      </c>
      <c r="H130" s="25">
        <v>3.0</v>
      </c>
      <c r="I130" s="26">
        <f t="shared" si="2"/>
        <v>0.5</v>
      </c>
      <c r="J130" s="27">
        <f t="shared" si="3"/>
        <v>0.5</v>
      </c>
      <c r="K130" s="28">
        <f t="shared" si="4"/>
        <v>0.5</v>
      </c>
      <c r="L130" s="29">
        <f t="shared" si="5"/>
        <v>0.5</v>
      </c>
      <c r="M130" s="10">
        <f t="shared" si="6"/>
        <v>3</v>
      </c>
      <c r="N130" s="30">
        <f t="shared" si="7"/>
        <v>0.4997388427</v>
      </c>
      <c r="O130" s="31">
        <f t="shared" si="8"/>
        <v>0.0002611572677</v>
      </c>
      <c r="P130" s="32">
        <f t="shared" si="9"/>
        <v>0.5002991492</v>
      </c>
      <c r="Q130" s="33">
        <f t="shared" si="10"/>
        <v>-0.0002991492185</v>
      </c>
      <c r="R130" s="1"/>
      <c r="S130" s="16">
        <v>0.5002991478197366</v>
      </c>
      <c r="T130" s="16">
        <v>0.5</v>
      </c>
      <c r="U130" s="16">
        <v>-0.0037634899325872384</v>
      </c>
      <c r="V130" s="16">
        <v>-0.005140016879610854</v>
      </c>
      <c r="W130" s="1"/>
      <c r="X130" s="1"/>
      <c r="Y130" s="19"/>
      <c r="Z130" s="19"/>
      <c r="AA130" s="19"/>
      <c r="AB130" s="1"/>
      <c r="AC130" s="21" t="s">
        <v>284</v>
      </c>
      <c r="AD130" s="21">
        <v>329.0</v>
      </c>
      <c r="AE130" s="21">
        <v>20.0</v>
      </c>
      <c r="AF130" s="26">
        <v>0.416666666666667</v>
      </c>
      <c r="AG130" s="27">
        <v>0.553546592489569</v>
      </c>
      <c r="AH130" s="36">
        <v>0.54398447606727</v>
      </c>
      <c r="AI130" s="1"/>
      <c r="AJ130" s="1"/>
      <c r="AK130" s="1"/>
      <c r="AL130" s="1"/>
      <c r="AM130" s="1"/>
      <c r="AN130" s="1"/>
      <c r="AO130" s="1">
        <v>19.0</v>
      </c>
      <c r="AP130" s="16">
        <v>0.3912</v>
      </c>
      <c r="AQ130" s="1">
        <v>0.904854056</v>
      </c>
      <c r="AR130" s="1">
        <v>0.037181676</v>
      </c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21" t="s">
        <v>284</v>
      </c>
      <c r="BF130" s="21">
        <v>329.0</v>
      </c>
      <c r="BG130" s="21">
        <v>20.0</v>
      </c>
      <c r="BH130" s="26">
        <v>0.416666666666667</v>
      </c>
      <c r="BI130" s="27">
        <v>0.553546592489569</v>
      </c>
      <c r="BJ130" s="30">
        <f t="shared" si="11"/>
        <v>0.5374521417</v>
      </c>
      <c r="BK130" s="36">
        <v>0.54398447606727</v>
      </c>
      <c r="BL130" s="31">
        <f t="shared" si="12"/>
        <v>0.00653233432</v>
      </c>
      <c r="BM130" s="1"/>
      <c r="BN130" s="31">
        <v>-0.00376348993258735</v>
      </c>
      <c r="BO130" s="1"/>
      <c r="BP130" s="1"/>
      <c r="BQ130" s="1">
        <f t="shared" si="15"/>
        <v>129</v>
      </c>
      <c r="BR130" s="1">
        <f t="shared" si="13"/>
        <v>0.1590628853</v>
      </c>
      <c r="BS130" s="1">
        <v>0.3972602739726027</v>
      </c>
      <c r="BT130" s="1">
        <v>0.5169628432956381</v>
      </c>
      <c r="BU130" s="1">
        <v>0.5102974828375286</v>
      </c>
      <c r="BV130" s="1"/>
      <c r="BW130" s="1"/>
    </row>
    <row r="131" ht="12.0" customHeight="1">
      <c r="A131" s="39"/>
      <c r="B131" s="39"/>
      <c r="C131" s="3" t="s">
        <v>285</v>
      </c>
      <c r="D131" s="3">
        <v>169.0</v>
      </c>
      <c r="E131" s="24">
        <v>118.0</v>
      </c>
      <c r="F131" s="25">
        <v>94.0</v>
      </c>
      <c r="G131" s="24">
        <v>734.0</v>
      </c>
      <c r="H131" s="25">
        <v>487.0</v>
      </c>
      <c r="I131" s="26">
        <f t="shared" si="2"/>
        <v>0.5566037736</v>
      </c>
      <c r="J131" s="27">
        <f t="shared" si="3"/>
        <v>0.6011466011</v>
      </c>
      <c r="K131" s="28">
        <f t="shared" si="4"/>
        <v>0.5945568737</v>
      </c>
      <c r="L131" s="29">
        <f t="shared" si="5"/>
        <v>0.4221912073</v>
      </c>
      <c r="M131" s="10">
        <f t="shared" si="6"/>
        <v>5.759433962</v>
      </c>
      <c r="N131" s="30">
        <f t="shared" si="7"/>
        <v>0.5950938402</v>
      </c>
      <c r="O131" s="31">
        <f t="shared" si="8"/>
        <v>-0.0005369665375</v>
      </c>
      <c r="P131" s="32">
        <f t="shared" si="9"/>
        <v>0.6005236838</v>
      </c>
      <c r="Q131" s="33">
        <f t="shared" si="10"/>
        <v>0.0006229173832</v>
      </c>
      <c r="R131" s="1"/>
      <c r="S131" s="16">
        <v>0.6005236820079554</v>
      </c>
      <c r="T131" s="16">
        <v>0.6011466011466011</v>
      </c>
      <c r="U131" s="16">
        <v>-0.003757228287359915</v>
      </c>
      <c r="V131" s="16">
        <v>-0.0051232744794864615</v>
      </c>
      <c r="W131" s="1"/>
      <c r="X131" s="1"/>
      <c r="Y131" s="19"/>
      <c r="Z131" s="19"/>
      <c r="AA131" s="19"/>
      <c r="AB131" s="1"/>
      <c r="AC131" s="21" t="s">
        <v>269</v>
      </c>
      <c r="AD131" s="21">
        <v>154.0</v>
      </c>
      <c r="AE131" s="21">
        <v>20.0</v>
      </c>
      <c r="AF131" s="26">
        <v>0.416666666666667</v>
      </c>
      <c r="AG131" s="27">
        <v>0.897058823529412</v>
      </c>
      <c r="AH131" s="36">
        <v>0.825</v>
      </c>
      <c r="AI131" s="1"/>
      <c r="AJ131" s="1"/>
      <c r="AK131" s="1"/>
      <c r="AL131" s="1"/>
      <c r="AM131" s="1"/>
      <c r="AN131" s="1"/>
      <c r="AO131" s="1">
        <v>20.0</v>
      </c>
      <c r="AP131" s="16">
        <v>0.4114</v>
      </c>
      <c r="AQ131" s="1">
        <v>0.8666842228</v>
      </c>
      <c r="AR131" s="1">
        <v>0.05736441</v>
      </c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21" t="s">
        <v>269</v>
      </c>
      <c r="BF131" s="21">
        <v>154.0</v>
      </c>
      <c r="BG131" s="21">
        <v>20.0</v>
      </c>
      <c r="BH131" s="26">
        <v>0.416666666666667</v>
      </c>
      <c r="BI131" s="27">
        <v>0.897058823529412</v>
      </c>
      <c r="BJ131" s="30">
        <f t="shared" si="11"/>
        <v>0.8428917672</v>
      </c>
      <c r="BK131" s="36">
        <v>0.825</v>
      </c>
      <c r="BL131" s="31">
        <f t="shared" si="12"/>
        <v>-0.01789176718</v>
      </c>
      <c r="BM131" s="1"/>
      <c r="BN131" s="31">
        <v>-0.00375722828735991</v>
      </c>
      <c r="BO131" s="1"/>
      <c r="BP131" s="1"/>
      <c r="BQ131" s="1">
        <f t="shared" si="15"/>
        <v>130</v>
      </c>
      <c r="BR131" s="1">
        <f t="shared" si="13"/>
        <v>0.1602959309</v>
      </c>
      <c r="BS131" s="1">
        <v>0.4653679653679654</v>
      </c>
      <c r="BT131" s="1">
        <v>0.5164712451144612</v>
      </c>
      <c r="BU131" s="1">
        <v>0.5106330365974283</v>
      </c>
      <c r="BV131" s="1"/>
      <c r="BW131" s="1"/>
    </row>
    <row r="132" ht="12.0" customHeight="1">
      <c r="A132" s="39"/>
      <c r="B132" s="39"/>
      <c r="C132" s="3" t="s">
        <v>286</v>
      </c>
      <c r="D132" s="3">
        <v>170.0</v>
      </c>
      <c r="E132" s="24">
        <v>127.0</v>
      </c>
      <c r="F132" s="25">
        <v>60.0</v>
      </c>
      <c r="G132" s="24">
        <v>750.0</v>
      </c>
      <c r="H132" s="25">
        <v>322.0</v>
      </c>
      <c r="I132" s="26">
        <f t="shared" si="2"/>
        <v>0.679144385</v>
      </c>
      <c r="J132" s="27">
        <f t="shared" si="3"/>
        <v>0.6996268657</v>
      </c>
      <c r="K132" s="28">
        <f t="shared" si="4"/>
        <v>0.6965845909</v>
      </c>
      <c r="L132" s="29">
        <f t="shared" si="5"/>
        <v>0.3566322478</v>
      </c>
      <c r="M132" s="10">
        <f t="shared" si="6"/>
        <v>5.732620321</v>
      </c>
      <c r="N132" s="30">
        <f t="shared" si="7"/>
        <v>0.6969097838</v>
      </c>
      <c r="O132" s="31">
        <f t="shared" si="8"/>
        <v>-0.0003251928902</v>
      </c>
      <c r="P132" s="32">
        <f t="shared" si="9"/>
        <v>0.6992389212</v>
      </c>
      <c r="Q132" s="33">
        <f t="shared" si="10"/>
        <v>0.0003879444631</v>
      </c>
      <c r="R132" s="1"/>
      <c r="S132" s="16">
        <v>0.6992389185209797</v>
      </c>
      <c r="T132" s="16">
        <v>0.6996268656716418</v>
      </c>
      <c r="U132" s="16">
        <v>-0.0036498402549250963</v>
      </c>
      <c r="V132" s="16">
        <v>-0.005112185029123695</v>
      </c>
      <c r="W132" s="1"/>
      <c r="X132" s="1"/>
      <c r="Y132" s="19"/>
      <c r="Z132" s="19"/>
      <c r="AA132" s="19"/>
      <c r="AB132" s="1"/>
      <c r="AC132" s="21" t="s">
        <v>129</v>
      </c>
      <c r="AD132" s="21">
        <v>53.0</v>
      </c>
      <c r="AE132" s="21">
        <v>20.0</v>
      </c>
      <c r="AF132" s="26">
        <v>0.41726618705036</v>
      </c>
      <c r="AG132" s="27">
        <v>0.604248183342649</v>
      </c>
      <c r="AH132" s="36">
        <v>0.590767634854772</v>
      </c>
      <c r="AI132" s="1"/>
      <c r="AJ132" s="1"/>
      <c r="AK132" s="1"/>
      <c r="AL132" s="1"/>
      <c r="AM132" s="1"/>
      <c r="AN132" s="1"/>
      <c r="AO132" s="1"/>
      <c r="AP132" s="16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21" t="s">
        <v>129</v>
      </c>
      <c r="BF132" s="21">
        <v>53.0</v>
      </c>
      <c r="BG132" s="21">
        <v>20.0</v>
      </c>
      <c r="BH132" s="26">
        <v>0.41726618705036</v>
      </c>
      <c r="BI132" s="27">
        <v>0.604248183342649</v>
      </c>
      <c r="BJ132" s="30">
        <f t="shared" si="11"/>
        <v>0.5825843695</v>
      </c>
      <c r="BK132" s="36">
        <v>0.590767634854772</v>
      </c>
      <c r="BL132" s="31">
        <f t="shared" si="12"/>
        <v>0.008183265355</v>
      </c>
      <c r="BM132" s="1"/>
      <c r="BN132" s="31">
        <v>-0.00364984025492521</v>
      </c>
      <c r="BO132" s="1"/>
      <c r="BP132" s="1"/>
      <c r="BQ132" s="1">
        <f t="shared" si="15"/>
        <v>131</v>
      </c>
      <c r="BR132" s="1">
        <f t="shared" si="13"/>
        <v>0.1615289766</v>
      </c>
      <c r="BS132" s="1">
        <v>0.43609022556390975</v>
      </c>
      <c r="BT132" s="1">
        <v>0.5209018318459371</v>
      </c>
      <c r="BU132" s="1">
        <v>0.511482254697286</v>
      </c>
      <c r="BV132" s="1"/>
      <c r="BW132" s="1"/>
    </row>
    <row r="133" ht="12.0" customHeight="1">
      <c r="A133" s="39"/>
      <c r="B133" s="39"/>
      <c r="C133" s="3" t="s">
        <v>287</v>
      </c>
      <c r="D133" s="3">
        <v>171.0</v>
      </c>
      <c r="E133" s="24">
        <v>13.0</v>
      </c>
      <c r="F133" s="25">
        <v>1.0</v>
      </c>
      <c r="G133" s="24">
        <v>38.0</v>
      </c>
      <c r="H133" s="25">
        <v>2.0</v>
      </c>
      <c r="I133" s="26">
        <f t="shared" si="2"/>
        <v>0.9285714286</v>
      </c>
      <c r="J133" s="27">
        <f t="shared" si="3"/>
        <v>0.95</v>
      </c>
      <c r="K133" s="28">
        <f t="shared" si="4"/>
        <v>0.9444444444</v>
      </c>
      <c r="L133" s="29">
        <f t="shared" si="5"/>
        <v>0.2777777778</v>
      </c>
      <c r="M133" s="10">
        <f t="shared" si="6"/>
        <v>2.857142857</v>
      </c>
      <c r="N133" s="30">
        <f t="shared" si="7"/>
        <v>0.9459977908</v>
      </c>
      <c r="O133" s="31">
        <f t="shared" si="8"/>
        <v>-0.001553346318</v>
      </c>
      <c r="P133" s="32">
        <f t="shared" si="9"/>
        <v>0.9480333832</v>
      </c>
      <c r="Q133" s="33">
        <f t="shared" si="10"/>
        <v>0.001966616789</v>
      </c>
      <c r="R133" s="1"/>
      <c r="S133" s="16">
        <v>0.9480333778793025</v>
      </c>
      <c r="T133" s="16">
        <v>0.95</v>
      </c>
      <c r="U133" s="16">
        <v>-0.003576734623868094</v>
      </c>
      <c r="V133" s="16">
        <v>-0.005015299839164156</v>
      </c>
      <c r="W133" s="1"/>
      <c r="X133" s="1"/>
      <c r="Y133" s="19"/>
      <c r="Z133" s="19"/>
      <c r="AA133" s="19"/>
      <c r="AB133" s="1"/>
      <c r="AC133" s="21" t="s">
        <v>288</v>
      </c>
      <c r="AD133" s="21">
        <v>296.0</v>
      </c>
      <c r="AE133" s="21">
        <v>20.0</v>
      </c>
      <c r="AF133" s="26">
        <v>0.417777777777778</v>
      </c>
      <c r="AG133" s="27">
        <v>0.644593895499224</v>
      </c>
      <c r="AH133" s="36">
        <v>0.6209453197405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21" t="s">
        <v>288</v>
      </c>
      <c r="BF133" s="21">
        <v>296.0</v>
      </c>
      <c r="BG133" s="21">
        <v>20.0</v>
      </c>
      <c r="BH133" s="26">
        <v>0.417777777777778</v>
      </c>
      <c r="BI133" s="27">
        <v>0.644593895499224</v>
      </c>
      <c r="BJ133" s="30">
        <f t="shared" si="11"/>
        <v>0.6184925592</v>
      </c>
      <c r="BK133" s="36">
        <v>0.6209453197405</v>
      </c>
      <c r="BL133" s="31">
        <f t="shared" si="12"/>
        <v>0.002452760554</v>
      </c>
      <c r="BM133" s="1"/>
      <c r="BN133" s="31">
        <v>-0.00357673462386809</v>
      </c>
      <c r="BO133" s="1"/>
      <c r="BP133" s="1"/>
      <c r="BQ133" s="1">
        <f t="shared" si="15"/>
        <v>132</v>
      </c>
      <c r="BR133" s="1">
        <f t="shared" si="13"/>
        <v>0.1627620222</v>
      </c>
      <c r="BS133" s="1">
        <v>0.42857142857142855</v>
      </c>
      <c r="BT133" s="1">
        <v>0.5294117647058824</v>
      </c>
      <c r="BU133" s="1">
        <v>0.5121951219512195</v>
      </c>
      <c r="BV133" s="1"/>
      <c r="BW133" s="1"/>
    </row>
    <row r="134" ht="12.0" customHeight="1">
      <c r="A134" s="39"/>
      <c r="B134" s="39"/>
      <c r="C134" s="3" t="s">
        <v>289</v>
      </c>
      <c r="D134" s="3">
        <v>172.0</v>
      </c>
      <c r="E134" s="24">
        <v>108.0</v>
      </c>
      <c r="F134" s="25">
        <v>66.0</v>
      </c>
      <c r="G134" s="24">
        <v>403.0</v>
      </c>
      <c r="H134" s="25">
        <v>317.0</v>
      </c>
      <c r="I134" s="26">
        <f t="shared" si="2"/>
        <v>0.6206896552</v>
      </c>
      <c r="J134" s="27">
        <f t="shared" si="3"/>
        <v>0.5597222222</v>
      </c>
      <c r="K134" s="28">
        <f t="shared" si="4"/>
        <v>0.5715883669</v>
      </c>
      <c r="L134" s="29">
        <f t="shared" si="5"/>
        <v>0.4753914989</v>
      </c>
      <c r="M134" s="10">
        <f t="shared" si="6"/>
        <v>4.137931034</v>
      </c>
      <c r="N134" s="30">
        <f t="shared" si="7"/>
        <v>0.5692939524</v>
      </c>
      <c r="O134" s="31">
        <f t="shared" si="8"/>
        <v>0.002294414537</v>
      </c>
      <c r="P134" s="32">
        <f t="shared" si="9"/>
        <v>0.5624228481</v>
      </c>
      <c r="Q134" s="33">
        <f t="shared" si="10"/>
        <v>-0.002700625926</v>
      </c>
      <c r="R134" s="1"/>
      <c r="S134" s="16">
        <v>0.5624228459332873</v>
      </c>
      <c r="T134" s="16">
        <v>0.5597222222222222</v>
      </c>
      <c r="U134" s="16">
        <v>-0.003567159393493946</v>
      </c>
      <c r="V134" s="16">
        <v>-0.005009688664935452</v>
      </c>
      <c r="W134" s="1"/>
      <c r="X134" s="1"/>
      <c r="Y134" s="19"/>
      <c r="Z134" s="19"/>
      <c r="AA134" s="19"/>
      <c r="AB134" s="1"/>
      <c r="AC134" s="21" t="s">
        <v>290</v>
      </c>
      <c r="AD134" s="21">
        <v>1169.0</v>
      </c>
      <c r="AE134" s="21">
        <v>20.0</v>
      </c>
      <c r="AF134" s="26">
        <v>0.419354838709677</v>
      </c>
      <c r="AG134" s="27">
        <v>0.617088607594937</v>
      </c>
      <c r="AH134" s="36">
        <v>0.599423631123919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21" t="s">
        <v>290</v>
      </c>
      <c r="BF134" s="21">
        <v>1169.0</v>
      </c>
      <c r="BG134" s="21">
        <v>20.0</v>
      </c>
      <c r="BH134" s="26">
        <v>0.419354838709677</v>
      </c>
      <c r="BI134" s="27">
        <v>0.617088607594937</v>
      </c>
      <c r="BJ134" s="30">
        <f t="shared" si="11"/>
        <v>0.5941703857</v>
      </c>
      <c r="BK134" s="36">
        <v>0.599423631123919</v>
      </c>
      <c r="BL134" s="31">
        <f t="shared" si="12"/>
        <v>0.005253245393</v>
      </c>
      <c r="BM134" s="1"/>
      <c r="BN134" s="31">
        <v>-0.00356715939349395</v>
      </c>
      <c r="BO134" s="1"/>
      <c r="BP134" s="1"/>
      <c r="BQ134" s="1">
        <f t="shared" si="15"/>
        <v>133</v>
      </c>
      <c r="BR134" s="1">
        <f t="shared" si="13"/>
        <v>0.1639950678</v>
      </c>
      <c r="BS134" s="1">
        <v>0.359375</v>
      </c>
      <c r="BT134" s="1">
        <v>0.5256241787122208</v>
      </c>
      <c r="BU134" s="1">
        <v>0.5127272727272727</v>
      </c>
      <c r="BV134" s="1"/>
      <c r="BW134" s="1"/>
    </row>
    <row r="135" ht="12.0" customHeight="1">
      <c r="A135" s="39"/>
      <c r="B135" s="39"/>
      <c r="C135" s="3" t="s">
        <v>291</v>
      </c>
      <c r="D135" s="3">
        <v>173.0</v>
      </c>
      <c r="E135" s="24">
        <v>88.0</v>
      </c>
      <c r="F135" s="25">
        <v>75.0</v>
      </c>
      <c r="G135" s="24">
        <v>434.0</v>
      </c>
      <c r="H135" s="25">
        <v>253.0</v>
      </c>
      <c r="I135" s="26">
        <f t="shared" si="2"/>
        <v>0.5398773006</v>
      </c>
      <c r="J135" s="27">
        <f t="shared" si="3"/>
        <v>0.6317321689</v>
      </c>
      <c r="K135" s="28">
        <f t="shared" si="4"/>
        <v>0.6141176471</v>
      </c>
      <c r="L135" s="29">
        <f t="shared" si="5"/>
        <v>0.4011764706</v>
      </c>
      <c r="M135" s="10">
        <f t="shared" si="6"/>
        <v>4.214723926</v>
      </c>
      <c r="N135" s="30">
        <f t="shared" si="7"/>
        <v>0.6193525981</v>
      </c>
      <c r="O135" s="31">
        <f t="shared" si="8"/>
        <v>-0.005234951006</v>
      </c>
      <c r="P135" s="32">
        <f t="shared" si="9"/>
        <v>0.6256820475</v>
      </c>
      <c r="Q135" s="33">
        <f t="shared" si="10"/>
        <v>0.006050121343</v>
      </c>
      <c r="R135" s="1"/>
      <c r="S135" s="16">
        <v>0.625682045861364</v>
      </c>
      <c r="T135" s="16">
        <v>0.6317321688500728</v>
      </c>
      <c r="U135" s="16">
        <v>-0.0035609245037081516</v>
      </c>
      <c r="V135" s="16">
        <v>-0.00500182989378295</v>
      </c>
      <c r="W135" s="1"/>
      <c r="X135" s="1"/>
      <c r="Y135" s="19"/>
      <c r="Z135" s="19"/>
      <c r="AA135" s="19"/>
      <c r="AB135" s="1"/>
      <c r="AC135" s="21" t="s">
        <v>75</v>
      </c>
      <c r="AD135" s="21">
        <v>23.0</v>
      </c>
      <c r="AE135" s="21">
        <v>21.0</v>
      </c>
      <c r="AF135" s="26">
        <v>0.42</v>
      </c>
      <c r="AG135" s="27">
        <v>0.6474609375</v>
      </c>
      <c r="AH135" s="36">
        <v>0.627224199288256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21" t="s">
        <v>75</v>
      </c>
      <c r="BF135" s="21">
        <v>23.0</v>
      </c>
      <c r="BG135" s="21">
        <v>21.0</v>
      </c>
      <c r="BH135" s="26">
        <v>0.42</v>
      </c>
      <c r="BI135" s="27">
        <v>0.6474609375</v>
      </c>
      <c r="BJ135" s="30">
        <f t="shared" si="11"/>
        <v>0.6212097121</v>
      </c>
      <c r="BK135" s="36">
        <v>0.627224199288256</v>
      </c>
      <c r="BL135" s="31">
        <f t="shared" si="12"/>
        <v>0.006014487179</v>
      </c>
      <c r="BM135" s="1"/>
      <c r="BN135" s="31">
        <v>-0.00356092450370826</v>
      </c>
      <c r="BO135" s="1"/>
      <c r="BP135" s="1"/>
      <c r="BQ135" s="1">
        <f t="shared" si="15"/>
        <v>134</v>
      </c>
      <c r="BR135" s="1">
        <f t="shared" si="13"/>
        <v>0.1652281134</v>
      </c>
      <c r="BS135" s="1">
        <v>0.4606741573033708</v>
      </c>
      <c r="BT135" s="1">
        <v>0.5184824902723736</v>
      </c>
      <c r="BU135" s="1">
        <v>0.5138764547896151</v>
      </c>
      <c r="BV135" s="1"/>
      <c r="BW135" s="1"/>
    </row>
    <row r="136" ht="12.0" customHeight="1">
      <c r="A136" s="39"/>
      <c r="B136" s="39"/>
      <c r="C136" s="3" t="s">
        <v>292</v>
      </c>
      <c r="D136" s="3">
        <v>175.0</v>
      </c>
      <c r="E136" s="24">
        <v>18.0</v>
      </c>
      <c r="F136" s="25">
        <v>2.0</v>
      </c>
      <c r="G136" s="24">
        <v>69.0</v>
      </c>
      <c r="H136" s="25">
        <v>4.0</v>
      </c>
      <c r="I136" s="26">
        <f t="shared" si="2"/>
        <v>0.9</v>
      </c>
      <c r="J136" s="27">
        <f t="shared" si="3"/>
        <v>0.9452054795</v>
      </c>
      <c r="K136" s="28">
        <f t="shared" si="4"/>
        <v>0.935483871</v>
      </c>
      <c r="L136" s="29">
        <f t="shared" si="5"/>
        <v>0.2365591398</v>
      </c>
      <c r="M136" s="10">
        <f t="shared" si="6"/>
        <v>3.65</v>
      </c>
      <c r="N136" s="30">
        <f t="shared" si="7"/>
        <v>0.9365442656</v>
      </c>
      <c r="O136" s="31">
        <f t="shared" si="8"/>
        <v>-0.001060394585</v>
      </c>
      <c r="P136" s="32">
        <f t="shared" si="9"/>
        <v>0.9438723206</v>
      </c>
      <c r="Q136" s="33">
        <f t="shared" si="10"/>
        <v>0.001333158895</v>
      </c>
      <c r="R136" s="1"/>
      <c r="S136" s="16">
        <v>0.9438723155825645</v>
      </c>
      <c r="T136" s="16">
        <v>0.9452054794520548</v>
      </c>
      <c r="U136" s="16">
        <v>-0.003557895528857047</v>
      </c>
      <c r="V136" s="16">
        <v>-0.004943914181250175</v>
      </c>
      <c r="W136" s="1"/>
      <c r="X136" s="1"/>
      <c r="Y136" s="19"/>
      <c r="Z136" s="19"/>
      <c r="AA136" s="19"/>
      <c r="AB136" s="1"/>
      <c r="AC136" s="21" t="s">
        <v>275</v>
      </c>
      <c r="AD136" s="21">
        <v>158.0</v>
      </c>
      <c r="AE136" s="21">
        <v>21.0</v>
      </c>
      <c r="AF136" s="26">
        <v>0.421052631578947</v>
      </c>
      <c r="AG136" s="27">
        <v>0.677685950413223</v>
      </c>
      <c r="AH136" s="36">
        <v>0.659003831417625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21" t="s">
        <v>275</v>
      </c>
      <c r="BF136" s="21">
        <v>158.0</v>
      </c>
      <c r="BG136" s="21">
        <v>21.0</v>
      </c>
      <c r="BH136" s="26">
        <v>0.421052631578947</v>
      </c>
      <c r="BI136" s="27">
        <v>0.677685950413223</v>
      </c>
      <c r="BJ136" s="30">
        <f t="shared" si="11"/>
        <v>0.6481395079</v>
      </c>
      <c r="BK136" s="36">
        <v>0.659003831417625</v>
      </c>
      <c r="BL136" s="31">
        <f t="shared" si="12"/>
        <v>0.01086432354</v>
      </c>
      <c r="BM136" s="1"/>
      <c r="BN136" s="31">
        <v>-0.00355789552885699</v>
      </c>
      <c r="BO136" s="1"/>
      <c r="BP136" s="1"/>
      <c r="BQ136" s="1">
        <f t="shared" si="15"/>
        <v>135</v>
      </c>
      <c r="BR136" s="1">
        <f t="shared" si="13"/>
        <v>0.1664611591</v>
      </c>
      <c r="BS136" s="1">
        <v>0.3333333333333333</v>
      </c>
      <c r="BT136" s="1">
        <v>0.5242165242165242</v>
      </c>
      <c r="BU136" s="1">
        <v>0.5149051490514905</v>
      </c>
      <c r="BV136" s="1"/>
      <c r="BW136" s="1"/>
    </row>
    <row r="137" ht="12.0" customHeight="1">
      <c r="A137" s="39"/>
      <c r="B137" s="39"/>
      <c r="C137" s="3" t="s">
        <v>293</v>
      </c>
      <c r="D137" s="3">
        <v>177.0</v>
      </c>
      <c r="E137" s="24">
        <v>152.0</v>
      </c>
      <c r="F137" s="25">
        <v>81.0</v>
      </c>
      <c r="G137" s="24">
        <v>440.0</v>
      </c>
      <c r="H137" s="25">
        <v>288.0</v>
      </c>
      <c r="I137" s="26">
        <f t="shared" si="2"/>
        <v>0.652360515</v>
      </c>
      <c r="J137" s="27">
        <f t="shared" si="3"/>
        <v>0.6043956044</v>
      </c>
      <c r="K137" s="28">
        <f t="shared" si="4"/>
        <v>0.616024974</v>
      </c>
      <c r="L137" s="29">
        <f t="shared" si="5"/>
        <v>0.4578563996</v>
      </c>
      <c r="M137" s="10">
        <f t="shared" si="6"/>
        <v>3.124463519</v>
      </c>
      <c r="N137" s="30">
        <f t="shared" si="7"/>
        <v>0.6124219695</v>
      </c>
      <c r="O137" s="31">
        <f t="shared" si="8"/>
        <v>0.003603004534</v>
      </c>
      <c r="P137" s="32">
        <f t="shared" si="9"/>
        <v>0.608667391</v>
      </c>
      <c r="Q137" s="33">
        <f t="shared" si="10"/>
        <v>-0.004271786652</v>
      </c>
      <c r="R137" s="1"/>
      <c r="S137" s="16">
        <v>0.608667388583292</v>
      </c>
      <c r="T137" s="16">
        <v>0.6043956043956044</v>
      </c>
      <c r="U137" s="16">
        <v>-0.003518436521987689</v>
      </c>
      <c r="V137" s="16">
        <v>-0.0049416921226810295</v>
      </c>
      <c r="W137" s="1"/>
      <c r="X137" s="1"/>
      <c r="Y137" s="19"/>
      <c r="Z137" s="19"/>
      <c r="AA137" s="19"/>
      <c r="AB137" s="1"/>
      <c r="AC137" s="21" t="s">
        <v>294</v>
      </c>
      <c r="AD137" s="21">
        <v>320.0</v>
      </c>
      <c r="AE137" s="21">
        <v>21.0</v>
      </c>
      <c r="AF137" s="26">
        <v>0.425</v>
      </c>
      <c r="AG137" s="27">
        <v>0.455947136563877</v>
      </c>
      <c r="AH137" s="36">
        <v>0.453441295546559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21" t="s">
        <v>294</v>
      </c>
      <c r="BF137" s="21">
        <v>320.0</v>
      </c>
      <c r="BG137" s="21">
        <v>21.0</v>
      </c>
      <c r="BH137" s="26">
        <v>0.425</v>
      </c>
      <c r="BI137" s="27">
        <v>0.455947136563877</v>
      </c>
      <c r="BJ137" s="30">
        <f t="shared" si="11"/>
        <v>0.451617317</v>
      </c>
      <c r="BK137" s="36">
        <v>0.453441295546559</v>
      </c>
      <c r="BL137" s="31">
        <f t="shared" si="12"/>
        <v>0.001823978548</v>
      </c>
      <c r="BM137" s="1"/>
      <c r="BN137" s="31">
        <v>-0.00351843652198769</v>
      </c>
      <c r="BO137" s="1"/>
      <c r="BP137" s="1"/>
      <c r="BQ137" s="1">
        <f t="shared" si="15"/>
        <v>136</v>
      </c>
      <c r="BR137" s="1">
        <f t="shared" si="13"/>
        <v>0.1676942047</v>
      </c>
      <c r="BS137" s="1">
        <v>0.3756345177664975</v>
      </c>
      <c r="BT137" s="1">
        <v>0.524805939925751</v>
      </c>
      <c r="BU137" s="1">
        <v>0.515506329113924</v>
      </c>
      <c r="BV137" s="1"/>
      <c r="BW137" s="1"/>
    </row>
    <row r="138" ht="12.0" customHeight="1">
      <c r="A138" s="39"/>
      <c r="B138" s="39"/>
      <c r="C138" s="3" t="s">
        <v>295</v>
      </c>
      <c r="D138" s="3">
        <v>179.0</v>
      </c>
      <c r="E138" s="24">
        <v>38.0</v>
      </c>
      <c r="F138" s="25">
        <v>3.0</v>
      </c>
      <c r="G138" s="24">
        <v>138.0</v>
      </c>
      <c r="H138" s="25">
        <v>15.0</v>
      </c>
      <c r="I138" s="26">
        <f t="shared" si="2"/>
        <v>0.9268292683</v>
      </c>
      <c r="J138" s="27">
        <f t="shared" si="3"/>
        <v>0.9019607843</v>
      </c>
      <c r="K138" s="28">
        <f t="shared" si="4"/>
        <v>0.9072164948</v>
      </c>
      <c r="L138" s="29">
        <f t="shared" si="5"/>
        <v>0.2731958763</v>
      </c>
      <c r="M138" s="10">
        <f t="shared" si="6"/>
        <v>3.731707317</v>
      </c>
      <c r="N138" s="30">
        <f t="shared" si="7"/>
        <v>0.9076850324</v>
      </c>
      <c r="O138" s="31">
        <f t="shared" si="8"/>
        <v>-0.0004685375494</v>
      </c>
      <c r="P138" s="32">
        <f t="shared" si="9"/>
        <v>0.9013678453</v>
      </c>
      <c r="Q138" s="33">
        <f t="shared" si="10"/>
        <v>0.0005929390556</v>
      </c>
      <c r="R138" s="1"/>
      <c r="S138" s="16">
        <v>0.901367839948293</v>
      </c>
      <c r="T138" s="16">
        <v>0.9019607843137255</v>
      </c>
      <c r="U138" s="16">
        <v>-0.003517717373082929</v>
      </c>
      <c r="V138" s="16">
        <v>-0.004939855426619566</v>
      </c>
      <c r="W138" s="1"/>
      <c r="X138" s="1"/>
      <c r="Y138" s="19"/>
      <c r="Z138" s="19"/>
      <c r="AA138" s="19"/>
      <c r="AB138" s="1"/>
      <c r="AC138" s="21" t="s">
        <v>296</v>
      </c>
      <c r="AD138" s="21">
        <v>1034.0</v>
      </c>
      <c r="AE138" s="21">
        <v>21.0</v>
      </c>
      <c r="AF138" s="26">
        <v>0.426829268292683</v>
      </c>
      <c r="AG138" s="27">
        <v>0.61301044634378</v>
      </c>
      <c r="AH138" s="36">
        <v>0.599559471365639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21" t="s">
        <v>296</v>
      </c>
      <c r="BF138" s="21">
        <v>1034.0</v>
      </c>
      <c r="BG138" s="21">
        <v>21.0</v>
      </c>
      <c r="BH138" s="26">
        <v>0.426829268292683</v>
      </c>
      <c r="BI138" s="27">
        <v>0.61301044634378</v>
      </c>
      <c r="BJ138" s="30">
        <f t="shared" si="11"/>
        <v>0.5911744583</v>
      </c>
      <c r="BK138" s="36">
        <v>0.599559471365639</v>
      </c>
      <c r="BL138" s="31">
        <f t="shared" si="12"/>
        <v>0.008385013054</v>
      </c>
      <c r="BM138" s="1"/>
      <c r="BN138" s="31">
        <v>-0.00351771737308293</v>
      </c>
      <c r="BO138" s="1"/>
      <c r="BP138" s="1"/>
      <c r="BQ138" s="1">
        <f t="shared" si="15"/>
        <v>137</v>
      </c>
      <c r="BR138" s="1">
        <f t="shared" si="13"/>
        <v>0.1689272503</v>
      </c>
      <c r="BS138" s="1">
        <v>0.44680851063829785</v>
      </c>
      <c r="BT138" s="1">
        <v>0.5285524568393094</v>
      </c>
      <c r="BU138" s="1">
        <v>0.5156599552572707</v>
      </c>
      <c r="BV138" s="1"/>
      <c r="BW138" s="1"/>
    </row>
    <row r="139" ht="12.0" customHeight="1">
      <c r="A139" s="39"/>
      <c r="B139" s="39"/>
      <c r="C139" s="3" t="s">
        <v>297</v>
      </c>
      <c r="D139" s="3">
        <v>180.0</v>
      </c>
      <c r="E139" s="24">
        <v>198.0</v>
      </c>
      <c r="F139" s="25">
        <v>132.0</v>
      </c>
      <c r="G139" s="24">
        <v>763.0</v>
      </c>
      <c r="H139" s="25">
        <v>508.0</v>
      </c>
      <c r="I139" s="26">
        <f t="shared" si="2"/>
        <v>0.6</v>
      </c>
      <c r="J139" s="27">
        <f t="shared" si="3"/>
        <v>0.6003147128</v>
      </c>
      <c r="K139" s="28">
        <f t="shared" si="4"/>
        <v>0.6002498438</v>
      </c>
      <c r="L139" s="29">
        <f t="shared" si="5"/>
        <v>0.440974391</v>
      </c>
      <c r="M139" s="10">
        <f t="shared" si="6"/>
        <v>3.851515152</v>
      </c>
      <c r="N139" s="30">
        <f t="shared" si="7"/>
        <v>0.6005813893</v>
      </c>
      <c r="O139" s="31">
        <f t="shared" si="8"/>
        <v>-0.0003315454144</v>
      </c>
      <c r="P139" s="32">
        <f t="shared" si="9"/>
        <v>0.5999263044</v>
      </c>
      <c r="Q139" s="33">
        <f t="shared" si="10"/>
        <v>0.0003884084049</v>
      </c>
      <c r="R139" s="1"/>
      <c r="S139" s="16">
        <v>0.5999263023596828</v>
      </c>
      <c r="T139" s="16">
        <v>0.6003147128245476</v>
      </c>
      <c r="U139" s="16">
        <v>-0.0035054473438653755</v>
      </c>
      <c r="V139" s="16">
        <v>-0.004936128965503106</v>
      </c>
      <c r="W139" s="1"/>
      <c r="X139" s="1"/>
      <c r="Y139" s="19"/>
      <c r="Z139" s="19"/>
      <c r="AA139" s="19"/>
      <c r="AB139" s="1"/>
      <c r="AC139" s="21" t="s">
        <v>298</v>
      </c>
      <c r="AD139" s="21">
        <v>341.0</v>
      </c>
      <c r="AE139" s="21">
        <v>21.0</v>
      </c>
      <c r="AF139" s="26">
        <v>0.427586206896552</v>
      </c>
      <c r="AG139" s="27">
        <v>0.583738707435719</v>
      </c>
      <c r="AH139" s="36">
        <v>0.569444444444444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26">
        <v>0.42</v>
      </c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21" t="s">
        <v>298</v>
      </c>
      <c r="BF139" s="21">
        <v>341.0</v>
      </c>
      <c r="BG139" s="21">
        <v>21.0</v>
      </c>
      <c r="BH139" s="26">
        <v>0.427586206896552</v>
      </c>
      <c r="BI139" s="27">
        <v>0.583738707435719</v>
      </c>
      <c r="BJ139" s="30">
        <f t="shared" si="11"/>
        <v>0.5652737555</v>
      </c>
      <c r="BK139" s="36">
        <v>0.569444444444444</v>
      </c>
      <c r="BL139" s="31">
        <f t="shared" si="12"/>
        <v>0.004170688984</v>
      </c>
      <c r="BM139" s="1"/>
      <c r="BN139" s="31">
        <v>-0.00350544734386538</v>
      </c>
      <c r="BO139" s="1"/>
      <c r="BP139" s="1"/>
      <c r="BQ139" s="1">
        <f t="shared" si="15"/>
        <v>138</v>
      </c>
      <c r="BR139" s="1">
        <f t="shared" si="13"/>
        <v>0.1701602959</v>
      </c>
      <c r="BS139" s="1">
        <v>0.40425531914893614</v>
      </c>
      <c r="BT139" s="1">
        <v>0.5394736842105263</v>
      </c>
      <c r="BU139" s="1">
        <v>0.5163636363636364</v>
      </c>
      <c r="BV139" s="1"/>
      <c r="BW139" s="1"/>
    </row>
    <row r="140" ht="12.0" customHeight="1">
      <c r="A140" s="39"/>
      <c r="B140" s="39"/>
      <c r="C140" s="3" t="s">
        <v>299</v>
      </c>
      <c r="D140" s="3">
        <v>181.0</v>
      </c>
      <c r="E140" s="24">
        <v>127.0</v>
      </c>
      <c r="F140" s="25">
        <v>112.0</v>
      </c>
      <c r="G140" s="24">
        <v>573.0</v>
      </c>
      <c r="H140" s="25">
        <v>512.0</v>
      </c>
      <c r="I140" s="26">
        <f t="shared" si="2"/>
        <v>0.5313807531</v>
      </c>
      <c r="J140" s="27">
        <f t="shared" si="3"/>
        <v>0.5281105991</v>
      </c>
      <c r="K140" s="28">
        <f t="shared" si="4"/>
        <v>0.5287009063</v>
      </c>
      <c r="L140" s="29">
        <f t="shared" si="5"/>
        <v>0.4826283988</v>
      </c>
      <c r="M140" s="10">
        <f t="shared" si="6"/>
        <v>4.539748954</v>
      </c>
      <c r="N140" s="30">
        <f t="shared" si="7"/>
        <v>0.5284907153</v>
      </c>
      <c r="O140" s="31">
        <f t="shared" si="8"/>
        <v>0.0002101910159</v>
      </c>
      <c r="P140" s="32">
        <f t="shared" si="9"/>
        <v>0.5283530585</v>
      </c>
      <c r="Q140" s="33">
        <f t="shared" si="10"/>
        <v>-0.0002424594232</v>
      </c>
      <c r="R140" s="1"/>
      <c r="S140" s="16">
        <v>0.5283530569106004</v>
      </c>
      <c r="T140" s="16">
        <v>0.528110599078341</v>
      </c>
      <c r="U140" s="16">
        <v>-0.0034491771228343238</v>
      </c>
      <c r="V140" s="16">
        <v>-0.004885443796113331</v>
      </c>
      <c r="W140" s="1"/>
      <c r="X140" s="1"/>
      <c r="Y140" s="19"/>
      <c r="Z140" s="19"/>
      <c r="AA140" s="19"/>
      <c r="AB140" s="1"/>
      <c r="AC140" s="21" t="s">
        <v>300</v>
      </c>
      <c r="AD140" s="21">
        <v>370.0</v>
      </c>
      <c r="AE140" s="21">
        <v>21.0</v>
      </c>
      <c r="AF140" s="26">
        <v>0.428571428571429</v>
      </c>
      <c r="AG140" s="27">
        <v>0.411985018726592</v>
      </c>
      <c r="AH140" s="36">
        <v>0.413559322033898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26">
        <v>0.421052631578947</v>
      </c>
      <c r="AT140" s="16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21" t="s">
        <v>300</v>
      </c>
      <c r="BF140" s="21">
        <v>370.0</v>
      </c>
      <c r="BG140" s="21">
        <v>21.0</v>
      </c>
      <c r="BH140" s="26">
        <v>0.428571428571429</v>
      </c>
      <c r="BI140" s="27">
        <v>0.411985018726592</v>
      </c>
      <c r="BJ140" s="30">
        <f t="shared" si="11"/>
        <v>0.4130429452</v>
      </c>
      <c r="BK140" s="36">
        <v>0.413559322033898</v>
      </c>
      <c r="BL140" s="31">
        <f t="shared" si="12"/>
        <v>0.0005163768809</v>
      </c>
      <c r="BM140" s="1"/>
      <c r="BN140" s="31">
        <v>-0.00344917712283432</v>
      </c>
      <c r="BO140" s="1"/>
      <c r="BP140" s="1"/>
      <c r="BQ140" s="1">
        <f t="shared" si="15"/>
        <v>139</v>
      </c>
      <c r="BR140" s="1">
        <f t="shared" si="13"/>
        <v>0.1713933416</v>
      </c>
      <c r="BS140" s="1">
        <v>0.3615819209039548</v>
      </c>
      <c r="BT140" s="1">
        <v>0.5353260869565217</v>
      </c>
      <c r="BU140" s="1">
        <v>0.5166767738023045</v>
      </c>
      <c r="BV140" s="1"/>
      <c r="BW140" s="1"/>
    </row>
    <row r="141" ht="12.0" customHeight="1">
      <c r="A141" s="39"/>
      <c r="B141" s="39"/>
      <c r="C141" s="3" t="s">
        <v>301</v>
      </c>
      <c r="D141" s="3">
        <v>182.0</v>
      </c>
      <c r="E141" s="24">
        <v>72.0</v>
      </c>
      <c r="F141" s="25">
        <v>58.0</v>
      </c>
      <c r="G141" s="24">
        <v>244.0</v>
      </c>
      <c r="H141" s="25">
        <v>205.0</v>
      </c>
      <c r="I141" s="26">
        <f t="shared" si="2"/>
        <v>0.5538461538</v>
      </c>
      <c r="J141" s="27">
        <f t="shared" si="3"/>
        <v>0.5434298441</v>
      </c>
      <c r="K141" s="28">
        <f t="shared" si="4"/>
        <v>0.5457685665</v>
      </c>
      <c r="L141" s="29">
        <f t="shared" si="5"/>
        <v>0.4784110535</v>
      </c>
      <c r="M141" s="10">
        <f t="shared" si="6"/>
        <v>3.453846154</v>
      </c>
      <c r="N141" s="30">
        <f t="shared" si="7"/>
        <v>0.5449393559</v>
      </c>
      <c r="O141" s="31">
        <f t="shared" si="8"/>
        <v>0.0008292106204</v>
      </c>
      <c r="P141" s="32">
        <f t="shared" si="9"/>
        <v>0.5443911877</v>
      </c>
      <c r="Q141" s="33">
        <f t="shared" si="10"/>
        <v>-0.0009613436009</v>
      </c>
      <c r="R141" s="1"/>
      <c r="S141" s="16">
        <v>0.544391185961867</v>
      </c>
      <c r="T141" s="16">
        <v>0.5434298440979956</v>
      </c>
      <c r="U141" s="16">
        <v>-0.0033147383496443528</v>
      </c>
      <c r="V141" s="16">
        <v>-0.004884110281319409</v>
      </c>
      <c r="W141" s="1"/>
      <c r="X141" s="1"/>
      <c r="Y141" s="19"/>
      <c r="Z141" s="19"/>
      <c r="AA141" s="19"/>
      <c r="AB141" s="1"/>
      <c r="AC141" s="21" t="s">
        <v>302</v>
      </c>
      <c r="AD141" s="21">
        <v>838.0</v>
      </c>
      <c r="AE141" s="21">
        <v>21.0</v>
      </c>
      <c r="AF141" s="26">
        <v>0.428571428571429</v>
      </c>
      <c r="AG141" s="27">
        <v>0.529411764705882</v>
      </c>
      <c r="AH141" s="36">
        <v>0.51219512195122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26">
        <v>0.425</v>
      </c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21" t="s">
        <v>302</v>
      </c>
      <c r="BF141" s="21">
        <v>838.0</v>
      </c>
      <c r="BG141" s="21">
        <v>21.0</v>
      </c>
      <c r="BH141" s="26">
        <v>0.428571428571429</v>
      </c>
      <c r="BI141" s="27">
        <v>0.529411764705882</v>
      </c>
      <c r="BJ141" s="30">
        <f t="shared" si="11"/>
        <v>0.5171836936</v>
      </c>
      <c r="BK141" s="36">
        <v>0.51219512195122</v>
      </c>
      <c r="BL141" s="31">
        <f t="shared" si="12"/>
        <v>-0.004988571636</v>
      </c>
      <c r="BM141" s="1"/>
      <c r="BN141" s="31">
        <v>-0.00331473834964435</v>
      </c>
      <c r="BO141" s="1"/>
      <c r="BP141" s="1"/>
      <c r="BQ141" s="1">
        <f t="shared" si="15"/>
        <v>140</v>
      </c>
      <c r="BR141" s="1">
        <f t="shared" si="13"/>
        <v>0.1726263872</v>
      </c>
      <c r="BS141" s="1">
        <v>0.44871794871794873</v>
      </c>
      <c r="BT141" s="1">
        <v>0.5247285886610374</v>
      </c>
      <c r="BU141" s="1">
        <v>0.5181918412348401</v>
      </c>
      <c r="BV141" s="1"/>
      <c r="BW141" s="1"/>
    </row>
    <row r="142" ht="12.0" customHeight="1">
      <c r="A142" s="39"/>
      <c r="B142" s="39"/>
      <c r="C142" s="3" t="s">
        <v>303</v>
      </c>
      <c r="D142" s="3">
        <v>183.0</v>
      </c>
      <c r="E142" s="24">
        <v>25.0</v>
      </c>
      <c r="F142" s="25">
        <v>4.0</v>
      </c>
      <c r="G142" s="24">
        <v>162.0</v>
      </c>
      <c r="H142" s="25">
        <v>31.0</v>
      </c>
      <c r="I142" s="26">
        <f t="shared" si="2"/>
        <v>0.8620689655</v>
      </c>
      <c r="J142" s="27">
        <f t="shared" si="3"/>
        <v>0.8393782383</v>
      </c>
      <c r="K142" s="28">
        <f t="shared" si="4"/>
        <v>0.8423423423</v>
      </c>
      <c r="L142" s="29">
        <f t="shared" si="5"/>
        <v>0.2522522523</v>
      </c>
      <c r="M142" s="10">
        <f t="shared" si="6"/>
        <v>6.655172414</v>
      </c>
      <c r="N142" s="30">
        <f t="shared" si="7"/>
        <v>0.8445266732</v>
      </c>
      <c r="O142" s="31">
        <f t="shared" si="8"/>
        <v>-0.002184330816</v>
      </c>
      <c r="P142" s="32">
        <f t="shared" si="9"/>
        <v>0.8366572077</v>
      </c>
      <c r="Q142" s="33">
        <f t="shared" si="10"/>
        <v>0.002721030656</v>
      </c>
      <c r="R142" s="1"/>
      <c r="S142" s="16">
        <v>0.8366572031640681</v>
      </c>
      <c r="T142" s="16">
        <v>0.8393782383419689</v>
      </c>
      <c r="U142" s="16">
        <v>-0.0033125723832219123</v>
      </c>
      <c r="V142" s="16">
        <v>-0.00488104979390469</v>
      </c>
      <c r="W142" s="1"/>
      <c r="X142" s="1"/>
      <c r="Y142" s="19"/>
      <c r="Z142" s="19"/>
      <c r="AA142" s="19"/>
      <c r="AB142" s="1"/>
      <c r="AC142" s="21" t="s">
        <v>304</v>
      </c>
      <c r="AD142" s="21">
        <v>986.0</v>
      </c>
      <c r="AE142" s="21">
        <v>21.0</v>
      </c>
      <c r="AF142" s="26">
        <v>0.428571428571429</v>
      </c>
      <c r="AG142" s="27">
        <v>0.724137931034483</v>
      </c>
      <c r="AH142" s="36">
        <v>0.692307692307692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26">
        <v>0.426829268292683</v>
      </c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21" t="s">
        <v>304</v>
      </c>
      <c r="BF142" s="21">
        <v>986.0</v>
      </c>
      <c r="BG142" s="21">
        <v>21.0</v>
      </c>
      <c r="BH142" s="26">
        <v>0.428571428571429</v>
      </c>
      <c r="BI142" s="27">
        <v>0.724137931034483</v>
      </c>
      <c r="BJ142" s="30">
        <f t="shared" si="11"/>
        <v>0.6898779851</v>
      </c>
      <c r="BK142" s="36">
        <v>0.692307692307692</v>
      </c>
      <c r="BL142" s="31">
        <f t="shared" si="12"/>
        <v>0.002429707211</v>
      </c>
      <c r="BM142" s="1"/>
      <c r="BN142" s="31">
        <v>-0.00331257238322186</v>
      </c>
      <c r="BO142" s="1"/>
      <c r="BP142" s="1"/>
      <c r="BQ142" s="1">
        <f t="shared" si="15"/>
        <v>141</v>
      </c>
      <c r="BR142" s="1">
        <f t="shared" si="13"/>
        <v>0.1738594328</v>
      </c>
      <c r="BS142" s="1">
        <v>0.45535714285714285</v>
      </c>
      <c r="BT142" s="1">
        <v>0.5239680426098535</v>
      </c>
      <c r="BU142" s="1">
        <v>0.5192069392812887</v>
      </c>
      <c r="BV142" s="1"/>
      <c r="BW142" s="1"/>
    </row>
    <row r="143" ht="12.0" customHeight="1">
      <c r="A143" s="39"/>
      <c r="B143" s="39"/>
      <c r="C143" s="3" t="s">
        <v>305</v>
      </c>
      <c r="D143" s="3">
        <v>184.0</v>
      </c>
      <c r="E143" s="24">
        <v>162.0</v>
      </c>
      <c r="F143" s="25">
        <v>92.0</v>
      </c>
      <c r="G143" s="24">
        <v>620.0</v>
      </c>
      <c r="H143" s="25">
        <v>341.0</v>
      </c>
      <c r="I143" s="26">
        <f t="shared" si="2"/>
        <v>0.6377952756</v>
      </c>
      <c r="J143" s="27">
        <f t="shared" si="3"/>
        <v>0.6451612903</v>
      </c>
      <c r="K143" s="28">
        <f t="shared" si="4"/>
        <v>0.6436213992</v>
      </c>
      <c r="L143" s="29">
        <f t="shared" si="5"/>
        <v>0.4139917695</v>
      </c>
      <c r="M143" s="10">
        <f t="shared" si="6"/>
        <v>3.783464567</v>
      </c>
      <c r="N143" s="30">
        <f t="shared" si="7"/>
        <v>0.6444957719</v>
      </c>
      <c r="O143" s="31">
        <f t="shared" si="8"/>
        <v>-0.0008743726885</v>
      </c>
      <c r="P143" s="32">
        <f t="shared" si="9"/>
        <v>0.6441280798</v>
      </c>
      <c r="Q143" s="33">
        <f t="shared" si="10"/>
        <v>0.001033210498</v>
      </c>
      <c r="R143" s="1"/>
      <c r="S143" s="16">
        <v>0.6441280774771175</v>
      </c>
      <c r="T143" s="16">
        <v>0.6451612903225806</v>
      </c>
      <c r="U143" s="16">
        <v>-0.0032835114808913435</v>
      </c>
      <c r="V143" s="16">
        <v>-0.004842800789967572</v>
      </c>
      <c r="W143" s="1"/>
      <c r="X143" s="1"/>
      <c r="Y143" s="19"/>
      <c r="Z143" s="19"/>
      <c r="AA143" s="19"/>
      <c r="AB143" s="1"/>
      <c r="AC143" s="21" t="s">
        <v>148</v>
      </c>
      <c r="AD143" s="21">
        <v>65.0</v>
      </c>
      <c r="AE143" s="21">
        <v>21.0</v>
      </c>
      <c r="AF143" s="26">
        <v>0.430693069306931</v>
      </c>
      <c r="AG143" s="27">
        <v>0.662810479755019</v>
      </c>
      <c r="AH143" s="36">
        <v>0.647882839859917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26">
        <v>0.427586206896552</v>
      </c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21" t="s">
        <v>148</v>
      </c>
      <c r="BF143" s="21">
        <v>65.0</v>
      </c>
      <c r="BG143" s="21">
        <v>21.0</v>
      </c>
      <c r="BH143" s="26">
        <v>0.430693069306931</v>
      </c>
      <c r="BI143" s="27">
        <v>0.662810479755019</v>
      </c>
      <c r="BJ143" s="30">
        <f t="shared" si="11"/>
        <v>0.6356521398</v>
      </c>
      <c r="BK143" s="36">
        <v>0.647882839859917</v>
      </c>
      <c r="BL143" s="31">
        <f t="shared" si="12"/>
        <v>0.01223070001</v>
      </c>
      <c r="BM143" s="1"/>
      <c r="BN143" s="31">
        <v>-0.00328351148089134</v>
      </c>
      <c r="BO143" s="1"/>
      <c r="BP143" s="1"/>
      <c r="BQ143" s="1">
        <f t="shared" si="15"/>
        <v>142</v>
      </c>
      <c r="BR143" s="1">
        <f t="shared" si="13"/>
        <v>0.1750924784</v>
      </c>
      <c r="BS143" s="1">
        <v>0.3546511627906977</v>
      </c>
      <c r="BT143" s="1">
        <v>0.5389784946236559</v>
      </c>
      <c r="BU143" s="1">
        <v>0.5198795180722892</v>
      </c>
      <c r="BV143" s="1"/>
      <c r="BW143" s="1"/>
    </row>
    <row r="144" ht="12.0" customHeight="1">
      <c r="A144" s="39"/>
      <c r="B144" s="39"/>
      <c r="C144" s="3" t="s">
        <v>306</v>
      </c>
      <c r="D144" s="3">
        <v>188.0</v>
      </c>
      <c r="E144" s="24">
        <v>68.0</v>
      </c>
      <c r="F144" s="25">
        <v>18.0</v>
      </c>
      <c r="G144" s="24">
        <v>302.0</v>
      </c>
      <c r="H144" s="25">
        <v>86.0</v>
      </c>
      <c r="I144" s="26">
        <f t="shared" si="2"/>
        <v>0.7906976744</v>
      </c>
      <c r="J144" s="27">
        <f t="shared" si="3"/>
        <v>0.7783505155</v>
      </c>
      <c r="K144" s="28">
        <f t="shared" si="4"/>
        <v>0.7805907173</v>
      </c>
      <c r="L144" s="29">
        <f t="shared" si="5"/>
        <v>0.3248945148</v>
      </c>
      <c r="M144" s="10">
        <f t="shared" si="6"/>
        <v>4.511627907</v>
      </c>
      <c r="N144" s="30">
        <f t="shared" si="7"/>
        <v>0.7813538112</v>
      </c>
      <c r="O144" s="31">
        <f t="shared" si="8"/>
        <v>-0.0007630939218</v>
      </c>
      <c r="P144" s="32">
        <f t="shared" si="9"/>
        <v>0.7774160438</v>
      </c>
      <c r="Q144" s="33">
        <f t="shared" si="10"/>
        <v>0.0009344716819</v>
      </c>
      <c r="R144" s="1"/>
      <c r="S144" s="16">
        <v>0.7774160400424257</v>
      </c>
      <c r="T144" s="16">
        <v>0.7783505154639175</v>
      </c>
      <c r="U144" s="16">
        <v>-0.003214932401958026</v>
      </c>
      <c r="V144" s="16">
        <v>-0.00477864493029545</v>
      </c>
      <c r="W144" s="1"/>
      <c r="X144" s="1"/>
      <c r="Y144" s="19"/>
      <c r="Z144" s="19"/>
      <c r="AA144" s="19"/>
      <c r="AB144" s="1"/>
      <c r="AC144" s="21" t="s">
        <v>307</v>
      </c>
      <c r="AD144" s="21">
        <v>646.0</v>
      </c>
      <c r="AE144" s="21">
        <v>21.0</v>
      </c>
      <c r="AF144" s="26">
        <v>0.431266846361186</v>
      </c>
      <c r="AG144" s="27">
        <v>0.625477707006369</v>
      </c>
      <c r="AH144" s="36">
        <v>0.599046221570066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26">
        <v>0.428571428571429</v>
      </c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21" t="s">
        <v>307</v>
      </c>
      <c r="BF144" s="21">
        <v>646.0</v>
      </c>
      <c r="BG144" s="21">
        <v>21.0</v>
      </c>
      <c r="BH144" s="26">
        <v>0.431266846361186</v>
      </c>
      <c r="BI144" s="27">
        <v>0.625477707006369</v>
      </c>
      <c r="BJ144" s="30">
        <f t="shared" si="11"/>
        <v>0.6026071461</v>
      </c>
      <c r="BK144" s="36">
        <v>0.599046221570066</v>
      </c>
      <c r="BL144" s="31">
        <f t="shared" si="12"/>
        <v>-0.003560924504</v>
      </c>
      <c r="BM144" s="1"/>
      <c r="BN144" s="31">
        <v>-0.00321493240195814</v>
      </c>
      <c r="BO144" s="1"/>
      <c r="BP144" s="1"/>
      <c r="BQ144" s="1">
        <f t="shared" si="15"/>
        <v>143</v>
      </c>
      <c r="BR144" s="1">
        <f t="shared" si="13"/>
        <v>0.176325524</v>
      </c>
      <c r="BS144" s="1">
        <v>0.45098039215686275</v>
      </c>
      <c r="BT144" s="1">
        <v>0.5319561007101355</v>
      </c>
      <c r="BU144" s="1">
        <v>0.520509977827051</v>
      </c>
      <c r="BV144" s="1"/>
      <c r="BW144" s="1"/>
    </row>
    <row r="145" ht="12.0" customHeight="1">
      <c r="A145" s="39"/>
      <c r="B145" s="39"/>
      <c r="C145" s="3" t="s">
        <v>308</v>
      </c>
      <c r="D145" s="3">
        <v>190.0</v>
      </c>
      <c r="E145" s="24">
        <v>170.0</v>
      </c>
      <c r="F145" s="25">
        <v>96.0</v>
      </c>
      <c r="G145" s="24">
        <v>835.0</v>
      </c>
      <c r="H145" s="25">
        <v>355.0</v>
      </c>
      <c r="I145" s="26">
        <f t="shared" si="2"/>
        <v>0.6390977444</v>
      </c>
      <c r="J145" s="27">
        <f t="shared" si="3"/>
        <v>0.7016806723</v>
      </c>
      <c r="K145" s="28">
        <f t="shared" si="4"/>
        <v>0.6902472527</v>
      </c>
      <c r="L145" s="29">
        <f t="shared" si="5"/>
        <v>0.3605769231</v>
      </c>
      <c r="M145" s="10">
        <f t="shared" si="6"/>
        <v>4.473684211</v>
      </c>
      <c r="N145" s="30">
        <f t="shared" si="7"/>
        <v>0.6925154157</v>
      </c>
      <c r="O145" s="31">
        <f t="shared" si="8"/>
        <v>-0.002268162964</v>
      </c>
      <c r="P145" s="32">
        <f t="shared" si="9"/>
        <v>0.6989996762</v>
      </c>
      <c r="Q145" s="33">
        <f t="shared" si="10"/>
        <v>0.002680996038</v>
      </c>
      <c r="R145" s="1"/>
      <c r="S145" s="16">
        <v>0.698999673872514</v>
      </c>
      <c r="T145" s="16">
        <v>0.7016806722689075</v>
      </c>
      <c r="U145" s="16">
        <v>-0.0032115363878916225</v>
      </c>
      <c r="V145" s="16">
        <v>-0.004701760994888726</v>
      </c>
      <c r="W145" s="1"/>
      <c r="X145" s="1"/>
      <c r="Y145" s="19"/>
      <c r="Z145" s="19"/>
      <c r="AA145" s="19"/>
      <c r="AB145" s="1"/>
      <c r="AC145" s="21" t="s">
        <v>309</v>
      </c>
      <c r="AD145" s="21">
        <v>1113.0</v>
      </c>
      <c r="AE145" s="21">
        <v>21.0</v>
      </c>
      <c r="AF145" s="26">
        <v>0.432432432432432</v>
      </c>
      <c r="AG145" s="27">
        <v>0.542372881355932</v>
      </c>
      <c r="AH145" s="36">
        <v>0.530120481927711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26">
        <v>0.428571428571429</v>
      </c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21" t="s">
        <v>309</v>
      </c>
      <c r="BF145" s="21">
        <v>1113.0</v>
      </c>
      <c r="BG145" s="21">
        <v>21.0</v>
      </c>
      <c r="BH145" s="26">
        <v>0.432432432432432</v>
      </c>
      <c r="BI145" s="27">
        <v>0.542372881355932</v>
      </c>
      <c r="BJ145" s="30">
        <f t="shared" si="11"/>
        <v>0.5290661312</v>
      </c>
      <c r="BK145" s="36">
        <v>0.530120481927711</v>
      </c>
      <c r="BL145" s="31">
        <f t="shared" si="12"/>
        <v>0.001054350768</v>
      </c>
      <c r="BM145" s="1"/>
      <c r="BN145" s="31">
        <v>-0.00321153638789162</v>
      </c>
      <c r="BO145" s="1"/>
      <c r="BP145" s="1"/>
      <c r="BQ145" s="1">
        <f t="shared" si="15"/>
        <v>144</v>
      </c>
      <c r="BR145" s="1">
        <f t="shared" si="13"/>
        <v>0.1775585697</v>
      </c>
      <c r="BS145" s="1">
        <v>0.3333333333333333</v>
      </c>
      <c r="BT145" s="1">
        <v>0.5412844036697247</v>
      </c>
      <c r="BU145" s="1">
        <v>0.5206611570247934</v>
      </c>
      <c r="BV145" s="1"/>
      <c r="BW145" s="1"/>
    </row>
    <row r="146" ht="12.0" customHeight="1">
      <c r="A146" s="39"/>
      <c r="B146" s="39"/>
      <c r="C146" s="3" t="s">
        <v>310</v>
      </c>
      <c r="D146" s="3">
        <v>191.0</v>
      </c>
      <c r="E146" s="24">
        <v>107.0</v>
      </c>
      <c r="F146" s="25">
        <v>86.0</v>
      </c>
      <c r="G146" s="24">
        <v>830.0</v>
      </c>
      <c r="H146" s="25">
        <v>470.0</v>
      </c>
      <c r="I146" s="26">
        <f t="shared" si="2"/>
        <v>0.5544041451</v>
      </c>
      <c r="J146" s="27">
        <f t="shared" si="3"/>
        <v>0.6384615385</v>
      </c>
      <c r="K146" s="28">
        <f t="shared" si="4"/>
        <v>0.6275954454</v>
      </c>
      <c r="L146" s="29">
        <f t="shared" si="5"/>
        <v>0.3864701942</v>
      </c>
      <c r="M146" s="10">
        <f t="shared" si="6"/>
        <v>6.735751295</v>
      </c>
      <c r="N146" s="30">
        <f t="shared" si="7"/>
        <v>0.6269800507</v>
      </c>
      <c r="O146" s="31">
        <f t="shared" si="8"/>
        <v>0.0006153946916</v>
      </c>
      <c r="P146" s="32">
        <f t="shared" si="9"/>
        <v>0.6391750846</v>
      </c>
      <c r="Q146" s="33">
        <f t="shared" si="10"/>
        <v>-0.0007135461002</v>
      </c>
      <c r="R146" s="1"/>
      <c r="S146" s="16">
        <v>0.6391750828210139</v>
      </c>
      <c r="T146" s="16">
        <v>0.6384615384615384</v>
      </c>
      <c r="U146" s="16">
        <v>-0.003196397810129259</v>
      </c>
      <c r="V146" s="16">
        <v>-0.004610283755666078</v>
      </c>
      <c r="W146" s="1"/>
      <c r="X146" s="1"/>
      <c r="Y146" s="19"/>
      <c r="Z146" s="19"/>
      <c r="AA146" s="19"/>
      <c r="AB146" s="1"/>
      <c r="AC146" s="21" t="s">
        <v>311</v>
      </c>
      <c r="AD146" s="21">
        <v>853.0</v>
      </c>
      <c r="AE146" s="21">
        <v>21.0</v>
      </c>
      <c r="AF146" s="26">
        <v>0.432835820895522</v>
      </c>
      <c r="AG146" s="27">
        <v>0.6528</v>
      </c>
      <c r="AH146" s="36">
        <v>0.63150289017341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26">
        <v>0.428571428571429</v>
      </c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21" t="s">
        <v>311</v>
      </c>
      <c r="BF146" s="21">
        <v>853.0</v>
      </c>
      <c r="BG146" s="21">
        <v>21.0</v>
      </c>
      <c r="BH146" s="26">
        <v>0.432835820895522</v>
      </c>
      <c r="BI146" s="27">
        <v>0.6528</v>
      </c>
      <c r="BJ146" s="30">
        <f t="shared" si="11"/>
        <v>0.6269486818</v>
      </c>
      <c r="BK146" s="36">
        <v>0.63150289017341</v>
      </c>
      <c r="BL146" s="31">
        <f t="shared" si="12"/>
        <v>0.004554208389</v>
      </c>
      <c r="BM146" s="1"/>
      <c r="BN146" s="31">
        <v>-0.00319639781012937</v>
      </c>
      <c r="BO146" s="1"/>
      <c r="BP146" s="1"/>
      <c r="BQ146" s="1">
        <f t="shared" si="15"/>
        <v>145</v>
      </c>
      <c r="BR146" s="1">
        <f t="shared" si="13"/>
        <v>0.1787916153</v>
      </c>
      <c r="BS146" s="1">
        <v>0.4767932489451477</v>
      </c>
      <c r="BT146" s="1">
        <v>0.5285820341499629</v>
      </c>
      <c r="BU146" s="1">
        <v>0.5208333333333334</v>
      </c>
      <c r="BV146" s="1"/>
      <c r="BW146" s="1"/>
    </row>
    <row r="147" ht="12.0" customHeight="1">
      <c r="A147" s="39"/>
      <c r="B147" s="39"/>
      <c r="C147" s="3" t="s">
        <v>312</v>
      </c>
      <c r="D147" s="3">
        <v>192.0</v>
      </c>
      <c r="E147" s="24">
        <v>166.0</v>
      </c>
      <c r="F147" s="25">
        <v>140.0</v>
      </c>
      <c r="G147" s="24">
        <v>1437.0</v>
      </c>
      <c r="H147" s="25">
        <v>572.0</v>
      </c>
      <c r="I147" s="26">
        <f t="shared" si="2"/>
        <v>0.5424836601</v>
      </c>
      <c r="J147" s="27">
        <f t="shared" si="3"/>
        <v>0.7152812344</v>
      </c>
      <c r="K147" s="28">
        <f t="shared" si="4"/>
        <v>0.6924406048</v>
      </c>
      <c r="L147" s="29">
        <f t="shared" si="5"/>
        <v>0.3187904968</v>
      </c>
      <c r="M147" s="10">
        <f t="shared" si="6"/>
        <v>6.565359477</v>
      </c>
      <c r="N147" s="30">
        <f t="shared" si="7"/>
        <v>0.6919238914</v>
      </c>
      <c r="O147" s="31">
        <f t="shared" si="8"/>
        <v>0.0005167133857</v>
      </c>
      <c r="P147" s="32">
        <f t="shared" si="9"/>
        <v>0.715878758</v>
      </c>
      <c r="Q147" s="33">
        <f t="shared" si="10"/>
        <v>-0.0005975235664</v>
      </c>
      <c r="R147" s="1"/>
      <c r="S147" s="16">
        <v>0.7158787563491302</v>
      </c>
      <c r="T147" s="16">
        <v>0.7152812344449975</v>
      </c>
      <c r="U147" s="16">
        <v>-0.003139003761274406</v>
      </c>
      <c r="V147" s="16">
        <v>-0.004559201003549895</v>
      </c>
      <c r="W147" s="1"/>
      <c r="X147" s="1"/>
      <c r="Y147" s="19"/>
      <c r="Z147" s="19"/>
      <c r="AA147" s="19"/>
      <c r="AB147" s="1"/>
      <c r="AC147" s="21" t="s">
        <v>150</v>
      </c>
      <c r="AD147" s="21">
        <v>66.0</v>
      </c>
      <c r="AE147" s="21">
        <v>21.0</v>
      </c>
      <c r="AF147" s="26">
        <v>0.43421052631579</v>
      </c>
      <c r="AG147" s="27">
        <v>0.685594111461619</v>
      </c>
      <c r="AH147" s="36">
        <v>0.66699123661149</v>
      </c>
      <c r="AI147" s="1"/>
      <c r="AJ147" s="1"/>
      <c r="AK147" s="1"/>
      <c r="AL147" s="1"/>
      <c r="AM147" s="1"/>
      <c r="AN147" s="1"/>
      <c r="AO147" s="1" t="s">
        <v>23</v>
      </c>
      <c r="AP147" s="1" t="s">
        <v>7</v>
      </c>
      <c r="AQ147" s="1" t="s">
        <v>24</v>
      </c>
      <c r="AR147" s="1" t="s">
        <v>25</v>
      </c>
      <c r="AS147" s="26">
        <v>0.430693069306931</v>
      </c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21" t="s">
        <v>150</v>
      </c>
      <c r="BF147" s="21">
        <v>66.0</v>
      </c>
      <c r="BG147" s="21">
        <v>21.0</v>
      </c>
      <c r="BH147" s="26">
        <v>0.43421052631579</v>
      </c>
      <c r="BI147" s="27">
        <v>0.685594111461619</v>
      </c>
      <c r="BJ147" s="30">
        <f t="shared" si="11"/>
        <v>0.6561066268</v>
      </c>
      <c r="BK147" s="36">
        <v>0.66699123661149</v>
      </c>
      <c r="BL147" s="31">
        <f t="shared" si="12"/>
        <v>0.01088460977</v>
      </c>
      <c r="BM147" s="1"/>
      <c r="BN147" s="31">
        <v>-0.00313900376127441</v>
      </c>
      <c r="BO147" s="1"/>
      <c r="BP147" s="1"/>
      <c r="BQ147" s="1">
        <f t="shared" si="15"/>
        <v>146</v>
      </c>
      <c r="BR147" s="1">
        <f t="shared" si="13"/>
        <v>0.1800246609</v>
      </c>
      <c r="BS147" s="1">
        <v>0.4721189591078067</v>
      </c>
      <c r="BT147" s="1">
        <v>0.5307748008689356</v>
      </c>
      <c r="BU147" s="1">
        <v>0.5212121212121212</v>
      </c>
      <c r="BV147" s="1"/>
      <c r="BW147" s="1"/>
    </row>
    <row r="148" ht="12.0" customHeight="1">
      <c r="A148" s="39"/>
      <c r="B148" s="39"/>
      <c r="C148" s="3" t="s">
        <v>313</v>
      </c>
      <c r="D148" s="3">
        <v>193.0</v>
      </c>
      <c r="E148" s="24">
        <v>149.0</v>
      </c>
      <c r="F148" s="25">
        <v>52.0</v>
      </c>
      <c r="G148" s="24">
        <v>1015.0</v>
      </c>
      <c r="H148" s="25">
        <v>328.0</v>
      </c>
      <c r="I148" s="26">
        <f t="shared" si="2"/>
        <v>0.7412935323</v>
      </c>
      <c r="J148" s="27">
        <f t="shared" si="3"/>
        <v>0.7557706627</v>
      </c>
      <c r="K148" s="28">
        <f t="shared" si="4"/>
        <v>0.7538860104</v>
      </c>
      <c r="L148" s="29">
        <f t="shared" si="5"/>
        <v>0.3089378238</v>
      </c>
      <c r="M148" s="10">
        <f t="shared" si="6"/>
        <v>6.68159204</v>
      </c>
      <c r="N148" s="30">
        <f t="shared" si="7"/>
        <v>0.753967017</v>
      </c>
      <c r="O148" s="31">
        <f t="shared" si="8"/>
        <v>-0.00008100658955</v>
      </c>
      <c r="P148" s="32">
        <f t="shared" si="9"/>
        <v>0.7556726142</v>
      </c>
      <c r="Q148" s="33">
        <f t="shared" si="10"/>
        <v>0.00009804849034</v>
      </c>
      <c r="R148" s="1"/>
      <c r="S148" s="16">
        <v>0.7556726109563857</v>
      </c>
      <c r="T148" s="16">
        <v>0.7557706626954579</v>
      </c>
      <c r="U148" s="16">
        <v>-0.0031220684526454545</v>
      </c>
      <c r="V148" s="16">
        <v>-0.004549911453082145</v>
      </c>
      <c r="W148" s="1"/>
      <c r="X148" s="1"/>
      <c r="Y148" s="19"/>
      <c r="Z148" s="19"/>
      <c r="AA148" s="19"/>
      <c r="AB148" s="1"/>
      <c r="AC148" s="21" t="s">
        <v>314</v>
      </c>
      <c r="AD148" s="21">
        <v>434.0</v>
      </c>
      <c r="AE148" s="21">
        <v>21.0</v>
      </c>
      <c r="AF148" s="26">
        <v>0.43455497382199</v>
      </c>
      <c r="AG148" s="27">
        <v>0.595111583421892</v>
      </c>
      <c r="AH148" s="36">
        <v>0.568021201413428</v>
      </c>
      <c r="AI148" s="1"/>
      <c r="AJ148" s="1"/>
      <c r="AK148" s="1"/>
      <c r="AL148" s="1"/>
      <c r="AM148" s="1"/>
      <c r="AN148" s="1"/>
      <c r="AO148" s="1">
        <v>8.0</v>
      </c>
      <c r="AP148" s="16">
        <f>16.85%</f>
        <v>0.1685</v>
      </c>
      <c r="AQ148" s="1">
        <v>0.9021314</v>
      </c>
      <c r="AR148" s="1">
        <v>0.0196623</v>
      </c>
      <c r="AS148" s="26">
        <v>0.431266846361186</v>
      </c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21" t="s">
        <v>314</v>
      </c>
      <c r="BF148" s="21">
        <v>434.0</v>
      </c>
      <c r="BG148" s="21">
        <v>21.0</v>
      </c>
      <c r="BH148" s="26">
        <v>0.43455497382199</v>
      </c>
      <c r="BI148" s="27">
        <v>0.595111583421892</v>
      </c>
      <c r="BJ148" s="30">
        <f t="shared" si="11"/>
        <v>0.5759920938</v>
      </c>
      <c r="BK148" s="36">
        <v>0.568021201413428</v>
      </c>
      <c r="BL148" s="31">
        <f t="shared" si="12"/>
        <v>-0.007970892407</v>
      </c>
      <c r="BM148" s="1"/>
      <c r="BN148" s="31">
        <v>-0.0031220684526454</v>
      </c>
      <c r="BO148" s="1"/>
      <c r="BP148" s="1"/>
      <c r="BQ148" s="1">
        <f t="shared" si="15"/>
        <v>147</v>
      </c>
      <c r="BR148" s="1">
        <f t="shared" si="13"/>
        <v>0.1812577065</v>
      </c>
      <c r="BS148" s="1">
        <v>0.45217391304347826</v>
      </c>
      <c r="BT148" s="1">
        <v>0.5329428989751098</v>
      </c>
      <c r="BU148" s="1">
        <v>0.5213032581453634</v>
      </c>
      <c r="BV148" s="1"/>
      <c r="BW148" s="1"/>
    </row>
    <row r="149" ht="12.0" customHeight="1">
      <c r="A149" s="39"/>
      <c r="B149" s="39"/>
      <c r="C149" s="3" t="s">
        <v>315</v>
      </c>
      <c r="D149" s="3">
        <v>194.0</v>
      </c>
      <c r="E149" s="24">
        <v>81.0</v>
      </c>
      <c r="F149" s="25">
        <v>87.0</v>
      </c>
      <c r="G149" s="24">
        <v>665.0</v>
      </c>
      <c r="H149" s="25">
        <v>459.0</v>
      </c>
      <c r="I149" s="26">
        <f t="shared" si="2"/>
        <v>0.4821428571</v>
      </c>
      <c r="J149" s="27">
        <f t="shared" si="3"/>
        <v>0.5916370107</v>
      </c>
      <c r="K149" s="28">
        <f t="shared" si="4"/>
        <v>0.5773993808</v>
      </c>
      <c r="L149" s="29">
        <f t="shared" si="5"/>
        <v>0.4179566563</v>
      </c>
      <c r="M149" s="10">
        <f t="shared" si="6"/>
        <v>6.69047619</v>
      </c>
      <c r="N149" s="30">
        <f t="shared" si="7"/>
        <v>0.5777215598</v>
      </c>
      <c r="O149" s="31">
        <f t="shared" si="8"/>
        <v>-0.0003221789608</v>
      </c>
      <c r="P149" s="32">
        <f t="shared" si="9"/>
        <v>0.5912694213</v>
      </c>
      <c r="Q149" s="33">
        <f t="shared" si="10"/>
        <v>0.0003675893771</v>
      </c>
      <c r="R149" s="1"/>
      <c r="S149" s="16">
        <v>0.5912694200036112</v>
      </c>
      <c r="T149" s="16">
        <v>0.5916370106761566</v>
      </c>
      <c r="U149" s="16">
        <v>-0.003057816951550718</v>
      </c>
      <c r="V149" s="16">
        <v>-0.004518054579274677</v>
      </c>
      <c r="W149" s="1"/>
      <c r="X149" s="1"/>
      <c r="Y149" s="19"/>
      <c r="Z149" s="19"/>
      <c r="AA149" s="19"/>
      <c r="AB149" s="1"/>
      <c r="AC149" s="21" t="s">
        <v>316</v>
      </c>
      <c r="AD149" s="21">
        <v>518.0</v>
      </c>
      <c r="AE149" s="21">
        <v>21.0</v>
      </c>
      <c r="AF149" s="26">
        <v>0.43609022556391</v>
      </c>
      <c r="AG149" s="27">
        <v>0.520901831845937</v>
      </c>
      <c r="AH149" s="36">
        <v>0.511482254697286</v>
      </c>
      <c r="AI149" s="1"/>
      <c r="AJ149" s="1"/>
      <c r="AK149" s="1"/>
      <c r="AL149" s="1"/>
      <c r="AM149" s="1"/>
      <c r="AN149" s="1"/>
      <c r="AO149" s="1">
        <v>11.0</v>
      </c>
      <c r="AP149" s="16">
        <f>23.376666666%</f>
        <v>0.2337666667</v>
      </c>
      <c r="AQ149" s="1">
        <v>0.9365345</v>
      </c>
      <c r="AR149" s="1">
        <v>0.0128751</v>
      </c>
      <c r="AS149" s="26">
        <v>0.432432432432432</v>
      </c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21" t="s">
        <v>316</v>
      </c>
      <c r="BF149" s="21">
        <v>518.0</v>
      </c>
      <c r="BG149" s="21">
        <v>21.0</v>
      </c>
      <c r="BH149" s="26">
        <v>0.43609022556391</v>
      </c>
      <c r="BI149" s="27">
        <v>0.520901831845937</v>
      </c>
      <c r="BJ149" s="30">
        <f t="shared" si="11"/>
        <v>0.5104280694</v>
      </c>
      <c r="BK149" s="36">
        <v>0.511482254697286</v>
      </c>
      <c r="BL149" s="31">
        <f t="shared" si="12"/>
        <v>0.00105418532</v>
      </c>
      <c r="BM149" s="1"/>
      <c r="BN149" s="31">
        <v>-0.00305781695155083</v>
      </c>
      <c r="BO149" s="1"/>
      <c r="BP149" s="1"/>
      <c r="BQ149" s="1">
        <f t="shared" si="15"/>
        <v>148</v>
      </c>
      <c r="BR149" s="1">
        <f t="shared" si="13"/>
        <v>0.1824907522</v>
      </c>
      <c r="BS149" s="1">
        <v>0.372972972972973</v>
      </c>
      <c r="BT149" s="1">
        <v>0.5439519158527423</v>
      </c>
      <c r="BU149" s="1">
        <v>0.5230870712401056</v>
      </c>
      <c r="BV149" s="1"/>
      <c r="BW149" s="1"/>
    </row>
    <row r="150" ht="12.0" customHeight="1">
      <c r="A150" s="39"/>
      <c r="B150" s="39"/>
      <c r="C150" s="3" t="s">
        <v>317</v>
      </c>
      <c r="D150" s="3">
        <v>195.0</v>
      </c>
      <c r="E150" s="24">
        <v>171.0</v>
      </c>
      <c r="F150" s="25">
        <v>90.0</v>
      </c>
      <c r="G150" s="24">
        <v>562.0</v>
      </c>
      <c r="H150" s="25">
        <v>371.0</v>
      </c>
      <c r="I150" s="26">
        <f t="shared" si="2"/>
        <v>0.6551724138</v>
      </c>
      <c r="J150" s="27">
        <f t="shared" si="3"/>
        <v>0.602357985</v>
      </c>
      <c r="K150" s="28">
        <f t="shared" si="4"/>
        <v>0.6139028476</v>
      </c>
      <c r="L150" s="29">
        <f t="shared" si="5"/>
        <v>0.4539363484</v>
      </c>
      <c r="M150" s="10">
        <f t="shared" si="6"/>
        <v>3.574712644</v>
      </c>
      <c r="N150" s="30">
        <f t="shared" si="7"/>
        <v>0.611181494</v>
      </c>
      <c r="O150" s="31">
        <f t="shared" si="8"/>
        <v>0.002721353591</v>
      </c>
      <c r="P150" s="32">
        <f t="shared" si="9"/>
        <v>0.6055865586</v>
      </c>
      <c r="Q150" s="33">
        <f t="shared" si="10"/>
        <v>-0.003228573643</v>
      </c>
      <c r="R150" s="1"/>
      <c r="S150" s="16">
        <v>0.6055865561502802</v>
      </c>
      <c r="T150" s="16">
        <v>0.602357984994641</v>
      </c>
      <c r="U150" s="16">
        <v>-0.0030561457004512627</v>
      </c>
      <c r="V150" s="16">
        <v>-0.004503323628404221</v>
      </c>
      <c r="W150" s="1"/>
      <c r="X150" s="1"/>
      <c r="Y150" s="19"/>
      <c r="Z150" s="19"/>
      <c r="AA150" s="19"/>
      <c r="AB150" s="1"/>
      <c r="AC150" s="21" t="s">
        <v>318</v>
      </c>
      <c r="AD150" s="21">
        <v>369.0</v>
      </c>
      <c r="AE150" s="21">
        <v>21.0</v>
      </c>
      <c r="AF150" s="26">
        <v>0.436170212765957</v>
      </c>
      <c r="AG150" s="27">
        <v>0.449402390438247</v>
      </c>
      <c r="AH150" s="36">
        <v>0.448480355819125</v>
      </c>
      <c r="AI150" s="1"/>
      <c r="AJ150" s="1"/>
      <c r="AK150" s="1"/>
      <c r="AL150" s="1"/>
      <c r="AM150" s="1"/>
      <c r="AN150" s="1"/>
      <c r="AO150" s="1">
        <v>12.0</v>
      </c>
      <c r="AP150" s="16">
        <f>25.18%</f>
        <v>0.2518</v>
      </c>
      <c r="AQ150" s="1">
        <v>0.8973886</v>
      </c>
      <c r="AR150" s="1">
        <v>0.02544337</v>
      </c>
      <c r="AS150" s="26">
        <v>0.432835820895522</v>
      </c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21" t="s">
        <v>318</v>
      </c>
      <c r="BF150" s="21">
        <v>369.0</v>
      </c>
      <c r="BG150" s="21">
        <v>21.0</v>
      </c>
      <c r="BH150" s="26">
        <v>0.436170212765957</v>
      </c>
      <c r="BI150" s="27">
        <v>0.449402390438247</v>
      </c>
      <c r="BJ150" s="30">
        <f t="shared" si="11"/>
        <v>0.4471322115</v>
      </c>
      <c r="BK150" s="36">
        <v>0.448480355819125</v>
      </c>
      <c r="BL150" s="31">
        <f t="shared" si="12"/>
        <v>0.001348144367</v>
      </c>
      <c r="BM150" s="1"/>
      <c r="BN150" s="31">
        <v>-0.00305614570045126</v>
      </c>
      <c r="BO150" s="1"/>
      <c r="BP150" s="1"/>
      <c r="BQ150" s="1">
        <f t="shared" si="15"/>
        <v>149</v>
      </c>
      <c r="BR150" s="1">
        <f t="shared" si="13"/>
        <v>0.1837237978</v>
      </c>
      <c r="BS150" s="1">
        <v>0.4864864864864865</v>
      </c>
      <c r="BT150" s="1">
        <v>0.5303030303030303</v>
      </c>
      <c r="BU150" s="1">
        <v>0.5254491017964071</v>
      </c>
      <c r="BV150" s="1"/>
      <c r="BW150" s="1"/>
    </row>
    <row r="151" ht="12.0" customHeight="1">
      <c r="A151" s="39"/>
      <c r="B151" s="39"/>
      <c r="C151" s="3" t="s">
        <v>319</v>
      </c>
      <c r="D151" s="3">
        <v>196.0</v>
      </c>
      <c r="E151" s="24">
        <v>130.0</v>
      </c>
      <c r="F151" s="25">
        <v>95.0</v>
      </c>
      <c r="G151" s="24">
        <v>505.0</v>
      </c>
      <c r="H151" s="25">
        <v>421.0</v>
      </c>
      <c r="I151" s="26">
        <f t="shared" si="2"/>
        <v>0.5777777778</v>
      </c>
      <c r="J151" s="27">
        <f t="shared" si="3"/>
        <v>0.5453563715</v>
      </c>
      <c r="K151" s="28">
        <f t="shared" si="4"/>
        <v>0.551694179</v>
      </c>
      <c r="L151" s="29">
        <f t="shared" si="5"/>
        <v>0.4787141616</v>
      </c>
      <c r="M151" s="10">
        <f t="shared" si="6"/>
        <v>4.115555556</v>
      </c>
      <c r="N151" s="30">
        <f t="shared" si="7"/>
        <v>0.5501691449</v>
      </c>
      <c r="O151" s="31">
        <f t="shared" si="8"/>
        <v>0.001525034062</v>
      </c>
      <c r="P151" s="32">
        <f t="shared" si="9"/>
        <v>0.5471339846</v>
      </c>
      <c r="Q151" s="33">
        <f t="shared" si="10"/>
        <v>-0.001777613138</v>
      </c>
      <c r="R151" s="1"/>
      <c r="S151" s="16">
        <v>0.547133982727731</v>
      </c>
      <c r="T151" s="16">
        <v>0.5453563714902808</v>
      </c>
      <c r="U151" s="16">
        <v>-0.0030170869339717354</v>
      </c>
      <c r="V151" s="16">
        <v>-0.004484118878551491</v>
      </c>
      <c r="W151" s="1"/>
      <c r="X151" s="1"/>
      <c r="Y151" s="19"/>
      <c r="Z151" s="19"/>
      <c r="AA151" s="19"/>
      <c r="AB151" s="1"/>
      <c r="AC151" s="21" t="s">
        <v>320</v>
      </c>
      <c r="AD151" s="21">
        <v>1065.0</v>
      </c>
      <c r="AE151" s="21">
        <v>21.0</v>
      </c>
      <c r="AF151" s="26">
        <v>0.436170212765957</v>
      </c>
      <c r="AG151" s="27">
        <v>0.46319018404908</v>
      </c>
      <c r="AH151" s="36">
        <v>0.459785522788204</v>
      </c>
      <c r="AI151" s="1"/>
      <c r="AJ151" s="1"/>
      <c r="AK151" s="1"/>
      <c r="AL151" s="1"/>
      <c r="AM151" s="1"/>
      <c r="AN151" s="1"/>
      <c r="AO151" s="1">
        <v>13.0</v>
      </c>
      <c r="AP151" s="16">
        <f t="shared" ref="AP151:AP152" si="29">0.01+(2*AO151)/100</f>
        <v>0.27</v>
      </c>
      <c r="AQ151" s="1">
        <v>0.90695238</v>
      </c>
      <c r="AR151" s="1">
        <v>0.0228222</v>
      </c>
      <c r="AS151" s="26">
        <v>0.43421052631579</v>
      </c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21" t="s">
        <v>320</v>
      </c>
      <c r="BF151" s="21">
        <v>1065.0</v>
      </c>
      <c r="BG151" s="21">
        <v>21.0</v>
      </c>
      <c r="BH151" s="26">
        <v>0.436170212765957</v>
      </c>
      <c r="BI151" s="27">
        <v>0.46319018404908</v>
      </c>
      <c r="BJ151" s="30">
        <f t="shared" si="11"/>
        <v>0.4593396892</v>
      </c>
      <c r="BK151" s="36">
        <v>0.459785522788204</v>
      </c>
      <c r="BL151" s="31">
        <f t="shared" si="12"/>
        <v>0.0004458335586</v>
      </c>
      <c r="BM151" s="1"/>
      <c r="BN151" s="31">
        <v>-0.00301708693397174</v>
      </c>
      <c r="BO151" s="1"/>
      <c r="BP151" s="1"/>
      <c r="BQ151" s="1">
        <f t="shared" si="15"/>
        <v>150</v>
      </c>
      <c r="BR151" s="1">
        <f t="shared" si="13"/>
        <v>0.1849568434</v>
      </c>
      <c r="BS151" s="1">
        <v>0.36752136752136755</v>
      </c>
      <c r="BT151" s="1">
        <v>0.5435168738898757</v>
      </c>
      <c r="BU151" s="1">
        <v>0.5269509251810137</v>
      </c>
      <c r="BV151" s="1"/>
      <c r="BW151" s="1"/>
    </row>
    <row r="152" ht="12.0" customHeight="1">
      <c r="A152" s="39"/>
      <c r="B152" s="39"/>
      <c r="C152" s="3" t="s">
        <v>321</v>
      </c>
      <c r="D152" s="3">
        <v>197.0</v>
      </c>
      <c r="E152" s="24">
        <v>189.0</v>
      </c>
      <c r="F152" s="25">
        <v>150.0</v>
      </c>
      <c r="G152" s="24">
        <v>722.0</v>
      </c>
      <c r="H152" s="25">
        <v>521.0</v>
      </c>
      <c r="I152" s="26">
        <f t="shared" si="2"/>
        <v>0.5575221239</v>
      </c>
      <c r="J152" s="27">
        <f t="shared" si="3"/>
        <v>0.5808527755</v>
      </c>
      <c r="K152" s="28">
        <f t="shared" si="4"/>
        <v>0.5758533502</v>
      </c>
      <c r="L152" s="29">
        <f t="shared" si="5"/>
        <v>0.4487989886</v>
      </c>
      <c r="M152" s="10">
        <f t="shared" si="6"/>
        <v>3.666666667</v>
      </c>
      <c r="N152" s="30">
        <f t="shared" si="7"/>
        <v>0.5777278522</v>
      </c>
      <c r="O152" s="31">
        <f t="shared" si="8"/>
        <v>-0.001874501988</v>
      </c>
      <c r="P152" s="32">
        <f t="shared" si="9"/>
        <v>0.5786777773</v>
      </c>
      <c r="Q152" s="33">
        <f t="shared" si="10"/>
        <v>0.0021749982</v>
      </c>
      <c r="R152" s="1"/>
      <c r="S152" s="16">
        <v>0.5786777755819025</v>
      </c>
      <c r="T152" s="16">
        <v>0.580852775543041</v>
      </c>
      <c r="U152" s="16">
        <v>-0.003000140503900406</v>
      </c>
      <c r="V152" s="16">
        <v>-0.004482907325476071</v>
      </c>
      <c r="W152" s="1"/>
      <c r="X152" s="1"/>
      <c r="Y152" s="19"/>
      <c r="Z152" s="19"/>
      <c r="AA152" s="19"/>
      <c r="AB152" s="1"/>
      <c r="AC152" s="21" t="s">
        <v>322</v>
      </c>
      <c r="AD152" s="21">
        <v>1087.0</v>
      </c>
      <c r="AE152" s="21">
        <v>21.0</v>
      </c>
      <c r="AF152" s="26">
        <v>0.4375</v>
      </c>
      <c r="AG152" s="27">
        <v>0.50561797752809</v>
      </c>
      <c r="AH152" s="36">
        <v>0.495238095238095</v>
      </c>
      <c r="AI152" s="1"/>
      <c r="AJ152" s="1"/>
      <c r="AK152" s="1"/>
      <c r="AL152" s="1"/>
      <c r="AM152" s="1"/>
      <c r="AN152" s="1"/>
      <c r="AO152" s="1">
        <v>14.0</v>
      </c>
      <c r="AP152" s="16">
        <f t="shared" si="29"/>
        <v>0.29</v>
      </c>
      <c r="AQ152" s="1">
        <v>0.94231821</v>
      </c>
      <c r="AR152" s="1">
        <v>0.012782237</v>
      </c>
      <c r="AS152" s="26">
        <v>0.43455497382199</v>
      </c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21" t="s">
        <v>322</v>
      </c>
      <c r="BF152" s="21">
        <v>1087.0</v>
      </c>
      <c r="BG152" s="21">
        <v>21.0</v>
      </c>
      <c r="BH152" s="26">
        <v>0.4375</v>
      </c>
      <c r="BI152" s="27">
        <v>0.50561797752809</v>
      </c>
      <c r="BJ152" s="30">
        <f t="shared" si="11"/>
        <v>0.4970506387</v>
      </c>
      <c r="BK152" s="36">
        <v>0.495238095238095</v>
      </c>
      <c r="BL152" s="31">
        <f t="shared" si="12"/>
        <v>-0.001812543497</v>
      </c>
      <c r="BM152" s="1"/>
      <c r="BN152" s="31">
        <v>-0.00300014050390041</v>
      </c>
      <c r="BO152" s="1"/>
      <c r="BP152" s="1"/>
      <c r="BQ152" s="1">
        <f t="shared" si="15"/>
        <v>151</v>
      </c>
      <c r="BR152" s="1">
        <f t="shared" si="13"/>
        <v>0.186189889</v>
      </c>
      <c r="BS152" s="1">
        <v>0.5572916666666666</v>
      </c>
      <c r="BT152" s="1">
        <v>0.5230998509687034</v>
      </c>
      <c r="BU152" s="1">
        <v>0.5273794002607562</v>
      </c>
      <c r="BV152" s="1"/>
      <c r="BW152" s="1"/>
    </row>
    <row r="153" ht="12.0" customHeight="1">
      <c r="A153" s="39"/>
      <c r="B153" s="39"/>
      <c r="C153" s="3" t="s">
        <v>323</v>
      </c>
      <c r="D153" s="3">
        <v>198.0</v>
      </c>
      <c r="E153" s="24">
        <v>189.0</v>
      </c>
      <c r="F153" s="25">
        <v>109.0</v>
      </c>
      <c r="G153" s="24">
        <v>840.0</v>
      </c>
      <c r="H153" s="25">
        <v>489.0</v>
      </c>
      <c r="I153" s="26">
        <f t="shared" si="2"/>
        <v>0.6342281879</v>
      </c>
      <c r="J153" s="27">
        <f t="shared" si="3"/>
        <v>0.6320541761</v>
      </c>
      <c r="K153" s="28">
        <f t="shared" si="4"/>
        <v>0.6324523663</v>
      </c>
      <c r="L153" s="29">
        <f t="shared" si="5"/>
        <v>0.4167178857</v>
      </c>
      <c r="M153" s="10">
        <f t="shared" si="6"/>
        <v>4.459731544</v>
      </c>
      <c r="N153" s="30">
        <f t="shared" si="7"/>
        <v>0.6328406889</v>
      </c>
      <c r="O153" s="31">
        <f t="shared" si="8"/>
        <v>-0.0003883225875</v>
      </c>
      <c r="P153" s="32">
        <f t="shared" si="9"/>
        <v>0.631595686</v>
      </c>
      <c r="Q153" s="33">
        <f t="shared" si="10"/>
        <v>0.0004584900239</v>
      </c>
      <c r="R153" s="1"/>
      <c r="S153" s="16">
        <v>0.6315956837286164</v>
      </c>
      <c r="T153" s="16">
        <v>0.6320541760722348</v>
      </c>
      <c r="U153" s="16">
        <v>-0.00299408183118538</v>
      </c>
      <c r="V153" s="16">
        <v>-0.004428710634265365</v>
      </c>
      <c r="W153" s="1"/>
      <c r="X153" s="1"/>
      <c r="Y153" s="19"/>
      <c r="Z153" s="19"/>
      <c r="AA153" s="19"/>
      <c r="AB153" s="1"/>
      <c r="AC153" s="21" t="s">
        <v>324</v>
      </c>
      <c r="AD153" s="21">
        <v>554.0</v>
      </c>
      <c r="AE153" s="21">
        <v>22.0</v>
      </c>
      <c r="AF153" s="26">
        <v>0.441860465116279</v>
      </c>
      <c r="AG153" s="27">
        <v>0.444444444444444</v>
      </c>
      <c r="AH153" s="36">
        <v>0.44390243902439</v>
      </c>
      <c r="AI153" s="1"/>
      <c r="AJ153" s="1"/>
      <c r="AK153" s="1"/>
      <c r="AL153" s="1"/>
      <c r="AM153" s="1"/>
      <c r="AN153" s="1"/>
      <c r="AO153" s="1">
        <v>15.0</v>
      </c>
      <c r="AP153" s="16">
        <f>30.89%</f>
        <v>0.3089</v>
      </c>
      <c r="AQ153" s="1">
        <v>0.8950400233</v>
      </c>
      <c r="AR153" s="1">
        <v>0.034430488</v>
      </c>
      <c r="AS153" s="26">
        <v>0.43609022556391</v>
      </c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21" t="s">
        <v>324</v>
      </c>
      <c r="BF153" s="21">
        <v>554.0</v>
      </c>
      <c r="BG153" s="21">
        <v>22.0</v>
      </c>
      <c r="BH153" s="26">
        <v>0.441860465116279</v>
      </c>
      <c r="BI153" s="27">
        <v>0.444444444444444</v>
      </c>
      <c r="BJ153" s="30">
        <f t="shared" si="11"/>
        <v>0.4434397613</v>
      </c>
      <c r="BK153" s="36">
        <v>0.44390243902439</v>
      </c>
      <c r="BL153" s="31">
        <f t="shared" si="12"/>
        <v>0.0004626777569</v>
      </c>
      <c r="BM153" s="1"/>
      <c r="BN153" s="31">
        <v>-0.00299408183118538</v>
      </c>
      <c r="BO153" s="1"/>
      <c r="BP153" s="1"/>
      <c r="BQ153" s="1">
        <f t="shared" si="15"/>
        <v>152</v>
      </c>
      <c r="BR153" s="1">
        <f t="shared" si="13"/>
        <v>0.1874229346</v>
      </c>
      <c r="BS153" s="1">
        <v>0.5020746887966805</v>
      </c>
      <c r="BT153" s="1">
        <v>0.5307459677419355</v>
      </c>
      <c r="BU153" s="1">
        <v>0.5276404494382022</v>
      </c>
      <c r="BV153" s="1"/>
      <c r="BW153" s="1"/>
    </row>
    <row r="154" ht="12.0" customHeight="1">
      <c r="A154" s="39"/>
      <c r="B154" s="39"/>
      <c r="C154" s="3" t="s">
        <v>325</v>
      </c>
      <c r="D154" s="3">
        <v>199.0</v>
      </c>
      <c r="E154" s="24">
        <v>124.0</v>
      </c>
      <c r="F154" s="25">
        <v>84.0</v>
      </c>
      <c r="G154" s="24">
        <v>370.0</v>
      </c>
      <c r="H154" s="25">
        <v>216.0</v>
      </c>
      <c r="I154" s="26">
        <f t="shared" si="2"/>
        <v>0.5961538462</v>
      </c>
      <c r="J154" s="27">
        <f t="shared" si="3"/>
        <v>0.6313993174</v>
      </c>
      <c r="K154" s="28">
        <f t="shared" si="4"/>
        <v>0.6221662469</v>
      </c>
      <c r="L154" s="29">
        <f t="shared" si="5"/>
        <v>0.4282115869</v>
      </c>
      <c r="M154" s="10">
        <f t="shared" si="6"/>
        <v>2.817307692</v>
      </c>
      <c r="N154" s="30">
        <f t="shared" si="7"/>
        <v>0.6265608143</v>
      </c>
      <c r="O154" s="31">
        <f t="shared" si="8"/>
        <v>-0.004394567483</v>
      </c>
      <c r="P154" s="32">
        <f t="shared" si="9"/>
        <v>0.6262555388</v>
      </c>
      <c r="Q154" s="33">
        <f t="shared" si="10"/>
        <v>0.005143778623</v>
      </c>
      <c r="R154" s="1"/>
      <c r="S154" s="16">
        <v>0.6262555367509296</v>
      </c>
      <c r="T154" s="16">
        <v>0.6313993174061433</v>
      </c>
      <c r="U154" s="16">
        <v>-0.0029794038341889317</v>
      </c>
      <c r="V154" s="16">
        <v>-0.004347450985156653</v>
      </c>
      <c r="W154" s="1"/>
      <c r="X154" s="1"/>
      <c r="Y154" s="19"/>
      <c r="Z154" s="19"/>
      <c r="AA154" s="19"/>
      <c r="AB154" s="1"/>
      <c r="AC154" s="21" t="s">
        <v>326</v>
      </c>
      <c r="AD154" s="21">
        <v>1142.0</v>
      </c>
      <c r="AE154" s="21">
        <v>22.0</v>
      </c>
      <c r="AF154" s="26">
        <v>0.441860465116279</v>
      </c>
      <c r="AG154" s="27">
        <v>0.521072796934866</v>
      </c>
      <c r="AH154" s="36">
        <v>0.509868421052632</v>
      </c>
      <c r="AI154" s="1"/>
      <c r="AJ154" s="1"/>
      <c r="AK154" s="1"/>
      <c r="AL154" s="1"/>
      <c r="AM154" s="1"/>
      <c r="AN154" s="1"/>
      <c r="AO154" s="1">
        <v>16.0</v>
      </c>
      <c r="AP154" s="16">
        <f t="shared" ref="AP154:AP156" si="30">0.01+(2*AO154)/100</f>
        <v>0.33</v>
      </c>
      <c r="AQ154" s="1">
        <v>0.85642864</v>
      </c>
      <c r="AR154" s="1">
        <v>0.051511264</v>
      </c>
      <c r="AS154" s="26">
        <v>0.436170212765957</v>
      </c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21" t="s">
        <v>326</v>
      </c>
      <c r="BF154" s="21">
        <v>1142.0</v>
      </c>
      <c r="BG154" s="21">
        <v>22.0</v>
      </c>
      <c r="BH154" s="26">
        <v>0.441860465116279</v>
      </c>
      <c r="BI154" s="27">
        <v>0.521072796934866</v>
      </c>
      <c r="BJ154" s="30">
        <f t="shared" si="11"/>
        <v>0.5112006095</v>
      </c>
      <c r="BK154" s="36">
        <v>0.509868421052632</v>
      </c>
      <c r="BL154" s="31">
        <f t="shared" si="12"/>
        <v>-0.001332188473</v>
      </c>
      <c r="BM154" s="1"/>
      <c r="BN154" s="31">
        <v>-0.00297940383418904</v>
      </c>
      <c r="BO154" s="1"/>
      <c r="BP154" s="1"/>
      <c r="BQ154" s="1">
        <f t="shared" si="15"/>
        <v>153</v>
      </c>
      <c r="BR154" s="1">
        <f t="shared" si="13"/>
        <v>0.1886559803</v>
      </c>
      <c r="BS154" s="1">
        <v>0.5027624309392266</v>
      </c>
      <c r="BT154" s="1">
        <v>0.5326829268292683</v>
      </c>
      <c r="BU154" s="1">
        <v>0.5281923714759535</v>
      </c>
      <c r="BV154" s="1"/>
      <c r="BW154" s="1"/>
    </row>
    <row r="155" ht="12.0" customHeight="1">
      <c r="A155" s="39"/>
      <c r="B155" s="39"/>
      <c r="C155" s="3" t="s">
        <v>327</v>
      </c>
      <c r="D155" s="3">
        <v>200.0</v>
      </c>
      <c r="E155" s="24">
        <v>136.0</v>
      </c>
      <c r="F155" s="25">
        <v>89.0</v>
      </c>
      <c r="G155" s="24">
        <v>615.0</v>
      </c>
      <c r="H155" s="25">
        <v>358.0</v>
      </c>
      <c r="I155" s="26">
        <f t="shared" si="2"/>
        <v>0.6044444444</v>
      </c>
      <c r="J155" s="27">
        <f t="shared" si="3"/>
        <v>0.632065776</v>
      </c>
      <c r="K155" s="28">
        <f t="shared" si="4"/>
        <v>0.6268781302</v>
      </c>
      <c r="L155" s="29">
        <f t="shared" si="5"/>
        <v>0.4123539232</v>
      </c>
      <c r="M155" s="10">
        <f t="shared" si="6"/>
        <v>4.324444444</v>
      </c>
      <c r="N155" s="30">
        <f t="shared" si="7"/>
        <v>0.6283308586</v>
      </c>
      <c r="O155" s="31">
        <f t="shared" si="8"/>
        <v>-0.001452728398</v>
      </c>
      <c r="P155" s="32">
        <f t="shared" si="9"/>
        <v>0.6303621709</v>
      </c>
      <c r="Q155" s="33">
        <f t="shared" si="10"/>
        <v>0.001703605065</v>
      </c>
      <c r="R155" s="1"/>
      <c r="S155" s="16">
        <v>0.6303621687926344</v>
      </c>
      <c r="T155" s="16">
        <v>0.632065775950668</v>
      </c>
      <c r="U155" s="16">
        <v>-0.0029730988062180996</v>
      </c>
      <c r="V155" s="16">
        <v>-0.004291421607868551</v>
      </c>
      <c r="W155" s="1"/>
      <c r="X155" s="1"/>
      <c r="Y155" s="19"/>
      <c r="Z155" s="19"/>
      <c r="AA155" s="19"/>
      <c r="AB155" s="1"/>
      <c r="AC155" s="21" t="s">
        <v>328</v>
      </c>
      <c r="AD155" s="21">
        <v>331.0</v>
      </c>
      <c r="AE155" s="21">
        <v>22.0</v>
      </c>
      <c r="AF155" s="26">
        <v>0.442622950819672</v>
      </c>
      <c r="AG155" s="27">
        <v>0.618421052631579</v>
      </c>
      <c r="AH155" s="36">
        <v>0.600337268128162</v>
      </c>
      <c r="AI155" s="1"/>
      <c r="AJ155" s="1"/>
      <c r="AK155" s="1"/>
      <c r="AL155" s="1"/>
      <c r="AM155" s="1"/>
      <c r="AN155" s="1"/>
      <c r="AO155" s="1">
        <v>17.0</v>
      </c>
      <c r="AP155" s="16">
        <f t="shared" si="30"/>
        <v>0.35</v>
      </c>
      <c r="AQ155" s="1">
        <v>0.88730529</v>
      </c>
      <c r="AR155" s="1">
        <v>0.04029478</v>
      </c>
      <c r="AS155" s="26">
        <v>0.436170212765957</v>
      </c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21" t="s">
        <v>328</v>
      </c>
      <c r="BF155" s="21">
        <v>331.0</v>
      </c>
      <c r="BG155" s="21">
        <v>22.0</v>
      </c>
      <c r="BH155" s="26">
        <v>0.442622950819672</v>
      </c>
      <c r="BI155" s="27">
        <v>0.618421052631579</v>
      </c>
      <c r="BJ155" s="30">
        <f t="shared" si="11"/>
        <v>0.5973522226</v>
      </c>
      <c r="BK155" s="36">
        <v>0.600337268128162</v>
      </c>
      <c r="BL155" s="31">
        <f t="shared" si="12"/>
        <v>0.002985045495</v>
      </c>
      <c r="BM155" s="1"/>
      <c r="BN155" s="31">
        <v>-0.0029730988062181</v>
      </c>
      <c r="BO155" s="1"/>
      <c r="BP155" s="1"/>
      <c r="BQ155" s="1">
        <f t="shared" si="15"/>
        <v>154</v>
      </c>
      <c r="BR155" s="1">
        <f t="shared" si="13"/>
        <v>0.1898890259</v>
      </c>
      <c r="BS155" s="1">
        <v>0.5313807531380753</v>
      </c>
      <c r="BT155" s="1">
        <v>0.528110599078341</v>
      </c>
      <c r="BU155" s="1">
        <v>0.5287009063444109</v>
      </c>
      <c r="BV155" s="1"/>
      <c r="BW155" s="1"/>
    </row>
    <row r="156" ht="12.0" customHeight="1">
      <c r="A156" s="39"/>
      <c r="B156" s="39"/>
      <c r="C156" s="3" t="s">
        <v>329</v>
      </c>
      <c r="D156" s="3">
        <v>201.0</v>
      </c>
      <c r="E156" s="24">
        <v>250.0</v>
      </c>
      <c r="F156" s="25">
        <v>156.0</v>
      </c>
      <c r="G156" s="24">
        <v>765.0</v>
      </c>
      <c r="H156" s="25">
        <v>454.0</v>
      </c>
      <c r="I156" s="26">
        <f t="shared" si="2"/>
        <v>0.6157635468</v>
      </c>
      <c r="J156" s="27">
        <f t="shared" si="3"/>
        <v>0.6275635767</v>
      </c>
      <c r="K156" s="28">
        <f t="shared" si="4"/>
        <v>0.6246153846</v>
      </c>
      <c r="L156" s="29">
        <f t="shared" si="5"/>
        <v>0.4332307692</v>
      </c>
      <c r="M156" s="10">
        <f t="shared" si="6"/>
        <v>3.002463054</v>
      </c>
      <c r="N156" s="30">
        <f t="shared" si="7"/>
        <v>0.6261811857</v>
      </c>
      <c r="O156" s="31">
        <f t="shared" si="8"/>
        <v>-0.001565801106</v>
      </c>
      <c r="P156" s="32">
        <f t="shared" si="9"/>
        <v>0.6257226313</v>
      </c>
      <c r="Q156" s="33">
        <f t="shared" si="10"/>
        <v>0.001840945352</v>
      </c>
      <c r="R156" s="1"/>
      <c r="S156" s="16">
        <v>0.6257226291722837</v>
      </c>
      <c r="T156" s="16">
        <v>0.627563576702215</v>
      </c>
      <c r="U156" s="16">
        <v>-0.0029272366964255836</v>
      </c>
      <c r="V156" s="16">
        <v>-0.004271784187687588</v>
      </c>
      <c r="W156" s="1"/>
      <c r="X156" s="1"/>
      <c r="Y156" s="19"/>
      <c r="Z156" s="19"/>
      <c r="AA156" s="19"/>
      <c r="AB156" s="1"/>
      <c r="AC156" s="21" t="s">
        <v>330</v>
      </c>
      <c r="AD156" s="21">
        <v>487.0</v>
      </c>
      <c r="AE156" s="21">
        <v>22.0</v>
      </c>
      <c r="AF156" s="26">
        <v>0.442857142857143</v>
      </c>
      <c r="AG156" s="27">
        <v>0.4</v>
      </c>
      <c r="AH156" s="36">
        <v>0.403030303030303</v>
      </c>
      <c r="AI156" s="1"/>
      <c r="AJ156" s="1"/>
      <c r="AK156" s="1"/>
      <c r="AL156" s="1"/>
      <c r="AM156" s="1"/>
      <c r="AN156" s="1"/>
      <c r="AO156" s="1">
        <v>18.0</v>
      </c>
      <c r="AP156" s="16">
        <f t="shared" si="30"/>
        <v>0.37</v>
      </c>
      <c r="AQ156" s="1">
        <v>0.8899377043</v>
      </c>
      <c r="AR156" s="1">
        <v>0.04255524</v>
      </c>
      <c r="AS156" s="26">
        <v>0.4375</v>
      </c>
      <c r="AT156" s="1"/>
      <c r="AU156" s="26">
        <v>0.441860465116279</v>
      </c>
      <c r="AV156" s="1"/>
      <c r="AW156" s="1"/>
      <c r="AX156" s="1"/>
      <c r="AY156" s="1"/>
      <c r="AZ156" s="1"/>
      <c r="BA156" s="1"/>
      <c r="BB156" s="1"/>
      <c r="BC156" s="1"/>
      <c r="BD156" s="1"/>
      <c r="BE156" s="21" t="s">
        <v>330</v>
      </c>
      <c r="BF156" s="21">
        <v>487.0</v>
      </c>
      <c r="BG156" s="21">
        <v>22.0</v>
      </c>
      <c r="BH156" s="26">
        <v>0.442857142857143</v>
      </c>
      <c r="BI156" s="27">
        <v>0.4</v>
      </c>
      <c r="BJ156" s="30">
        <f t="shared" si="11"/>
        <v>0.4042703991</v>
      </c>
      <c r="BK156" s="36">
        <v>0.403030303030303</v>
      </c>
      <c r="BL156" s="31">
        <f t="shared" si="12"/>
        <v>-0.00124009609</v>
      </c>
      <c r="BM156" s="1"/>
      <c r="BN156" s="31">
        <v>-0.00292723669642569</v>
      </c>
      <c r="BO156" s="1"/>
      <c r="BP156" s="1"/>
      <c r="BQ156" s="1">
        <f t="shared" si="15"/>
        <v>155</v>
      </c>
      <c r="BR156" s="1">
        <f t="shared" si="13"/>
        <v>0.1911220715</v>
      </c>
      <c r="BS156" s="1">
        <v>0.43243243243243246</v>
      </c>
      <c r="BT156" s="1">
        <v>0.5423728813559322</v>
      </c>
      <c r="BU156" s="1">
        <v>0.5301204819277109</v>
      </c>
      <c r="BV156" s="1"/>
      <c r="BW156" s="1"/>
    </row>
    <row r="157" ht="12.0" customHeight="1">
      <c r="A157" s="39"/>
      <c r="B157" s="39"/>
      <c r="C157" s="3" t="s">
        <v>331</v>
      </c>
      <c r="D157" s="3">
        <v>203.0</v>
      </c>
      <c r="E157" s="24">
        <v>75.0</v>
      </c>
      <c r="F157" s="25">
        <v>22.0</v>
      </c>
      <c r="G157" s="24">
        <v>155.0</v>
      </c>
      <c r="H157" s="25">
        <v>53.0</v>
      </c>
      <c r="I157" s="26">
        <f t="shared" si="2"/>
        <v>0.7731958763</v>
      </c>
      <c r="J157" s="27">
        <f t="shared" si="3"/>
        <v>0.7451923077</v>
      </c>
      <c r="K157" s="28">
        <f t="shared" si="4"/>
        <v>0.7540983607</v>
      </c>
      <c r="L157" s="29">
        <f t="shared" si="5"/>
        <v>0.4196721311</v>
      </c>
      <c r="M157" s="10">
        <f t="shared" si="6"/>
        <v>2.144329897</v>
      </c>
      <c r="N157" s="30">
        <f t="shared" si="7"/>
        <v>0.7509692674</v>
      </c>
      <c r="O157" s="31">
        <f t="shared" si="8"/>
        <v>0.003129093219</v>
      </c>
      <c r="P157" s="32">
        <f t="shared" si="9"/>
        <v>0.749008275</v>
      </c>
      <c r="Q157" s="33">
        <f t="shared" si="10"/>
        <v>-0.00381596734</v>
      </c>
      <c r="R157" s="1"/>
      <c r="S157" s="16">
        <v>0.7490082714717328</v>
      </c>
      <c r="T157" s="16">
        <v>0.7451923076923077</v>
      </c>
      <c r="U157" s="16">
        <v>-0.002885995867834057</v>
      </c>
      <c r="V157" s="16">
        <v>-0.004261749495533151</v>
      </c>
      <c r="W157" s="1"/>
      <c r="X157" s="1"/>
      <c r="Y157" s="19"/>
      <c r="Z157" s="19"/>
      <c r="AA157" s="19"/>
      <c r="AB157" s="1"/>
      <c r="AC157" s="21" t="s">
        <v>332</v>
      </c>
      <c r="AD157" s="21">
        <v>436.0</v>
      </c>
      <c r="AE157" s="21">
        <v>22.0</v>
      </c>
      <c r="AF157" s="26">
        <v>0.442953020134228</v>
      </c>
      <c r="AG157" s="27">
        <v>0.551971326164875</v>
      </c>
      <c r="AH157" s="36">
        <v>0.535496957403651</v>
      </c>
      <c r="AI157" s="1"/>
      <c r="AJ157" s="1"/>
      <c r="AK157" s="1"/>
      <c r="AL157" s="1"/>
      <c r="AM157" s="1"/>
      <c r="AN157" s="1"/>
      <c r="AO157" s="1">
        <v>19.0</v>
      </c>
      <c r="AP157" s="16">
        <v>0.3912</v>
      </c>
      <c r="AQ157" s="1">
        <v>0.904854056</v>
      </c>
      <c r="AR157" s="1">
        <v>0.037181676</v>
      </c>
      <c r="AS157" s="16">
        <f>AVERAGE(AS139:AS156)</f>
        <v>0.4304503729</v>
      </c>
      <c r="AT157" s="1"/>
      <c r="AU157" s="26">
        <v>0.441860465116279</v>
      </c>
      <c r="AV157" s="1"/>
      <c r="AW157" s="1"/>
      <c r="AX157" s="1"/>
      <c r="AY157" s="1"/>
      <c r="AZ157" s="1"/>
      <c r="BA157" s="1"/>
      <c r="BB157" s="1"/>
      <c r="BC157" s="1"/>
      <c r="BD157" s="1"/>
      <c r="BE157" s="21" t="s">
        <v>332</v>
      </c>
      <c r="BF157" s="21">
        <v>436.0</v>
      </c>
      <c r="BG157" s="21">
        <v>22.0</v>
      </c>
      <c r="BH157" s="26">
        <v>0.442953020134228</v>
      </c>
      <c r="BI157" s="27">
        <v>0.551971326164875</v>
      </c>
      <c r="BJ157" s="30">
        <f t="shared" si="11"/>
        <v>0.5386359612</v>
      </c>
      <c r="BK157" s="36">
        <v>0.535496957403651</v>
      </c>
      <c r="BL157" s="31">
        <f t="shared" si="12"/>
        <v>-0.003139003761</v>
      </c>
      <c r="BM157" s="1"/>
      <c r="BN157" s="31">
        <v>-0.002885995867834</v>
      </c>
      <c r="BO157" s="1"/>
      <c r="BP157" s="1"/>
      <c r="BQ157" s="1">
        <f t="shared" si="15"/>
        <v>156</v>
      </c>
      <c r="BR157" s="1">
        <f t="shared" si="13"/>
        <v>0.1923551171</v>
      </c>
      <c r="BS157" s="1">
        <v>0.4489795918367347</v>
      </c>
      <c r="BT157" s="1">
        <v>0.5516717325227963</v>
      </c>
      <c r="BU157" s="1">
        <v>0.5329192546583851</v>
      </c>
      <c r="BV157" s="1"/>
      <c r="BW157" s="1"/>
    </row>
    <row r="158" ht="12.0" customHeight="1">
      <c r="A158" s="39"/>
      <c r="B158" s="39"/>
      <c r="C158" s="3" t="s">
        <v>333</v>
      </c>
      <c r="D158" s="3">
        <v>209.0</v>
      </c>
      <c r="E158" s="24">
        <v>40.0</v>
      </c>
      <c r="F158" s="25">
        <v>39.0</v>
      </c>
      <c r="G158" s="24">
        <v>210.0</v>
      </c>
      <c r="H158" s="25">
        <v>137.0</v>
      </c>
      <c r="I158" s="26">
        <f t="shared" si="2"/>
        <v>0.5063291139</v>
      </c>
      <c r="J158" s="27">
        <f t="shared" si="3"/>
        <v>0.6051873199</v>
      </c>
      <c r="K158" s="28">
        <f t="shared" si="4"/>
        <v>0.5868544601</v>
      </c>
      <c r="L158" s="29">
        <f t="shared" si="5"/>
        <v>0.4154929577</v>
      </c>
      <c r="M158" s="10">
        <f t="shared" si="6"/>
        <v>4.392405063</v>
      </c>
      <c r="N158" s="30">
        <f t="shared" si="7"/>
        <v>0.5922932579</v>
      </c>
      <c r="O158" s="31">
        <f t="shared" si="8"/>
        <v>-0.005438797855</v>
      </c>
      <c r="P158" s="32">
        <f t="shared" si="9"/>
        <v>0.5989485362</v>
      </c>
      <c r="Q158" s="33">
        <f t="shared" si="10"/>
        <v>0.006238783658</v>
      </c>
      <c r="R158" s="1"/>
      <c r="S158" s="16">
        <v>0.5989485347900056</v>
      </c>
      <c r="T158" s="16">
        <v>0.6051873198847262</v>
      </c>
      <c r="U158" s="16">
        <v>-0.002839831258233949</v>
      </c>
      <c r="V158" s="16">
        <v>-0.004254507301364896</v>
      </c>
      <c r="W158" s="1"/>
      <c r="X158" s="1"/>
      <c r="Y158" s="19"/>
      <c r="Z158" s="19"/>
      <c r="AA158" s="19"/>
      <c r="AB158" s="1"/>
      <c r="AC158" s="21" t="s">
        <v>44</v>
      </c>
      <c r="AD158" s="21">
        <v>5.0</v>
      </c>
      <c r="AE158" s="21">
        <v>22.0</v>
      </c>
      <c r="AF158" s="26">
        <v>0.443609022556391</v>
      </c>
      <c r="AG158" s="27">
        <v>0.591674925668979</v>
      </c>
      <c r="AH158" s="36">
        <v>0.574430823117338</v>
      </c>
      <c r="AI158" s="1"/>
      <c r="AJ158" s="1"/>
      <c r="AK158" s="1"/>
      <c r="AL158" s="1"/>
      <c r="AM158" s="1"/>
      <c r="AN158" s="1"/>
      <c r="AO158" s="1">
        <v>20.0</v>
      </c>
      <c r="AP158" s="16">
        <v>0.4114</v>
      </c>
      <c r="AQ158" s="1">
        <v>0.8666842228</v>
      </c>
      <c r="AR158" s="1">
        <v>0.05736441</v>
      </c>
      <c r="AS158" s="1"/>
      <c r="AT158" s="1"/>
      <c r="AU158" s="26">
        <v>0.442622950819672</v>
      </c>
      <c r="AV158" s="1"/>
      <c r="AW158" s="1"/>
      <c r="AX158" s="1"/>
      <c r="AY158" s="1"/>
      <c r="AZ158" s="1"/>
      <c r="BA158" s="1"/>
      <c r="BB158" s="1"/>
      <c r="BC158" s="1"/>
      <c r="BD158" s="1"/>
      <c r="BE158" s="21" t="s">
        <v>44</v>
      </c>
      <c r="BF158" s="21">
        <v>5.0</v>
      </c>
      <c r="BG158" s="21">
        <v>22.0</v>
      </c>
      <c r="BH158" s="26">
        <v>0.443609022556391</v>
      </c>
      <c r="BI158" s="27">
        <v>0.591674925668979</v>
      </c>
      <c r="BJ158" s="30">
        <f t="shared" si="11"/>
        <v>0.5737992693</v>
      </c>
      <c r="BK158" s="36">
        <v>0.574430823117338</v>
      </c>
      <c r="BL158" s="31">
        <f t="shared" si="12"/>
        <v>0.0006315537988</v>
      </c>
      <c r="BM158" s="1"/>
      <c r="BN158" s="31">
        <v>-0.00283983125823395</v>
      </c>
      <c r="BO158" s="1"/>
      <c r="BP158" s="1"/>
      <c r="BQ158" s="1">
        <f t="shared" si="15"/>
        <v>157</v>
      </c>
      <c r="BR158" s="1">
        <f t="shared" si="13"/>
        <v>0.1935881628</v>
      </c>
      <c r="BS158" s="1">
        <v>0.55</v>
      </c>
      <c r="BT158" s="1">
        <v>0.5332464146023468</v>
      </c>
      <c r="BU158" s="1">
        <v>0.5348288075560803</v>
      </c>
      <c r="BV158" s="1"/>
      <c r="BW158" s="1"/>
    </row>
    <row r="159" ht="12.0" customHeight="1">
      <c r="A159" s="39"/>
      <c r="B159" s="39"/>
      <c r="C159" s="3" t="s">
        <v>334</v>
      </c>
      <c r="D159" s="3">
        <v>210.0</v>
      </c>
      <c r="E159" s="24">
        <v>296.0</v>
      </c>
      <c r="F159" s="25">
        <v>123.0</v>
      </c>
      <c r="G159" s="24">
        <v>1167.0</v>
      </c>
      <c r="H159" s="25">
        <v>413.0</v>
      </c>
      <c r="I159" s="26">
        <f t="shared" si="2"/>
        <v>0.7064439141</v>
      </c>
      <c r="J159" s="27">
        <f t="shared" si="3"/>
        <v>0.7386075949</v>
      </c>
      <c r="K159" s="28">
        <f t="shared" si="4"/>
        <v>0.731865933</v>
      </c>
      <c r="L159" s="29">
        <f t="shared" si="5"/>
        <v>0.3546773387</v>
      </c>
      <c r="M159" s="10">
        <f t="shared" si="6"/>
        <v>3.770883055</v>
      </c>
      <c r="N159" s="30">
        <f t="shared" si="7"/>
        <v>0.7338933749</v>
      </c>
      <c r="O159" s="31">
        <f t="shared" si="8"/>
        <v>-0.002027441974</v>
      </c>
      <c r="P159" s="32">
        <f t="shared" si="9"/>
        <v>0.7361735446</v>
      </c>
      <c r="Q159" s="33">
        <f t="shared" si="10"/>
        <v>0.002434050381</v>
      </c>
      <c r="R159" s="1"/>
      <c r="S159" s="16">
        <v>0.7361735416292204</v>
      </c>
      <c r="T159" s="16">
        <v>0.7386075949367089</v>
      </c>
      <c r="U159" s="16">
        <v>-0.0028063786495674536</v>
      </c>
      <c r="V159" s="16">
        <v>-0.0042215680742729855</v>
      </c>
      <c r="W159" s="1"/>
      <c r="X159" s="1"/>
      <c r="Y159" s="19"/>
      <c r="Z159" s="19"/>
      <c r="AA159" s="19"/>
      <c r="AB159" s="1"/>
      <c r="AC159" s="21" t="s">
        <v>335</v>
      </c>
      <c r="AD159" s="21">
        <v>1124.0</v>
      </c>
      <c r="AE159" s="21">
        <v>22.0</v>
      </c>
      <c r="AF159" s="26">
        <v>0.444444444444444</v>
      </c>
      <c r="AG159" s="27">
        <v>0.665245202558635</v>
      </c>
      <c r="AH159" s="36">
        <v>0.649504950495049</v>
      </c>
      <c r="AI159" s="1"/>
      <c r="AJ159" s="1"/>
      <c r="AK159" s="1"/>
      <c r="AL159" s="1"/>
      <c r="AM159" s="1"/>
      <c r="AN159" s="1"/>
      <c r="AO159" s="1">
        <v>21.0</v>
      </c>
      <c r="AP159" s="16">
        <v>0.4305</v>
      </c>
      <c r="AQ159" s="1">
        <v>0.913968</v>
      </c>
      <c r="AR159" s="1">
        <v>0.0349317985</v>
      </c>
      <c r="AS159" s="1"/>
      <c r="AT159" s="1"/>
      <c r="AU159" s="26">
        <v>0.442857142857143</v>
      </c>
      <c r="AV159" s="1"/>
      <c r="AW159" s="1"/>
      <c r="AX159" s="1"/>
      <c r="AY159" s="1"/>
      <c r="AZ159" s="1"/>
      <c r="BA159" s="1"/>
      <c r="BB159" s="1"/>
      <c r="BC159" s="1"/>
      <c r="BD159" s="1"/>
      <c r="BE159" s="21" t="s">
        <v>335</v>
      </c>
      <c r="BF159" s="21">
        <v>1124.0</v>
      </c>
      <c r="BG159" s="21">
        <v>22.0</v>
      </c>
      <c r="BH159" s="26">
        <v>0.444444444444444</v>
      </c>
      <c r="BI159" s="27">
        <v>0.665245202558635</v>
      </c>
      <c r="BJ159" s="30">
        <f t="shared" si="11"/>
        <v>0.6388990716</v>
      </c>
      <c r="BK159" s="36">
        <v>0.649504950495049</v>
      </c>
      <c r="BL159" s="31">
        <f t="shared" si="12"/>
        <v>0.01060587894</v>
      </c>
      <c r="BM159" s="1"/>
      <c r="BN159" s="31">
        <v>-0.00280637864956745</v>
      </c>
      <c r="BO159" s="1"/>
      <c r="BP159" s="1"/>
      <c r="BQ159" s="1">
        <f t="shared" si="15"/>
        <v>158</v>
      </c>
      <c r="BR159" s="1">
        <f t="shared" si="13"/>
        <v>0.1948212084</v>
      </c>
      <c r="BS159" s="1">
        <v>0.4963235294117647</v>
      </c>
      <c r="BT159" s="1">
        <v>0.5425318151373074</v>
      </c>
      <c r="BU159" s="1">
        <v>0.5354107648725213</v>
      </c>
      <c r="BV159" s="1"/>
      <c r="BW159" s="1"/>
    </row>
    <row r="160" ht="12.0" customHeight="1">
      <c r="A160" s="39"/>
      <c r="B160" s="39"/>
      <c r="C160" s="3" t="s">
        <v>336</v>
      </c>
      <c r="D160" s="3">
        <v>213.0</v>
      </c>
      <c r="E160" s="24">
        <v>172.0</v>
      </c>
      <c r="F160" s="25">
        <v>75.0</v>
      </c>
      <c r="G160" s="24">
        <v>505.0</v>
      </c>
      <c r="H160" s="25">
        <v>286.0</v>
      </c>
      <c r="I160" s="26">
        <f t="shared" si="2"/>
        <v>0.6963562753</v>
      </c>
      <c r="J160" s="27">
        <f t="shared" si="3"/>
        <v>0.6384323641</v>
      </c>
      <c r="K160" s="28">
        <f t="shared" si="4"/>
        <v>0.6522157996</v>
      </c>
      <c r="L160" s="29">
        <f t="shared" si="5"/>
        <v>0.4412331407</v>
      </c>
      <c r="M160" s="10">
        <f t="shared" si="6"/>
        <v>3.20242915</v>
      </c>
      <c r="N160" s="30">
        <f t="shared" si="7"/>
        <v>0.6486328598</v>
      </c>
      <c r="O160" s="31">
        <f t="shared" si="8"/>
        <v>0.003582939805</v>
      </c>
      <c r="P160" s="32">
        <f t="shared" si="9"/>
        <v>0.6427237885</v>
      </c>
      <c r="Q160" s="33">
        <f t="shared" si="10"/>
        <v>-0.004291424445</v>
      </c>
      <c r="R160" s="1"/>
      <c r="S160" s="16">
        <v>0.6427237857039495</v>
      </c>
      <c r="T160" s="16">
        <v>0.638432364096081</v>
      </c>
      <c r="U160" s="16">
        <v>-0.0027659341622988665</v>
      </c>
      <c r="V160" s="16">
        <v>-0.004196800263929545</v>
      </c>
      <c r="W160" s="1"/>
      <c r="X160" s="1"/>
      <c r="Y160" s="19"/>
      <c r="Z160" s="19"/>
      <c r="AA160" s="19"/>
      <c r="AB160" s="1"/>
      <c r="AC160" s="21" t="s">
        <v>337</v>
      </c>
      <c r="AD160" s="21">
        <v>412.0</v>
      </c>
      <c r="AE160" s="21">
        <v>22.0</v>
      </c>
      <c r="AF160" s="26">
        <v>0.445714285714286</v>
      </c>
      <c r="AG160" s="27">
        <v>0.511786038077969</v>
      </c>
      <c r="AH160" s="36">
        <v>0.506929861402772</v>
      </c>
      <c r="AI160" s="1"/>
      <c r="AJ160" s="1"/>
      <c r="AK160" s="1"/>
      <c r="AL160" s="1"/>
      <c r="AM160" s="1"/>
      <c r="AN160" s="1"/>
      <c r="AO160" s="1"/>
      <c r="AP160" s="16"/>
      <c r="AQ160" s="1"/>
      <c r="AR160" s="1"/>
      <c r="AS160" s="1"/>
      <c r="AT160" s="1"/>
      <c r="AU160" s="26">
        <v>0.442953020134228</v>
      </c>
      <c r="AV160" s="1"/>
      <c r="AW160" s="1"/>
      <c r="AX160" s="1"/>
      <c r="AY160" s="1"/>
      <c r="AZ160" s="1"/>
      <c r="BA160" s="1"/>
      <c r="BB160" s="1"/>
      <c r="BC160" s="1"/>
      <c r="BD160" s="1"/>
      <c r="BE160" s="21" t="s">
        <v>337</v>
      </c>
      <c r="BF160" s="21">
        <v>412.0</v>
      </c>
      <c r="BG160" s="21">
        <v>22.0</v>
      </c>
      <c r="BH160" s="26">
        <v>0.445714285714286</v>
      </c>
      <c r="BI160" s="27">
        <v>0.511786038077969</v>
      </c>
      <c r="BJ160" s="30">
        <f t="shared" si="11"/>
        <v>0.5034170793</v>
      </c>
      <c r="BK160" s="36">
        <v>0.506929861402772</v>
      </c>
      <c r="BL160" s="31">
        <f t="shared" si="12"/>
        <v>0.003512782105</v>
      </c>
      <c r="BM160" s="1"/>
      <c r="BN160" s="31">
        <v>-0.00276593416229898</v>
      </c>
      <c r="BO160" s="1"/>
      <c r="BP160" s="1"/>
      <c r="BQ160" s="1">
        <f t="shared" si="15"/>
        <v>159</v>
      </c>
      <c r="BR160" s="1">
        <f t="shared" si="13"/>
        <v>0.196054254</v>
      </c>
      <c r="BS160" s="1">
        <v>0.4429530201342282</v>
      </c>
      <c r="BT160" s="1">
        <v>0.5519713261648745</v>
      </c>
      <c r="BU160" s="1">
        <v>0.5354969574036511</v>
      </c>
      <c r="BV160" s="1"/>
      <c r="BW160" s="1"/>
    </row>
    <row r="161" ht="12.0" customHeight="1">
      <c r="A161" s="39"/>
      <c r="B161" s="39"/>
      <c r="C161" s="3" t="s">
        <v>338</v>
      </c>
      <c r="D161" s="3">
        <v>215.0</v>
      </c>
      <c r="E161" s="24">
        <v>6.0</v>
      </c>
      <c r="F161" s="25">
        <v>6.0</v>
      </c>
      <c r="G161" s="24">
        <v>48.0</v>
      </c>
      <c r="H161" s="25">
        <v>24.0</v>
      </c>
      <c r="I161" s="26">
        <f t="shared" si="2"/>
        <v>0.5</v>
      </c>
      <c r="J161" s="27">
        <f t="shared" si="3"/>
        <v>0.6666666667</v>
      </c>
      <c r="K161" s="28">
        <f t="shared" si="4"/>
        <v>0.6428571429</v>
      </c>
      <c r="L161" s="29">
        <f t="shared" si="5"/>
        <v>0.3571428571</v>
      </c>
      <c r="M161" s="10">
        <f t="shared" si="6"/>
        <v>6</v>
      </c>
      <c r="N161" s="30">
        <f t="shared" si="7"/>
        <v>0.6452388427</v>
      </c>
      <c r="O161" s="31">
        <f t="shared" si="8"/>
        <v>-0.002381699875</v>
      </c>
      <c r="P161" s="32">
        <f t="shared" si="9"/>
        <v>0.6639384881</v>
      </c>
      <c r="Q161" s="33">
        <f t="shared" si="10"/>
        <v>0.002728178551</v>
      </c>
      <c r="R161" s="1"/>
      <c r="S161" s="16">
        <v>0.6639384867168074</v>
      </c>
      <c r="T161" s="16">
        <v>0.6666666666666666</v>
      </c>
      <c r="U161" s="16">
        <v>-0.0027646138174879376</v>
      </c>
      <c r="V161" s="16">
        <v>-0.004157614526967501</v>
      </c>
      <c r="W161" s="1"/>
      <c r="X161" s="1"/>
      <c r="Y161" s="19"/>
      <c r="Z161" s="19"/>
      <c r="AA161" s="19"/>
      <c r="AB161" s="1"/>
      <c r="AC161" s="21" t="s">
        <v>339</v>
      </c>
      <c r="AD161" s="21">
        <v>435.0</v>
      </c>
      <c r="AE161" s="21">
        <v>22.0</v>
      </c>
      <c r="AF161" s="26">
        <v>0.446428571428571</v>
      </c>
      <c r="AG161" s="27">
        <v>0.567759078830824</v>
      </c>
      <c r="AH161" s="36">
        <v>0.547671840354767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26">
        <v>0.443609022556391</v>
      </c>
      <c r="AV161" s="1"/>
      <c r="AW161" s="1"/>
      <c r="AX161" s="1"/>
      <c r="AY161" s="1"/>
      <c r="AZ161" s="1"/>
      <c r="BA161" s="1"/>
      <c r="BB161" s="1"/>
      <c r="BC161" s="1"/>
      <c r="BD161" s="1"/>
      <c r="BE161" s="21" t="s">
        <v>339</v>
      </c>
      <c r="BF161" s="21">
        <v>435.0</v>
      </c>
      <c r="BG161" s="21">
        <v>22.0</v>
      </c>
      <c r="BH161" s="26">
        <v>0.446428571428571</v>
      </c>
      <c r="BI161" s="27">
        <v>0.567759078830824</v>
      </c>
      <c r="BJ161" s="30">
        <f t="shared" si="11"/>
        <v>0.552943288</v>
      </c>
      <c r="BK161" s="36">
        <v>0.547671840354767</v>
      </c>
      <c r="BL161" s="31">
        <f t="shared" si="12"/>
        <v>-0.005271447695</v>
      </c>
      <c r="BM161" s="1"/>
      <c r="BN161" s="31">
        <v>-0.00276461381748794</v>
      </c>
      <c r="BO161" s="1"/>
      <c r="BP161" s="1"/>
      <c r="BQ161" s="1">
        <f t="shared" si="15"/>
        <v>160</v>
      </c>
      <c r="BR161" s="1">
        <f t="shared" si="13"/>
        <v>0.1972872996</v>
      </c>
      <c r="BS161" s="1">
        <v>0.45454545454545453</v>
      </c>
      <c r="BT161" s="1">
        <v>0.5477489768076398</v>
      </c>
      <c r="BU161" s="1">
        <v>0.5377588306942753</v>
      </c>
      <c r="BV161" s="1"/>
      <c r="BW161" s="1"/>
    </row>
    <row r="162" ht="12.0" customHeight="1">
      <c r="A162" s="39"/>
      <c r="B162" s="39"/>
      <c r="C162" s="3" t="s">
        <v>340</v>
      </c>
      <c r="D162" s="3">
        <v>218.0</v>
      </c>
      <c r="E162" s="24">
        <v>67.0</v>
      </c>
      <c r="F162" s="25">
        <v>67.0</v>
      </c>
      <c r="G162" s="24">
        <v>224.0</v>
      </c>
      <c r="H162" s="25">
        <v>285.0</v>
      </c>
      <c r="I162" s="26">
        <f t="shared" si="2"/>
        <v>0.5</v>
      </c>
      <c r="J162" s="27">
        <f t="shared" si="3"/>
        <v>0.4400785855</v>
      </c>
      <c r="K162" s="28">
        <f t="shared" si="4"/>
        <v>0.4525660964</v>
      </c>
      <c r="L162" s="29">
        <f t="shared" si="5"/>
        <v>0.5474339036</v>
      </c>
      <c r="M162" s="10">
        <f t="shared" si="6"/>
        <v>3.798507463</v>
      </c>
      <c r="N162" s="30">
        <f t="shared" si="7"/>
        <v>0.4474274478</v>
      </c>
      <c r="O162" s="31">
        <f t="shared" si="8"/>
        <v>0.005138648583</v>
      </c>
      <c r="P162" s="32">
        <f t="shared" si="9"/>
        <v>0.4459647809</v>
      </c>
      <c r="Q162" s="33">
        <f t="shared" si="10"/>
        <v>-0.005886195398</v>
      </c>
      <c r="R162" s="1"/>
      <c r="S162" s="16">
        <v>0.44596477946122226</v>
      </c>
      <c r="T162" s="16">
        <v>0.4400785854616896</v>
      </c>
      <c r="U162" s="16">
        <v>-0.0027599758734202506</v>
      </c>
      <c r="V162" s="16">
        <v>-0.004138120990560212</v>
      </c>
      <c r="W162" s="1"/>
      <c r="X162" s="1"/>
      <c r="Y162" s="19"/>
      <c r="Z162" s="19"/>
      <c r="AA162" s="19"/>
      <c r="AB162" s="1"/>
      <c r="AC162" s="21" t="s">
        <v>341</v>
      </c>
      <c r="AD162" s="21">
        <v>428.0</v>
      </c>
      <c r="AE162" s="21">
        <v>22.0</v>
      </c>
      <c r="AF162" s="26">
        <v>0.446808510638298</v>
      </c>
      <c r="AG162" s="27">
        <v>0.528552456839309</v>
      </c>
      <c r="AH162" s="36">
        <v>0.515659955257271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26">
        <v>0.444444444444444</v>
      </c>
      <c r="AV162" s="1"/>
      <c r="AW162" s="1"/>
      <c r="AX162" s="1"/>
      <c r="AY162" s="1"/>
      <c r="AZ162" s="1"/>
      <c r="BA162" s="1"/>
      <c r="BB162" s="1"/>
      <c r="BC162" s="1"/>
      <c r="BD162" s="1"/>
      <c r="BE162" s="21" t="s">
        <v>341</v>
      </c>
      <c r="BF162" s="21">
        <v>428.0</v>
      </c>
      <c r="BG162" s="21">
        <v>22.0</v>
      </c>
      <c r="BH162" s="26">
        <v>0.446808510638298</v>
      </c>
      <c r="BI162" s="27">
        <v>0.528552456839309</v>
      </c>
      <c r="BJ162" s="30">
        <f t="shared" si="11"/>
        <v>0.5183498442</v>
      </c>
      <c r="BK162" s="36">
        <v>0.515659955257271</v>
      </c>
      <c r="BL162" s="31">
        <f t="shared" si="12"/>
        <v>-0.002689888939</v>
      </c>
      <c r="BM162" s="1"/>
      <c r="BN162" s="31">
        <v>-0.00275997587342025</v>
      </c>
      <c r="BO162" s="1"/>
      <c r="BP162" s="1"/>
      <c r="BQ162" s="1">
        <f t="shared" si="15"/>
        <v>161</v>
      </c>
      <c r="BR162" s="1">
        <f t="shared" si="13"/>
        <v>0.1985203453</v>
      </c>
      <c r="BS162" s="1">
        <v>0.5</v>
      </c>
      <c r="BT162" s="1">
        <v>0.5454545454545454</v>
      </c>
      <c r="BU162" s="1">
        <v>0.5384615384615384</v>
      </c>
      <c r="BV162" s="1"/>
      <c r="BW162" s="1"/>
    </row>
    <row r="163" ht="12.0" customHeight="1">
      <c r="A163" s="39"/>
      <c r="B163" s="39"/>
      <c r="C163" s="3" t="s">
        <v>342</v>
      </c>
      <c r="D163" s="3">
        <v>219.0</v>
      </c>
      <c r="E163" s="24">
        <v>133.0</v>
      </c>
      <c r="F163" s="25">
        <v>101.0</v>
      </c>
      <c r="G163" s="24">
        <v>481.0</v>
      </c>
      <c r="H163" s="25">
        <v>408.0</v>
      </c>
      <c r="I163" s="26">
        <f t="shared" si="2"/>
        <v>0.5683760684</v>
      </c>
      <c r="J163" s="27">
        <f t="shared" si="3"/>
        <v>0.5410573678</v>
      </c>
      <c r="K163" s="28">
        <f t="shared" si="4"/>
        <v>0.5467497774</v>
      </c>
      <c r="L163" s="29">
        <f t="shared" si="5"/>
        <v>0.481745325</v>
      </c>
      <c r="M163" s="10">
        <f t="shared" si="6"/>
        <v>3.799145299</v>
      </c>
      <c r="N163" s="30">
        <f t="shared" si="7"/>
        <v>0.54504655</v>
      </c>
      <c r="O163" s="31">
        <f t="shared" si="8"/>
        <v>0.001703227359</v>
      </c>
      <c r="P163" s="32">
        <f t="shared" si="9"/>
        <v>0.5430384751</v>
      </c>
      <c r="Q163" s="33">
        <f t="shared" si="10"/>
        <v>-0.001981107288</v>
      </c>
      <c r="R163" s="1"/>
      <c r="S163" s="16">
        <v>0.5430384732816605</v>
      </c>
      <c r="T163" s="16">
        <v>0.5410573678290214</v>
      </c>
      <c r="U163" s="16">
        <v>-0.00275853995467934</v>
      </c>
      <c r="V163" s="16">
        <v>-0.004081859927529519</v>
      </c>
      <c r="W163" s="1"/>
      <c r="X163" s="1"/>
      <c r="Y163" s="19"/>
      <c r="Z163" s="19"/>
      <c r="AA163" s="19"/>
      <c r="AB163" s="1"/>
      <c r="AC163" s="21" t="s">
        <v>343</v>
      </c>
      <c r="AD163" s="21">
        <v>550.0</v>
      </c>
      <c r="AE163" s="21">
        <v>22.0</v>
      </c>
      <c r="AF163" s="26">
        <v>0.446969696969697</v>
      </c>
      <c r="AG163" s="27">
        <v>0.580104712041885</v>
      </c>
      <c r="AH163" s="36">
        <v>0.5639374425023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26">
        <v>0.445714285714286</v>
      </c>
      <c r="AV163" s="1"/>
      <c r="AW163" s="1"/>
      <c r="AX163" s="1"/>
      <c r="AY163" s="1"/>
      <c r="AZ163" s="1"/>
      <c r="BA163" s="1"/>
      <c r="BB163" s="1"/>
      <c r="BC163" s="1"/>
      <c r="BD163" s="1"/>
      <c r="BE163" s="21" t="s">
        <v>343</v>
      </c>
      <c r="BF163" s="21">
        <v>550.0</v>
      </c>
      <c r="BG163" s="21">
        <v>22.0</v>
      </c>
      <c r="BH163" s="26">
        <v>0.446969696969697</v>
      </c>
      <c r="BI163" s="27">
        <v>0.580104712041885</v>
      </c>
      <c r="BJ163" s="30">
        <f t="shared" si="11"/>
        <v>0.5639029084</v>
      </c>
      <c r="BK163" s="36">
        <v>0.5639374425023</v>
      </c>
      <c r="BL163" s="31">
        <f t="shared" si="12"/>
        <v>0.00003453412359</v>
      </c>
      <c r="BM163" s="1"/>
      <c r="BN163" s="31">
        <v>-0.00275853995467934</v>
      </c>
      <c r="BO163" s="1"/>
      <c r="BP163" s="1"/>
      <c r="BQ163" s="1">
        <f t="shared" si="15"/>
        <v>162</v>
      </c>
      <c r="BR163" s="1">
        <f t="shared" si="13"/>
        <v>0.1997533909</v>
      </c>
      <c r="BS163" s="1">
        <v>0.45454545454545453</v>
      </c>
      <c r="BT163" s="1">
        <v>0.5513784461152882</v>
      </c>
      <c r="BU163" s="1">
        <v>0.539647577092511</v>
      </c>
      <c r="BV163" s="1"/>
      <c r="BW163" s="1"/>
    </row>
    <row r="164" ht="12.0" customHeight="1">
      <c r="A164" s="39"/>
      <c r="B164" s="39"/>
      <c r="C164" s="3" t="s">
        <v>344</v>
      </c>
      <c r="D164" s="3">
        <v>220.0</v>
      </c>
      <c r="E164" s="24">
        <v>89.0</v>
      </c>
      <c r="F164" s="25">
        <v>45.0</v>
      </c>
      <c r="G164" s="24">
        <v>266.0</v>
      </c>
      <c r="H164" s="25">
        <v>130.0</v>
      </c>
      <c r="I164" s="26">
        <f t="shared" si="2"/>
        <v>0.6641791045</v>
      </c>
      <c r="J164" s="27">
        <f t="shared" si="3"/>
        <v>0.6717171717</v>
      </c>
      <c r="K164" s="28">
        <f t="shared" si="4"/>
        <v>0.6698113208</v>
      </c>
      <c r="L164" s="29">
        <f t="shared" si="5"/>
        <v>0.4132075472</v>
      </c>
      <c r="M164" s="10">
        <f t="shared" si="6"/>
        <v>2.955223881</v>
      </c>
      <c r="N164" s="30">
        <f t="shared" si="7"/>
        <v>0.6710737973</v>
      </c>
      <c r="O164" s="31">
        <f t="shared" si="8"/>
        <v>-0.001262476551</v>
      </c>
      <c r="P164" s="32">
        <f t="shared" si="9"/>
        <v>0.6702162769</v>
      </c>
      <c r="Q164" s="33">
        <f t="shared" si="10"/>
        <v>0.001500894813</v>
      </c>
      <c r="R164" s="1"/>
      <c r="S164" s="16">
        <v>0.6702162743430795</v>
      </c>
      <c r="T164" s="16">
        <v>0.6717171717171717</v>
      </c>
      <c r="U164" s="16">
        <v>-0.002753576960530024</v>
      </c>
      <c r="V164" s="16">
        <v>-0.004063825935695209</v>
      </c>
      <c r="W164" s="1"/>
      <c r="X164" s="1"/>
      <c r="Y164" s="19"/>
      <c r="Z164" s="19"/>
      <c r="AA164" s="19"/>
      <c r="AB164" s="1"/>
      <c r="AC164" s="21" t="s">
        <v>345</v>
      </c>
      <c r="AD164" s="21">
        <v>977.0</v>
      </c>
      <c r="AE164" s="21">
        <v>22.0</v>
      </c>
      <c r="AF164" s="26">
        <v>0.448717948717949</v>
      </c>
      <c r="AG164" s="27">
        <v>0.524728588661037</v>
      </c>
      <c r="AH164" s="36">
        <v>0.51819184123484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26">
        <v>0.446428571428571</v>
      </c>
      <c r="AV164" s="1"/>
      <c r="AW164" s="1"/>
      <c r="AX164" s="1"/>
      <c r="AY164" s="1"/>
      <c r="AZ164" s="1"/>
      <c r="BA164" s="1"/>
      <c r="BB164" s="1"/>
      <c r="BC164" s="1"/>
      <c r="BD164" s="1"/>
      <c r="BE164" s="21" t="s">
        <v>345</v>
      </c>
      <c r="BF164" s="21">
        <v>977.0</v>
      </c>
      <c r="BG164" s="21">
        <v>22.0</v>
      </c>
      <c r="BH164" s="26">
        <v>0.448717948717949</v>
      </c>
      <c r="BI164" s="27">
        <v>0.524728588661037</v>
      </c>
      <c r="BJ164" s="30">
        <f t="shared" si="11"/>
        <v>0.5151824516</v>
      </c>
      <c r="BK164" s="36">
        <v>0.51819184123484</v>
      </c>
      <c r="BL164" s="31">
        <f t="shared" si="12"/>
        <v>0.003009389661</v>
      </c>
      <c r="BM164" s="1"/>
      <c r="BN164" s="31">
        <v>-0.00275357696053002</v>
      </c>
      <c r="BO164" s="1"/>
      <c r="BP164" s="1"/>
      <c r="BQ164" s="1">
        <f t="shared" si="15"/>
        <v>163</v>
      </c>
      <c r="BR164" s="1">
        <f t="shared" si="13"/>
        <v>0.2009864365</v>
      </c>
      <c r="BS164" s="1">
        <v>0.3112244897959184</v>
      </c>
      <c r="BT164" s="1">
        <v>0.5701754385964912</v>
      </c>
      <c r="BU164" s="1">
        <v>0.5399284862932062</v>
      </c>
      <c r="BV164" s="1"/>
      <c r="BW164" s="1"/>
    </row>
    <row r="165" ht="12.0" customHeight="1">
      <c r="A165" s="39"/>
      <c r="B165" s="39"/>
      <c r="C165" s="3" t="s">
        <v>346</v>
      </c>
      <c r="D165" s="3">
        <v>221.0</v>
      </c>
      <c r="E165" s="24">
        <v>59.0</v>
      </c>
      <c r="F165" s="25">
        <v>22.0</v>
      </c>
      <c r="G165" s="24">
        <v>140.0</v>
      </c>
      <c r="H165" s="25">
        <v>65.0</v>
      </c>
      <c r="I165" s="26">
        <f t="shared" si="2"/>
        <v>0.7283950617</v>
      </c>
      <c r="J165" s="27">
        <f t="shared" si="3"/>
        <v>0.6829268293</v>
      </c>
      <c r="K165" s="28">
        <f t="shared" si="4"/>
        <v>0.6958041958</v>
      </c>
      <c r="L165" s="29">
        <f t="shared" si="5"/>
        <v>0.4335664336</v>
      </c>
      <c r="M165" s="10">
        <f t="shared" si="6"/>
        <v>2.530864198</v>
      </c>
      <c r="N165" s="30">
        <f t="shared" si="7"/>
        <v>0.6914120282</v>
      </c>
      <c r="O165" s="31">
        <f t="shared" si="8"/>
        <v>0.004392167614</v>
      </c>
      <c r="P165" s="32">
        <f t="shared" si="9"/>
        <v>0.6882269541</v>
      </c>
      <c r="Q165" s="33">
        <f t="shared" si="10"/>
        <v>-0.005300124796</v>
      </c>
      <c r="R165" s="1"/>
      <c r="S165" s="16">
        <v>0.6882269509366243</v>
      </c>
      <c r="T165" s="16">
        <v>0.6829268292682927</v>
      </c>
      <c r="U165" s="16">
        <v>-0.002752614741681314</v>
      </c>
      <c r="V165" s="16">
        <v>-0.004020358836178184</v>
      </c>
      <c r="W165" s="1"/>
      <c r="X165" s="1"/>
      <c r="Y165" s="19"/>
      <c r="Z165" s="19"/>
      <c r="AA165" s="19"/>
      <c r="AB165" s="1"/>
      <c r="AC165" s="21" t="s">
        <v>347</v>
      </c>
      <c r="AD165" s="21">
        <v>468.0</v>
      </c>
      <c r="AE165" s="21">
        <v>22.0</v>
      </c>
      <c r="AF165" s="26">
        <v>0.448979591836735</v>
      </c>
      <c r="AG165" s="27">
        <v>0.551671732522796</v>
      </c>
      <c r="AH165" s="36">
        <v>0.532919254658385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26">
        <v>0.446808510638298</v>
      </c>
      <c r="AV165" s="1"/>
      <c r="AW165" s="1"/>
      <c r="AX165" s="1"/>
      <c r="AY165" s="1"/>
      <c r="AZ165" s="1"/>
      <c r="BA165" s="1"/>
      <c r="BB165" s="1"/>
      <c r="BC165" s="1"/>
      <c r="BD165" s="1"/>
      <c r="BE165" s="21" t="s">
        <v>347</v>
      </c>
      <c r="BF165" s="21">
        <v>468.0</v>
      </c>
      <c r="BG165" s="21">
        <v>22.0</v>
      </c>
      <c r="BH165" s="26">
        <v>0.448979591836735</v>
      </c>
      <c r="BI165" s="27">
        <v>0.551671732522796</v>
      </c>
      <c r="BJ165" s="30">
        <f t="shared" si="11"/>
        <v>0.5389994187</v>
      </c>
      <c r="BK165" s="36">
        <v>0.532919254658385</v>
      </c>
      <c r="BL165" s="31">
        <f t="shared" si="12"/>
        <v>-0.006080164077</v>
      </c>
      <c r="BM165" s="1"/>
      <c r="BN165" s="31">
        <v>-0.00275261474168131</v>
      </c>
      <c r="BO165" s="1"/>
      <c r="BP165" s="1"/>
      <c r="BQ165" s="1">
        <f t="shared" si="15"/>
        <v>164</v>
      </c>
      <c r="BR165" s="1">
        <f t="shared" si="13"/>
        <v>0.2022194821</v>
      </c>
      <c r="BS165" s="1">
        <v>0.6666666666666666</v>
      </c>
      <c r="BT165" s="1">
        <v>0.5333333333333333</v>
      </c>
      <c r="BU165" s="1">
        <v>0.5416666666666666</v>
      </c>
      <c r="BV165" s="1"/>
      <c r="BW165" s="1"/>
    </row>
    <row r="166" ht="12.0" customHeight="1">
      <c r="A166" s="39"/>
      <c r="B166" s="39"/>
      <c r="C166" s="3" t="s">
        <v>243</v>
      </c>
      <c r="D166" s="3">
        <v>222.0</v>
      </c>
      <c r="E166" s="24">
        <v>73.0</v>
      </c>
      <c r="F166" s="25">
        <v>115.0</v>
      </c>
      <c r="G166" s="24">
        <v>489.0</v>
      </c>
      <c r="H166" s="25">
        <v>663.0</v>
      </c>
      <c r="I166" s="26">
        <f t="shared" si="2"/>
        <v>0.3882978723</v>
      </c>
      <c r="J166" s="27">
        <f t="shared" si="3"/>
        <v>0.4244791667</v>
      </c>
      <c r="K166" s="28">
        <f t="shared" si="4"/>
        <v>0.4194029851</v>
      </c>
      <c r="L166" s="29">
        <f t="shared" si="5"/>
        <v>0.5492537313</v>
      </c>
      <c r="M166" s="10">
        <f t="shared" si="6"/>
        <v>6.127659574</v>
      </c>
      <c r="N166" s="30">
        <f t="shared" si="7"/>
        <v>0.4194808936</v>
      </c>
      <c r="O166" s="31">
        <f t="shared" si="8"/>
        <v>-0.00007790856556</v>
      </c>
      <c r="P166" s="32">
        <f t="shared" si="9"/>
        <v>0.4243920859</v>
      </c>
      <c r="Q166" s="33">
        <f t="shared" si="10"/>
        <v>0.0000870807639</v>
      </c>
      <c r="R166" s="1"/>
      <c r="S166" s="16">
        <v>0.4243920850796194</v>
      </c>
      <c r="T166" s="16">
        <v>0.4244791666666667</v>
      </c>
      <c r="U166" s="16">
        <v>-0.0026938545042837214</v>
      </c>
      <c r="V166" s="16">
        <v>-0.004020287535800082</v>
      </c>
      <c r="W166" s="1"/>
      <c r="X166" s="1"/>
      <c r="Y166" s="19"/>
      <c r="Z166" s="19"/>
      <c r="AA166" s="19"/>
      <c r="AB166" s="1"/>
      <c r="AC166" s="21" t="s">
        <v>63</v>
      </c>
      <c r="AD166" s="21">
        <v>16.0</v>
      </c>
      <c r="AE166" s="21">
        <v>22.0</v>
      </c>
      <c r="AF166" s="26">
        <v>0.449781659388646</v>
      </c>
      <c r="AG166" s="27">
        <v>0.626297577854671</v>
      </c>
      <c r="AH166" s="36">
        <v>0.60570555272542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26">
        <v>0.446969696969697</v>
      </c>
      <c r="AV166" s="1"/>
      <c r="AW166" s="1"/>
      <c r="AX166" s="1"/>
      <c r="AY166" s="1"/>
      <c r="AZ166" s="1"/>
      <c r="BA166" s="1"/>
      <c r="BB166" s="1"/>
      <c r="BC166" s="1"/>
      <c r="BD166" s="1"/>
      <c r="BE166" s="21" t="s">
        <v>63</v>
      </c>
      <c r="BF166" s="21">
        <v>16.0</v>
      </c>
      <c r="BG166" s="21">
        <v>22.0</v>
      </c>
      <c r="BH166" s="26">
        <v>0.449781659388646</v>
      </c>
      <c r="BI166" s="27">
        <v>0.626297577854671</v>
      </c>
      <c r="BJ166" s="30">
        <f t="shared" si="11"/>
        <v>0.6049594319</v>
      </c>
      <c r="BK166" s="36">
        <v>0.60570555272542</v>
      </c>
      <c r="BL166" s="31">
        <f t="shared" si="12"/>
        <v>0.0007461208135</v>
      </c>
      <c r="BM166" s="1"/>
      <c r="BN166" s="31">
        <v>-0.00269385450428372</v>
      </c>
      <c r="BO166" s="1"/>
      <c r="BP166" s="1"/>
      <c r="BQ166" s="1">
        <f t="shared" si="15"/>
        <v>165</v>
      </c>
      <c r="BR166" s="1">
        <f t="shared" si="13"/>
        <v>0.2034525277</v>
      </c>
      <c r="BS166" s="1">
        <v>0.5</v>
      </c>
      <c r="BT166" s="1">
        <v>0.5454545454545454</v>
      </c>
      <c r="BU166" s="1">
        <v>0.5416666666666666</v>
      </c>
      <c r="BV166" s="1"/>
      <c r="BW166" s="1"/>
    </row>
    <row r="167" ht="12.0" customHeight="1">
      <c r="A167" s="39"/>
      <c r="B167" s="39"/>
      <c r="C167" s="3" t="s">
        <v>348</v>
      </c>
      <c r="D167" s="3">
        <v>223.0</v>
      </c>
      <c r="E167" s="24">
        <v>205.0</v>
      </c>
      <c r="F167" s="25">
        <v>131.0</v>
      </c>
      <c r="G167" s="24">
        <v>986.0</v>
      </c>
      <c r="H167" s="25">
        <v>543.0</v>
      </c>
      <c r="I167" s="26">
        <f t="shared" si="2"/>
        <v>0.6101190476</v>
      </c>
      <c r="J167" s="27">
        <f t="shared" si="3"/>
        <v>0.6448659254</v>
      </c>
      <c r="K167" s="28">
        <f t="shared" si="4"/>
        <v>0.6386058981</v>
      </c>
      <c r="L167" s="29">
        <f t="shared" si="5"/>
        <v>0.4010723861</v>
      </c>
      <c r="M167" s="10">
        <f t="shared" si="6"/>
        <v>4.550595238</v>
      </c>
      <c r="N167" s="30">
        <f t="shared" si="7"/>
        <v>0.6400681622</v>
      </c>
      <c r="O167" s="31">
        <f t="shared" si="8"/>
        <v>-0.001462264045</v>
      </c>
      <c r="P167" s="32">
        <f t="shared" si="9"/>
        <v>0.6431489214</v>
      </c>
      <c r="Q167" s="33">
        <f t="shared" si="10"/>
        <v>0.001717004086</v>
      </c>
      <c r="R167" s="1"/>
      <c r="S167" s="16">
        <v>0.6431489192205966</v>
      </c>
      <c r="T167" s="16">
        <v>0.644865925441465</v>
      </c>
      <c r="U167" s="16">
        <v>-0.0026898889394746384</v>
      </c>
      <c r="V167" s="16">
        <v>-0.004016516939932324</v>
      </c>
      <c r="W167" s="1"/>
      <c r="X167" s="1"/>
      <c r="Y167" s="19"/>
      <c r="Z167" s="19"/>
      <c r="AA167" s="19"/>
      <c r="AB167" s="1"/>
      <c r="AC167" s="21" t="s">
        <v>349</v>
      </c>
      <c r="AD167" s="21">
        <v>706.0</v>
      </c>
      <c r="AE167" s="21">
        <v>22.0</v>
      </c>
      <c r="AF167" s="26">
        <v>0.450980392156863</v>
      </c>
      <c r="AG167" s="27">
        <v>0.531956100710136</v>
      </c>
      <c r="AH167" s="36">
        <v>0.520509977827051</v>
      </c>
      <c r="AI167" s="1"/>
      <c r="AJ167" s="1"/>
      <c r="AK167" s="1"/>
      <c r="AL167" s="1"/>
      <c r="AM167" s="1"/>
      <c r="AN167" s="1"/>
      <c r="AO167" s="1" t="s">
        <v>23</v>
      </c>
      <c r="AP167" s="1" t="s">
        <v>7</v>
      </c>
      <c r="AQ167" s="1" t="s">
        <v>24</v>
      </c>
      <c r="AR167" s="1" t="s">
        <v>25</v>
      </c>
      <c r="AS167" s="1"/>
      <c r="AT167" s="1"/>
      <c r="AU167" s="26">
        <v>0.448717948717949</v>
      </c>
      <c r="AV167" s="1"/>
      <c r="AW167" s="1"/>
      <c r="AX167" s="1"/>
      <c r="AY167" s="1"/>
      <c r="AZ167" s="1"/>
      <c r="BA167" s="1"/>
      <c r="BB167" s="1"/>
      <c r="BC167" s="1"/>
      <c r="BD167" s="1"/>
      <c r="BE167" s="21" t="s">
        <v>349</v>
      </c>
      <c r="BF167" s="21">
        <v>706.0</v>
      </c>
      <c r="BG167" s="21">
        <v>22.0</v>
      </c>
      <c r="BH167" s="26">
        <v>0.450980392156863</v>
      </c>
      <c r="BI167" s="27">
        <v>0.531956100710136</v>
      </c>
      <c r="BJ167" s="30">
        <f t="shared" si="11"/>
        <v>0.5218117021</v>
      </c>
      <c r="BK167" s="36">
        <v>0.520509977827051</v>
      </c>
      <c r="BL167" s="31">
        <f t="shared" si="12"/>
        <v>-0.001301724275</v>
      </c>
      <c r="BM167" s="1"/>
      <c r="BN167" s="31">
        <v>-0.00268988893947464</v>
      </c>
      <c r="BO167" s="1"/>
      <c r="BP167" s="1"/>
      <c r="BQ167" s="1">
        <f t="shared" si="15"/>
        <v>166</v>
      </c>
      <c r="BR167" s="1">
        <f t="shared" si="13"/>
        <v>0.2046855734</v>
      </c>
      <c r="BS167" s="1">
        <v>0.40512820512820513</v>
      </c>
      <c r="BT167" s="1">
        <v>0.5629188384214445</v>
      </c>
      <c r="BU167" s="1">
        <v>0.5429128738621587</v>
      </c>
      <c r="BV167" s="1"/>
      <c r="BW167" s="1"/>
    </row>
    <row r="168" ht="12.0" customHeight="1">
      <c r="A168" s="39"/>
      <c r="B168" s="39"/>
      <c r="C168" s="3" t="s">
        <v>350</v>
      </c>
      <c r="D168" s="3">
        <v>224.0</v>
      </c>
      <c r="E168" s="24">
        <v>83.0</v>
      </c>
      <c r="F168" s="25">
        <v>99.0</v>
      </c>
      <c r="G168" s="24">
        <v>391.0</v>
      </c>
      <c r="H168" s="25">
        <v>384.0</v>
      </c>
      <c r="I168" s="26">
        <f t="shared" si="2"/>
        <v>0.456043956</v>
      </c>
      <c r="J168" s="27">
        <f t="shared" si="3"/>
        <v>0.504516129</v>
      </c>
      <c r="K168" s="28">
        <f t="shared" si="4"/>
        <v>0.4952978056</v>
      </c>
      <c r="L168" s="29">
        <f t="shared" si="5"/>
        <v>0.4879832811</v>
      </c>
      <c r="M168" s="10">
        <f t="shared" si="6"/>
        <v>4.258241758</v>
      </c>
      <c r="N168" s="30">
        <f t="shared" si="7"/>
        <v>0.4981838005</v>
      </c>
      <c r="O168" s="31">
        <f t="shared" si="8"/>
        <v>-0.002885994852</v>
      </c>
      <c r="P168" s="32">
        <f t="shared" si="9"/>
        <v>0.5012422721</v>
      </c>
      <c r="Q168" s="33">
        <f t="shared" si="10"/>
        <v>0.003273856961</v>
      </c>
      <c r="R168" s="1"/>
      <c r="S168" s="16">
        <v>0.5012422709191814</v>
      </c>
      <c r="T168" s="16">
        <v>0.5045161290322581</v>
      </c>
      <c r="U168" s="16">
        <v>-0.002643209672496649</v>
      </c>
      <c r="V168" s="16">
        <v>-0.004013671779076411</v>
      </c>
      <c r="W168" s="1"/>
      <c r="X168" s="1"/>
      <c r="Y168" s="19"/>
      <c r="Z168" s="19"/>
      <c r="AA168" s="19"/>
      <c r="AB168" s="1"/>
      <c r="AC168" s="21" t="s">
        <v>351</v>
      </c>
      <c r="AD168" s="21">
        <v>1024.0</v>
      </c>
      <c r="AE168" s="21">
        <v>22.0</v>
      </c>
      <c r="AF168" s="26">
        <v>0.452173913043478</v>
      </c>
      <c r="AG168" s="27">
        <v>0.53294289897511</v>
      </c>
      <c r="AH168" s="36">
        <v>0.521303258145363</v>
      </c>
      <c r="AI168" s="1"/>
      <c r="AJ168" s="1"/>
      <c r="AK168" s="1"/>
      <c r="AL168" s="1"/>
      <c r="AM168" s="1"/>
      <c r="AN168" s="1"/>
      <c r="AO168" s="1">
        <v>8.0</v>
      </c>
      <c r="AP168" s="16">
        <f>16.85%</f>
        <v>0.1685</v>
      </c>
      <c r="AQ168" s="1">
        <v>0.9021314</v>
      </c>
      <c r="AR168" s="1">
        <v>0.0196623</v>
      </c>
      <c r="AS168" s="1"/>
      <c r="AT168" s="1"/>
      <c r="AU168" s="26">
        <v>0.448979591836735</v>
      </c>
      <c r="AV168" s="1"/>
      <c r="AW168" s="1"/>
      <c r="AX168" s="1"/>
      <c r="AY168" s="1"/>
      <c r="AZ168" s="1"/>
      <c r="BA168" s="1"/>
      <c r="BB168" s="1"/>
      <c r="BC168" s="1"/>
      <c r="BD168" s="1"/>
      <c r="BE168" s="21" t="s">
        <v>351</v>
      </c>
      <c r="BF168" s="21">
        <v>1024.0</v>
      </c>
      <c r="BG168" s="21">
        <v>22.0</v>
      </c>
      <c r="BH168" s="26">
        <v>0.452173913043478</v>
      </c>
      <c r="BI168" s="27">
        <v>0.53294289897511</v>
      </c>
      <c r="BJ168" s="30">
        <f t="shared" si="11"/>
        <v>0.5228137687</v>
      </c>
      <c r="BK168" s="36">
        <v>0.521303258145363</v>
      </c>
      <c r="BL168" s="31">
        <f t="shared" si="12"/>
        <v>-0.001510510604</v>
      </c>
      <c r="BM168" s="1"/>
      <c r="BN168" s="31">
        <v>-0.00264320967249676</v>
      </c>
      <c r="BO168" s="1"/>
      <c r="BP168" s="1"/>
      <c r="BQ168" s="1">
        <f t="shared" si="15"/>
        <v>167</v>
      </c>
      <c r="BR168" s="1">
        <f t="shared" si="13"/>
        <v>0.205918619</v>
      </c>
      <c r="BS168" s="1">
        <v>0.5344827586206896</v>
      </c>
      <c r="BT168" s="1">
        <v>0.5453074433656958</v>
      </c>
      <c r="BU168" s="1">
        <v>0.5435967302452316</v>
      </c>
      <c r="BV168" s="1"/>
      <c r="BW168" s="1"/>
    </row>
    <row r="169" ht="12.0" customHeight="1">
      <c r="A169" s="39"/>
      <c r="B169" s="39"/>
      <c r="C169" s="3" t="s">
        <v>352</v>
      </c>
      <c r="D169" s="3">
        <v>225.0</v>
      </c>
      <c r="E169" s="24">
        <v>122.0</v>
      </c>
      <c r="F169" s="25">
        <v>97.0</v>
      </c>
      <c r="G169" s="24">
        <v>468.0</v>
      </c>
      <c r="H169" s="25">
        <v>282.0</v>
      </c>
      <c r="I169" s="26">
        <f t="shared" si="2"/>
        <v>0.5570776256</v>
      </c>
      <c r="J169" s="27">
        <f t="shared" si="3"/>
        <v>0.624</v>
      </c>
      <c r="K169" s="28">
        <f t="shared" si="4"/>
        <v>0.608875129</v>
      </c>
      <c r="L169" s="29">
        <f t="shared" si="5"/>
        <v>0.4169246646</v>
      </c>
      <c r="M169" s="10">
        <f t="shared" si="6"/>
        <v>3.424657534</v>
      </c>
      <c r="N169" s="30">
        <f t="shared" si="7"/>
        <v>0.6148557732</v>
      </c>
      <c r="O169" s="31">
        <f t="shared" si="8"/>
        <v>-0.005980644197</v>
      </c>
      <c r="P169" s="32">
        <f t="shared" si="9"/>
        <v>0.6170613096</v>
      </c>
      <c r="Q169" s="33">
        <f t="shared" si="10"/>
        <v>0.00693869041</v>
      </c>
      <c r="R169" s="1"/>
      <c r="S169" s="16">
        <v>0.6170613078310186</v>
      </c>
      <c r="T169" s="16">
        <v>0.624</v>
      </c>
      <c r="U169" s="16">
        <v>-0.002609997538837172</v>
      </c>
      <c r="V169" s="16">
        <v>-0.003975842840827415</v>
      </c>
      <c r="W169" s="1"/>
      <c r="X169" s="1"/>
      <c r="Y169" s="19"/>
      <c r="Z169" s="19"/>
      <c r="AA169" s="19"/>
      <c r="AB169" s="1"/>
      <c r="AC169" s="21" t="s">
        <v>353</v>
      </c>
      <c r="AD169" s="21">
        <v>449.0</v>
      </c>
      <c r="AE169" s="21">
        <v>22.0</v>
      </c>
      <c r="AF169" s="26">
        <v>0.453061224489796</v>
      </c>
      <c r="AG169" s="27">
        <v>0.619565217391304</v>
      </c>
      <c r="AH169" s="36">
        <v>0.592954990215264</v>
      </c>
      <c r="AI169" s="1"/>
      <c r="AJ169" s="1"/>
      <c r="AK169" s="1"/>
      <c r="AL169" s="1"/>
      <c r="AM169" s="1"/>
      <c r="AN169" s="1"/>
      <c r="AO169" s="1">
        <v>11.0</v>
      </c>
      <c r="AP169" s="16">
        <f>23.376666666%</f>
        <v>0.2337666667</v>
      </c>
      <c r="AQ169" s="1">
        <v>0.9365345</v>
      </c>
      <c r="AR169" s="1">
        <v>0.0128751</v>
      </c>
      <c r="AS169" s="1"/>
      <c r="AT169" s="1"/>
      <c r="AU169" s="26">
        <v>0.449781659388646</v>
      </c>
      <c r="AV169" s="1"/>
      <c r="AW169" s="1"/>
      <c r="AX169" s="1"/>
      <c r="AY169" s="1"/>
      <c r="AZ169" s="1"/>
      <c r="BA169" s="1"/>
      <c r="BB169" s="1"/>
      <c r="BC169" s="1"/>
      <c r="BD169" s="1"/>
      <c r="BE169" s="21" t="s">
        <v>353</v>
      </c>
      <c r="BF169" s="21">
        <v>449.0</v>
      </c>
      <c r="BG169" s="21">
        <v>22.0</v>
      </c>
      <c r="BH169" s="26">
        <v>0.453061224489796</v>
      </c>
      <c r="BI169" s="27">
        <v>0.619565217391304</v>
      </c>
      <c r="BJ169" s="30">
        <f t="shared" si="11"/>
        <v>0.599321727</v>
      </c>
      <c r="BK169" s="36">
        <v>0.592954990215264</v>
      </c>
      <c r="BL169" s="31">
        <f t="shared" si="12"/>
        <v>-0.00636673682</v>
      </c>
      <c r="BM169" s="1"/>
      <c r="BN169" s="31">
        <v>-0.00260999753883712</v>
      </c>
      <c r="BO169" s="1"/>
      <c r="BP169" s="1"/>
      <c r="BQ169" s="1">
        <f t="shared" si="15"/>
        <v>168</v>
      </c>
      <c r="BR169" s="1">
        <f t="shared" si="13"/>
        <v>0.2071516646</v>
      </c>
      <c r="BS169" s="1">
        <v>0.4690909090909091</v>
      </c>
      <c r="BT169" s="1">
        <v>0.557161629434954</v>
      </c>
      <c r="BU169" s="1">
        <v>0.5436839176405119</v>
      </c>
      <c r="BV169" s="1"/>
      <c r="BW169" s="1"/>
    </row>
    <row r="170" ht="12.0" customHeight="1">
      <c r="A170" s="39"/>
      <c r="B170" s="39"/>
      <c r="C170" s="3" t="s">
        <v>354</v>
      </c>
      <c r="D170" s="3">
        <v>226.0</v>
      </c>
      <c r="E170" s="24">
        <v>67.0</v>
      </c>
      <c r="F170" s="25">
        <v>36.0</v>
      </c>
      <c r="G170" s="24">
        <v>287.0</v>
      </c>
      <c r="H170" s="25">
        <v>126.0</v>
      </c>
      <c r="I170" s="26">
        <f t="shared" si="2"/>
        <v>0.6504854369</v>
      </c>
      <c r="J170" s="27">
        <f t="shared" si="3"/>
        <v>0.6949152542</v>
      </c>
      <c r="K170" s="28">
        <f t="shared" si="4"/>
        <v>0.6860465116</v>
      </c>
      <c r="L170" s="29">
        <f t="shared" si="5"/>
        <v>0.3740310078</v>
      </c>
      <c r="M170" s="10">
        <f t="shared" si="6"/>
        <v>4.009708738</v>
      </c>
      <c r="N170" s="30">
        <f t="shared" si="7"/>
        <v>0.6884864771</v>
      </c>
      <c r="O170" s="31">
        <f t="shared" si="8"/>
        <v>-0.002439965487</v>
      </c>
      <c r="P170" s="32">
        <f t="shared" si="9"/>
        <v>0.6920236346</v>
      </c>
      <c r="Q170" s="33">
        <f t="shared" si="10"/>
        <v>0.002891619629</v>
      </c>
      <c r="R170" s="1"/>
      <c r="S170" s="16">
        <v>0.6920236321589166</v>
      </c>
      <c r="T170" s="16">
        <v>0.6949152542372882</v>
      </c>
      <c r="U170" s="16">
        <v>-0.002589753624571811</v>
      </c>
      <c r="V170" s="16">
        <v>-0.0038491408412908434</v>
      </c>
      <c r="W170" s="1"/>
      <c r="X170" s="1"/>
      <c r="Y170" s="19"/>
      <c r="Z170" s="19"/>
      <c r="AA170" s="19"/>
      <c r="AB170" s="1"/>
      <c r="AC170" s="21" t="s">
        <v>355</v>
      </c>
      <c r="AD170" s="21">
        <v>430.0</v>
      </c>
      <c r="AE170" s="21">
        <v>22.0</v>
      </c>
      <c r="AF170" s="26">
        <v>0.454545454545455</v>
      </c>
      <c r="AG170" s="27">
        <v>0.54774897680764</v>
      </c>
      <c r="AH170" s="36">
        <v>0.537758830694275</v>
      </c>
      <c r="AI170" s="1"/>
      <c r="AJ170" s="1"/>
      <c r="AK170" s="1"/>
      <c r="AL170" s="1"/>
      <c r="AM170" s="1"/>
      <c r="AN170" s="1"/>
      <c r="AO170" s="1">
        <v>12.0</v>
      </c>
      <c r="AP170" s="16">
        <f>25.18%</f>
        <v>0.2518</v>
      </c>
      <c r="AQ170" s="1">
        <v>0.8973886</v>
      </c>
      <c r="AR170" s="1">
        <v>0.02544337</v>
      </c>
      <c r="AS170" s="1"/>
      <c r="AT170" s="1"/>
      <c r="AU170" s="26">
        <v>0.450980392156863</v>
      </c>
      <c r="AV170" s="1"/>
      <c r="AW170" s="1"/>
      <c r="AX170" s="1"/>
      <c r="AY170" s="1"/>
      <c r="AZ170" s="1"/>
      <c r="BA170" s="1"/>
      <c r="BB170" s="1"/>
      <c r="BC170" s="1"/>
      <c r="BD170" s="1"/>
      <c r="BE170" s="21" t="s">
        <v>355</v>
      </c>
      <c r="BF170" s="21">
        <v>430.0</v>
      </c>
      <c r="BG170" s="21">
        <v>22.0</v>
      </c>
      <c r="BH170" s="26">
        <v>0.454545454545455</v>
      </c>
      <c r="BI170" s="27">
        <v>0.54774897680764</v>
      </c>
      <c r="BJ170" s="30">
        <f t="shared" si="11"/>
        <v>0.5361322867</v>
      </c>
      <c r="BK170" s="36">
        <v>0.537758830694275</v>
      </c>
      <c r="BL170" s="31">
        <f t="shared" si="12"/>
        <v>0.001626544011</v>
      </c>
      <c r="BM170" s="1"/>
      <c r="BN170" s="31">
        <v>-0.00258975362457181</v>
      </c>
      <c r="BO170" s="1"/>
      <c r="BP170" s="1"/>
      <c r="BQ170" s="1">
        <f t="shared" si="15"/>
        <v>169</v>
      </c>
      <c r="BR170" s="1">
        <f t="shared" si="13"/>
        <v>0.2083847102</v>
      </c>
      <c r="BS170" s="1">
        <v>0.4166666666666667</v>
      </c>
      <c r="BT170" s="1">
        <v>0.5535465924895688</v>
      </c>
      <c r="BU170" s="1">
        <v>0.5439844760672704</v>
      </c>
      <c r="BV170" s="1"/>
      <c r="BW170" s="1"/>
    </row>
    <row r="171" ht="12.0" customHeight="1">
      <c r="A171" s="39"/>
      <c r="B171" s="39"/>
      <c r="C171" s="3" t="s">
        <v>356</v>
      </c>
      <c r="D171" s="3">
        <v>227.0</v>
      </c>
      <c r="E171" s="24">
        <v>165.0</v>
      </c>
      <c r="F171" s="25">
        <v>134.0</v>
      </c>
      <c r="G171" s="24">
        <v>787.0</v>
      </c>
      <c r="H171" s="25">
        <v>570.0</v>
      </c>
      <c r="I171" s="26">
        <f t="shared" si="2"/>
        <v>0.5518394649</v>
      </c>
      <c r="J171" s="27">
        <f t="shared" si="3"/>
        <v>0.5799557848</v>
      </c>
      <c r="K171" s="28">
        <f t="shared" si="4"/>
        <v>0.5748792271</v>
      </c>
      <c r="L171" s="29">
        <f t="shared" si="5"/>
        <v>0.4438405797</v>
      </c>
      <c r="M171" s="10">
        <f t="shared" si="6"/>
        <v>4.538461538</v>
      </c>
      <c r="N171" s="30">
        <f t="shared" si="7"/>
        <v>0.5761687015</v>
      </c>
      <c r="O171" s="31">
        <f t="shared" si="8"/>
        <v>-0.001289474413</v>
      </c>
      <c r="P171" s="32">
        <f t="shared" si="9"/>
        <v>0.5784615098</v>
      </c>
      <c r="Q171" s="33">
        <f t="shared" si="10"/>
        <v>0.001494275054</v>
      </c>
      <c r="R171" s="1"/>
      <c r="S171" s="16">
        <v>0.5784615080415269</v>
      </c>
      <c r="T171" s="16">
        <v>0.5799557848194546</v>
      </c>
      <c r="U171" s="16">
        <v>-0.00257066821262919</v>
      </c>
      <c r="V171" s="16">
        <v>-0.0038299734804602137</v>
      </c>
      <c r="W171" s="1"/>
      <c r="X171" s="1"/>
      <c r="Y171" s="19"/>
      <c r="Z171" s="19"/>
      <c r="AA171" s="19"/>
      <c r="AB171" s="1"/>
      <c r="AC171" s="21" t="s">
        <v>357</v>
      </c>
      <c r="AD171" s="21">
        <v>1112.0</v>
      </c>
      <c r="AE171" s="21">
        <v>22.0</v>
      </c>
      <c r="AF171" s="26">
        <v>0.454545454545455</v>
      </c>
      <c r="AG171" s="27">
        <v>0.551378446115288</v>
      </c>
      <c r="AH171" s="36">
        <v>0.539647577092511</v>
      </c>
      <c r="AI171" s="1"/>
      <c r="AJ171" s="1"/>
      <c r="AK171" s="1"/>
      <c r="AL171" s="1"/>
      <c r="AM171" s="1"/>
      <c r="AN171" s="1"/>
      <c r="AO171" s="1">
        <v>13.0</v>
      </c>
      <c r="AP171" s="16">
        <f t="shared" ref="AP171:AP172" si="31">0.01+(2*AO171)/100</f>
        <v>0.27</v>
      </c>
      <c r="AQ171" s="1">
        <v>0.90695238</v>
      </c>
      <c r="AR171" s="1">
        <v>0.0228222</v>
      </c>
      <c r="AS171" s="1"/>
      <c r="AT171" s="1"/>
      <c r="AU171" s="26">
        <v>0.452173913043478</v>
      </c>
      <c r="AV171" s="1"/>
      <c r="AW171" s="1"/>
      <c r="AX171" s="1"/>
      <c r="AY171" s="1"/>
      <c r="AZ171" s="1"/>
      <c r="BA171" s="1"/>
      <c r="BB171" s="1"/>
      <c r="BC171" s="1"/>
      <c r="BD171" s="1"/>
      <c r="BE171" s="21" t="s">
        <v>357</v>
      </c>
      <c r="BF171" s="21">
        <v>1112.0</v>
      </c>
      <c r="BG171" s="21">
        <v>22.0</v>
      </c>
      <c r="BH171" s="26">
        <v>0.454545454545455</v>
      </c>
      <c r="BI171" s="27">
        <v>0.551378446115288</v>
      </c>
      <c r="BJ171" s="30">
        <f t="shared" si="11"/>
        <v>0.5393328187</v>
      </c>
      <c r="BK171" s="36">
        <v>0.539647577092511</v>
      </c>
      <c r="BL171" s="31">
        <f t="shared" si="12"/>
        <v>0.0003147583829</v>
      </c>
      <c r="BM171" s="1"/>
      <c r="BN171" s="31">
        <v>-0.00257066821262919</v>
      </c>
      <c r="BO171" s="1"/>
      <c r="BP171" s="1"/>
      <c r="BQ171" s="1">
        <f t="shared" si="15"/>
        <v>170</v>
      </c>
      <c r="BR171" s="1">
        <f t="shared" si="13"/>
        <v>0.2096177559</v>
      </c>
      <c r="BS171" s="1">
        <v>0.5</v>
      </c>
      <c r="BT171" s="1">
        <v>0.5490848585690515</v>
      </c>
      <c r="BU171" s="1">
        <v>0.5440956651718983</v>
      </c>
      <c r="BV171" s="1"/>
      <c r="BW171" s="1"/>
    </row>
    <row r="172" ht="12.0" customHeight="1">
      <c r="A172" s="39"/>
      <c r="B172" s="39"/>
      <c r="C172" s="3" t="s">
        <v>358</v>
      </c>
      <c r="D172" s="3">
        <v>229.0</v>
      </c>
      <c r="E172" s="24">
        <v>91.0</v>
      </c>
      <c r="F172" s="25">
        <v>90.0</v>
      </c>
      <c r="G172" s="24">
        <v>546.0</v>
      </c>
      <c r="H172" s="25">
        <v>479.0</v>
      </c>
      <c r="I172" s="26">
        <f t="shared" si="2"/>
        <v>0.5027624309</v>
      </c>
      <c r="J172" s="27">
        <f t="shared" si="3"/>
        <v>0.5326829268</v>
      </c>
      <c r="K172" s="28">
        <f t="shared" si="4"/>
        <v>0.5281923715</v>
      </c>
      <c r="L172" s="29">
        <f t="shared" si="5"/>
        <v>0.4726368159</v>
      </c>
      <c r="M172" s="10">
        <f t="shared" si="6"/>
        <v>5.662983425</v>
      </c>
      <c r="N172" s="30">
        <f t="shared" si="7"/>
        <v>0.5286249239</v>
      </c>
      <c r="O172" s="31">
        <f t="shared" si="8"/>
        <v>-0.0004325523914</v>
      </c>
      <c r="P172" s="32">
        <f t="shared" si="9"/>
        <v>0.5321871444</v>
      </c>
      <c r="Q172" s="33">
        <f t="shared" si="10"/>
        <v>0.0004957824593</v>
      </c>
      <c r="R172" s="1"/>
      <c r="S172" s="16">
        <v>0.5321871429548867</v>
      </c>
      <c r="T172" s="16">
        <v>0.5326829268292683</v>
      </c>
      <c r="U172" s="16">
        <v>-0.0025645743504438823</v>
      </c>
      <c r="V172" s="16">
        <v>-0.003815963779425058</v>
      </c>
      <c r="W172" s="1"/>
      <c r="X172" s="1"/>
      <c r="Y172" s="19"/>
      <c r="Z172" s="19"/>
      <c r="AA172" s="19"/>
      <c r="AB172" s="1"/>
      <c r="AC172" s="21" t="s">
        <v>359</v>
      </c>
      <c r="AD172" s="21">
        <v>751.0</v>
      </c>
      <c r="AE172" s="21">
        <v>22.0</v>
      </c>
      <c r="AF172" s="26">
        <v>0.454545454545455</v>
      </c>
      <c r="AG172" s="27">
        <v>0.696132596685083</v>
      </c>
      <c r="AH172" s="36">
        <v>0.648888888888889</v>
      </c>
      <c r="AI172" s="1"/>
      <c r="AJ172" s="1"/>
      <c r="AK172" s="1"/>
      <c r="AL172" s="1"/>
      <c r="AM172" s="1"/>
      <c r="AN172" s="1"/>
      <c r="AO172" s="1">
        <v>14.0</v>
      </c>
      <c r="AP172" s="16">
        <f t="shared" si="31"/>
        <v>0.29</v>
      </c>
      <c r="AQ172" s="1">
        <v>0.94231821</v>
      </c>
      <c r="AR172" s="1">
        <v>0.012782237</v>
      </c>
      <c r="AS172" s="1"/>
      <c r="AT172" s="1"/>
      <c r="AU172" s="26">
        <v>0.453061224489796</v>
      </c>
      <c r="AV172" s="1"/>
      <c r="AW172" s="1"/>
      <c r="AX172" s="1"/>
      <c r="AY172" s="1"/>
      <c r="AZ172" s="1"/>
      <c r="BA172" s="1"/>
      <c r="BB172" s="1"/>
      <c r="BC172" s="1"/>
      <c r="BD172" s="1"/>
      <c r="BE172" s="21" t="s">
        <v>359</v>
      </c>
      <c r="BF172" s="21">
        <v>751.0</v>
      </c>
      <c r="BG172" s="21">
        <v>22.0</v>
      </c>
      <c r="BH172" s="26">
        <v>0.454545454545455</v>
      </c>
      <c r="BI172" s="27">
        <v>0.696132596685083</v>
      </c>
      <c r="BJ172" s="30">
        <f t="shared" si="11"/>
        <v>0.6669796606</v>
      </c>
      <c r="BK172" s="36">
        <v>0.648888888888889</v>
      </c>
      <c r="BL172" s="31">
        <f t="shared" si="12"/>
        <v>-0.01809077169</v>
      </c>
      <c r="BM172" s="1"/>
      <c r="BN172" s="31">
        <v>-0.00256457435044399</v>
      </c>
      <c r="BO172" s="1"/>
      <c r="BP172" s="1"/>
      <c r="BQ172" s="1">
        <f t="shared" si="15"/>
        <v>171</v>
      </c>
      <c r="BR172" s="1">
        <f t="shared" si="13"/>
        <v>0.2108508015</v>
      </c>
      <c r="BS172" s="1">
        <v>0.6111111111111112</v>
      </c>
      <c r="BT172" s="1">
        <v>0.5277777777777778</v>
      </c>
      <c r="BU172" s="1">
        <v>0.5444444444444444</v>
      </c>
      <c r="BV172" s="1"/>
      <c r="BW172" s="1"/>
    </row>
    <row r="173" ht="12.0" customHeight="1">
      <c r="A173" s="39"/>
      <c r="B173" s="39"/>
      <c r="C173" s="3" t="s">
        <v>360</v>
      </c>
      <c r="D173" s="3">
        <v>230.0</v>
      </c>
      <c r="E173" s="24">
        <v>8.0</v>
      </c>
      <c r="F173" s="25">
        <v>7.0</v>
      </c>
      <c r="G173" s="24">
        <v>37.0</v>
      </c>
      <c r="H173" s="25">
        <v>62.0</v>
      </c>
      <c r="I173" s="26">
        <f t="shared" si="2"/>
        <v>0.5333333333</v>
      </c>
      <c r="J173" s="27">
        <f t="shared" si="3"/>
        <v>0.3737373737</v>
      </c>
      <c r="K173" s="28">
        <f t="shared" si="4"/>
        <v>0.3947368421</v>
      </c>
      <c r="L173" s="29">
        <f t="shared" si="5"/>
        <v>0.6140350877</v>
      </c>
      <c r="M173" s="10">
        <f t="shared" si="6"/>
        <v>6.6</v>
      </c>
      <c r="N173" s="30">
        <f t="shared" si="7"/>
        <v>0.3949950495</v>
      </c>
      <c r="O173" s="31">
        <f t="shared" si="8"/>
        <v>-0.0002582074035</v>
      </c>
      <c r="P173" s="32">
        <f t="shared" si="9"/>
        <v>0.3734393963</v>
      </c>
      <c r="Q173" s="33">
        <f t="shared" si="10"/>
        <v>0.0002979774622</v>
      </c>
      <c r="R173" s="1"/>
      <c r="S173" s="16">
        <v>0.37343939467187753</v>
      </c>
      <c r="T173" s="16">
        <v>0.37373737373737376</v>
      </c>
      <c r="U173" s="16">
        <v>-0.002562472491437928</v>
      </c>
      <c r="V173" s="16">
        <v>-0.0037936871309853237</v>
      </c>
      <c r="W173" s="1"/>
      <c r="X173" s="1"/>
      <c r="Y173" s="19"/>
      <c r="Z173" s="19"/>
      <c r="AA173" s="19"/>
      <c r="AB173" s="1"/>
      <c r="AC173" s="21" t="s">
        <v>121</v>
      </c>
      <c r="AD173" s="21">
        <v>49.0</v>
      </c>
      <c r="AE173" s="21">
        <v>22.0</v>
      </c>
      <c r="AF173" s="26">
        <v>0.455357142857143</v>
      </c>
      <c r="AG173" s="27">
        <v>0.523968042609854</v>
      </c>
      <c r="AH173" s="36">
        <v>0.519206939281289</v>
      </c>
      <c r="AI173" s="1"/>
      <c r="AJ173" s="1"/>
      <c r="AK173" s="1"/>
      <c r="AL173" s="1"/>
      <c r="AM173" s="1"/>
      <c r="AN173" s="1"/>
      <c r="AO173" s="1">
        <v>15.0</v>
      </c>
      <c r="AP173" s="16">
        <f>30.89%</f>
        <v>0.3089</v>
      </c>
      <c r="AQ173" s="1">
        <v>0.8950400233</v>
      </c>
      <c r="AR173" s="1">
        <v>0.034430488</v>
      </c>
      <c r="AS173" s="1"/>
      <c r="AT173" s="1"/>
      <c r="AU173" s="26">
        <v>0.454545454545455</v>
      </c>
      <c r="AV173" s="1"/>
      <c r="AW173" s="1"/>
      <c r="AX173" s="1"/>
      <c r="AY173" s="1"/>
      <c r="AZ173" s="1"/>
      <c r="BA173" s="1"/>
      <c r="BB173" s="1"/>
      <c r="BC173" s="1"/>
      <c r="BD173" s="1"/>
      <c r="BE173" s="21" t="s">
        <v>121</v>
      </c>
      <c r="BF173" s="21">
        <v>49.0</v>
      </c>
      <c r="BG173" s="21">
        <v>22.0</v>
      </c>
      <c r="BH173" s="26">
        <v>0.455357142857143</v>
      </c>
      <c r="BI173" s="27">
        <v>0.523968042609854</v>
      </c>
      <c r="BJ173" s="30">
        <f t="shared" si="11"/>
        <v>0.5152534678</v>
      </c>
      <c r="BK173" s="36">
        <v>0.519206939281289</v>
      </c>
      <c r="BL173" s="31">
        <f t="shared" si="12"/>
        <v>0.003953471453</v>
      </c>
      <c r="BM173" s="1"/>
      <c r="BN173" s="31">
        <v>-0.00256247249143804</v>
      </c>
      <c r="BO173" s="1"/>
      <c r="BP173" s="1"/>
      <c r="BQ173" s="1">
        <f t="shared" si="15"/>
        <v>172</v>
      </c>
      <c r="BR173" s="1">
        <f t="shared" si="13"/>
        <v>0.2120838471</v>
      </c>
      <c r="BS173" s="1">
        <v>0.5706521739130435</v>
      </c>
      <c r="BT173" s="1">
        <v>0.5399610136452242</v>
      </c>
      <c r="BU173" s="1">
        <v>0.5446280991735537</v>
      </c>
      <c r="BV173" s="1"/>
      <c r="BW173" s="1"/>
    </row>
    <row r="174" ht="12.0" customHeight="1">
      <c r="A174" s="39"/>
      <c r="B174" s="39"/>
      <c r="C174" s="3" t="s">
        <v>161</v>
      </c>
      <c r="D174" s="3">
        <v>231.0</v>
      </c>
      <c r="E174" s="24">
        <v>2.0</v>
      </c>
      <c r="F174" s="25">
        <v>4.0</v>
      </c>
      <c r="G174" s="24">
        <v>20.0</v>
      </c>
      <c r="H174" s="25">
        <v>10.0</v>
      </c>
      <c r="I174" s="26">
        <f t="shared" si="2"/>
        <v>0.3333333333</v>
      </c>
      <c r="J174" s="27">
        <f t="shared" si="3"/>
        <v>0.6666666667</v>
      </c>
      <c r="K174" s="28">
        <f t="shared" si="4"/>
        <v>0.6111111111</v>
      </c>
      <c r="L174" s="29">
        <f t="shared" si="5"/>
        <v>0.3333333333</v>
      </c>
      <c r="M174" s="10">
        <f t="shared" si="6"/>
        <v>5</v>
      </c>
      <c r="N174" s="30">
        <f t="shared" si="7"/>
        <v>0.6333576462</v>
      </c>
      <c r="O174" s="31">
        <f t="shared" si="8"/>
        <v>-0.02224653508</v>
      </c>
      <c r="P174" s="32">
        <f t="shared" si="9"/>
        <v>0.6420939107</v>
      </c>
      <c r="Q174" s="33">
        <f t="shared" si="10"/>
        <v>0.02457275598</v>
      </c>
      <c r="R174" s="1"/>
      <c r="S174" s="16">
        <v>0.6420939100907793</v>
      </c>
      <c r="T174" s="16">
        <v>0.6666666666666666</v>
      </c>
      <c r="U174" s="16">
        <v>-0.0025384603803139116</v>
      </c>
      <c r="V174" s="16">
        <v>-0.0037178253123275606</v>
      </c>
      <c r="W174" s="1"/>
      <c r="X174" s="1"/>
      <c r="Y174" s="19"/>
      <c r="Z174" s="19"/>
      <c r="AA174" s="19"/>
      <c r="AB174" s="1"/>
      <c r="AC174" s="21" t="s">
        <v>350</v>
      </c>
      <c r="AD174" s="21">
        <v>224.0</v>
      </c>
      <c r="AE174" s="21">
        <v>22.0</v>
      </c>
      <c r="AF174" s="26">
        <v>0.456043956043956</v>
      </c>
      <c r="AG174" s="27">
        <v>0.504516129032258</v>
      </c>
      <c r="AH174" s="36">
        <v>0.495297805642633</v>
      </c>
      <c r="AI174" s="1"/>
      <c r="AJ174" s="1"/>
      <c r="AK174" s="1"/>
      <c r="AL174" s="1"/>
      <c r="AM174" s="1"/>
      <c r="AN174" s="1"/>
      <c r="AO174" s="1">
        <v>16.0</v>
      </c>
      <c r="AP174" s="16">
        <f t="shared" ref="AP174:AP176" si="32">0.01+(2*AO174)/100</f>
        <v>0.33</v>
      </c>
      <c r="AQ174" s="1">
        <v>0.85642864</v>
      </c>
      <c r="AR174" s="1">
        <v>0.051511264</v>
      </c>
      <c r="AS174" s="1"/>
      <c r="AT174" s="1"/>
      <c r="AU174" s="26">
        <v>0.454545454545455</v>
      </c>
      <c r="AV174" s="1"/>
      <c r="AW174" s="1"/>
      <c r="AX174" s="1"/>
      <c r="AY174" s="1"/>
      <c r="AZ174" s="1"/>
      <c r="BA174" s="1"/>
      <c r="BB174" s="1"/>
      <c r="BC174" s="1"/>
      <c r="BD174" s="1"/>
      <c r="BE174" s="21" t="s">
        <v>350</v>
      </c>
      <c r="BF174" s="21">
        <v>224.0</v>
      </c>
      <c r="BG174" s="21">
        <v>22.0</v>
      </c>
      <c r="BH174" s="26">
        <v>0.456043956043956</v>
      </c>
      <c r="BI174" s="27">
        <v>0.504516129032258</v>
      </c>
      <c r="BJ174" s="30">
        <f t="shared" si="11"/>
        <v>0.4981838015</v>
      </c>
      <c r="BK174" s="36">
        <v>0.495297805642633</v>
      </c>
      <c r="BL174" s="31">
        <f t="shared" si="12"/>
        <v>-0.002885995868</v>
      </c>
      <c r="BM174" s="1"/>
      <c r="BN174" s="31">
        <v>-0.00253846038031391</v>
      </c>
      <c r="BO174" s="1"/>
      <c r="BP174" s="1"/>
      <c r="BQ174" s="1">
        <f t="shared" si="15"/>
        <v>173</v>
      </c>
      <c r="BR174" s="1">
        <f t="shared" si="13"/>
        <v>0.2133168927</v>
      </c>
      <c r="BS174" s="1">
        <v>0.5538461538461539</v>
      </c>
      <c r="BT174" s="1">
        <v>0.5434298440979956</v>
      </c>
      <c r="BU174" s="1">
        <v>0.5457685664939551</v>
      </c>
      <c r="BV174" s="1"/>
      <c r="BW174" s="1"/>
    </row>
    <row r="175" ht="12.0" customHeight="1">
      <c r="A175" s="39"/>
      <c r="B175" s="39"/>
      <c r="C175" s="3" t="s">
        <v>361</v>
      </c>
      <c r="D175" s="3">
        <v>232.0</v>
      </c>
      <c r="E175" s="24">
        <v>200.0</v>
      </c>
      <c r="F175" s="25">
        <v>107.0</v>
      </c>
      <c r="G175" s="24">
        <v>911.0</v>
      </c>
      <c r="H175" s="25">
        <v>419.0</v>
      </c>
      <c r="I175" s="26">
        <f t="shared" si="2"/>
        <v>0.651465798</v>
      </c>
      <c r="J175" s="27">
        <f t="shared" si="3"/>
        <v>0.684962406</v>
      </c>
      <c r="K175" s="28">
        <f t="shared" si="4"/>
        <v>0.6786805131</v>
      </c>
      <c r="L175" s="29">
        <f t="shared" si="5"/>
        <v>0.3781307269</v>
      </c>
      <c r="M175" s="10">
        <f t="shared" si="6"/>
        <v>4.332247557</v>
      </c>
      <c r="N175" s="30">
        <f t="shared" si="7"/>
        <v>0.6802382014</v>
      </c>
      <c r="O175" s="31">
        <f t="shared" si="8"/>
        <v>-0.001557688234</v>
      </c>
      <c r="P175" s="32">
        <f t="shared" si="9"/>
        <v>0.683115963</v>
      </c>
      <c r="Q175" s="33">
        <f t="shared" si="10"/>
        <v>0.001846443059</v>
      </c>
      <c r="R175" s="1"/>
      <c r="S175" s="16">
        <v>0.6831159604992684</v>
      </c>
      <c r="T175" s="16">
        <v>0.6849624060150376</v>
      </c>
      <c r="U175" s="16">
        <v>-0.0025102033075788954</v>
      </c>
      <c r="V175" s="16">
        <v>-0.003696048467315638</v>
      </c>
      <c r="W175" s="1"/>
      <c r="X175" s="1"/>
      <c r="Y175" s="19"/>
      <c r="Z175" s="19"/>
      <c r="AA175" s="19"/>
      <c r="AB175" s="1"/>
      <c r="AC175" s="21" t="s">
        <v>362</v>
      </c>
      <c r="AD175" s="21">
        <v>407.0</v>
      </c>
      <c r="AE175" s="21">
        <v>22.0</v>
      </c>
      <c r="AF175" s="26">
        <v>0.456521739130435</v>
      </c>
      <c r="AG175" s="27">
        <v>0.571078431372549</v>
      </c>
      <c r="AH175" s="36">
        <v>0.559471365638767</v>
      </c>
      <c r="AI175" s="1"/>
      <c r="AJ175" s="1"/>
      <c r="AK175" s="1"/>
      <c r="AL175" s="1"/>
      <c r="AM175" s="1"/>
      <c r="AN175" s="1"/>
      <c r="AO175" s="1">
        <v>17.0</v>
      </c>
      <c r="AP175" s="16">
        <f t="shared" si="32"/>
        <v>0.35</v>
      </c>
      <c r="AQ175" s="1">
        <v>0.88730529</v>
      </c>
      <c r="AR175" s="1">
        <v>0.04029478</v>
      </c>
      <c r="AS175" s="1"/>
      <c r="AT175" s="1"/>
      <c r="AU175" s="26">
        <v>0.454545454545455</v>
      </c>
      <c r="AV175" s="1"/>
      <c r="AW175" s="1"/>
      <c r="AX175" s="1"/>
      <c r="AY175" s="1"/>
      <c r="AZ175" s="1"/>
      <c r="BA175" s="1"/>
      <c r="BB175" s="1"/>
      <c r="BC175" s="1"/>
      <c r="BD175" s="1"/>
      <c r="BE175" s="21" t="s">
        <v>362</v>
      </c>
      <c r="BF175" s="21">
        <v>407.0</v>
      </c>
      <c r="BG175" s="21">
        <v>22.0</v>
      </c>
      <c r="BH175" s="26">
        <v>0.456521739130435</v>
      </c>
      <c r="BI175" s="27">
        <v>0.571078431372549</v>
      </c>
      <c r="BJ175" s="30">
        <f t="shared" si="11"/>
        <v>0.5569101072</v>
      </c>
      <c r="BK175" s="36">
        <v>0.559471365638767</v>
      </c>
      <c r="BL175" s="31">
        <f t="shared" si="12"/>
        <v>0.00256125843</v>
      </c>
      <c r="BM175" s="1"/>
      <c r="BN175" s="31">
        <v>-0.0025102033075789</v>
      </c>
      <c r="BO175" s="1"/>
      <c r="BP175" s="1"/>
      <c r="BQ175" s="1">
        <f t="shared" si="15"/>
        <v>174</v>
      </c>
      <c r="BR175" s="1">
        <f t="shared" si="13"/>
        <v>0.2145499383</v>
      </c>
      <c r="BS175" s="1">
        <v>0.5</v>
      </c>
      <c r="BT175" s="1">
        <v>0.5586592178770949</v>
      </c>
      <c r="BU175" s="1">
        <v>0.5466666666666666</v>
      </c>
      <c r="BV175" s="1"/>
      <c r="BW175" s="1"/>
    </row>
    <row r="176" ht="12.0" customHeight="1">
      <c r="A176" s="39"/>
      <c r="B176" s="39"/>
      <c r="C176" s="3" t="s">
        <v>363</v>
      </c>
      <c r="D176" s="3">
        <v>238.0</v>
      </c>
      <c r="E176" s="24">
        <v>12.0</v>
      </c>
      <c r="F176" s="25">
        <v>1.0</v>
      </c>
      <c r="G176" s="24">
        <v>38.0</v>
      </c>
      <c r="H176" s="25">
        <v>12.0</v>
      </c>
      <c r="I176" s="26">
        <f t="shared" si="2"/>
        <v>0.9230769231</v>
      </c>
      <c r="J176" s="27">
        <f t="shared" si="3"/>
        <v>0.76</v>
      </c>
      <c r="K176" s="28">
        <f t="shared" si="4"/>
        <v>0.7936507937</v>
      </c>
      <c r="L176" s="29">
        <f t="shared" si="5"/>
        <v>0.380952381</v>
      </c>
      <c r="M176" s="10">
        <f t="shared" si="6"/>
        <v>3.846153846</v>
      </c>
      <c r="N176" s="30">
        <f t="shared" si="7"/>
        <v>0.7946147279</v>
      </c>
      <c r="O176" s="31">
        <f t="shared" si="8"/>
        <v>-0.0009639342176</v>
      </c>
      <c r="P176" s="32">
        <f t="shared" si="9"/>
        <v>0.7587812542</v>
      </c>
      <c r="Q176" s="33">
        <f t="shared" si="10"/>
        <v>0.00121874585</v>
      </c>
      <c r="R176" s="1"/>
      <c r="S176" s="16">
        <v>0.7587812488880089</v>
      </c>
      <c r="T176" s="16">
        <v>0.76</v>
      </c>
      <c r="U176" s="16">
        <v>-0.0025011622024500024</v>
      </c>
      <c r="V176" s="16">
        <v>-0.00369070076458633</v>
      </c>
      <c r="W176" s="1"/>
      <c r="X176" s="1"/>
      <c r="Y176" s="19"/>
      <c r="Z176" s="19"/>
      <c r="AA176" s="19"/>
      <c r="AB176" s="1"/>
      <c r="AC176" s="21" t="s">
        <v>364</v>
      </c>
      <c r="AD176" s="21">
        <v>437.0</v>
      </c>
      <c r="AE176" s="21">
        <v>22.0</v>
      </c>
      <c r="AF176" s="26">
        <v>0.458333333333333</v>
      </c>
      <c r="AG176" s="27">
        <v>0.605614035087719</v>
      </c>
      <c r="AH176" s="36">
        <v>0.57915947035118</v>
      </c>
      <c r="AI176" s="1"/>
      <c r="AJ176" s="1"/>
      <c r="AK176" s="1"/>
      <c r="AL176" s="1"/>
      <c r="AM176" s="1"/>
      <c r="AN176" s="1"/>
      <c r="AO176" s="1">
        <v>18.0</v>
      </c>
      <c r="AP176" s="16">
        <f t="shared" si="32"/>
        <v>0.37</v>
      </c>
      <c r="AQ176" s="1">
        <v>0.8899377043</v>
      </c>
      <c r="AR176" s="1">
        <v>0.04255524</v>
      </c>
      <c r="AS176" s="1"/>
      <c r="AT176" s="26">
        <v>0.460674157303371</v>
      </c>
      <c r="AU176" s="26">
        <v>0.455357142857143</v>
      </c>
      <c r="AV176" s="1"/>
      <c r="AW176" s="1"/>
      <c r="AX176" s="1"/>
      <c r="AY176" s="1"/>
      <c r="AZ176" s="1"/>
      <c r="BA176" s="1"/>
      <c r="BB176" s="1"/>
      <c r="BC176" s="1"/>
      <c r="BD176" s="1"/>
      <c r="BE176" s="21" t="s">
        <v>364</v>
      </c>
      <c r="BF176" s="21">
        <v>437.0</v>
      </c>
      <c r="BG176" s="21">
        <v>22.0</v>
      </c>
      <c r="BH176" s="26">
        <v>0.458333333333333</v>
      </c>
      <c r="BI176" s="27">
        <v>0.605614035087719</v>
      </c>
      <c r="BJ176" s="30">
        <f t="shared" si="11"/>
        <v>0.5875284603</v>
      </c>
      <c r="BK176" s="36">
        <v>0.57915947035118</v>
      </c>
      <c r="BL176" s="31">
        <f t="shared" si="12"/>
        <v>-0.008368989927</v>
      </c>
      <c r="BM176" s="1"/>
      <c r="BN176" s="31">
        <v>-0.00250116220245</v>
      </c>
      <c r="BO176" s="1"/>
      <c r="BP176" s="1"/>
      <c r="BQ176" s="1">
        <f t="shared" si="15"/>
        <v>175</v>
      </c>
      <c r="BR176" s="1">
        <f t="shared" si="13"/>
        <v>0.215782984</v>
      </c>
      <c r="BS176" s="1">
        <v>0.5683760683760684</v>
      </c>
      <c r="BT176" s="1">
        <v>0.5410573678290214</v>
      </c>
      <c r="BU176" s="1">
        <v>0.5467497773820125</v>
      </c>
      <c r="BV176" s="1"/>
      <c r="BW176" s="1"/>
    </row>
    <row r="177" ht="12.0" customHeight="1">
      <c r="A177" s="39"/>
      <c r="B177" s="39"/>
      <c r="C177" s="3" t="s">
        <v>143</v>
      </c>
      <c r="D177" s="3">
        <v>239.0</v>
      </c>
      <c r="E177" s="24">
        <v>15.0</v>
      </c>
      <c r="F177" s="25">
        <v>31.0</v>
      </c>
      <c r="G177" s="24">
        <v>129.0</v>
      </c>
      <c r="H177" s="25">
        <v>163.0</v>
      </c>
      <c r="I177" s="26">
        <f t="shared" si="2"/>
        <v>0.3260869565</v>
      </c>
      <c r="J177" s="27">
        <f t="shared" si="3"/>
        <v>0.4417808219</v>
      </c>
      <c r="K177" s="28">
        <f t="shared" si="4"/>
        <v>0.426035503</v>
      </c>
      <c r="L177" s="29">
        <f t="shared" si="5"/>
        <v>0.5266272189</v>
      </c>
      <c r="M177" s="10">
        <f t="shared" si="6"/>
        <v>6.347826087</v>
      </c>
      <c r="N177" s="30">
        <f t="shared" si="7"/>
        <v>0.4291575709</v>
      </c>
      <c r="O177" s="31">
        <f t="shared" si="8"/>
        <v>-0.003122067933</v>
      </c>
      <c r="P177" s="32">
        <f t="shared" si="9"/>
        <v>0.4383376398</v>
      </c>
      <c r="Q177" s="33">
        <f t="shared" si="10"/>
        <v>0.003443182089</v>
      </c>
      <c r="R177" s="1"/>
      <c r="S177" s="16">
        <v>0.4383376392560559</v>
      </c>
      <c r="T177" s="16">
        <v>0.4417808219178082</v>
      </c>
      <c r="U177" s="16">
        <v>-0.002439967554130451</v>
      </c>
      <c r="V177" s="16">
        <v>-0.0036122954013658726</v>
      </c>
      <c r="W177" s="1"/>
      <c r="X177" s="1"/>
      <c r="Y177" s="19"/>
      <c r="Z177" s="19"/>
      <c r="AA177" s="19"/>
      <c r="AB177" s="1"/>
      <c r="AC177" s="21" t="s">
        <v>365</v>
      </c>
      <c r="AD177" s="21">
        <v>1049.0</v>
      </c>
      <c r="AE177" s="21">
        <v>22.0</v>
      </c>
      <c r="AF177" s="26">
        <v>0.45945945945946</v>
      </c>
      <c r="AG177" s="27">
        <v>0.452674897119342</v>
      </c>
      <c r="AH177" s="36">
        <v>0.454258675078864</v>
      </c>
      <c r="AI177" s="1"/>
      <c r="AJ177" s="1"/>
      <c r="AK177" s="1"/>
      <c r="AL177" s="1"/>
      <c r="AM177" s="1"/>
      <c r="AN177" s="1"/>
      <c r="AO177" s="1">
        <v>19.0</v>
      </c>
      <c r="AP177" s="16">
        <v>0.3912</v>
      </c>
      <c r="AQ177" s="1">
        <v>0.904854056</v>
      </c>
      <c r="AR177" s="1">
        <v>0.037181676</v>
      </c>
      <c r="AS177" s="1"/>
      <c r="AT177" s="26">
        <v>0.461538461538462</v>
      </c>
      <c r="AU177" s="26">
        <v>0.456043956043956</v>
      </c>
      <c r="AV177" s="1"/>
      <c r="AW177" s="1"/>
      <c r="AX177" s="1"/>
      <c r="AY177" s="1"/>
      <c r="AZ177" s="1"/>
      <c r="BA177" s="1"/>
      <c r="BB177" s="1"/>
      <c r="BC177" s="1"/>
      <c r="BD177" s="1"/>
      <c r="BE177" s="21" t="s">
        <v>365</v>
      </c>
      <c r="BF177" s="21">
        <v>1049.0</v>
      </c>
      <c r="BG177" s="21">
        <v>22.0</v>
      </c>
      <c r="BH177" s="26">
        <v>0.45945945945946</v>
      </c>
      <c r="BI177" s="27">
        <v>0.452674897119342</v>
      </c>
      <c r="BJ177" s="30">
        <f t="shared" si="11"/>
        <v>0.4529206687</v>
      </c>
      <c r="BK177" s="36">
        <v>0.454258675078864</v>
      </c>
      <c r="BL177" s="31">
        <f t="shared" si="12"/>
        <v>0.001338006348</v>
      </c>
      <c r="BM177" s="1"/>
      <c r="BN177" s="31">
        <v>-0.00243996755413045</v>
      </c>
      <c r="BO177" s="1"/>
      <c r="BP177" s="1"/>
      <c r="BQ177" s="1">
        <f t="shared" si="15"/>
        <v>176</v>
      </c>
      <c r="BR177" s="1">
        <f t="shared" si="13"/>
        <v>0.2170160296</v>
      </c>
      <c r="BS177" s="1">
        <v>0.44642857142857145</v>
      </c>
      <c r="BT177" s="1">
        <v>0.5677590788308238</v>
      </c>
      <c r="BU177" s="1">
        <v>0.5476718403547672</v>
      </c>
      <c r="BV177" s="1"/>
      <c r="BW177" s="1"/>
    </row>
    <row r="178" ht="12.0" customHeight="1">
      <c r="A178" s="39"/>
      <c r="B178" s="39"/>
      <c r="C178" s="3" t="s">
        <v>366</v>
      </c>
      <c r="D178" s="3">
        <v>240.0</v>
      </c>
      <c r="E178" s="24">
        <v>152.0</v>
      </c>
      <c r="F178" s="25">
        <v>111.0</v>
      </c>
      <c r="G178" s="24">
        <v>494.0</v>
      </c>
      <c r="H178" s="25">
        <v>325.0</v>
      </c>
      <c r="I178" s="26">
        <f t="shared" si="2"/>
        <v>0.5779467681</v>
      </c>
      <c r="J178" s="27">
        <f t="shared" si="3"/>
        <v>0.6031746032</v>
      </c>
      <c r="K178" s="28">
        <f t="shared" si="4"/>
        <v>0.5970425139</v>
      </c>
      <c r="L178" s="29">
        <f t="shared" si="5"/>
        <v>0.4408502773</v>
      </c>
      <c r="M178" s="10">
        <f t="shared" si="6"/>
        <v>3.114068441</v>
      </c>
      <c r="N178" s="30">
        <f t="shared" si="7"/>
        <v>0.5997960892</v>
      </c>
      <c r="O178" s="31">
        <f t="shared" si="8"/>
        <v>-0.002753575329</v>
      </c>
      <c r="P178" s="32">
        <f t="shared" si="9"/>
        <v>0.5999648527</v>
      </c>
      <c r="Q178" s="33">
        <f t="shared" si="10"/>
        <v>0.00320975043</v>
      </c>
      <c r="R178" s="1"/>
      <c r="S178" s="16">
        <v>0.599964850842741</v>
      </c>
      <c r="T178" s="16">
        <v>0.6031746031746031</v>
      </c>
      <c r="U178" s="16">
        <v>-0.002397234692464556</v>
      </c>
      <c r="V178" s="16">
        <v>-0.0036037526652033525</v>
      </c>
      <c r="W178" s="1"/>
      <c r="X178" s="1"/>
      <c r="Y178" s="19"/>
      <c r="Z178" s="19"/>
      <c r="AA178" s="19"/>
      <c r="AB178" s="1"/>
      <c r="AC178" s="21" t="s">
        <v>367</v>
      </c>
      <c r="AD178" s="21">
        <v>278.0</v>
      </c>
      <c r="AE178" s="21">
        <v>23.0</v>
      </c>
      <c r="AF178" s="26">
        <v>0.46</v>
      </c>
      <c r="AG178" s="27">
        <v>0.367839195979899</v>
      </c>
      <c r="AH178" s="36">
        <v>0.372248803827751</v>
      </c>
      <c r="AI178" s="1"/>
      <c r="AJ178" s="1"/>
      <c r="AK178" s="1"/>
      <c r="AL178" s="1"/>
      <c r="AM178" s="1"/>
      <c r="AN178" s="1"/>
      <c r="AO178" s="1">
        <v>20.0</v>
      </c>
      <c r="AP178" s="16">
        <v>0.4114</v>
      </c>
      <c r="AQ178" s="1">
        <v>0.8666842228</v>
      </c>
      <c r="AR178" s="1">
        <v>0.05736441</v>
      </c>
      <c r="AS178" s="1"/>
      <c r="AT178" s="26">
        <v>0.461847389558233</v>
      </c>
      <c r="AU178" s="26">
        <v>0.456521739130435</v>
      </c>
      <c r="AV178" s="1"/>
      <c r="AW178" s="1"/>
      <c r="AX178" s="1"/>
      <c r="AY178" s="1"/>
      <c r="AZ178" s="1"/>
      <c r="BA178" s="1"/>
      <c r="BB178" s="1"/>
      <c r="BC178" s="1"/>
      <c r="BD178" s="1"/>
      <c r="BE178" s="21" t="s">
        <v>367</v>
      </c>
      <c r="BF178" s="21">
        <v>278.0</v>
      </c>
      <c r="BG178" s="21">
        <v>23.0</v>
      </c>
      <c r="BH178" s="26">
        <v>0.46</v>
      </c>
      <c r="BI178" s="27">
        <v>0.367839195979899</v>
      </c>
      <c r="BJ178" s="30">
        <f t="shared" si="11"/>
        <v>0.3782702208</v>
      </c>
      <c r="BK178" s="36">
        <v>0.372248803827751</v>
      </c>
      <c r="BL178" s="31">
        <f t="shared" si="12"/>
        <v>-0.006021416969</v>
      </c>
      <c r="BM178" s="1"/>
      <c r="BN178" s="31">
        <v>-0.00239723469246467</v>
      </c>
      <c r="BO178" s="1"/>
      <c r="BP178" s="1"/>
      <c r="BQ178" s="1">
        <f t="shared" si="15"/>
        <v>177</v>
      </c>
      <c r="BR178" s="1">
        <f t="shared" si="13"/>
        <v>0.2182490752</v>
      </c>
      <c r="BS178" s="1">
        <v>0.5</v>
      </c>
      <c r="BT178" s="1">
        <v>0.5583160800552105</v>
      </c>
      <c r="BU178" s="1">
        <v>0.5490993608367228</v>
      </c>
      <c r="BV178" s="1"/>
      <c r="BW178" s="1"/>
    </row>
    <row r="179" ht="12.0" customHeight="1">
      <c r="A179" s="39"/>
      <c r="B179" s="39"/>
      <c r="C179" s="3" t="s">
        <v>368</v>
      </c>
      <c r="D179" s="3">
        <v>242.0</v>
      </c>
      <c r="E179" s="24">
        <v>15.0</v>
      </c>
      <c r="F179" s="25">
        <v>10.0</v>
      </c>
      <c r="G179" s="24">
        <v>77.0</v>
      </c>
      <c r="H179" s="25">
        <v>32.0</v>
      </c>
      <c r="I179" s="26">
        <f t="shared" si="2"/>
        <v>0.6</v>
      </c>
      <c r="J179" s="27">
        <f t="shared" si="3"/>
        <v>0.7064220183</v>
      </c>
      <c r="K179" s="28">
        <f t="shared" si="4"/>
        <v>0.6865671642</v>
      </c>
      <c r="L179" s="29">
        <f t="shared" si="5"/>
        <v>0.3507462687</v>
      </c>
      <c r="M179" s="10">
        <f t="shared" si="6"/>
        <v>4.36</v>
      </c>
      <c r="N179" s="30">
        <f t="shared" si="7"/>
        <v>0.6911545853</v>
      </c>
      <c r="O179" s="31">
        <f t="shared" si="8"/>
        <v>-0.004587421078</v>
      </c>
      <c r="P179" s="32">
        <f t="shared" si="9"/>
        <v>0.7010478137</v>
      </c>
      <c r="Q179" s="33">
        <f t="shared" si="10"/>
        <v>0.005374204637</v>
      </c>
      <c r="R179" s="1"/>
      <c r="S179" s="16">
        <v>0.7010478116515165</v>
      </c>
      <c r="T179" s="16">
        <v>0.7064220183486238</v>
      </c>
      <c r="U179" s="16">
        <v>-0.00238170109622704</v>
      </c>
      <c r="V179" s="16">
        <v>-0.0035004642834500777</v>
      </c>
      <c r="W179" s="1"/>
      <c r="X179" s="1"/>
      <c r="Y179" s="19"/>
      <c r="Z179" s="19"/>
      <c r="AA179" s="19"/>
      <c r="AB179" s="1"/>
      <c r="AC179" s="21" t="s">
        <v>369</v>
      </c>
      <c r="AD179" s="21">
        <v>254.0</v>
      </c>
      <c r="AE179" s="21">
        <v>23.0</v>
      </c>
      <c r="AF179" s="26">
        <v>0.460674157303371</v>
      </c>
      <c r="AG179" s="27">
        <v>0.518482490272374</v>
      </c>
      <c r="AH179" s="36">
        <v>0.513876454789615</v>
      </c>
      <c r="AI179" s="1"/>
      <c r="AJ179" s="1"/>
      <c r="AK179" s="1"/>
      <c r="AL179" s="1"/>
      <c r="AM179" s="1"/>
      <c r="AN179" s="1"/>
      <c r="AO179" s="1">
        <v>21.0</v>
      </c>
      <c r="AP179" s="16">
        <v>0.4305</v>
      </c>
      <c r="AQ179" s="1">
        <v>0.913968</v>
      </c>
      <c r="AR179" s="1">
        <v>0.0349317985</v>
      </c>
      <c r="AS179" s="1"/>
      <c r="AT179" s="26">
        <v>0.462686567164179</v>
      </c>
      <c r="AU179" s="26">
        <v>0.458333333333333</v>
      </c>
      <c r="AV179" s="1"/>
      <c r="AW179" s="1"/>
      <c r="AX179" s="1"/>
      <c r="AY179" s="1"/>
      <c r="AZ179" s="1"/>
      <c r="BA179" s="1"/>
      <c r="BB179" s="1"/>
      <c r="BC179" s="1"/>
      <c r="BD179" s="1"/>
      <c r="BE179" s="21" t="s">
        <v>369</v>
      </c>
      <c r="BF179" s="21">
        <v>254.0</v>
      </c>
      <c r="BG179" s="21">
        <v>23.0</v>
      </c>
      <c r="BH179" s="26">
        <v>0.460674157303371</v>
      </c>
      <c r="BI179" s="27">
        <v>0.518482490272374</v>
      </c>
      <c r="BJ179" s="30">
        <f t="shared" si="11"/>
        <v>0.5110289611</v>
      </c>
      <c r="BK179" s="36">
        <v>0.513876454789615</v>
      </c>
      <c r="BL179" s="31">
        <f t="shared" si="12"/>
        <v>0.002847493681</v>
      </c>
      <c r="BM179" s="1"/>
      <c r="BN179" s="31">
        <v>-0.00238170109622704</v>
      </c>
      <c r="BO179" s="1"/>
      <c r="BP179" s="1"/>
      <c r="BQ179" s="1">
        <f t="shared" si="15"/>
        <v>178</v>
      </c>
      <c r="BR179" s="1">
        <f t="shared" si="13"/>
        <v>0.2194821208</v>
      </c>
      <c r="BS179" s="1">
        <v>0.5609756097560976</v>
      </c>
      <c r="BT179" s="1">
        <v>0.5468227424749164</v>
      </c>
      <c r="BU179" s="1">
        <v>0.5492371705963939</v>
      </c>
      <c r="BV179" s="1"/>
      <c r="BW179" s="1"/>
    </row>
    <row r="180" ht="12.0" customHeight="1">
      <c r="A180" s="39"/>
      <c r="B180" s="39"/>
      <c r="C180" s="3" t="s">
        <v>370</v>
      </c>
      <c r="D180" s="3">
        <v>243.0</v>
      </c>
      <c r="E180" s="24">
        <v>115.0</v>
      </c>
      <c r="F180" s="25">
        <v>78.0</v>
      </c>
      <c r="G180" s="24">
        <v>337.0</v>
      </c>
      <c r="H180" s="25">
        <v>261.0</v>
      </c>
      <c r="I180" s="26">
        <f t="shared" si="2"/>
        <v>0.5958549223</v>
      </c>
      <c r="J180" s="27">
        <f t="shared" si="3"/>
        <v>0.5635451505</v>
      </c>
      <c r="K180" s="28">
        <f t="shared" si="4"/>
        <v>0.5714285714</v>
      </c>
      <c r="L180" s="29">
        <f t="shared" si="5"/>
        <v>0.4753476612</v>
      </c>
      <c r="M180" s="10">
        <f t="shared" si="6"/>
        <v>3.098445596</v>
      </c>
      <c r="N180" s="30">
        <f t="shared" si="7"/>
        <v>0.5685430707</v>
      </c>
      <c r="O180" s="31">
        <f t="shared" si="8"/>
        <v>0.002885500687</v>
      </c>
      <c r="P180" s="32">
        <f t="shared" si="9"/>
        <v>0.5669223587</v>
      </c>
      <c r="Q180" s="33">
        <f t="shared" si="10"/>
        <v>-0.003377208203</v>
      </c>
      <c r="R180" s="1"/>
      <c r="S180" s="16">
        <v>0.5669223566745987</v>
      </c>
      <c r="T180" s="16">
        <v>0.5635451505016722</v>
      </c>
      <c r="U180" s="16">
        <v>-0.002350581659515516</v>
      </c>
      <c r="V180" s="16">
        <v>-0.0034871736439758827</v>
      </c>
      <c r="W180" s="1"/>
      <c r="X180" s="1"/>
      <c r="Y180" s="19"/>
      <c r="Z180" s="19"/>
      <c r="AA180" s="19"/>
      <c r="AB180" s="1"/>
      <c r="AC180" s="21" t="s">
        <v>371</v>
      </c>
      <c r="AD180" s="21">
        <v>746.0</v>
      </c>
      <c r="AE180" s="21">
        <v>23.0</v>
      </c>
      <c r="AF180" s="26">
        <v>0.461538461538462</v>
      </c>
      <c r="AG180" s="27">
        <v>0.508982035928144</v>
      </c>
      <c r="AH180" s="36">
        <v>0.5</v>
      </c>
      <c r="AI180" s="1"/>
      <c r="AJ180" s="1"/>
      <c r="AK180" s="1"/>
      <c r="AL180" s="1"/>
      <c r="AM180" s="1"/>
      <c r="AN180" s="1"/>
      <c r="AO180" s="1">
        <v>22.0</v>
      </c>
      <c r="AP180" s="16">
        <v>0.4496</v>
      </c>
      <c r="AQ180" s="1">
        <v>0.8645409576</v>
      </c>
      <c r="AR180" s="1">
        <v>0.06107839277</v>
      </c>
      <c r="AS180" s="1"/>
      <c r="AT180" s="26">
        <v>0.463414634146341</v>
      </c>
      <c r="AU180" s="26">
        <v>0.45945945945946</v>
      </c>
      <c r="AV180" s="1"/>
      <c r="AW180" s="1"/>
      <c r="AX180" s="1"/>
      <c r="AY180" s="1"/>
      <c r="AZ180" s="1"/>
      <c r="BA180" s="1"/>
      <c r="BB180" s="1"/>
      <c r="BC180" s="1"/>
      <c r="BD180" s="1"/>
      <c r="BE180" s="21" t="s">
        <v>371</v>
      </c>
      <c r="BF180" s="21">
        <v>746.0</v>
      </c>
      <c r="BG180" s="21">
        <v>23.0</v>
      </c>
      <c r="BH180" s="26">
        <v>0.461538461538462</v>
      </c>
      <c r="BI180" s="27">
        <v>0.508982035928144</v>
      </c>
      <c r="BJ180" s="30">
        <f t="shared" si="11"/>
        <v>0.5027646138</v>
      </c>
      <c r="BK180" s="36">
        <v>0.5</v>
      </c>
      <c r="BL180" s="31">
        <f t="shared" si="12"/>
        <v>-0.002764613817</v>
      </c>
      <c r="BM180" s="1"/>
      <c r="BN180" s="31">
        <v>-0.00235058165951563</v>
      </c>
      <c r="BO180" s="1"/>
      <c r="BP180" s="1"/>
      <c r="BQ180" s="1">
        <f t="shared" si="15"/>
        <v>179</v>
      </c>
      <c r="BR180" s="1">
        <f t="shared" si="13"/>
        <v>0.2207151665</v>
      </c>
      <c r="BS180" s="1">
        <v>0.5777777777777777</v>
      </c>
      <c r="BT180" s="1">
        <v>0.5453563714902808</v>
      </c>
      <c r="BU180" s="1">
        <v>0.5516941789748045</v>
      </c>
      <c r="BV180" s="1"/>
      <c r="BW180" s="1"/>
    </row>
    <row r="181" ht="12.0" customHeight="1">
      <c r="A181" s="39"/>
      <c r="B181" s="39"/>
      <c r="C181" s="3" t="s">
        <v>372</v>
      </c>
      <c r="D181" s="3">
        <v>244.0</v>
      </c>
      <c r="E181" s="24">
        <v>102.0</v>
      </c>
      <c r="F181" s="25">
        <v>52.0</v>
      </c>
      <c r="G181" s="24">
        <v>425.0</v>
      </c>
      <c r="H181" s="25">
        <v>229.0</v>
      </c>
      <c r="I181" s="26">
        <f t="shared" si="2"/>
        <v>0.6623376623</v>
      </c>
      <c r="J181" s="27">
        <f t="shared" si="3"/>
        <v>0.6498470948</v>
      </c>
      <c r="K181" s="28">
        <f t="shared" si="4"/>
        <v>0.6522277228</v>
      </c>
      <c r="L181" s="29">
        <f t="shared" si="5"/>
        <v>0.4096534653</v>
      </c>
      <c r="M181" s="10">
        <f t="shared" si="6"/>
        <v>4.246753247</v>
      </c>
      <c r="N181" s="30">
        <f t="shared" si="7"/>
        <v>0.6523752822</v>
      </c>
      <c r="O181" s="31">
        <f t="shared" si="8"/>
        <v>-0.000147559406</v>
      </c>
      <c r="P181" s="32">
        <f t="shared" si="9"/>
        <v>0.6496717433</v>
      </c>
      <c r="Q181" s="33">
        <f t="shared" si="10"/>
        <v>0.0001753514764</v>
      </c>
      <c r="R181" s="1"/>
      <c r="S181" s="16">
        <v>0.6496717407785113</v>
      </c>
      <c r="T181" s="16">
        <v>0.6498470948012233</v>
      </c>
      <c r="U181" s="16">
        <v>-0.00234756962212046</v>
      </c>
      <c r="V181" s="16">
        <v>-0.0034721915130881964</v>
      </c>
      <c r="W181" s="1"/>
      <c r="X181" s="1"/>
      <c r="Y181" s="19"/>
      <c r="Z181" s="19"/>
      <c r="AA181" s="19"/>
      <c r="AB181" s="1"/>
      <c r="AC181" s="21" t="s">
        <v>373</v>
      </c>
      <c r="AD181" s="21">
        <v>424.0</v>
      </c>
      <c r="AE181" s="21">
        <v>23.0</v>
      </c>
      <c r="AF181" s="26">
        <v>0.461847389558233</v>
      </c>
      <c r="AG181" s="27">
        <v>0.628703094140882</v>
      </c>
      <c r="AH181" s="36">
        <v>0.605203619909502</v>
      </c>
      <c r="AI181" s="1"/>
      <c r="AJ181" s="1"/>
      <c r="AK181" s="1"/>
      <c r="AL181" s="1"/>
      <c r="AM181" s="1"/>
      <c r="AN181" s="1"/>
      <c r="AO181" s="1"/>
      <c r="AP181" s="16"/>
      <c r="AQ181" s="1"/>
      <c r="AR181" s="1"/>
      <c r="AS181" s="1"/>
      <c r="AT181" s="26">
        <v>0.463414634146341</v>
      </c>
      <c r="AU181" s="16">
        <f>AVERAGE(AU156:AU180)</f>
        <v>0.449567012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21" t="s">
        <v>373</v>
      </c>
      <c r="BF181" s="21">
        <v>424.0</v>
      </c>
      <c r="BG181" s="21">
        <v>23.0</v>
      </c>
      <c r="BH181" s="26">
        <v>0.461847389558233</v>
      </c>
      <c r="BI181" s="27">
        <v>0.628703094140882</v>
      </c>
      <c r="BJ181" s="30">
        <f t="shared" si="11"/>
        <v>0.6082037604</v>
      </c>
      <c r="BK181" s="36">
        <v>0.605203619909502</v>
      </c>
      <c r="BL181" s="31">
        <f t="shared" si="12"/>
        <v>-0.003000140504</v>
      </c>
      <c r="BM181" s="1"/>
      <c r="BN181" s="31">
        <v>-0.00234756962212057</v>
      </c>
      <c r="BO181" s="1"/>
      <c r="BP181" s="1"/>
      <c r="BQ181" s="1">
        <f t="shared" si="15"/>
        <v>180</v>
      </c>
      <c r="BR181" s="1">
        <f t="shared" si="13"/>
        <v>0.2219482121</v>
      </c>
      <c r="BS181" s="1">
        <v>0.4742268041237113</v>
      </c>
      <c r="BT181" s="1">
        <v>0.5608342989571263</v>
      </c>
      <c r="BU181" s="1">
        <v>0.5520833333333334</v>
      </c>
      <c r="BV181" s="1"/>
      <c r="BW181" s="1"/>
    </row>
    <row r="182" ht="12.0" customHeight="1">
      <c r="A182" s="39"/>
      <c r="B182" s="39"/>
      <c r="C182" s="3" t="s">
        <v>374</v>
      </c>
      <c r="D182" s="3">
        <v>250.0</v>
      </c>
      <c r="E182" s="24">
        <v>47.0</v>
      </c>
      <c r="F182" s="25">
        <v>42.0</v>
      </c>
      <c r="G182" s="24">
        <v>489.0</v>
      </c>
      <c r="H182" s="25">
        <v>302.0</v>
      </c>
      <c r="I182" s="26">
        <f t="shared" si="2"/>
        <v>0.5280898876</v>
      </c>
      <c r="J182" s="27">
        <f t="shared" si="3"/>
        <v>0.618204804</v>
      </c>
      <c r="K182" s="28">
        <f t="shared" si="4"/>
        <v>0.6090909091</v>
      </c>
      <c r="L182" s="29">
        <f t="shared" si="5"/>
        <v>0.3965909091</v>
      </c>
      <c r="M182" s="10">
        <f t="shared" si="6"/>
        <v>8.887640449</v>
      </c>
      <c r="N182" s="30">
        <f t="shared" si="7"/>
        <v>0.606193538</v>
      </c>
      <c r="O182" s="31">
        <f t="shared" si="8"/>
        <v>0.002897371109</v>
      </c>
      <c r="P182" s="32">
        <f t="shared" si="9"/>
        <v>0.6215445185</v>
      </c>
      <c r="Q182" s="33">
        <f t="shared" si="10"/>
        <v>-0.003339714406</v>
      </c>
      <c r="R182" s="1"/>
      <c r="S182" s="16">
        <v>0.621544516880919</v>
      </c>
      <c r="T182" s="16">
        <v>0.618204804045512</v>
      </c>
      <c r="U182" s="16">
        <v>-0.002346675669700926</v>
      </c>
      <c r="V182" s="16">
        <v>-0.0034672799390347286</v>
      </c>
      <c r="W182" s="1"/>
      <c r="X182" s="1"/>
      <c r="Y182" s="19"/>
      <c r="Z182" s="19"/>
      <c r="AA182" s="19"/>
      <c r="AB182" s="1"/>
      <c r="AC182" s="21" t="s">
        <v>375</v>
      </c>
      <c r="AD182" s="21">
        <v>1104.0</v>
      </c>
      <c r="AE182" s="21">
        <v>23.0</v>
      </c>
      <c r="AF182" s="26">
        <v>0.462686567164179</v>
      </c>
      <c r="AG182" s="27">
        <v>0.583838383838384</v>
      </c>
      <c r="AH182" s="36">
        <v>0.569395017793594</v>
      </c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26">
        <v>0.463917525773196</v>
      </c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21" t="s">
        <v>375</v>
      </c>
      <c r="BF182" s="21">
        <v>1104.0</v>
      </c>
      <c r="BG182" s="21">
        <v>23.0</v>
      </c>
      <c r="BH182" s="26">
        <v>0.462686567164179</v>
      </c>
      <c r="BI182" s="27">
        <v>0.583838383838384</v>
      </c>
      <c r="BJ182" s="30">
        <f t="shared" si="11"/>
        <v>0.5687920293</v>
      </c>
      <c r="BK182" s="36">
        <v>0.569395017793594</v>
      </c>
      <c r="BL182" s="31">
        <f t="shared" si="12"/>
        <v>0.00060298845</v>
      </c>
      <c r="BM182" s="1"/>
      <c r="BN182" s="31">
        <v>-0.00234667566970104</v>
      </c>
      <c r="BO182" s="1"/>
      <c r="BP182" s="1"/>
      <c r="BQ182" s="1">
        <f t="shared" si="15"/>
        <v>181</v>
      </c>
      <c r="BR182" s="1">
        <f t="shared" si="13"/>
        <v>0.2231812577</v>
      </c>
      <c r="BS182" s="1">
        <v>0.4639175257731959</v>
      </c>
      <c r="BT182" s="1">
        <v>0.5606263982102908</v>
      </c>
      <c r="BU182" s="1">
        <v>0.5529024289831206</v>
      </c>
      <c r="BV182" s="1"/>
      <c r="BW182" s="1"/>
    </row>
    <row r="183" ht="12.0" customHeight="1">
      <c r="A183" s="39"/>
      <c r="B183" s="39"/>
      <c r="C183" s="3" t="s">
        <v>259</v>
      </c>
      <c r="D183" s="3">
        <v>251.0</v>
      </c>
      <c r="E183" s="24">
        <v>59.0</v>
      </c>
      <c r="F183" s="25">
        <v>89.0</v>
      </c>
      <c r="G183" s="24">
        <v>910.0</v>
      </c>
      <c r="H183" s="25">
        <v>851.0</v>
      </c>
      <c r="I183" s="26">
        <f t="shared" si="2"/>
        <v>0.3986486486</v>
      </c>
      <c r="J183" s="27">
        <f t="shared" si="3"/>
        <v>0.5167518455</v>
      </c>
      <c r="K183" s="28">
        <f t="shared" si="4"/>
        <v>0.5075955998</v>
      </c>
      <c r="L183" s="29">
        <f t="shared" si="5"/>
        <v>0.4766893662</v>
      </c>
      <c r="M183" s="10">
        <f t="shared" si="6"/>
        <v>11.89864865</v>
      </c>
      <c r="N183" s="30">
        <f t="shared" si="7"/>
        <v>0.5029860663</v>
      </c>
      <c r="O183" s="31">
        <f t="shared" si="8"/>
        <v>0.004609533515</v>
      </c>
      <c r="P183" s="32">
        <f t="shared" si="9"/>
        <v>0.5219156507</v>
      </c>
      <c r="Q183" s="33">
        <f t="shared" si="10"/>
        <v>-0.0051638052</v>
      </c>
      <c r="R183" s="1"/>
      <c r="S183" s="16">
        <v>0.5219156498725995</v>
      </c>
      <c r="T183" s="16">
        <v>0.5167518455423055</v>
      </c>
      <c r="U183" s="16">
        <v>-0.002341291356208197</v>
      </c>
      <c r="V183" s="16">
        <v>-0.0034091153698962984</v>
      </c>
      <c r="W183" s="1"/>
      <c r="X183" s="1"/>
      <c r="Y183" s="19"/>
      <c r="Z183" s="19"/>
      <c r="AA183" s="19"/>
      <c r="AB183" s="1"/>
      <c r="AC183" s="21" t="s">
        <v>376</v>
      </c>
      <c r="AD183" s="21">
        <v>1102.0</v>
      </c>
      <c r="AE183" s="21">
        <v>23.0</v>
      </c>
      <c r="AF183" s="26">
        <v>0.463414634146341</v>
      </c>
      <c r="AG183" s="27">
        <v>0.478260869565217</v>
      </c>
      <c r="AH183" s="36">
        <v>0.476470588235294</v>
      </c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26">
        <v>0.464285714285714</v>
      </c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21" t="s">
        <v>376</v>
      </c>
      <c r="BF183" s="21">
        <v>1102.0</v>
      </c>
      <c r="BG183" s="21">
        <v>23.0</v>
      </c>
      <c r="BH183" s="26">
        <v>0.463414634146341</v>
      </c>
      <c r="BI183" s="27">
        <v>0.478260869565217</v>
      </c>
      <c r="BJ183" s="30">
        <f t="shared" si="11"/>
        <v>0.4759494062</v>
      </c>
      <c r="BK183" s="36">
        <v>0.476470588235294</v>
      </c>
      <c r="BL183" s="31">
        <f t="shared" si="12"/>
        <v>0.0005211820106</v>
      </c>
      <c r="BM183" s="1"/>
      <c r="BN183" s="31">
        <v>-0.0023412913562082</v>
      </c>
      <c r="BO183" s="1"/>
      <c r="BP183" s="1"/>
      <c r="BQ183" s="1">
        <f t="shared" si="15"/>
        <v>182</v>
      </c>
      <c r="BR183" s="1">
        <f t="shared" si="13"/>
        <v>0.2244143033</v>
      </c>
      <c r="BS183" s="1">
        <v>0.47520661157024796</v>
      </c>
      <c r="BT183" s="1">
        <v>0.5658140985651903</v>
      </c>
      <c r="BU183" s="1">
        <v>0.5539295392953929</v>
      </c>
      <c r="BV183" s="1"/>
      <c r="BW183" s="1"/>
    </row>
    <row r="184" ht="12.0" customHeight="1">
      <c r="A184" s="39"/>
      <c r="B184" s="39"/>
      <c r="C184" s="3" t="s">
        <v>88</v>
      </c>
      <c r="D184" s="3">
        <v>252.0</v>
      </c>
      <c r="E184" s="24">
        <v>37.0</v>
      </c>
      <c r="F184" s="25">
        <v>104.0</v>
      </c>
      <c r="G184" s="24">
        <v>593.0</v>
      </c>
      <c r="H184" s="25">
        <v>634.0</v>
      </c>
      <c r="I184" s="26">
        <f t="shared" si="2"/>
        <v>0.2624113475</v>
      </c>
      <c r="J184" s="27">
        <f t="shared" si="3"/>
        <v>0.4832925835</v>
      </c>
      <c r="K184" s="28">
        <f t="shared" si="4"/>
        <v>0.4605263158</v>
      </c>
      <c r="L184" s="29">
        <f t="shared" si="5"/>
        <v>0.490497076</v>
      </c>
      <c r="M184" s="10">
        <f t="shared" si="6"/>
        <v>8.70212766</v>
      </c>
      <c r="N184" s="30">
        <f t="shared" si="7"/>
        <v>0.4628299425</v>
      </c>
      <c r="O184" s="31">
        <f t="shared" si="8"/>
        <v>-0.002303626752</v>
      </c>
      <c r="P184" s="32">
        <f t="shared" si="9"/>
        <v>0.4807861682</v>
      </c>
      <c r="Q184" s="33">
        <f t="shared" si="10"/>
        <v>0.002506415304</v>
      </c>
      <c r="R184" s="1"/>
      <c r="S184" s="16">
        <v>0.48078616786763045</v>
      </c>
      <c r="T184" s="16">
        <v>0.4832925835370823</v>
      </c>
      <c r="U184" s="16">
        <v>-0.0023335090668028524</v>
      </c>
      <c r="V184" s="16">
        <v>-0.003408340257524123</v>
      </c>
      <c r="W184" s="1"/>
      <c r="X184" s="1"/>
      <c r="Y184" s="19"/>
      <c r="Z184" s="19"/>
      <c r="AA184" s="19"/>
      <c r="AB184" s="1"/>
      <c r="AC184" s="21" t="s">
        <v>377</v>
      </c>
      <c r="AD184" s="21">
        <v>429.0</v>
      </c>
      <c r="AE184" s="21">
        <v>23.0</v>
      </c>
      <c r="AF184" s="26">
        <v>0.463414634146341</v>
      </c>
      <c r="AG184" s="27">
        <v>0.604375</v>
      </c>
      <c r="AH184" s="36">
        <v>0.582935877053524</v>
      </c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26">
        <v>0.464944649446494</v>
      </c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21" t="s">
        <v>377</v>
      </c>
      <c r="BF184" s="21">
        <v>429.0</v>
      </c>
      <c r="BG184" s="21">
        <v>23.0</v>
      </c>
      <c r="BH184" s="26">
        <v>0.463414634146341</v>
      </c>
      <c r="BI184" s="27">
        <v>0.604375</v>
      </c>
      <c r="BJ184" s="30">
        <f t="shared" si="11"/>
        <v>0.5869421448</v>
      </c>
      <c r="BK184" s="36">
        <v>0.582935877053524</v>
      </c>
      <c r="BL184" s="31">
        <f t="shared" si="12"/>
        <v>-0.004006267771</v>
      </c>
      <c r="BM184" s="1"/>
      <c r="BN184" s="31">
        <v>-0.00233350906680285</v>
      </c>
      <c r="BO184" s="1"/>
      <c r="BP184" s="1"/>
      <c r="BQ184" s="1">
        <f t="shared" si="15"/>
        <v>183</v>
      </c>
      <c r="BR184" s="1">
        <f t="shared" si="13"/>
        <v>0.225647349</v>
      </c>
      <c r="BS184" s="1">
        <v>0.467005076142132</v>
      </c>
      <c r="BT184" s="1">
        <v>0.5638185654008439</v>
      </c>
      <c r="BU184" s="1">
        <v>0.5547061634018156</v>
      </c>
      <c r="BV184" s="1"/>
      <c r="BW184" s="1"/>
    </row>
    <row r="185" ht="12.0" customHeight="1">
      <c r="A185" s="39"/>
      <c r="B185" s="39"/>
      <c r="C185" s="3" t="s">
        <v>176</v>
      </c>
      <c r="D185" s="3">
        <v>253.0</v>
      </c>
      <c r="E185" s="24">
        <v>24.0</v>
      </c>
      <c r="F185" s="25">
        <v>46.0</v>
      </c>
      <c r="G185" s="24">
        <v>391.0</v>
      </c>
      <c r="H185" s="25">
        <v>282.0</v>
      </c>
      <c r="I185" s="26">
        <f t="shared" si="2"/>
        <v>0.3428571429</v>
      </c>
      <c r="J185" s="27">
        <f t="shared" si="3"/>
        <v>0.5809806835</v>
      </c>
      <c r="K185" s="28">
        <f t="shared" si="4"/>
        <v>0.5585464334</v>
      </c>
      <c r="L185" s="29">
        <f t="shared" si="5"/>
        <v>0.4118438762</v>
      </c>
      <c r="M185" s="10">
        <f t="shared" si="6"/>
        <v>9.614285714</v>
      </c>
      <c r="N185" s="30">
        <f t="shared" si="7"/>
        <v>0.5563482119</v>
      </c>
      <c r="O185" s="31">
        <f t="shared" si="8"/>
        <v>0.002198221436</v>
      </c>
      <c r="P185" s="32">
        <f t="shared" si="9"/>
        <v>0.5834137285</v>
      </c>
      <c r="Q185" s="33">
        <f t="shared" si="10"/>
        <v>-0.00243304504</v>
      </c>
      <c r="R185" s="1"/>
      <c r="S185" s="16">
        <v>0.5834137279113207</v>
      </c>
      <c r="T185" s="16">
        <v>0.5809806835066865</v>
      </c>
      <c r="U185" s="16">
        <v>-0.002303627088195759</v>
      </c>
      <c r="V185" s="16">
        <v>-0.0033917039043576125</v>
      </c>
      <c r="W185" s="1"/>
      <c r="X185" s="1"/>
      <c r="Y185" s="19"/>
      <c r="Z185" s="19"/>
      <c r="AA185" s="19"/>
      <c r="AB185" s="1"/>
      <c r="AC185" s="21" t="s">
        <v>378</v>
      </c>
      <c r="AD185" s="21">
        <v>1147.0</v>
      </c>
      <c r="AE185" s="21">
        <v>23.0</v>
      </c>
      <c r="AF185" s="26">
        <v>0.463917525773196</v>
      </c>
      <c r="AG185" s="27">
        <v>0.560626398210291</v>
      </c>
      <c r="AH185" s="36">
        <v>0.552902428983121</v>
      </c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26">
        <v>0.465367965367965</v>
      </c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21" t="s">
        <v>378</v>
      </c>
      <c r="BF185" s="21">
        <v>1147.0</v>
      </c>
      <c r="BG185" s="21">
        <v>23.0</v>
      </c>
      <c r="BH185" s="26">
        <v>0.463917525773196</v>
      </c>
      <c r="BI185" s="27">
        <v>0.560626398210291</v>
      </c>
      <c r="BJ185" s="30">
        <f t="shared" si="11"/>
        <v>0.548493903</v>
      </c>
      <c r="BK185" s="36">
        <v>0.552902428983121</v>
      </c>
      <c r="BL185" s="31">
        <f t="shared" si="12"/>
        <v>0.004408526025</v>
      </c>
      <c r="BM185" s="1"/>
      <c r="BN185" s="31">
        <v>-0.00230362708819576</v>
      </c>
      <c r="BO185" s="1"/>
      <c r="BP185" s="1"/>
      <c r="BQ185" s="1">
        <f t="shared" si="15"/>
        <v>184</v>
      </c>
      <c r="BR185" s="1">
        <f t="shared" si="13"/>
        <v>0.2268803946</v>
      </c>
      <c r="BS185" s="1">
        <v>0.37272727272727274</v>
      </c>
      <c r="BT185" s="1">
        <v>0.5695364238410596</v>
      </c>
      <c r="BU185" s="1">
        <v>0.5547991831177672</v>
      </c>
      <c r="BV185" s="1"/>
      <c r="BW185" s="1"/>
    </row>
    <row r="186" ht="12.0" customHeight="1">
      <c r="A186" s="39"/>
      <c r="B186" s="39"/>
      <c r="C186" s="3" t="s">
        <v>369</v>
      </c>
      <c r="D186" s="3">
        <v>254.0</v>
      </c>
      <c r="E186" s="24">
        <v>41.0</v>
      </c>
      <c r="F186" s="25">
        <v>48.0</v>
      </c>
      <c r="G186" s="24">
        <v>533.0</v>
      </c>
      <c r="H186" s="25">
        <v>495.0</v>
      </c>
      <c r="I186" s="26">
        <f t="shared" si="2"/>
        <v>0.4606741573</v>
      </c>
      <c r="J186" s="27">
        <f t="shared" si="3"/>
        <v>0.5184824903</v>
      </c>
      <c r="K186" s="28">
        <f t="shared" si="4"/>
        <v>0.5138764548</v>
      </c>
      <c r="L186" s="29">
        <f t="shared" si="5"/>
        <v>0.4798567592</v>
      </c>
      <c r="M186" s="10">
        <f t="shared" si="6"/>
        <v>11.5505618</v>
      </c>
      <c r="N186" s="30">
        <f t="shared" si="7"/>
        <v>0.5110289601</v>
      </c>
      <c r="O186" s="31">
        <f t="shared" si="8"/>
        <v>0.002847494717</v>
      </c>
      <c r="P186" s="32">
        <f t="shared" si="9"/>
        <v>0.5217159677</v>
      </c>
      <c r="Q186" s="33">
        <f t="shared" si="10"/>
        <v>-0.003233477465</v>
      </c>
      <c r="R186" s="1"/>
      <c r="S186" s="16">
        <v>0.5217159665606327</v>
      </c>
      <c r="T186" s="16">
        <v>0.5184824902723736</v>
      </c>
      <c r="U186" s="16">
        <v>-0.0023023267798455427</v>
      </c>
      <c r="V186" s="16">
        <v>-0.0033772061729264724</v>
      </c>
      <c r="W186" s="1"/>
      <c r="X186" s="1"/>
      <c r="Y186" s="19"/>
      <c r="Z186" s="19"/>
      <c r="AA186" s="19"/>
      <c r="AB186" s="1"/>
      <c r="AC186" s="21" t="s">
        <v>379</v>
      </c>
      <c r="AD186" s="21">
        <v>303.0</v>
      </c>
      <c r="AE186" s="21">
        <v>23.0</v>
      </c>
      <c r="AF186" s="26">
        <v>0.464285714285714</v>
      </c>
      <c r="AG186" s="27">
        <v>0.598678777869529</v>
      </c>
      <c r="AH186" s="36">
        <v>0.587301587301587</v>
      </c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26">
        <v>0.467005076142132</v>
      </c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21" t="s">
        <v>379</v>
      </c>
      <c r="BF186" s="21">
        <v>303.0</v>
      </c>
      <c r="BG186" s="21">
        <v>23.0</v>
      </c>
      <c r="BH186" s="26">
        <v>0.464285714285714</v>
      </c>
      <c r="BI186" s="27">
        <v>0.598678777869529</v>
      </c>
      <c r="BJ186" s="30">
        <f t="shared" si="11"/>
        <v>0.5820174558</v>
      </c>
      <c r="BK186" s="36">
        <v>0.587301587301587</v>
      </c>
      <c r="BL186" s="31">
        <f t="shared" si="12"/>
        <v>0.005284131516</v>
      </c>
      <c r="BM186" s="1"/>
      <c r="BN186" s="31">
        <v>-0.00230232677984554</v>
      </c>
      <c r="BO186" s="1"/>
      <c r="BP186" s="1"/>
      <c r="BQ186" s="1">
        <f t="shared" si="15"/>
        <v>185</v>
      </c>
      <c r="BR186" s="1">
        <f t="shared" si="13"/>
        <v>0.2281134402</v>
      </c>
      <c r="BS186" s="1">
        <v>0.46706586826347307</v>
      </c>
      <c r="BT186" s="1">
        <v>0.5677811550151975</v>
      </c>
      <c r="BU186" s="1">
        <v>0.5584988962472406</v>
      </c>
      <c r="BV186" s="1"/>
      <c r="BW186" s="1"/>
    </row>
    <row r="187" ht="12.0" customHeight="1">
      <c r="A187" s="39"/>
      <c r="B187" s="39"/>
      <c r="C187" s="3" t="s">
        <v>128</v>
      </c>
      <c r="D187" s="3">
        <v>255.0</v>
      </c>
      <c r="E187" s="24">
        <v>52.0</v>
      </c>
      <c r="F187" s="25">
        <v>117.0</v>
      </c>
      <c r="G187" s="24">
        <v>980.0</v>
      </c>
      <c r="H187" s="25">
        <v>1113.0</v>
      </c>
      <c r="I187" s="26">
        <f t="shared" si="2"/>
        <v>0.3076923077</v>
      </c>
      <c r="J187" s="27">
        <f t="shared" si="3"/>
        <v>0.4682274247</v>
      </c>
      <c r="K187" s="28">
        <f t="shared" si="4"/>
        <v>0.4562334218</v>
      </c>
      <c r="L187" s="29">
        <f t="shared" si="5"/>
        <v>0.5150309461</v>
      </c>
      <c r="M187" s="10">
        <f t="shared" si="6"/>
        <v>12.38461538</v>
      </c>
      <c r="N187" s="30">
        <f t="shared" si="7"/>
        <v>0.4517861642</v>
      </c>
      <c r="O187" s="31">
        <f t="shared" si="8"/>
        <v>0.00444725753</v>
      </c>
      <c r="P187" s="32">
        <f t="shared" si="9"/>
        <v>0.4731128691</v>
      </c>
      <c r="Q187" s="33">
        <f t="shared" si="10"/>
        <v>-0.004885444304</v>
      </c>
      <c r="R187" s="1"/>
      <c r="S187" s="16">
        <v>0.47311286854527723</v>
      </c>
      <c r="T187" s="16">
        <v>0.4682274247491639</v>
      </c>
      <c r="U187" s="16">
        <v>-0.002286386693615694</v>
      </c>
      <c r="V187" s="16">
        <v>-0.0033762474078758986</v>
      </c>
      <c r="W187" s="1"/>
      <c r="X187" s="1"/>
      <c r="Y187" s="19"/>
      <c r="Z187" s="19"/>
      <c r="AA187" s="19"/>
      <c r="AB187" s="1"/>
      <c r="AC187" s="21" t="s">
        <v>380</v>
      </c>
      <c r="AD187" s="21">
        <v>709.0</v>
      </c>
      <c r="AE187" s="21">
        <v>23.0</v>
      </c>
      <c r="AF187" s="26">
        <v>0.464944649446494</v>
      </c>
      <c r="AG187" s="27">
        <v>0.494143484626647</v>
      </c>
      <c r="AH187" s="36">
        <v>0.489309712889432</v>
      </c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26">
        <v>0.467065868263473</v>
      </c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21" t="s">
        <v>380</v>
      </c>
      <c r="BF187" s="21">
        <v>709.0</v>
      </c>
      <c r="BG187" s="21">
        <v>23.0</v>
      </c>
      <c r="BH187" s="26">
        <v>0.464944649446494</v>
      </c>
      <c r="BI187" s="27">
        <v>0.494143484626647</v>
      </c>
      <c r="BJ187" s="30">
        <f t="shared" si="11"/>
        <v>0.4901143895</v>
      </c>
      <c r="BK187" s="36">
        <v>0.489309712889432</v>
      </c>
      <c r="BL187" s="31">
        <f t="shared" si="12"/>
        <v>-0.0008046765759</v>
      </c>
      <c r="BM187" s="1"/>
      <c r="BN187" s="31">
        <v>-0.00228638669361569</v>
      </c>
      <c r="BO187" s="1"/>
      <c r="BP187" s="1"/>
      <c r="BQ187" s="1">
        <f t="shared" si="15"/>
        <v>186</v>
      </c>
      <c r="BR187" s="1">
        <f t="shared" si="13"/>
        <v>0.2293464858</v>
      </c>
      <c r="BS187" s="1">
        <v>0.34285714285714286</v>
      </c>
      <c r="BT187" s="1">
        <v>0.5809806835066865</v>
      </c>
      <c r="BU187" s="1">
        <v>0.5585464333781965</v>
      </c>
      <c r="BV187" s="1"/>
      <c r="BW187" s="1"/>
    </row>
    <row r="188" ht="12.0" customHeight="1">
      <c r="A188" s="39"/>
      <c r="B188" s="39"/>
      <c r="C188" s="3" t="s">
        <v>80</v>
      </c>
      <c r="D188" s="3">
        <v>256.0</v>
      </c>
      <c r="E188" s="24">
        <v>29.0</v>
      </c>
      <c r="F188" s="25">
        <v>84.0</v>
      </c>
      <c r="G188" s="24">
        <v>431.0</v>
      </c>
      <c r="H188" s="25">
        <v>506.0</v>
      </c>
      <c r="I188" s="26">
        <f t="shared" si="2"/>
        <v>0.2566371681</v>
      </c>
      <c r="J188" s="27">
        <f t="shared" si="3"/>
        <v>0.4599786553</v>
      </c>
      <c r="K188" s="28">
        <f t="shared" si="4"/>
        <v>0.4380952381</v>
      </c>
      <c r="L188" s="29">
        <f t="shared" si="5"/>
        <v>0.5095238095</v>
      </c>
      <c r="M188" s="10">
        <f t="shared" si="6"/>
        <v>8.292035398</v>
      </c>
      <c r="N188" s="30">
        <f t="shared" si="7"/>
        <v>0.4410893196</v>
      </c>
      <c r="O188" s="31">
        <f t="shared" si="8"/>
        <v>-0.002994081509</v>
      </c>
      <c r="P188" s="32">
        <f t="shared" si="9"/>
        <v>0.45672497</v>
      </c>
      <c r="Q188" s="33">
        <f t="shared" si="10"/>
        <v>0.003253685284</v>
      </c>
      <c r="R188" s="1"/>
      <c r="S188" s="16">
        <v>0.45672496964922055</v>
      </c>
      <c r="T188" s="16">
        <v>0.4599786552828175</v>
      </c>
      <c r="U188" s="16">
        <v>-0.002268164959114194</v>
      </c>
      <c r="V188" s="16">
        <v>-0.003339712835407016</v>
      </c>
      <c r="W188" s="1"/>
      <c r="X188" s="1"/>
      <c r="Y188" s="19"/>
      <c r="Z188" s="19"/>
      <c r="AA188" s="19"/>
      <c r="AB188" s="1"/>
      <c r="AC188" s="21" t="s">
        <v>381</v>
      </c>
      <c r="AD188" s="21">
        <v>530.0</v>
      </c>
      <c r="AE188" s="21">
        <v>23.0</v>
      </c>
      <c r="AF188" s="26">
        <v>0.465367965367965</v>
      </c>
      <c r="AG188" s="27">
        <v>0.516471245114461</v>
      </c>
      <c r="AH188" s="36">
        <v>0.510633036597428</v>
      </c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26">
        <v>0.468085106382979</v>
      </c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21" t="s">
        <v>381</v>
      </c>
      <c r="BF188" s="21">
        <v>530.0</v>
      </c>
      <c r="BG188" s="21">
        <v>23.0</v>
      </c>
      <c r="BH188" s="26">
        <v>0.465367965367965</v>
      </c>
      <c r="BI188" s="27">
        <v>0.516471245114461</v>
      </c>
      <c r="BJ188" s="30">
        <f t="shared" si="11"/>
        <v>0.5098083505</v>
      </c>
      <c r="BK188" s="36">
        <v>0.510633036597428</v>
      </c>
      <c r="BL188" s="31">
        <f t="shared" si="12"/>
        <v>0.0008246860857</v>
      </c>
      <c r="BM188" s="1"/>
      <c r="BN188" s="31">
        <v>-0.00226816495911419</v>
      </c>
      <c r="BO188" s="1"/>
      <c r="BP188" s="1"/>
      <c r="BQ188" s="1">
        <f t="shared" si="15"/>
        <v>187</v>
      </c>
      <c r="BR188" s="1">
        <f t="shared" si="13"/>
        <v>0.2305795314</v>
      </c>
      <c r="BS188" s="1">
        <v>0.4108761329305136</v>
      </c>
      <c r="BT188" s="1">
        <v>0.5770676691729323</v>
      </c>
      <c r="BU188" s="1">
        <v>0.5586760280842528</v>
      </c>
      <c r="BV188" s="1"/>
      <c r="BW188" s="1"/>
    </row>
    <row r="189" ht="12.0" customHeight="1">
      <c r="A189" s="39"/>
      <c r="B189" s="39"/>
      <c r="C189" s="3" t="s">
        <v>217</v>
      </c>
      <c r="D189" s="3">
        <v>257.0</v>
      </c>
      <c r="E189" s="24">
        <v>41.0</v>
      </c>
      <c r="F189" s="25">
        <v>69.0</v>
      </c>
      <c r="G189" s="24">
        <v>774.0</v>
      </c>
      <c r="H189" s="25">
        <v>585.0</v>
      </c>
      <c r="I189" s="26">
        <f t="shared" si="2"/>
        <v>0.3727272727</v>
      </c>
      <c r="J189" s="27">
        <f t="shared" si="3"/>
        <v>0.5695364238</v>
      </c>
      <c r="K189" s="28">
        <f t="shared" si="4"/>
        <v>0.5547991831</v>
      </c>
      <c r="L189" s="29">
        <f t="shared" si="5"/>
        <v>0.4261402314</v>
      </c>
      <c r="M189" s="10">
        <f t="shared" si="6"/>
        <v>12.35454545</v>
      </c>
      <c r="N189" s="30">
        <f t="shared" si="7"/>
        <v>0.5480607638</v>
      </c>
      <c r="O189" s="31">
        <f t="shared" si="8"/>
        <v>0.006738419292</v>
      </c>
      <c r="P189" s="32">
        <f t="shared" si="9"/>
        <v>0.5770428152</v>
      </c>
      <c r="Q189" s="33">
        <f t="shared" si="10"/>
        <v>-0.007506391369</v>
      </c>
      <c r="R189" s="1"/>
      <c r="S189" s="16">
        <v>0.5770428144540911</v>
      </c>
      <c r="T189" s="16">
        <v>0.5695364238410596</v>
      </c>
      <c r="U189" s="16">
        <v>-0.0022467338705159934</v>
      </c>
      <c r="V189" s="16">
        <v>-0.0033350486755963082</v>
      </c>
      <c r="W189" s="1"/>
      <c r="X189" s="1"/>
      <c r="Y189" s="19"/>
      <c r="Z189" s="19"/>
      <c r="AA189" s="19"/>
      <c r="AB189" s="1"/>
      <c r="AC189" s="21" t="s">
        <v>382</v>
      </c>
      <c r="AD189" s="21">
        <v>327.0</v>
      </c>
      <c r="AE189" s="21">
        <v>23.0</v>
      </c>
      <c r="AF189" s="26">
        <v>0.467005076142132</v>
      </c>
      <c r="AG189" s="27">
        <v>0.563818565400844</v>
      </c>
      <c r="AH189" s="36">
        <v>0.554706163401816</v>
      </c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26">
        <v>0.468354430379747</v>
      </c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21" t="s">
        <v>382</v>
      </c>
      <c r="BF189" s="21">
        <v>327.0</v>
      </c>
      <c r="BG189" s="21">
        <v>23.0</v>
      </c>
      <c r="BH189" s="26">
        <v>0.467005076142132</v>
      </c>
      <c r="BI189" s="27">
        <v>0.563818565400844</v>
      </c>
      <c r="BJ189" s="30">
        <f t="shared" si="11"/>
        <v>0.5516395394</v>
      </c>
      <c r="BK189" s="36">
        <v>0.554706163401816</v>
      </c>
      <c r="BL189" s="31">
        <f t="shared" si="12"/>
        <v>0.003066624043</v>
      </c>
      <c r="BM189" s="1"/>
      <c r="BN189" s="31">
        <v>-0.0022467338705161</v>
      </c>
      <c r="BO189" s="1"/>
      <c r="BP189" s="1"/>
      <c r="BQ189" s="1">
        <f t="shared" si="15"/>
        <v>188</v>
      </c>
      <c r="BR189" s="1">
        <f t="shared" si="13"/>
        <v>0.2318125771</v>
      </c>
      <c r="BS189" s="1">
        <v>0.6186440677966102</v>
      </c>
      <c r="BT189" s="1">
        <v>0.5504807692307693</v>
      </c>
      <c r="BU189" s="1">
        <v>0.5589473684210526</v>
      </c>
      <c r="BV189" s="1"/>
      <c r="BW189" s="1"/>
    </row>
    <row r="190" ht="12.0" customHeight="1">
      <c r="A190" s="39"/>
      <c r="B190" s="39"/>
      <c r="C190" s="3" t="s">
        <v>157</v>
      </c>
      <c r="D190" s="3">
        <v>258.0</v>
      </c>
      <c r="E190" s="24">
        <v>18.0</v>
      </c>
      <c r="F190" s="25">
        <v>36.0</v>
      </c>
      <c r="G190" s="24">
        <v>552.0</v>
      </c>
      <c r="H190" s="25">
        <v>501.0</v>
      </c>
      <c r="I190" s="26">
        <f t="shared" si="2"/>
        <v>0.3333333333</v>
      </c>
      <c r="J190" s="27">
        <f t="shared" si="3"/>
        <v>0.5242165242</v>
      </c>
      <c r="K190" s="28">
        <f t="shared" si="4"/>
        <v>0.5149051491</v>
      </c>
      <c r="L190" s="29">
        <f t="shared" si="5"/>
        <v>0.4688346883</v>
      </c>
      <c r="M190" s="10">
        <f t="shared" si="6"/>
        <v>19.5</v>
      </c>
      <c r="N190" s="30">
        <f t="shared" si="7"/>
        <v>0.5043927839</v>
      </c>
      <c r="O190" s="31">
        <f t="shared" si="8"/>
        <v>0.01051236516</v>
      </c>
      <c r="P190" s="32">
        <f t="shared" si="9"/>
        <v>0.5358281205</v>
      </c>
      <c r="Q190" s="33">
        <f t="shared" si="10"/>
        <v>-0.01161159628</v>
      </c>
      <c r="R190" s="1"/>
      <c r="S190" s="16">
        <v>0.5358281198923767</v>
      </c>
      <c r="T190" s="16">
        <v>0.5242165242165242</v>
      </c>
      <c r="U190" s="16">
        <v>-0.0021843344462595393</v>
      </c>
      <c r="V190" s="16">
        <v>-0.0033336071587870553</v>
      </c>
      <c r="W190" s="1"/>
      <c r="X190" s="1"/>
      <c r="Y190" s="19"/>
      <c r="Z190" s="19"/>
      <c r="AA190" s="19"/>
      <c r="AB190" s="1"/>
      <c r="AC190" s="21" t="s">
        <v>383</v>
      </c>
      <c r="AD190" s="21">
        <v>494.0</v>
      </c>
      <c r="AE190" s="21">
        <v>23.0</v>
      </c>
      <c r="AF190" s="26">
        <v>0.467065868263473</v>
      </c>
      <c r="AG190" s="27">
        <v>0.567781155015198</v>
      </c>
      <c r="AH190" s="36">
        <v>0.558498896247241</v>
      </c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26">
        <v>0.468965517241379</v>
      </c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21" t="s">
        <v>383</v>
      </c>
      <c r="BF190" s="21">
        <v>494.0</v>
      </c>
      <c r="BG190" s="21">
        <v>23.0</v>
      </c>
      <c r="BH190" s="26">
        <v>0.467065868263473</v>
      </c>
      <c r="BI190" s="27">
        <v>0.567781155015198</v>
      </c>
      <c r="BJ190" s="30">
        <f t="shared" si="11"/>
        <v>0.5551308588</v>
      </c>
      <c r="BK190" s="36">
        <v>0.558498896247241</v>
      </c>
      <c r="BL190" s="31">
        <f t="shared" si="12"/>
        <v>0.003368037398</v>
      </c>
      <c r="BM190" s="1"/>
      <c r="BN190" s="31">
        <v>-0.00218433444625954</v>
      </c>
      <c r="BO190" s="1"/>
      <c r="BP190" s="1"/>
      <c r="BQ190" s="1">
        <f t="shared" si="15"/>
        <v>189</v>
      </c>
      <c r="BR190" s="1">
        <f t="shared" si="13"/>
        <v>0.2330456227</v>
      </c>
      <c r="BS190" s="1">
        <v>0.5</v>
      </c>
      <c r="BT190" s="1">
        <v>0.5674603174603174</v>
      </c>
      <c r="BU190" s="1">
        <v>0.5594405594405595</v>
      </c>
      <c r="BV190" s="1"/>
      <c r="BW190" s="1"/>
    </row>
    <row r="191" ht="12.0" customHeight="1">
      <c r="A191" s="39"/>
      <c r="B191" s="39"/>
      <c r="C191" s="3" t="s">
        <v>98</v>
      </c>
      <c r="D191" s="3">
        <v>259.0</v>
      </c>
      <c r="E191" s="24">
        <v>34.0</v>
      </c>
      <c r="F191" s="25">
        <v>91.0</v>
      </c>
      <c r="G191" s="24">
        <v>693.0</v>
      </c>
      <c r="H191" s="25">
        <v>692.0</v>
      </c>
      <c r="I191" s="26">
        <f t="shared" si="2"/>
        <v>0.272</v>
      </c>
      <c r="J191" s="27">
        <f t="shared" si="3"/>
        <v>0.5003610108</v>
      </c>
      <c r="K191" s="28">
        <f t="shared" si="4"/>
        <v>0.4814569536</v>
      </c>
      <c r="L191" s="29">
        <f t="shared" si="5"/>
        <v>0.480794702</v>
      </c>
      <c r="M191" s="10">
        <f t="shared" si="6"/>
        <v>11.08</v>
      </c>
      <c r="N191" s="30">
        <f t="shared" si="7"/>
        <v>0.47898881</v>
      </c>
      <c r="O191" s="31">
        <f t="shared" si="8"/>
        <v>0.002468143598</v>
      </c>
      <c r="P191" s="32">
        <f t="shared" si="9"/>
        <v>0.5030518716</v>
      </c>
      <c r="Q191" s="33">
        <f t="shared" si="10"/>
        <v>-0.002690860762</v>
      </c>
      <c r="R191" s="1"/>
      <c r="S191" s="16">
        <v>0.5030518711982728</v>
      </c>
      <c r="T191" s="16">
        <v>0.5003610108303249</v>
      </c>
      <c r="U191" s="16">
        <v>-0.002178730984660926</v>
      </c>
      <c r="V191" s="16">
        <v>-0.003330010367844749</v>
      </c>
      <c r="W191" s="1"/>
      <c r="X191" s="1"/>
      <c r="Y191" s="19"/>
      <c r="Z191" s="19"/>
      <c r="AA191" s="19"/>
      <c r="AB191" s="1"/>
      <c r="AC191" s="21" t="s">
        <v>384</v>
      </c>
      <c r="AD191" s="21">
        <v>298.0</v>
      </c>
      <c r="AE191" s="21">
        <v>23.0</v>
      </c>
      <c r="AF191" s="26">
        <v>0.468085106382979</v>
      </c>
      <c r="AG191" s="27">
        <v>0.459837019790454</v>
      </c>
      <c r="AH191" s="36">
        <v>0.460526315789474</v>
      </c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26">
        <v>0.469090909090909</v>
      </c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21" t="s">
        <v>384</v>
      </c>
      <c r="BF191" s="21">
        <v>298.0</v>
      </c>
      <c r="BG191" s="21">
        <v>23.0</v>
      </c>
      <c r="BH191" s="26">
        <v>0.468085106382979</v>
      </c>
      <c r="BI191" s="27">
        <v>0.459837019790454</v>
      </c>
      <c r="BJ191" s="30">
        <f t="shared" si="11"/>
        <v>0.4603383869</v>
      </c>
      <c r="BK191" s="36">
        <v>0.460526315789474</v>
      </c>
      <c r="BL191" s="31">
        <f t="shared" si="12"/>
        <v>0.0001879289304</v>
      </c>
      <c r="BM191" s="1"/>
      <c r="BN191" s="31">
        <v>-0.00217873098466093</v>
      </c>
      <c r="BO191" s="1"/>
      <c r="BP191" s="1"/>
      <c r="BQ191" s="1">
        <f t="shared" si="15"/>
        <v>190</v>
      </c>
      <c r="BR191" s="1">
        <f t="shared" si="13"/>
        <v>0.2342786683</v>
      </c>
      <c r="BS191" s="1">
        <v>0.45652173913043476</v>
      </c>
      <c r="BT191" s="1">
        <v>0.571078431372549</v>
      </c>
      <c r="BU191" s="1">
        <v>0.5594713656387665</v>
      </c>
      <c r="BV191" s="1"/>
      <c r="BW191" s="1"/>
    </row>
    <row r="192" ht="12.0" customHeight="1">
      <c r="A192" s="39"/>
      <c r="B192" s="39"/>
      <c r="C192" s="3" t="s">
        <v>252</v>
      </c>
      <c r="D192" s="3">
        <v>260.0</v>
      </c>
      <c r="E192" s="24">
        <v>31.0</v>
      </c>
      <c r="F192" s="25">
        <v>48.0</v>
      </c>
      <c r="G192" s="24">
        <v>603.0</v>
      </c>
      <c r="H192" s="25">
        <v>583.0</v>
      </c>
      <c r="I192" s="26">
        <f t="shared" si="2"/>
        <v>0.3924050633</v>
      </c>
      <c r="J192" s="27">
        <f t="shared" si="3"/>
        <v>0.5084317032</v>
      </c>
      <c r="K192" s="28">
        <f t="shared" si="4"/>
        <v>0.5011857708</v>
      </c>
      <c r="L192" s="29">
        <f t="shared" si="5"/>
        <v>0.4853754941</v>
      </c>
      <c r="M192" s="10">
        <f t="shared" si="6"/>
        <v>15.01265823</v>
      </c>
      <c r="N192" s="30">
        <f t="shared" si="7"/>
        <v>0.4949702685</v>
      </c>
      <c r="O192" s="31">
        <f t="shared" si="8"/>
        <v>0.006215502203</v>
      </c>
      <c r="P192" s="32">
        <f t="shared" si="9"/>
        <v>0.5153851511</v>
      </c>
      <c r="Q192" s="33">
        <f t="shared" si="10"/>
        <v>-0.00695344786</v>
      </c>
      <c r="R192" s="1"/>
      <c r="S192" s="16">
        <v>0.5153851502221563</v>
      </c>
      <c r="T192" s="16">
        <v>0.5084317032040472</v>
      </c>
      <c r="U192" s="16">
        <v>-0.0021668780665360377</v>
      </c>
      <c r="V192" s="16">
        <v>-0.003269478885077448</v>
      </c>
      <c r="W192" s="1"/>
      <c r="X192" s="1"/>
      <c r="Y192" s="19"/>
      <c r="Z192" s="19"/>
      <c r="AA192" s="19"/>
      <c r="AB192" s="1"/>
      <c r="AC192" s="21" t="s">
        <v>385</v>
      </c>
      <c r="AD192" s="21">
        <v>334.0</v>
      </c>
      <c r="AE192" s="21">
        <v>23.0</v>
      </c>
      <c r="AF192" s="26">
        <v>0.468354430379747</v>
      </c>
      <c r="AG192" s="27">
        <v>0.649112764739553</v>
      </c>
      <c r="AH192" s="36">
        <v>0.634120734908136</v>
      </c>
      <c r="AI192" s="1"/>
      <c r="AJ192" s="1"/>
      <c r="AK192" s="1"/>
      <c r="AL192" s="1"/>
      <c r="AM192" s="1"/>
      <c r="AN192" s="1"/>
      <c r="AO192" s="1" t="s">
        <v>23</v>
      </c>
      <c r="AP192" s="1" t="s">
        <v>7</v>
      </c>
      <c r="AQ192" s="1" t="s">
        <v>24</v>
      </c>
      <c r="AR192" s="1" t="s">
        <v>25</v>
      </c>
      <c r="AS192" s="1"/>
      <c r="AT192" s="26">
        <v>0.469827586206897</v>
      </c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21" t="s">
        <v>385</v>
      </c>
      <c r="BF192" s="21">
        <v>334.0</v>
      </c>
      <c r="BG192" s="21">
        <v>23.0</v>
      </c>
      <c r="BH192" s="26">
        <v>0.468354430379747</v>
      </c>
      <c r="BI192" s="27">
        <v>0.649112764739553</v>
      </c>
      <c r="BJ192" s="30">
        <f t="shared" si="11"/>
        <v>0.6267731799</v>
      </c>
      <c r="BK192" s="36">
        <v>0.634120734908136</v>
      </c>
      <c r="BL192" s="31">
        <f t="shared" si="12"/>
        <v>0.007347555011</v>
      </c>
      <c r="BM192" s="1"/>
      <c r="BN192" s="31">
        <v>-0.00216687806653604</v>
      </c>
      <c r="BO192" s="1"/>
      <c r="BP192" s="1"/>
      <c r="BQ192" s="1">
        <f t="shared" si="15"/>
        <v>191</v>
      </c>
      <c r="BR192" s="1">
        <f t="shared" si="13"/>
        <v>0.2355117139</v>
      </c>
      <c r="BS192" s="1">
        <v>0.5</v>
      </c>
      <c r="BT192" s="1">
        <v>0.5714285714285714</v>
      </c>
      <c r="BU192" s="1">
        <v>0.56</v>
      </c>
      <c r="BV192" s="1"/>
      <c r="BW192" s="1"/>
    </row>
    <row r="193" ht="12.0" customHeight="1">
      <c r="A193" s="39"/>
      <c r="B193" s="39"/>
      <c r="C193" s="3" t="s">
        <v>102</v>
      </c>
      <c r="D193" s="3">
        <v>261.0</v>
      </c>
      <c r="E193" s="24">
        <v>28.0</v>
      </c>
      <c r="F193" s="25">
        <v>74.0</v>
      </c>
      <c r="G193" s="24">
        <v>364.0</v>
      </c>
      <c r="H193" s="25">
        <v>463.0</v>
      </c>
      <c r="I193" s="26">
        <f t="shared" si="2"/>
        <v>0.2745098039</v>
      </c>
      <c r="J193" s="27">
        <f t="shared" si="3"/>
        <v>0.4401451028</v>
      </c>
      <c r="K193" s="28">
        <f t="shared" si="4"/>
        <v>0.4219590958</v>
      </c>
      <c r="L193" s="29">
        <f t="shared" si="5"/>
        <v>0.528525296</v>
      </c>
      <c r="M193" s="10">
        <f t="shared" si="6"/>
        <v>8.107843137</v>
      </c>
      <c r="N193" s="30">
        <f t="shared" si="7"/>
        <v>0.4239150863</v>
      </c>
      <c r="O193" s="31">
        <f t="shared" si="8"/>
        <v>-0.001955990487</v>
      </c>
      <c r="P193" s="32">
        <f t="shared" si="9"/>
        <v>0.4380114775</v>
      </c>
      <c r="Q193" s="33">
        <f t="shared" si="10"/>
        <v>0.002133625248</v>
      </c>
      <c r="R193" s="1"/>
      <c r="S193" s="16">
        <v>0.4380114771319238</v>
      </c>
      <c r="T193" s="16">
        <v>0.44014510278113667</v>
      </c>
      <c r="U193" s="16">
        <v>-0.002159864870371897</v>
      </c>
      <c r="V193" s="16">
        <v>-0.003249399529902053</v>
      </c>
      <c r="W193" s="1"/>
      <c r="X193" s="1"/>
      <c r="Y193" s="19"/>
      <c r="Z193" s="19"/>
      <c r="AA193" s="19"/>
      <c r="AB193" s="1"/>
      <c r="AC193" s="21" t="s">
        <v>386</v>
      </c>
      <c r="AD193" s="21">
        <v>406.0</v>
      </c>
      <c r="AE193" s="21">
        <v>23.0</v>
      </c>
      <c r="AF193" s="26">
        <v>0.468965517241379</v>
      </c>
      <c r="AG193" s="27">
        <v>0.509034267912773</v>
      </c>
      <c r="AH193" s="36">
        <v>0.505714285714286</v>
      </c>
      <c r="AI193" s="1"/>
      <c r="AJ193" s="1"/>
      <c r="AK193" s="1"/>
      <c r="AL193" s="1"/>
      <c r="AM193" s="1"/>
      <c r="AN193" s="1"/>
      <c r="AO193" s="1">
        <v>8.0</v>
      </c>
      <c r="AP193" s="16">
        <f>16.85%</f>
        <v>0.1685</v>
      </c>
      <c r="AQ193" s="1">
        <v>0.9021314</v>
      </c>
      <c r="AR193" s="1">
        <v>0.0196623</v>
      </c>
      <c r="AS193" s="1"/>
      <c r="AT193" s="26">
        <v>0.471153846153846</v>
      </c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21" t="s">
        <v>386</v>
      </c>
      <c r="BF193" s="21">
        <v>406.0</v>
      </c>
      <c r="BG193" s="21">
        <v>23.0</v>
      </c>
      <c r="BH193" s="26">
        <v>0.468965517241379</v>
      </c>
      <c r="BI193" s="27">
        <v>0.509034267912773</v>
      </c>
      <c r="BJ193" s="30">
        <f t="shared" si="11"/>
        <v>0.5036984883</v>
      </c>
      <c r="BK193" s="36">
        <v>0.505714285714286</v>
      </c>
      <c r="BL193" s="31">
        <f t="shared" si="12"/>
        <v>0.002015797368</v>
      </c>
      <c r="BM193" s="1"/>
      <c r="BN193" s="31">
        <v>-0.0021598648703719</v>
      </c>
      <c r="BO193" s="1"/>
      <c r="BP193" s="1"/>
      <c r="BQ193" s="1">
        <f t="shared" si="15"/>
        <v>192</v>
      </c>
      <c r="BR193" s="1">
        <f t="shared" si="13"/>
        <v>0.2367447596</v>
      </c>
      <c r="BS193" s="1">
        <v>0.6111111111111112</v>
      </c>
      <c r="BT193" s="1">
        <v>0.5523809523809524</v>
      </c>
      <c r="BU193" s="1">
        <v>0.5609756097560976</v>
      </c>
      <c r="BV193" s="1"/>
      <c r="BW193" s="1"/>
    </row>
    <row r="194" ht="12.0" customHeight="1">
      <c r="A194" s="39"/>
      <c r="B194" s="39"/>
      <c r="C194" s="3" t="s">
        <v>120</v>
      </c>
      <c r="D194" s="3">
        <v>262.0</v>
      </c>
      <c r="E194" s="24">
        <v>11.0</v>
      </c>
      <c r="F194" s="25">
        <v>26.0</v>
      </c>
      <c r="G194" s="24">
        <v>123.0</v>
      </c>
      <c r="H194" s="25">
        <v>198.0</v>
      </c>
      <c r="I194" s="26">
        <f t="shared" si="2"/>
        <v>0.2972972973</v>
      </c>
      <c r="J194" s="27">
        <f t="shared" si="3"/>
        <v>0.3831775701</v>
      </c>
      <c r="K194" s="28">
        <f t="shared" si="4"/>
        <v>0.374301676</v>
      </c>
      <c r="L194" s="29">
        <f t="shared" si="5"/>
        <v>0.5837988827</v>
      </c>
      <c r="M194" s="10">
        <f t="shared" si="6"/>
        <v>8.675675676</v>
      </c>
      <c r="N194" s="30">
        <f t="shared" si="7"/>
        <v>0.3734837733</v>
      </c>
      <c r="O194" s="31">
        <f t="shared" si="8"/>
        <v>0.0008179026534</v>
      </c>
      <c r="P194" s="32">
        <f t="shared" si="9"/>
        <v>0.3840740744</v>
      </c>
      <c r="Q194" s="33">
        <f t="shared" si="10"/>
        <v>-0.0008965042711</v>
      </c>
      <c r="R194" s="1"/>
      <c r="S194" s="16">
        <v>0.3840740738913637</v>
      </c>
      <c r="T194" s="16">
        <v>0.38317757009345793</v>
      </c>
      <c r="U194" s="16">
        <v>-0.0021521362944767475</v>
      </c>
      <c r="V194" s="16">
        <v>-0.003233476288259096</v>
      </c>
      <c r="W194" s="1"/>
      <c r="X194" s="1"/>
      <c r="Y194" s="19"/>
      <c r="Z194" s="19"/>
      <c r="AA194" s="19"/>
      <c r="AB194" s="1"/>
      <c r="AC194" s="21" t="s">
        <v>387</v>
      </c>
      <c r="AD194" s="21">
        <v>469.0</v>
      </c>
      <c r="AE194" s="21">
        <v>23.0</v>
      </c>
      <c r="AF194" s="26">
        <v>0.469090909090909</v>
      </c>
      <c r="AG194" s="27">
        <v>0.557161629434954</v>
      </c>
      <c r="AH194" s="36">
        <v>0.543683917640512</v>
      </c>
      <c r="AI194" s="1"/>
      <c r="AJ194" s="1"/>
      <c r="AK194" s="1"/>
      <c r="AL194" s="1"/>
      <c r="AM194" s="1"/>
      <c r="AN194" s="1"/>
      <c r="AO194" s="1">
        <v>11.0</v>
      </c>
      <c r="AP194" s="16">
        <f>23.376666666%</f>
        <v>0.2337666667</v>
      </c>
      <c r="AQ194" s="1">
        <v>0.9365345</v>
      </c>
      <c r="AR194" s="1">
        <v>0.0128751</v>
      </c>
      <c r="AS194" s="1"/>
      <c r="AT194" s="26">
        <v>0.472118959107807</v>
      </c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21" t="s">
        <v>387</v>
      </c>
      <c r="BF194" s="21">
        <v>469.0</v>
      </c>
      <c r="BG194" s="21">
        <v>23.0</v>
      </c>
      <c r="BH194" s="26">
        <v>0.469090909090909</v>
      </c>
      <c r="BI194" s="27">
        <v>0.557161629434954</v>
      </c>
      <c r="BJ194" s="30">
        <f t="shared" si="11"/>
        <v>0.5460174267</v>
      </c>
      <c r="BK194" s="36">
        <v>0.543683917640512</v>
      </c>
      <c r="BL194" s="31">
        <f t="shared" si="12"/>
        <v>-0.002333509067</v>
      </c>
      <c r="BM194" s="1"/>
      <c r="BN194" s="31">
        <v>-0.00215213629447686</v>
      </c>
      <c r="BO194" s="1"/>
      <c r="BP194" s="1"/>
      <c r="BQ194" s="1">
        <f t="shared" si="15"/>
        <v>193</v>
      </c>
      <c r="BR194" s="1">
        <f t="shared" si="13"/>
        <v>0.2379778052</v>
      </c>
      <c r="BS194" s="1">
        <v>0.5786516853932584</v>
      </c>
      <c r="BT194" s="1">
        <v>0.5584415584415584</v>
      </c>
      <c r="BU194" s="1">
        <v>0.5611402850712678</v>
      </c>
      <c r="BV194" s="1"/>
      <c r="BW194" s="1"/>
    </row>
    <row r="195" ht="12.0" customHeight="1">
      <c r="A195" s="39"/>
      <c r="B195" s="39"/>
      <c r="C195" s="3" t="s">
        <v>388</v>
      </c>
      <c r="D195" s="3">
        <v>263.0</v>
      </c>
      <c r="E195" s="24">
        <v>36.0</v>
      </c>
      <c r="F195" s="25">
        <v>38.0</v>
      </c>
      <c r="G195" s="24">
        <v>315.0</v>
      </c>
      <c r="H195" s="25">
        <v>279.0</v>
      </c>
      <c r="I195" s="26">
        <f t="shared" si="2"/>
        <v>0.4864864865</v>
      </c>
      <c r="J195" s="27">
        <f t="shared" si="3"/>
        <v>0.5303030303</v>
      </c>
      <c r="K195" s="28">
        <f t="shared" si="4"/>
        <v>0.5254491018</v>
      </c>
      <c r="L195" s="29">
        <f t="shared" si="5"/>
        <v>0.4715568862</v>
      </c>
      <c r="M195" s="10">
        <f t="shared" si="6"/>
        <v>8.027027027</v>
      </c>
      <c r="N195" s="30">
        <f t="shared" si="7"/>
        <v>0.5244959947</v>
      </c>
      <c r="O195" s="31">
        <f t="shared" si="8"/>
        <v>0.0009531070721</v>
      </c>
      <c r="P195" s="32">
        <f t="shared" si="9"/>
        <v>0.5313915222</v>
      </c>
      <c r="Q195" s="33">
        <f t="shared" si="10"/>
        <v>-0.001088491934</v>
      </c>
      <c r="R195" s="1"/>
      <c r="S195" s="16">
        <v>0.5313915209164712</v>
      </c>
      <c r="T195" s="16">
        <v>0.5303030303030303</v>
      </c>
      <c r="U195" s="16">
        <v>-0.0021433187222298367</v>
      </c>
      <c r="V195" s="16">
        <v>-0.003228571155639237</v>
      </c>
      <c r="W195" s="1"/>
      <c r="X195" s="1"/>
      <c r="Y195" s="19"/>
      <c r="Z195" s="19"/>
      <c r="AA195" s="19"/>
      <c r="AB195" s="1"/>
      <c r="AC195" s="21" t="s">
        <v>389</v>
      </c>
      <c r="AD195" s="21">
        <v>719.0</v>
      </c>
      <c r="AE195" s="21">
        <v>23.0</v>
      </c>
      <c r="AF195" s="26">
        <v>0.469827586206897</v>
      </c>
      <c r="AG195" s="27">
        <v>0.507475813544415</v>
      </c>
      <c r="AH195" s="36">
        <v>0.501095690284879</v>
      </c>
      <c r="AI195" s="1"/>
      <c r="AJ195" s="1"/>
      <c r="AK195" s="1"/>
      <c r="AL195" s="1"/>
      <c r="AM195" s="1"/>
      <c r="AN195" s="1"/>
      <c r="AO195" s="1">
        <v>12.0</v>
      </c>
      <c r="AP195" s="16">
        <f>25.18%</f>
        <v>0.2518</v>
      </c>
      <c r="AQ195" s="1">
        <v>0.8973886</v>
      </c>
      <c r="AR195" s="1">
        <v>0.02544337</v>
      </c>
      <c r="AS195" s="1"/>
      <c r="AT195" s="26">
        <v>0.472527472527472</v>
      </c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21" t="s">
        <v>389</v>
      </c>
      <c r="BF195" s="21">
        <v>719.0</v>
      </c>
      <c r="BG195" s="21">
        <v>23.0</v>
      </c>
      <c r="BH195" s="26">
        <v>0.469827586206897</v>
      </c>
      <c r="BI195" s="27">
        <v>0.507475813544415</v>
      </c>
      <c r="BJ195" s="30">
        <f t="shared" si="11"/>
        <v>0.5024331937</v>
      </c>
      <c r="BK195" s="36">
        <v>0.501095690284879</v>
      </c>
      <c r="BL195" s="31">
        <f t="shared" si="12"/>
        <v>-0.001337503433</v>
      </c>
      <c r="BM195" s="1"/>
      <c r="BN195" s="31">
        <v>-0.00214331872222995</v>
      </c>
      <c r="BO195" s="1"/>
      <c r="BP195" s="1"/>
      <c r="BQ195" s="1">
        <f t="shared" si="15"/>
        <v>194</v>
      </c>
      <c r="BR195" s="1">
        <f t="shared" si="13"/>
        <v>0.2392108508</v>
      </c>
      <c r="BS195" s="1">
        <v>0.5551470588235294</v>
      </c>
      <c r="BT195" s="1">
        <v>0.5627615062761506</v>
      </c>
      <c r="BU195" s="1">
        <v>0.5615474794841735</v>
      </c>
      <c r="BV195" s="1"/>
      <c r="BW195" s="1"/>
    </row>
    <row r="196" ht="12.0" customHeight="1">
      <c r="A196" s="39"/>
      <c r="B196" s="39"/>
      <c r="C196" s="3" t="s">
        <v>86</v>
      </c>
      <c r="D196" s="3">
        <v>264.0</v>
      </c>
      <c r="E196" s="24">
        <v>45.0</v>
      </c>
      <c r="F196" s="25">
        <v>127.0</v>
      </c>
      <c r="G196" s="24">
        <v>773.0</v>
      </c>
      <c r="H196" s="25">
        <v>1132.0</v>
      </c>
      <c r="I196" s="26">
        <f t="shared" si="2"/>
        <v>0.261627907</v>
      </c>
      <c r="J196" s="27">
        <f t="shared" si="3"/>
        <v>0.4057742782</v>
      </c>
      <c r="K196" s="28">
        <f t="shared" si="4"/>
        <v>0.3938372653</v>
      </c>
      <c r="L196" s="29">
        <f t="shared" si="5"/>
        <v>0.5666827155</v>
      </c>
      <c r="M196" s="10">
        <f t="shared" si="6"/>
        <v>11.0755814</v>
      </c>
      <c r="N196" s="30">
        <f t="shared" si="7"/>
        <v>0.3915320589</v>
      </c>
      <c r="O196" s="31">
        <f t="shared" si="8"/>
        <v>0.002305206413</v>
      </c>
      <c r="P196" s="32">
        <f t="shared" si="9"/>
        <v>0.4082819975</v>
      </c>
      <c r="Q196" s="33">
        <f t="shared" si="10"/>
        <v>-0.002507719328</v>
      </c>
      <c r="R196" s="1"/>
      <c r="S196" s="16">
        <v>0.4082819971795636</v>
      </c>
      <c r="T196" s="16">
        <v>0.4057742782152231</v>
      </c>
      <c r="U196" s="16">
        <v>-0.00213700305290232</v>
      </c>
      <c r="V196" s="16">
        <v>-0.003182117295727316</v>
      </c>
      <c r="W196" s="1"/>
      <c r="X196" s="1"/>
      <c r="Y196" s="19"/>
      <c r="Z196" s="19"/>
      <c r="AA196" s="19"/>
      <c r="AB196" s="1"/>
      <c r="AC196" s="21" t="s">
        <v>390</v>
      </c>
      <c r="AD196" s="21">
        <v>1127.0</v>
      </c>
      <c r="AE196" s="21">
        <v>23.0</v>
      </c>
      <c r="AF196" s="26">
        <v>0.471153846153846</v>
      </c>
      <c r="AG196" s="27">
        <v>0.669582504970179</v>
      </c>
      <c r="AH196" s="36">
        <v>0.654425266250459</v>
      </c>
      <c r="AI196" s="1"/>
      <c r="AJ196" s="1"/>
      <c r="AK196" s="1"/>
      <c r="AL196" s="1"/>
      <c r="AM196" s="1"/>
      <c r="AN196" s="1"/>
      <c r="AO196" s="1">
        <v>13.0</v>
      </c>
      <c r="AP196" s="16">
        <f t="shared" ref="AP196:AP197" si="33">0.01+(2*AO196)/100</f>
        <v>0.27</v>
      </c>
      <c r="AQ196" s="1">
        <v>0.90695238</v>
      </c>
      <c r="AR196" s="1">
        <v>0.0228222</v>
      </c>
      <c r="AS196" s="1"/>
      <c r="AT196" s="26">
        <v>0.473372781065089</v>
      </c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21" t="s">
        <v>390</v>
      </c>
      <c r="BF196" s="21">
        <v>1127.0</v>
      </c>
      <c r="BG196" s="21">
        <v>23.0</v>
      </c>
      <c r="BH196" s="26">
        <v>0.471153846153846</v>
      </c>
      <c r="BI196" s="27">
        <v>0.669582504970179</v>
      </c>
      <c r="BJ196" s="30">
        <f t="shared" si="11"/>
        <v>0.6450209897</v>
      </c>
      <c r="BK196" s="36">
        <v>0.654425266250459</v>
      </c>
      <c r="BL196" s="31">
        <f t="shared" si="12"/>
        <v>0.00940427656</v>
      </c>
      <c r="BM196" s="1"/>
      <c r="BN196" s="31">
        <v>-0.00213700305290232</v>
      </c>
      <c r="BO196" s="1"/>
      <c r="BP196" s="1"/>
      <c r="BQ196" s="1">
        <f t="shared" si="15"/>
        <v>195</v>
      </c>
      <c r="BR196" s="1">
        <f t="shared" si="13"/>
        <v>0.2404438964</v>
      </c>
      <c r="BS196" s="1">
        <v>0.5602836879432624</v>
      </c>
      <c r="BT196" s="1">
        <v>0.5619834710743802</v>
      </c>
      <c r="BU196" s="1">
        <v>0.5617408906882592</v>
      </c>
      <c r="BV196" s="1"/>
      <c r="BW196" s="1"/>
    </row>
    <row r="197" ht="12.0" customHeight="1">
      <c r="A197" s="39"/>
      <c r="B197" s="39"/>
      <c r="C197" s="3" t="s">
        <v>262</v>
      </c>
      <c r="D197" s="3">
        <v>265.0</v>
      </c>
      <c r="E197" s="24">
        <v>4.0</v>
      </c>
      <c r="F197" s="25">
        <v>6.0</v>
      </c>
      <c r="G197" s="24">
        <v>84.0</v>
      </c>
      <c r="H197" s="25">
        <v>82.0</v>
      </c>
      <c r="I197" s="26">
        <f t="shared" si="2"/>
        <v>0.4</v>
      </c>
      <c r="J197" s="27">
        <f t="shared" si="3"/>
        <v>0.5060240964</v>
      </c>
      <c r="K197" s="28">
        <f t="shared" si="4"/>
        <v>0.5</v>
      </c>
      <c r="L197" s="29">
        <f t="shared" si="5"/>
        <v>0.4886363636</v>
      </c>
      <c r="M197" s="10">
        <f t="shared" si="6"/>
        <v>16.6</v>
      </c>
      <c r="N197" s="30">
        <f t="shared" si="7"/>
        <v>0.493539731</v>
      </c>
      <c r="O197" s="31">
        <f t="shared" si="8"/>
        <v>0.006460269014</v>
      </c>
      <c r="P197" s="32">
        <f t="shared" si="9"/>
        <v>0.5132633042</v>
      </c>
      <c r="Q197" s="33">
        <f t="shared" si="10"/>
        <v>-0.00723920777</v>
      </c>
      <c r="R197" s="1"/>
      <c r="S197" s="16">
        <v>0.5132633032795046</v>
      </c>
      <c r="T197" s="16">
        <v>0.5060240963855421</v>
      </c>
      <c r="U197" s="16">
        <v>-0.0021002403243438605</v>
      </c>
      <c r="V197" s="16">
        <v>-0.0031045583879616423</v>
      </c>
      <c r="W197" s="1"/>
      <c r="X197" s="1"/>
      <c r="Y197" s="19"/>
      <c r="Z197" s="19"/>
      <c r="AA197" s="19"/>
      <c r="AB197" s="1"/>
      <c r="AC197" s="21" t="s">
        <v>391</v>
      </c>
      <c r="AD197" s="21">
        <v>1064.0</v>
      </c>
      <c r="AE197" s="21">
        <v>23.0</v>
      </c>
      <c r="AF197" s="26">
        <v>0.472118959107807</v>
      </c>
      <c r="AG197" s="27">
        <v>0.530774800868936</v>
      </c>
      <c r="AH197" s="36">
        <v>0.521212121212121</v>
      </c>
      <c r="AI197" s="1"/>
      <c r="AJ197" s="1"/>
      <c r="AK197" s="1"/>
      <c r="AL197" s="1"/>
      <c r="AM197" s="1"/>
      <c r="AN197" s="1"/>
      <c r="AO197" s="1">
        <v>14.0</v>
      </c>
      <c r="AP197" s="16">
        <f t="shared" si="33"/>
        <v>0.29</v>
      </c>
      <c r="AQ197" s="1">
        <v>0.94231821</v>
      </c>
      <c r="AR197" s="1">
        <v>0.012782237</v>
      </c>
      <c r="AS197" s="1"/>
      <c r="AT197" s="26">
        <v>0.473684210526316</v>
      </c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21" t="s">
        <v>391</v>
      </c>
      <c r="BF197" s="21">
        <v>1064.0</v>
      </c>
      <c r="BG197" s="21">
        <v>23.0</v>
      </c>
      <c r="BH197" s="26">
        <v>0.472118959107807</v>
      </c>
      <c r="BI197" s="27">
        <v>0.530774800868936</v>
      </c>
      <c r="BJ197" s="30">
        <f t="shared" si="11"/>
        <v>0.5231786233</v>
      </c>
      <c r="BK197" s="36">
        <v>0.521212121212121</v>
      </c>
      <c r="BL197" s="31">
        <f t="shared" si="12"/>
        <v>-0.001966502062</v>
      </c>
      <c r="BM197" s="1"/>
      <c r="BN197" s="31">
        <v>-0.00210024032434386</v>
      </c>
      <c r="BO197" s="1"/>
      <c r="BP197" s="1"/>
      <c r="BQ197" s="1">
        <f t="shared" si="15"/>
        <v>196</v>
      </c>
      <c r="BR197" s="1">
        <f t="shared" si="13"/>
        <v>0.241676942</v>
      </c>
      <c r="BS197" s="1">
        <v>0.3794642857142857</v>
      </c>
      <c r="BT197" s="1">
        <v>0.5798101811906816</v>
      </c>
      <c r="BU197" s="1">
        <v>0.562155782848151</v>
      </c>
      <c r="BV197" s="1"/>
      <c r="BW197" s="1"/>
    </row>
    <row r="198" ht="12.0" customHeight="1">
      <c r="A198" s="39"/>
      <c r="B198" s="39"/>
      <c r="C198" s="3" t="s">
        <v>392</v>
      </c>
      <c r="D198" s="3">
        <v>266.0</v>
      </c>
      <c r="E198" s="24">
        <v>93.0</v>
      </c>
      <c r="F198" s="25">
        <v>77.0</v>
      </c>
      <c r="G198" s="24">
        <v>772.0</v>
      </c>
      <c r="H198" s="25">
        <v>256.0</v>
      </c>
      <c r="I198" s="26">
        <f t="shared" si="2"/>
        <v>0.5470588235</v>
      </c>
      <c r="J198" s="27">
        <f t="shared" si="3"/>
        <v>0.7509727626</v>
      </c>
      <c r="K198" s="28">
        <f t="shared" si="4"/>
        <v>0.7220367279</v>
      </c>
      <c r="L198" s="29">
        <f t="shared" si="5"/>
        <v>0.2913188648</v>
      </c>
      <c r="M198" s="10">
        <f t="shared" si="6"/>
        <v>6.047058824</v>
      </c>
      <c r="N198" s="30">
        <f t="shared" si="7"/>
        <v>0.7232530292</v>
      </c>
      <c r="O198" s="31">
        <f t="shared" si="8"/>
        <v>-0.001216301287</v>
      </c>
      <c r="P198" s="32">
        <f t="shared" si="9"/>
        <v>0.7495647956</v>
      </c>
      <c r="Q198" s="33">
        <f t="shared" si="10"/>
        <v>0.001407967007</v>
      </c>
      <c r="R198" s="1"/>
      <c r="S198" s="16">
        <v>0.7495647939463658</v>
      </c>
      <c r="T198" s="16">
        <v>0.7509727626459144</v>
      </c>
      <c r="U198" s="16">
        <v>-0.0020959868105128177</v>
      </c>
      <c r="V198" s="16">
        <v>-0.00304688737690062</v>
      </c>
      <c r="W198" s="1"/>
      <c r="X198" s="1"/>
      <c r="Y198" s="19"/>
      <c r="Z198" s="19"/>
      <c r="AA198" s="19"/>
      <c r="AB198" s="1"/>
      <c r="AC198" s="21" t="s">
        <v>393</v>
      </c>
      <c r="AD198" s="21">
        <v>529.0</v>
      </c>
      <c r="AE198" s="21">
        <v>23.0</v>
      </c>
      <c r="AF198" s="26">
        <v>0.472527472527472</v>
      </c>
      <c r="AG198" s="27">
        <v>0.490909090909091</v>
      </c>
      <c r="AH198" s="36">
        <v>0.488222698072805</v>
      </c>
      <c r="AI198" s="1"/>
      <c r="AJ198" s="1"/>
      <c r="AK198" s="1"/>
      <c r="AL198" s="1"/>
      <c r="AM198" s="1"/>
      <c r="AN198" s="1"/>
      <c r="AO198" s="1">
        <v>15.0</v>
      </c>
      <c r="AP198" s="16">
        <f>30.89%</f>
        <v>0.3089</v>
      </c>
      <c r="AQ198" s="1">
        <v>0.8950400233</v>
      </c>
      <c r="AR198" s="1">
        <v>0.034430488</v>
      </c>
      <c r="AS198" s="1"/>
      <c r="AT198" s="26">
        <v>0.474226804123711</v>
      </c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21" t="s">
        <v>393</v>
      </c>
      <c r="BF198" s="21">
        <v>529.0</v>
      </c>
      <c r="BG198" s="21">
        <v>23.0</v>
      </c>
      <c r="BH198" s="26">
        <v>0.472527472527472</v>
      </c>
      <c r="BI198" s="27">
        <v>0.490909090909091</v>
      </c>
      <c r="BJ198" s="30">
        <f t="shared" si="11"/>
        <v>0.4882115524</v>
      </c>
      <c r="BK198" s="36">
        <v>0.488222698072805</v>
      </c>
      <c r="BL198" s="31">
        <f t="shared" si="12"/>
        <v>0.00001114571712</v>
      </c>
      <c r="BM198" s="1"/>
      <c r="BN198" s="31">
        <v>-0.00209598681051282</v>
      </c>
      <c r="BO198" s="1"/>
      <c r="BP198" s="1"/>
      <c r="BQ198" s="1">
        <f t="shared" si="15"/>
        <v>197</v>
      </c>
      <c r="BR198" s="1">
        <f t="shared" si="13"/>
        <v>0.2429099877</v>
      </c>
      <c r="BS198" s="1">
        <v>0.59375</v>
      </c>
      <c r="BT198" s="1">
        <v>0.5580168776371308</v>
      </c>
      <c r="BU198" s="1">
        <v>0.5622676579925651</v>
      </c>
      <c r="BV198" s="1"/>
      <c r="BW198" s="1"/>
    </row>
    <row r="199" ht="12.0" customHeight="1">
      <c r="A199" s="39"/>
      <c r="B199" s="39"/>
      <c r="C199" s="3" t="s">
        <v>104</v>
      </c>
      <c r="D199" s="3">
        <v>267.0</v>
      </c>
      <c r="E199" s="24">
        <v>22.0</v>
      </c>
      <c r="F199" s="25">
        <v>58.0</v>
      </c>
      <c r="G199" s="24">
        <v>315.0</v>
      </c>
      <c r="H199" s="25">
        <v>305.0</v>
      </c>
      <c r="I199" s="26">
        <f t="shared" si="2"/>
        <v>0.275</v>
      </c>
      <c r="J199" s="27">
        <f t="shared" si="3"/>
        <v>0.5080645161</v>
      </c>
      <c r="K199" s="28">
        <f t="shared" si="4"/>
        <v>0.4814285714</v>
      </c>
      <c r="L199" s="29">
        <f t="shared" si="5"/>
        <v>0.4671428571</v>
      </c>
      <c r="M199" s="10">
        <f t="shared" si="6"/>
        <v>7.75</v>
      </c>
      <c r="N199" s="30">
        <f t="shared" si="7"/>
        <v>0.4862045892</v>
      </c>
      <c r="O199" s="31">
        <f t="shared" si="8"/>
        <v>-0.004776017753</v>
      </c>
      <c r="P199" s="32">
        <f t="shared" si="9"/>
        <v>0.5028542202</v>
      </c>
      <c r="Q199" s="33">
        <f t="shared" si="10"/>
        <v>0.005210295917</v>
      </c>
      <c r="R199" s="1"/>
      <c r="S199" s="16">
        <v>0.5028542198087618</v>
      </c>
      <c r="T199" s="16">
        <v>0.5080645161290323</v>
      </c>
      <c r="U199" s="16">
        <v>-0.002067406494652091</v>
      </c>
      <c r="V199" s="16">
        <v>-0.003045595105793719</v>
      </c>
      <c r="W199" s="1"/>
      <c r="X199" s="1"/>
      <c r="Y199" s="19"/>
      <c r="Z199" s="19"/>
      <c r="AA199" s="19"/>
      <c r="AB199" s="1"/>
      <c r="AC199" s="21" t="s">
        <v>394</v>
      </c>
      <c r="AD199" s="21">
        <v>542.0</v>
      </c>
      <c r="AE199" s="21">
        <v>23.0</v>
      </c>
      <c r="AF199" s="26">
        <v>0.473372781065089</v>
      </c>
      <c r="AG199" s="27">
        <v>0.610975609756098</v>
      </c>
      <c r="AH199" s="36">
        <v>0.594353109363831</v>
      </c>
      <c r="AI199" s="1"/>
      <c r="AJ199" s="1"/>
      <c r="AK199" s="1"/>
      <c r="AL199" s="1"/>
      <c r="AM199" s="1"/>
      <c r="AN199" s="1"/>
      <c r="AO199" s="1">
        <v>16.0</v>
      </c>
      <c r="AP199" s="16">
        <f t="shared" ref="AP199:AP201" si="34">0.01+(2*AO199)/100</f>
        <v>0.33</v>
      </c>
      <c r="AQ199" s="1">
        <v>0.85642864</v>
      </c>
      <c r="AR199" s="1">
        <v>0.051511264</v>
      </c>
      <c r="AS199" s="1"/>
      <c r="AT199" s="26">
        <v>0.475206611570248</v>
      </c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21" t="s">
        <v>394</v>
      </c>
      <c r="BF199" s="21">
        <v>542.0</v>
      </c>
      <c r="BG199" s="21">
        <v>23.0</v>
      </c>
      <c r="BH199" s="26">
        <v>0.473372781065089</v>
      </c>
      <c r="BI199" s="27">
        <v>0.610975609756098</v>
      </c>
      <c r="BJ199" s="30">
        <f t="shared" si="11"/>
        <v>0.5937562434</v>
      </c>
      <c r="BK199" s="36">
        <v>0.594353109363831</v>
      </c>
      <c r="BL199" s="31">
        <f t="shared" si="12"/>
        <v>0.0005968659404</v>
      </c>
      <c r="BM199" s="1"/>
      <c r="BN199" s="31">
        <v>-0.00206740649465209</v>
      </c>
      <c r="BO199" s="1"/>
      <c r="BP199" s="1"/>
      <c r="BQ199" s="1">
        <f t="shared" si="15"/>
        <v>198</v>
      </c>
      <c r="BR199" s="1">
        <f t="shared" si="13"/>
        <v>0.2441430333</v>
      </c>
      <c r="BS199" s="1">
        <v>0.5136986301369864</v>
      </c>
      <c r="BT199" s="1">
        <v>0.5728429985855729</v>
      </c>
      <c r="BU199" s="1">
        <v>0.5627198124267292</v>
      </c>
      <c r="BV199" s="1"/>
      <c r="BW199" s="1"/>
    </row>
    <row r="200" ht="12.0" customHeight="1">
      <c r="A200" s="39"/>
      <c r="B200" s="39"/>
      <c r="C200" s="3" t="s">
        <v>112</v>
      </c>
      <c r="D200" s="3">
        <v>268.0</v>
      </c>
      <c r="E200" s="24">
        <v>31.0</v>
      </c>
      <c r="F200" s="25">
        <v>77.0</v>
      </c>
      <c r="G200" s="24">
        <v>559.0</v>
      </c>
      <c r="H200" s="25">
        <v>587.0</v>
      </c>
      <c r="I200" s="26">
        <f t="shared" si="2"/>
        <v>0.287037037</v>
      </c>
      <c r="J200" s="27">
        <f t="shared" si="3"/>
        <v>0.4877835951</v>
      </c>
      <c r="K200" s="28">
        <f t="shared" si="4"/>
        <v>0.4704944179</v>
      </c>
      <c r="L200" s="29">
        <f t="shared" si="5"/>
        <v>0.4928229665</v>
      </c>
      <c r="M200" s="10">
        <f t="shared" si="6"/>
        <v>10.61111111</v>
      </c>
      <c r="N200" s="30">
        <f t="shared" si="7"/>
        <v>0.4682957355</v>
      </c>
      <c r="O200" s="31">
        <f t="shared" si="8"/>
        <v>0.002198682399</v>
      </c>
      <c r="P200" s="32">
        <f t="shared" si="9"/>
        <v>0.4901883274</v>
      </c>
      <c r="Q200" s="33">
        <f t="shared" si="10"/>
        <v>-0.002404732334</v>
      </c>
      <c r="R200" s="1"/>
      <c r="S200" s="16">
        <v>0.4901883270077181</v>
      </c>
      <c r="T200" s="16">
        <v>0.48778359511343805</v>
      </c>
      <c r="U200" s="16">
        <v>-0.0020274444120126356</v>
      </c>
      <c r="V200" s="16">
        <v>-0.003037384230510254</v>
      </c>
      <c r="W200" s="1"/>
      <c r="X200" s="1"/>
      <c r="Y200" s="19"/>
      <c r="Z200" s="19"/>
      <c r="AA200" s="19"/>
      <c r="AB200" s="1"/>
      <c r="AC200" s="21" t="s">
        <v>65</v>
      </c>
      <c r="AD200" s="21">
        <v>17.0</v>
      </c>
      <c r="AE200" s="21">
        <v>23.0</v>
      </c>
      <c r="AF200" s="26">
        <v>0.473684210526316</v>
      </c>
      <c r="AG200" s="27">
        <v>0.619138755980861</v>
      </c>
      <c r="AH200" s="36">
        <v>0.600668337510443</v>
      </c>
      <c r="AI200" s="1"/>
      <c r="AJ200" s="1"/>
      <c r="AK200" s="1"/>
      <c r="AL200" s="1"/>
      <c r="AM200" s="1"/>
      <c r="AN200" s="1"/>
      <c r="AO200" s="1">
        <v>17.0</v>
      </c>
      <c r="AP200" s="16">
        <f t="shared" si="34"/>
        <v>0.35</v>
      </c>
      <c r="AQ200" s="1">
        <v>0.88730529</v>
      </c>
      <c r="AR200" s="1">
        <v>0.04029478</v>
      </c>
      <c r="AS200" s="1"/>
      <c r="AT200" s="26">
        <v>0.475935828877005</v>
      </c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21" t="s">
        <v>65</v>
      </c>
      <c r="BF200" s="21">
        <v>17.0</v>
      </c>
      <c r="BG200" s="21">
        <v>23.0</v>
      </c>
      <c r="BH200" s="26">
        <v>0.473684210526316</v>
      </c>
      <c r="BI200" s="27">
        <v>0.619138755980861</v>
      </c>
      <c r="BJ200" s="30">
        <f t="shared" si="11"/>
        <v>0.6009563546</v>
      </c>
      <c r="BK200" s="36">
        <v>0.600668337510443</v>
      </c>
      <c r="BL200" s="31">
        <f t="shared" si="12"/>
        <v>-0.0002880171241</v>
      </c>
      <c r="BM200" s="1"/>
      <c r="BN200" s="31">
        <v>-0.00202744441201275</v>
      </c>
      <c r="BO200" s="1"/>
      <c r="BP200" s="1"/>
      <c r="BQ200" s="1">
        <f t="shared" si="15"/>
        <v>199</v>
      </c>
      <c r="BR200" s="1">
        <f t="shared" si="13"/>
        <v>0.2453760789</v>
      </c>
      <c r="BS200" s="1">
        <v>0.44696969696969696</v>
      </c>
      <c r="BT200" s="1">
        <v>0.5801047120418849</v>
      </c>
      <c r="BU200" s="1">
        <v>0.5639374425022999</v>
      </c>
      <c r="BV200" s="1"/>
      <c r="BW200" s="1"/>
    </row>
    <row r="201" ht="12.0" customHeight="1">
      <c r="A201" s="39"/>
      <c r="B201" s="39"/>
      <c r="C201" s="3" t="s">
        <v>395</v>
      </c>
      <c r="D201" s="3">
        <v>269.0</v>
      </c>
      <c r="E201" s="24">
        <v>73.0</v>
      </c>
      <c r="F201" s="25">
        <v>71.0</v>
      </c>
      <c r="G201" s="24">
        <v>904.0</v>
      </c>
      <c r="H201" s="25">
        <v>614.0</v>
      </c>
      <c r="I201" s="26">
        <f t="shared" si="2"/>
        <v>0.5069444444</v>
      </c>
      <c r="J201" s="27">
        <f t="shared" si="3"/>
        <v>0.5955204216</v>
      </c>
      <c r="K201" s="28">
        <f t="shared" si="4"/>
        <v>0.5878459687</v>
      </c>
      <c r="L201" s="29">
        <f t="shared" si="5"/>
        <v>0.4133574007</v>
      </c>
      <c r="M201" s="10">
        <f t="shared" si="6"/>
        <v>10.54166667</v>
      </c>
      <c r="N201" s="30">
        <f t="shared" si="7"/>
        <v>0.5839384288</v>
      </c>
      <c r="O201" s="31">
        <f t="shared" si="8"/>
        <v>0.003907539878</v>
      </c>
      <c r="P201" s="32">
        <f t="shared" si="9"/>
        <v>0.6000033304</v>
      </c>
      <c r="Q201" s="33">
        <f t="shared" si="10"/>
        <v>-0.004482908766</v>
      </c>
      <c r="R201" s="1"/>
      <c r="S201" s="16">
        <v>0.6000033289328542</v>
      </c>
      <c r="T201" s="16">
        <v>0.5955204216073782</v>
      </c>
      <c r="U201" s="16">
        <v>-0.002026160075321748</v>
      </c>
      <c r="V201" s="16">
        <v>-0.002982869858425219</v>
      </c>
      <c r="W201" s="1"/>
      <c r="X201" s="1"/>
      <c r="Y201" s="19"/>
      <c r="Z201" s="19"/>
      <c r="AA201" s="19"/>
      <c r="AB201" s="1"/>
      <c r="AC201" s="21" t="s">
        <v>396</v>
      </c>
      <c r="AD201" s="21">
        <v>1121.0</v>
      </c>
      <c r="AE201" s="21">
        <v>23.0</v>
      </c>
      <c r="AF201" s="26">
        <v>0.474226804123711</v>
      </c>
      <c r="AG201" s="27">
        <v>0.560834298957126</v>
      </c>
      <c r="AH201" s="36">
        <v>0.552083333333333</v>
      </c>
      <c r="AI201" s="1"/>
      <c r="AJ201" s="1"/>
      <c r="AK201" s="1"/>
      <c r="AL201" s="1"/>
      <c r="AM201" s="1"/>
      <c r="AN201" s="1"/>
      <c r="AO201" s="1">
        <v>18.0</v>
      </c>
      <c r="AP201" s="16">
        <f t="shared" si="34"/>
        <v>0.37</v>
      </c>
      <c r="AQ201" s="1">
        <v>0.8899377043</v>
      </c>
      <c r="AR201" s="1">
        <v>0.04255524</v>
      </c>
      <c r="AS201" s="1"/>
      <c r="AT201" s="26">
        <v>0.476190476190476</v>
      </c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21" t="s">
        <v>396</v>
      </c>
      <c r="BF201" s="21">
        <v>1121.0</v>
      </c>
      <c r="BG201" s="21">
        <v>23.0</v>
      </c>
      <c r="BH201" s="26">
        <v>0.474226804123711</v>
      </c>
      <c r="BI201" s="27">
        <v>0.560834298957126</v>
      </c>
      <c r="BJ201" s="30">
        <f t="shared" si="11"/>
        <v>0.5498200356</v>
      </c>
      <c r="BK201" s="36">
        <v>0.552083333333333</v>
      </c>
      <c r="BL201" s="31">
        <f t="shared" si="12"/>
        <v>0.002263297722</v>
      </c>
      <c r="BM201" s="1"/>
      <c r="BN201" s="31">
        <v>-0.00202616007532175</v>
      </c>
      <c r="BO201" s="1"/>
      <c r="BP201" s="1"/>
      <c r="BQ201" s="1">
        <f t="shared" si="15"/>
        <v>200</v>
      </c>
      <c r="BR201" s="1">
        <f t="shared" si="13"/>
        <v>0.2466091245</v>
      </c>
      <c r="BS201" s="1">
        <v>0.5454545454545454</v>
      </c>
      <c r="BT201" s="1">
        <v>0.5695067264573991</v>
      </c>
      <c r="BU201" s="1">
        <v>0.564748201438849</v>
      </c>
      <c r="BV201" s="1"/>
      <c r="BW201" s="1"/>
    </row>
    <row r="202" ht="12.0" customHeight="1">
      <c r="A202" s="39"/>
      <c r="B202" s="39"/>
      <c r="C202" s="3" t="s">
        <v>45</v>
      </c>
      <c r="D202" s="3">
        <v>271.0</v>
      </c>
      <c r="E202" s="24">
        <v>32.0</v>
      </c>
      <c r="F202" s="25">
        <v>110.0</v>
      </c>
      <c r="G202" s="24">
        <v>806.0</v>
      </c>
      <c r="H202" s="25">
        <v>1064.0</v>
      </c>
      <c r="I202" s="26">
        <f t="shared" si="2"/>
        <v>0.2253521127</v>
      </c>
      <c r="J202" s="27">
        <f t="shared" si="3"/>
        <v>0.4310160428</v>
      </c>
      <c r="K202" s="28">
        <f t="shared" si="4"/>
        <v>0.416500994</v>
      </c>
      <c r="L202" s="29">
        <f t="shared" si="5"/>
        <v>0.5447316103</v>
      </c>
      <c r="M202" s="10">
        <f t="shared" si="6"/>
        <v>13.16901408</v>
      </c>
      <c r="N202" s="30">
        <f t="shared" si="7"/>
        <v>0.412777009</v>
      </c>
      <c r="O202" s="31">
        <f t="shared" si="8"/>
        <v>0.003723985026</v>
      </c>
      <c r="P202" s="32">
        <f t="shared" si="9"/>
        <v>0.4350364019</v>
      </c>
      <c r="Q202" s="33">
        <f t="shared" si="10"/>
        <v>-0.004020359104</v>
      </c>
      <c r="R202" s="1"/>
      <c r="S202" s="16">
        <v>0.43503640161692686</v>
      </c>
      <c r="T202" s="16">
        <v>0.4310160427807487</v>
      </c>
      <c r="U202" s="16">
        <v>-0.0019841473075232763</v>
      </c>
      <c r="V202" s="16">
        <v>-0.0029542583213448825</v>
      </c>
      <c r="W202" s="1"/>
      <c r="X202" s="1"/>
      <c r="Y202" s="19"/>
      <c r="Z202" s="19"/>
      <c r="AA202" s="19"/>
      <c r="AB202" s="1"/>
      <c r="AC202" s="21" t="s">
        <v>397</v>
      </c>
      <c r="AD202" s="21">
        <v>477.0</v>
      </c>
      <c r="AE202" s="21">
        <v>23.0</v>
      </c>
      <c r="AF202" s="26">
        <v>0.475206611570248</v>
      </c>
      <c r="AG202" s="27">
        <v>0.56581409856519</v>
      </c>
      <c r="AH202" s="36">
        <v>0.553929539295393</v>
      </c>
      <c r="AI202" s="1"/>
      <c r="AJ202" s="1"/>
      <c r="AK202" s="1"/>
      <c r="AL202" s="1"/>
      <c r="AM202" s="1"/>
      <c r="AN202" s="1"/>
      <c r="AO202" s="1">
        <v>19.0</v>
      </c>
      <c r="AP202" s="16">
        <v>0.3912</v>
      </c>
      <c r="AQ202" s="1">
        <v>0.904854056</v>
      </c>
      <c r="AR202" s="1">
        <v>0.037181676</v>
      </c>
      <c r="AS202" s="1"/>
      <c r="AT202" s="26">
        <v>0.476635514018692</v>
      </c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21" t="s">
        <v>397</v>
      </c>
      <c r="BF202" s="21">
        <v>477.0</v>
      </c>
      <c r="BG202" s="21">
        <v>23.0</v>
      </c>
      <c r="BH202" s="26">
        <v>0.475206611570248</v>
      </c>
      <c r="BI202" s="27">
        <v>0.56581409856519</v>
      </c>
      <c r="BJ202" s="30">
        <f t="shared" si="11"/>
        <v>0.5543020149</v>
      </c>
      <c r="BK202" s="36">
        <v>0.553929539295393</v>
      </c>
      <c r="BL202" s="31">
        <f t="shared" si="12"/>
        <v>-0.0003724756498</v>
      </c>
      <c r="BM202" s="1"/>
      <c r="BN202" s="31">
        <v>-0.00198414730752328</v>
      </c>
      <c r="BO202" s="1"/>
      <c r="BP202" s="1"/>
      <c r="BQ202" s="1">
        <f t="shared" si="15"/>
        <v>201</v>
      </c>
      <c r="BR202" s="1">
        <f t="shared" si="13"/>
        <v>0.2478421702</v>
      </c>
      <c r="BS202" s="1">
        <v>0.5581395348837209</v>
      </c>
      <c r="BT202" s="1">
        <v>0.5660377358490566</v>
      </c>
      <c r="BU202" s="1">
        <v>0.5651162790697675</v>
      </c>
      <c r="BV202" s="1"/>
      <c r="BW202" s="1"/>
    </row>
    <row r="203" ht="12.0" customHeight="1">
      <c r="A203" s="39"/>
      <c r="B203" s="39"/>
      <c r="C203" s="3" t="s">
        <v>137</v>
      </c>
      <c r="D203" s="3">
        <v>272.0</v>
      </c>
      <c r="E203" s="24">
        <v>10.0</v>
      </c>
      <c r="F203" s="25">
        <v>21.0</v>
      </c>
      <c r="G203" s="24">
        <v>229.0</v>
      </c>
      <c r="H203" s="25">
        <v>317.0</v>
      </c>
      <c r="I203" s="26">
        <f t="shared" si="2"/>
        <v>0.3225806452</v>
      </c>
      <c r="J203" s="27">
        <f t="shared" si="3"/>
        <v>0.4194139194</v>
      </c>
      <c r="K203" s="28">
        <f t="shared" si="4"/>
        <v>0.4142114385</v>
      </c>
      <c r="L203" s="29">
        <f t="shared" si="5"/>
        <v>0.5667244367</v>
      </c>
      <c r="M203" s="10">
        <f t="shared" si="6"/>
        <v>17.61290323</v>
      </c>
      <c r="N203" s="30">
        <f t="shared" si="7"/>
        <v>0.4085762911</v>
      </c>
      <c r="O203" s="31">
        <f t="shared" si="8"/>
        <v>0.00563514738</v>
      </c>
      <c r="P203" s="32">
        <f t="shared" si="9"/>
        <v>0.4256240001</v>
      </c>
      <c r="Q203" s="33">
        <f t="shared" si="10"/>
        <v>-0.006210080653</v>
      </c>
      <c r="R203" s="1"/>
      <c r="S203" s="16">
        <v>0.42562399950708296</v>
      </c>
      <c r="T203" s="16">
        <v>0.4194139194139194</v>
      </c>
      <c r="U203" s="16">
        <v>-0.001966502062252684</v>
      </c>
      <c r="V203" s="16">
        <v>-0.0029460575086605045</v>
      </c>
      <c r="W203" s="1"/>
      <c r="X203" s="1"/>
      <c r="Y203" s="19"/>
      <c r="Z203" s="19"/>
      <c r="AA203" s="19"/>
      <c r="AB203" s="1"/>
      <c r="AC203" s="21" t="s">
        <v>87</v>
      </c>
      <c r="AD203" s="21">
        <v>31.0</v>
      </c>
      <c r="AE203" s="21">
        <v>23.0</v>
      </c>
      <c r="AF203" s="26">
        <v>0.475935828877005</v>
      </c>
      <c r="AG203" s="27">
        <v>0.654659357870008</v>
      </c>
      <c r="AH203" s="36">
        <v>0.631830601092896</v>
      </c>
      <c r="AI203" s="1"/>
      <c r="AJ203" s="1"/>
      <c r="AK203" s="1"/>
      <c r="AL203" s="1"/>
      <c r="AM203" s="1"/>
      <c r="AN203" s="1"/>
      <c r="AO203" s="1">
        <v>20.0</v>
      </c>
      <c r="AP203" s="16">
        <v>0.4114</v>
      </c>
      <c r="AQ203" s="1">
        <v>0.8666842228</v>
      </c>
      <c r="AR203" s="1">
        <v>0.05736441</v>
      </c>
      <c r="AS203" s="1"/>
      <c r="AT203" s="26">
        <v>0.476793248945148</v>
      </c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21" t="s">
        <v>87</v>
      </c>
      <c r="BF203" s="21">
        <v>31.0</v>
      </c>
      <c r="BG203" s="21">
        <v>23.0</v>
      </c>
      <c r="BH203" s="26">
        <v>0.475935828877005</v>
      </c>
      <c r="BI203" s="27">
        <v>0.654659357870008</v>
      </c>
      <c r="BJ203" s="30">
        <f t="shared" si="11"/>
        <v>0.6323605778</v>
      </c>
      <c r="BK203" s="36">
        <v>0.631830601092896</v>
      </c>
      <c r="BL203" s="31">
        <f t="shared" si="12"/>
        <v>-0.0005299766582</v>
      </c>
      <c r="BM203" s="1"/>
      <c r="BN203" s="31">
        <v>-0.00196650206225268</v>
      </c>
      <c r="BO203" s="1"/>
      <c r="BP203" s="1"/>
      <c r="BQ203" s="1">
        <f t="shared" si="15"/>
        <v>202</v>
      </c>
      <c r="BR203" s="1">
        <f t="shared" si="13"/>
        <v>0.2490752158</v>
      </c>
      <c r="BS203" s="1">
        <v>0.6190476190476191</v>
      </c>
      <c r="BT203" s="1">
        <v>0.5555555555555556</v>
      </c>
      <c r="BU203" s="1">
        <v>0.5658914728682171</v>
      </c>
      <c r="BV203" s="1"/>
      <c r="BW203" s="1"/>
    </row>
    <row r="204" ht="12.0" customHeight="1">
      <c r="A204" s="39"/>
      <c r="B204" s="39"/>
      <c r="C204" s="3" t="s">
        <v>70</v>
      </c>
      <c r="D204" s="3">
        <v>273.0</v>
      </c>
      <c r="E204" s="24">
        <v>13.0</v>
      </c>
      <c r="F204" s="25">
        <v>39.0</v>
      </c>
      <c r="G204" s="24">
        <v>260.0</v>
      </c>
      <c r="H204" s="25">
        <v>243.0</v>
      </c>
      <c r="I204" s="26">
        <f t="shared" si="2"/>
        <v>0.25</v>
      </c>
      <c r="J204" s="27">
        <f t="shared" si="3"/>
        <v>0.5168986083</v>
      </c>
      <c r="K204" s="28">
        <f t="shared" si="4"/>
        <v>0.4918918919</v>
      </c>
      <c r="L204" s="29">
        <f t="shared" si="5"/>
        <v>0.4612612613</v>
      </c>
      <c r="M204" s="10">
        <f t="shared" si="6"/>
        <v>9.673076923</v>
      </c>
      <c r="N204" s="30">
        <f t="shared" si="7"/>
        <v>0.493196295</v>
      </c>
      <c r="O204" s="31">
        <f t="shared" si="8"/>
        <v>-0.001304403101</v>
      </c>
      <c r="P204" s="32">
        <f t="shared" si="9"/>
        <v>0.5154830868</v>
      </c>
      <c r="Q204" s="33">
        <f t="shared" si="10"/>
        <v>0.001415521542</v>
      </c>
      <c r="R204" s="1"/>
      <c r="S204" s="16">
        <v>0.5154830864769636</v>
      </c>
      <c r="T204" s="16">
        <v>0.5168986083499006</v>
      </c>
      <c r="U204" s="16">
        <v>-0.001955990854966616</v>
      </c>
      <c r="V204" s="16">
        <v>-0.0029303798930375713</v>
      </c>
      <c r="W204" s="1"/>
      <c r="X204" s="1"/>
      <c r="Y204" s="19"/>
      <c r="Z204" s="19"/>
      <c r="AA204" s="19"/>
      <c r="AB204" s="1"/>
      <c r="AC204" s="21" t="s">
        <v>398</v>
      </c>
      <c r="AD204" s="21">
        <v>874.0</v>
      </c>
      <c r="AE204" s="21">
        <v>23.0</v>
      </c>
      <c r="AF204" s="26">
        <v>0.476190476190476</v>
      </c>
      <c r="AG204" s="27">
        <v>0.678807947019868</v>
      </c>
      <c r="AH204" s="36">
        <v>0.665634674922601</v>
      </c>
      <c r="AI204" s="1"/>
      <c r="AJ204" s="1"/>
      <c r="AK204" s="1"/>
      <c r="AL204" s="1"/>
      <c r="AM204" s="1"/>
      <c r="AN204" s="1"/>
      <c r="AO204" s="1">
        <v>21.0</v>
      </c>
      <c r="AP204" s="16">
        <v>0.4305</v>
      </c>
      <c r="AQ204" s="1">
        <v>0.913968</v>
      </c>
      <c r="AR204" s="1">
        <v>0.0349317985</v>
      </c>
      <c r="AS204" s="1"/>
      <c r="AT204" s="26">
        <v>0.477272727272727</v>
      </c>
      <c r="AU204" s="26">
        <v>0.482142857142857</v>
      </c>
      <c r="AV204" s="1"/>
      <c r="AW204" s="1"/>
      <c r="AX204" s="1"/>
      <c r="AY204" s="1"/>
      <c r="AZ204" s="1"/>
      <c r="BA204" s="1"/>
      <c r="BB204" s="1"/>
      <c r="BC204" s="1"/>
      <c r="BD204" s="1"/>
      <c r="BE204" s="21" t="s">
        <v>398</v>
      </c>
      <c r="BF204" s="21">
        <v>874.0</v>
      </c>
      <c r="BG204" s="21">
        <v>23.0</v>
      </c>
      <c r="BH204" s="26">
        <v>0.476190476190476</v>
      </c>
      <c r="BI204" s="27">
        <v>0.678807947019868</v>
      </c>
      <c r="BJ204" s="30">
        <f t="shared" si="11"/>
        <v>0.6535780897</v>
      </c>
      <c r="BK204" s="36">
        <v>0.665634674922601</v>
      </c>
      <c r="BL204" s="31">
        <f t="shared" si="12"/>
        <v>0.01205658521</v>
      </c>
      <c r="BM204" s="1"/>
      <c r="BN204" s="31">
        <v>-0.00195599085496662</v>
      </c>
      <c r="BO204" s="1"/>
      <c r="BP204" s="1"/>
      <c r="BQ204" s="1">
        <f t="shared" si="15"/>
        <v>203</v>
      </c>
      <c r="BR204" s="1">
        <f t="shared" si="13"/>
        <v>0.2503082614</v>
      </c>
      <c r="BS204" s="1">
        <v>0.6038961038961039</v>
      </c>
      <c r="BT204" s="1">
        <v>0.5595984943538268</v>
      </c>
      <c r="BU204" s="1">
        <v>0.5667718191377498</v>
      </c>
      <c r="BV204" s="1"/>
      <c r="BW204" s="1"/>
    </row>
    <row r="205" ht="12.0" customHeight="1">
      <c r="A205" s="39"/>
      <c r="B205" s="39"/>
      <c r="C205" s="3" t="s">
        <v>194</v>
      </c>
      <c r="D205" s="3">
        <v>274.0</v>
      </c>
      <c r="E205" s="24">
        <v>23.0</v>
      </c>
      <c r="F205" s="25">
        <v>41.0</v>
      </c>
      <c r="G205" s="24">
        <v>400.0</v>
      </c>
      <c r="H205" s="25">
        <v>361.0</v>
      </c>
      <c r="I205" s="26">
        <f t="shared" si="2"/>
        <v>0.359375</v>
      </c>
      <c r="J205" s="27">
        <f t="shared" si="3"/>
        <v>0.5256241787</v>
      </c>
      <c r="K205" s="28">
        <f t="shared" si="4"/>
        <v>0.5127272727</v>
      </c>
      <c r="L205" s="29">
        <f t="shared" si="5"/>
        <v>0.4654545455</v>
      </c>
      <c r="M205" s="10">
        <f t="shared" si="6"/>
        <v>11.890625</v>
      </c>
      <c r="N205" s="30">
        <f t="shared" si="7"/>
        <v>0.5075698747</v>
      </c>
      <c r="O205" s="31">
        <f t="shared" si="8"/>
        <v>0.005157398018</v>
      </c>
      <c r="P205" s="32">
        <f t="shared" si="9"/>
        <v>0.5313528308</v>
      </c>
      <c r="Q205" s="33">
        <f t="shared" si="10"/>
        <v>-0.005728652039</v>
      </c>
      <c r="R205" s="1"/>
      <c r="S205" s="16">
        <v>0.531352830050371</v>
      </c>
      <c r="T205" s="16">
        <v>0.5256241787122208</v>
      </c>
      <c r="U205" s="16">
        <v>-0.0019403262730782744</v>
      </c>
      <c r="V205" s="16">
        <v>-0.002909190314522969</v>
      </c>
      <c r="W205" s="1"/>
      <c r="X205" s="1"/>
      <c r="Y205" s="19"/>
      <c r="Z205" s="19"/>
      <c r="AA205" s="19"/>
      <c r="AB205" s="1"/>
      <c r="AC205" s="21" t="s">
        <v>399</v>
      </c>
      <c r="AD205" s="21">
        <v>1098.0</v>
      </c>
      <c r="AE205" s="21">
        <v>23.0</v>
      </c>
      <c r="AF205" s="26">
        <v>0.476635514018692</v>
      </c>
      <c r="AG205" s="27">
        <v>0.493449781659389</v>
      </c>
      <c r="AH205" s="36">
        <v>0.49169110459433</v>
      </c>
      <c r="AI205" s="1"/>
      <c r="AJ205" s="1"/>
      <c r="AK205" s="1"/>
      <c r="AL205" s="1"/>
      <c r="AM205" s="1"/>
      <c r="AN205" s="1"/>
      <c r="AO205" s="1">
        <v>22.0</v>
      </c>
      <c r="AP205" s="16">
        <v>0.4496</v>
      </c>
      <c r="AQ205" s="1">
        <v>0.8645409576</v>
      </c>
      <c r="AR205" s="1">
        <v>0.06107839277</v>
      </c>
      <c r="AS205" s="1"/>
      <c r="AT205" s="16">
        <f>AVERAGE(AT176:AT204)</f>
        <v>0.4691587818</v>
      </c>
      <c r="AU205" s="26">
        <v>0.486486486486487</v>
      </c>
      <c r="AV205" s="1"/>
      <c r="AW205" s="1"/>
      <c r="AX205" s="1"/>
      <c r="AY205" s="1"/>
      <c r="AZ205" s="1"/>
      <c r="BA205" s="1"/>
      <c r="BB205" s="1"/>
      <c r="BC205" s="1"/>
      <c r="BD205" s="1"/>
      <c r="BE205" s="21" t="s">
        <v>399</v>
      </c>
      <c r="BF205" s="21">
        <v>1098.0</v>
      </c>
      <c r="BG205" s="21">
        <v>23.0</v>
      </c>
      <c r="BH205" s="26">
        <v>0.476635514018692</v>
      </c>
      <c r="BI205" s="27">
        <v>0.493449781659389</v>
      </c>
      <c r="BJ205" s="30">
        <f t="shared" si="11"/>
        <v>0.4909605893</v>
      </c>
      <c r="BK205" s="36">
        <v>0.49169110459433</v>
      </c>
      <c r="BL205" s="31">
        <f t="shared" si="12"/>
        <v>0.0007305152671</v>
      </c>
      <c r="BM205" s="1"/>
      <c r="BN205" s="31">
        <v>-0.00194032627307839</v>
      </c>
      <c r="BO205" s="1"/>
      <c r="BP205" s="1"/>
      <c r="BQ205" s="1">
        <f t="shared" si="15"/>
        <v>204</v>
      </c>
      <c r="BR205" s="1">
        <f t="shared" si="13"/>
        <v>0.251541307</v>
      </c>
      <c r="BS205" s="1">
        <v>0.625</v>
      </c>
      <c r="BT205" s="1">
        <v>0.559322033898305</v>
      </c>
      <c r="BU205" s="1">
        <v>0.5671641791044776</v>
      </c>
      <c r="BV205" s="1"/>
      <c r="BW205" s="1"/>
    </row>
    <row r="206" ht="12.0" customHeight="1">
      <c r="A206" s="39"/>
      <c r="B206" s="39"/>
      <c r="C206" s="3" t="s">
        <v>208</v>
      </c>
      <c r="D206" s="3">
        <v>275.0</v>
      </c>
      <c r="E206" s="24">
        <v>43.0</v>
      </c>
      <c r="F206" s="25">
        <v>74.0</v>
      </c>
      <c r="G206" s="24">
        <v>612.0</v>
      </c>
      <c r="H206" s="25">
        <v>514.0</v>
      </c>
      <c r="I206" s="26">
        <f t="shared" si="2"/>
        <v>0.3675213675</v>
      </c>
      <c r="J206" s="27">
        <f t="shared" si="3"/>
        <v>0.5435168739</v>
      </c>
      <c r="K206" s="28">
        <f t="shared" si="4"/>
        <v>0.5269509252</v>
      </c>
      <c r="L206" s="29">
        <f t="shared" si="5"/>
        <v>0.4481094127</v>
      </c>
      <c r="M206" s="10">
        <f t="shared" si="6"/>
        <v>9.623931624</v>
      </c>
      <c r="N206" s="30">
        <f t="shared" si="7"/>
        <v>0.52429593</v>
      </c>
      <c r="O206" s="31">
        <f t="shared" si="8"/>
        <v>0.002654995138</v>
      </c>
      <c r="P206" s="32">
        <f t="shared" si="9"/>
        <v>0.5464711329</v>
      </c>
      <c r="Q206" s="33">
        <f t="shared" si="10"/>
        <v>-0.002954259055</v>
      </c>
      <c r="R206" s="1"/>
      <c r="S206" s="16">
        <v>0.5464711322112206</v>
      </c>
      <c r="T206" s="16">
        <v>0.5435168738898757</v>
      </c>
      <c r="U206" s="16">
        <v>-0.001937366108354932</v>
      </c>
      <c r="V206" s="16">
        <v>-0.0029057832534040706</v>
      </c>
      <c r="W206" s="1"/>
      <c r="X206" s="1"/>
      <c r="Y206" s="19"/>
      <c r="Z206" s="19"/>
      <c r="AA206" s="19"/>
      <c r="AB206" s="1"/>
      <c r="AC206" s="21" t="s">
        <v>400</v>
      </c>
      <c r="AD206" s="21">
        <v>718.0</v>
      </c>
      <c r="AE206" s="21">
        <v>23.0</v>
      </c>
      <c r="AF206" s="26">
        <v>0.476793248945148</v>
      </c>
      <c r="AG206" s="27">
        <v>0.528582034149963</v>
      </c>
      <c r="AH206" s="36">
        <v>0.520833333333333</v>
      </c>
      <c r="AI206" s="1"/>
      <c r="AJ206" s="1"/>
      <c r="AK206" s="1"/>
      <c r="AL206" s="1"/>
      <c r="AM206" s="1"/>
      <c r="AN206" s="1"/>
      <c r="AO206" s="1">
        <v>23.0</v>
      </c>
      <c r="AP206" s="16">
        <v>0.4692</v>
      </c>
      <c r="AQ206" s="1">
        <v>0.910124959</v>
      </c>
      <c r="AR206" s="1">
        <v>0.039864</v>
      </c>
      <c r="AS206" s="1"/>
      <c r="AT206" s="1"/>
      <c r="AU206" s="26">
        <v>0.486486486486487</v>
      </c>
      <c r="AV206" s="1"/>
      <c r="AW206" s="1"/>
      <c r="AX206" s="1"/>
      <c r="AY206" s="1"/>
      <c r="AZ206" s="1"/>
      <c r="BA206" s="1"/>
      <c r="BB206" s="1"/>
      <c r="BC206" s="1"/>
      <c r="BD206" s="1"/>
      <c r="BE206" s="21" t="s">
        <v>400</v>
      </c>
      <c r="BF206" s="21">
        <v>718.0</v>
      </c>
      <c r="BG206" s="21">
        <v>23.0</v>
      </c>
      <c r="BH206" s="26">
        <v>0.476793248945148</v>
      </c>
      <c r="BI206" s="27">
        <v>0.528582034149963</v>
      </c>
      <c r="BJ206" s="30">
        <f t="shared" si="11"/>
        <v>0.5218092066</v>
      </c>
      <c r="BK206" s="36">
        <v>0.520833333333333</v>
      </c>
      <c r="BL206" s="31">
        <f t="shared" si="12"/>
        <v>-0.0009758733093</v>
      </c>
      <c r="BM206" s="1"/>
      <c r="BN206" s="31">
        <v>-0.00193736610835504</v>
      </c>
      <c r="BO206" s="1"/>
      <c r="BP206" s="1"/>
      <c r="BQ206" s="1">
        <f t="shared" si="15"/>
        <v>205</v>
      </c>
      <c r="BR206" s="1">
        <f t="shared" si="13"/>
        <v>0.2527743527</v>
      </c>
      <c r="BS206" s="1">
        <v>0.43455497382198954</v>
      </c>
      <c r="BT206" s="1">
        <v>0.5951115834218916</v>
      </c>
      <c r="BU206" s="1">
        <v>0.5680212014134276</v>
      </c>
      <c r="BV206" s="1"/>
      <c r="BW206" s="1"/>
    </row>
    <row r="207" ht="12.0" customHeight="1">
      <c r="A207" s="39"/>
      <c r="B207" s="39"/>
      <c r="C207" s="3" t="s">
        <v>54</v>
      </c>
      <c r="D207" s="3">
        <v>276.0</v>
      </c>
      <c r="E207" s="24">
        <v>27.0</v>
      </c>
      <c r="F207" s="25">
        <v>82.0</v>
      </c>
      <c r="G207" s="24">
        <v>722.0</v>
      </c>
      <c r="H207" s="25">
        <v>1001.0</v>
      </c>
      <c r="I207" s="26">
        <f t="shared" si="2"/>
        <v>0.247706422</v>
      </c>
      <c r="J207" s="27">
        <f t="shared" si="3"/>
        <v>0.4190365641</v>
      </c>
      <c r="K207" s="28">
        <f t="shared" si="4"/>
        <v>0.4088427948</v>
      </c>
      <c r="L207" s="29">
        <f t="shared" si="5"/>
        <v>0.5611353712</v>
      </c>
      <c r="M207" s="10">
        <f t="shared" si="6"/>
        <v>15.80733945</v>
      </c>
      <c r="N207" s="30">
        <f t="shared" si="7"/>
        <v>0.402882793</v>
      </c>
      <c r="O207" s="31">
        <f t="shared" si="8"/>
        <v>0.005960001748</v>
      </c>
      <c r="P207" s="32">
        <f t="shared" si="9"/>
        <v>0.4255011602</v>
      </c>
      <c r="Q207" s="33">
        <f t="shared" si="10"/>
        <v>-0.006464596092</v>
      </c>
      <c r="R207" s="1"/>
      <c r="S207" s="16">
        <v>0.4255011598993955</v>
      </c>
      <c r="T207" s="16">
        <v>0.4190365641323273</v>
      </c>
      <c r="U207" s="16">
        <v>-0.0018745035063305604</v>
      </c>
      <c r="V207" s="16">
        <v>-0.0029039171873824765</v>
      </c>
      <c r="W207" s="1"/>
      <c r="X207" s="1"/>
      <c r="Y207" s="19"/>
      <c r="Z207" s="19"/>
      <c r="AA207" s="19"/>
      <c r="AB207" s="1"/>
      <c r="AC207" s="21" t="s">
        <v>401</v>
      </c>
      <c r="AD207" s="21">
        <v>1099.0</v>
      </c>
      <c r="AE207" s="21">
        <v>23.0</v>
      </c>
      <c r="AF207" s="26">
        <v>0.477272727272727</v>
      </c>
      <c r="AG207" s="27">
        <v>0.64808362369338</v>
      </c>
      <c r="AH207" s="36">
        <v>0.625377643504532</v>
      </c>
      <c r="AI207" s="1"/>
      <c r="AJ207" s="1"/>
      <c r="AK207" s="1"/>
      <c r="AL207" s="1"/>
      <c r="AM207" s="1"/>
      <c r="AN207" s="1"/>
      <c r="AO207" s="1">
        <v>24.0</v>
      </c>
      <c r="AP207" s="16">
        <f>0.01+(2*AO207)/100</f>
        <v>0.49</v>
      </c>
      <c r="AQ207" s="1"/>
      <c r="AR207" s="1"/>
      <c r="AS207" s="1"/>
      <c r="AT207" s="1"/>
      <c r="AU207" s="26">
        <v>0.486486486486487</v>
      </c>
      <c r="AV207" s="1"/>
      <c r="AW207" s="1"/>
      <c r="AX207" s="1"/>
      <c r="AY207" s="1"/>
      <c r="AZ207" s="1"/>
      <c r="BA207" s="1"/>
      <c r="BB207" s="1"/>
      <c r="BC207" s="1"/>
      <c r="BD207" s="1"/>
      <c r="BE207" s="21" t="s">
        <v>401</v>
      </c>
      <c r="BF207" s="21">
        <v>1099.0</v>
      </c>
      <c r="BG207" s="21">
        <v>23.0</v>
      </c>
      <c r="BH207" s="26">
        <v>0.477272727272727</v>
      </c>
      <c r="BI207" s="27">
        <v>0.64808362369338</v>
      </c>
      <c r="BJ207" s="30">
        <f t="shared" si="11"/>
        <v>0.6267185453</v>
      </c>
      <c r="BK207" s="36">
        <v>0.625377643504532</v>
      </c>
      <c r="BL207" s="31">
        <f t="shared" si="12"/>
        <v>-0.001340901842</v>
      </c>
      <c r="BM207" s="1"/>
      <c r="BN207" s="31">
        <v>-0.00187450350633067</v>
      </c>
      <c r="BO207" s="1"/>
      <c r="BP207" s="1"/>
      <c r="BQ207" s="1">
        <f t="shared" si="15"/>
        <v>206</v>
      </c>
      <c r="BR207" s="1">
        <f t="shared" si="13"/>
        <v>0.2540073983</v>
      </c>
      <c r="BS207" s="1">
        <v>0.3064516129032258</v>
      </c>
      <c r="BT207" s="1">
        <v>0.5919091554293825</v>
      </c>
      <c r="BU207" s="1">
        <v>0.5688193085453359</v>
      </c>
      <c r="BV207" s="1"/>
      <c r="BW207" s="1"/>
    </row>
    <row r="208" ht="12.0" customHeight="1">
      <c r="A208" s="39"/>
      <c r="B208" s="39"/>
      <c r="C208" s="3" t="s">
        <v>130</v>
      </c>
      <c r="D208" s="3">
        <v>277.0</v>
      </c>
      <c r="E208" s="24">
        <v>41.0</v>
      </c>
      <c r="F208" s="25">
        <v>92.0</v>
      </c>
      <c r="G208" s="24">
        <v>665.0</v>
      </c>
      <c r="H208" s="25">
        <v>1153.0</v>
      </c>
      <c r="I208" s="26">
        <f t="shared" si="2"/>
        <v>0.3082706767</v>
      </c>
      <c r="J208" s="27">
        <f t="shared" si="3"/>
        <v>0.3657865787</v>
      </c>
      <c r="K208" s="28">
        <f t="shared" si="4"/>
        <v>0.3618657099</v>
      </c>
      <c r="L208" s="29">
        <f t="shared" si="5"/>
        <v>0.6119938493</v>
      </c>
      <c r="M208" s="10">
        <f t="shared" si="6"/>
        <v>13.66917293</v>
      </c>
      <c r="N208" s="30">
        <f t="shared" si="7"/>
        <v>0.35858559</v>
      </c>
      <c r="O208" s="31">
        <f t="shared" si="8"/>
        <v>0.003280119883</v>
      </c>
      <c r="P208" s="32">
        <f t="shared" si="9"/>
        <v>0.3693903318</v>
      </c>
      <c r="Q208" s="33">
        <f t="shared" si="10"/>
        <v>-0.003603753175</v>
      </c>
      <c r="R208" s="1"/>
      <c r="S208" s="16">
        <v>0.36939033132306914</v>
      </c>
      <c r="T208" s="16">
        <v>0.3657865786578658</v>
      </c>
      <c r="U208" s="16">
        <v>-0.0018422000096857127</v>
      </c>
      <c r="V208" s="16">
        <v>-0.0029013545471384683</v>
      </c>
      <c r="W208" s="1"/>
      <c r="X208" s="1"/>
      <c r="Y208" s="19"/>
      <c r="Z208" s="19"/>
      <c r="AA208" s="19"/>
      <c r="AB208" s="1"/>
      <c r="AC208" s="21" t="s">
        <v>315</v>
      </c>
      <c r="AD208" s="21">
        <v>194.0</v>
      </c>
      <c r="AE208" s="21">
        <v>24.0</v>
      </c>
      <c r="AF208" s="26">
        <v>0.482142857142857</v>
      </c>
      <c r="AG208" s="27">
        <v>0.591637010676157</v>
      </c>
      <c r="AH208" s="36">
        <v>0.577399380804954</v>
      </c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26">
        <v>0.486842105263158</v>
      </c>
      <c r="AV208" s="1"/>
      <c r="AW208" s="1"/>
      <c r="AX208" s="1"/>
      <c r="AY208" s="1"/>
      <c r="AZ208" s="1"/>
      <c r="BA208" s="1"/>
      <c r="BB208" s="1"/>
      <c r="BC208" s="1"/>
      <c r="BD208" s="1"/>
      <c r="BE208" s="21" t="s">
        <v>315</v>
      </c>
      <c r="BF208" s="21">
        <v>194.0</v>
      </c>
      <c r="BG208" s="21">
        <v>24.0</v>
      </c>
      <c r="BH208" s="26">
        <v>0.482142857142857</v>
      </c>
      <c r="BI208" s="27">
        <v>0.591637010676157</v>
      </c>
      <c r="BJ208" s="30">
        <f t="shared" si="11"/>
        <v>0.5777215609</v>
      </c>
      <c r="BK208" s="36">
        <v>0.577399380804954</v>
      </c>
      <c r="BL208" s="31">
        <f t="shared" si="12"/>
        <v>-0.0003221800962</v>
      </c>
      <c r="BM208" s="1"/>
      <c r="BN208" s="31">
        <v>-0.00184220000968582</v>
      </c>
      <c r="BO208" s="1"/>
      <c r="BP208" s="1"/>
      <c r="BQ208" s="1">
        <f t="shared" si="15"/>
        <v>207</v>
      </c>
      <c r="BR208" s="1">
        <f t="shared" si="13"/>
        <v>0.2552404439</v>
      </c>
      <c r="BS208" s="1">
        <v>0.4626865671641791</v>
      </c>
      <c r="BT208" s="1">
        <v>0.5838383838383838</v>
      </c>
      <c r="BU208" s="1">
        <v>0.5693950177935944</v>
      </c>
      <c r="BV208" s="1"/>
      <c r="BW208" s="1"/>
    </row>
    <row r="209" ht="12.0" customHeight="1">
      <c r="A209" s="39"/>
      <c r="B209" s="39"/>
      <c r="C209" s="3" t="s">
        <v>367</v>
      </c>
      <c r="D209" s="3">
        <v>278.0</v>
      </c>
      <c r="E209" s="24">
        <v>23.0</v>
      </c>
      <c r="F209" s="25">
        <v>27.0</v>
      </c>
      <c r="G209" s="24">
        <v>366.0</v>
      </c>
      <c r="H209" s="25">
        <v>629.0</v>
      </c>
      <c r="I209" s="26">
        <f t="shared" si="2"/>
        <v>0.46</v>
      </c>
      <c r="J209" s="27">
        <f t="shared" si="3"/>
        <v>0.367839196</v>
      </c>
      <c r="K209" s="28">
        <f t="shared" si="4"/>
        <v>0.3722488038</v>
      </c>
      <c r="L209" s="29">
        <f t="shared" si="5"/>
        <v>0.623923445</v>
      </c>
      <c r="M209" s="10">
        <f t="shared" si="6"/>
        <v>19.9</v>
      </c>
      <c r="N209" s="30">
        <f t="shared" si="7"/>
        <v>0.3782702198</v>
      </c>
      <c r="O209" s="31">
        <f t="shared" si="8"/>
        <v>-0.006021415935</v>
      </c>
      <c r="P209" s="32">
        <f t="shared" si="9"/>
        <v>0.3610025822</v>
      </c>
      <c r="Q209" s="33">
        <f t="shared" si="10"/>
        <v>0.00683661376</v>
      </c>
      <c r="R209" s="1"/>
      <c r="S209" s="16">
        <v>0.36100258104634775</v>
      </c>
      <c r="T209" s="16">
        <v>0.3678391959798995</v>
      </c>
      <c r="U209" s="16">
        <v>-0.0018215643749140975</v>
      </c>
      <c r="V209" s="16">
        <v>-0.0028989410692104034</v>
      </c>
      <c r="W209" s="1"/>
      <c r="X209" s="1"/>
      <c r="Y209" s="19"/>
      <c r="Z209" s="19"/>
      <c r="AA209" s="19"/>
      <c r="AB209" s="1"/>
      <c r="AC209" s="21" t="s">
        <v>402</v>
      </c>
      <c r="AD209" s="21">
        <v>1082.0</v>
      </c>
      <c r="AE209" s="21">
        <v>24.0</v>
      </c>
      <c r="AF209" s="26">
        <v>0.486486486486487</v>
      </c>
      <c r="AG209" s="27">
        <v>0.508771929824561</v>
      </c>
      <c r="AH209" s="36">
        <v>0.504807692307692</v>
      </c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26">
        <v>0.488038277511962</v>
      </c>
      <c r="AV209" s="1"/>
      <c r="AW209" s="1"/>
      <c r="AX209" s="1"/>
      <c r="AY209" s="1"/>
      <c r="AZ209" s="1"/>
      <c r="BA209" s="1"/>
      <c r="BB209" s="1"/>
      <c r="BC209" s="1"/>
      <c r="BD209" s="1"/>
      <c r="BE209" s="21" t="s">
        <v>402</v>
      </c>
      <c r="BF209" s="21">
        <v>1082.0</v>
      </c>
      <c r="BG209" s="21">
        <v>24.0</v>
      </c>
      <c r="BH209" s="26">
        <v>0.486486486486487</v>
      </c>
      <c r="BI209" s="27">
        <v>0.508771929824561</v>
      </c>
      <c r="BJ209" s="30">
        <f t="shared" si="11"/>
        <v>0.5056428988</v>
      </c>
      <c r="BK209" s="36">
        <v>0.504807692307692</v>
      </c>
      <c r="BL209" s="31">
        <f t="shared" si="12"/>
        <v>-0.0008352064564</v>
      </c>
      <c r="BM209" s="1"/>
      <c r="BN209" s="31">
        <v>-0.0018215643749141</v>
      </c>
      <c r="BO209" s="1"/>
      <c r="BP209" s="1"/>
      <c r="BQ209" s="1">
        <f t="shared" si="15"/>
        <v>208</v>
      </c>
      <c r="BR209" s="1">
        <f t="shared" si="13"/>
        <v>0.2564734895</v>
      </c>
      <c r="BS209" s="1">
        <v>0.42758620689655175</v>
      </c>
      <c r="BT209" s="1">
        <v>0.5837387074357192</v>
      </c>
      <c r="BU209" s="1">
        <v>0.5694444444444444</v>
      </c>
      <c r="BV209" s="1"/>
      <c r="BW209" s="1"/>
    </row>
    <row r="210" ht="12.0" customHeight="1">
      <c r="A210" s="39"/>
      <c r="B210" s="39"/>
      <c r="C210" s="3" t="s">
        <v>62</v>
      </c>
      <c r="D210" s="3">
        <v>282.0</v>
      </c>
      <c r="E210" s="24">
        <v>6.0</v>
      </c>
      <c r="F210" s="25">
        <v>18.0</v>
      </c>
      <c r="G210" s="24">
        <v>76.0</v>
      </c>
      <c r="H210" s="25">
        <v>138.0</v>
      </c>
      <c r="I210" s="26">
        <f t="shared" si="2"/>
        <v>0.25</v>
      </c>
      <c r="J210" s="27">
        <f t="shared" si="3"/>
        <v>0.3551401869</v>
      </c>
      <c r="K210" s="28">
        <f t="shared" si="4"/>
        <v>0.3445378151</v>
      </c>
      <c r="L210" s="29">
        <f t="shared" si="5"/>
        <v>0.6050420168</v>
      </c>
      <c r="M210" s="10">
        <f t="shared" si="6"/>
        <v>8.916666667</v>
      </c>
      <c r="N210" s="30">
        <f t="shared" si="7"/>
        <v>0.3441359096</v>
      </c>
      <c r="O210" s="31">
        <f t="shared" si="8"/>
        <v>0.000401905485</v>
      </c>
      <c r="P210" s="32">
        <f t="shared" si="9"/>
        <v>0.3555763296</v>
      </c>
      <c r="Q210" s="33">
        <f t="shared" si="10"/>
        <v>-0.0004361426858</v>
      </c>
      <c r="R210" s="1"/>
      <c r="S210" s="16">
        <v>0.3555763292704074</v>
      </c>
      <c r="T210" s="16">
        <v>0.35514018691588783</v>
      </c>
      <c r="U210" s="16">
        <v>-0.0018125434967003473</v>
      </c>
      <c r="V210" s="16">
        <v>-0.0028921686338299057</v>
      </c>
      <c r="W210" s="1"/>
      <c r="X210" s="1"/>
      <c r="Y210" s="19"/>
      <c r="Z210" s="19"/>
      <c r="AA210" s="19"/>
      <c r="AB210" s="1"/>
      <c r="AC210" s="21" t="s">
        <v>388</v>
      </c>
      <c r="AD210" s="21">
        <v>263.0</v>
      </c>
      <c r="AE210" s="21">
        <v>24.0</v>
      </c>
      <c r="AF210" s="26">
        <v>0.486486486486487</v>
      </c>
      <c r="AG210" s="27">
        <v>0.53030303030303</v>
      </c>
      <c r="AH210" s="36">
        <v>0.525449101796407</v>
      </c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26">
        <v>0.490384615384615</v>
      </c>
      <c r="AV210" s="1"/>
      <c r="AW210" s="1"/>
      <c r="AX210" s="1"/>
      <c r="AY210" s="1"/>
      <c r="AZ210" s="1"/>
      <c r="BA210" s="1"/>
      <c r="BB210" s="1"/>
      <c r="BC210" s="1"/>
      <c r="BD210" s="1"/>
      <c r="BE210" s="21" t="s">
        <v>388</v>
      </c>
      <c r="BF210" s="21">
        <v>263.0</v>
      </c>
      <c r="BG210" s="21">
        <v>24.0</v>
      </c>
      <c r="BH210" s="26">
        <v>0.486486486486487</v>
      </c>
      <c r="BI210" s="27">
        <v>0.53030303030303</v>
      </c>
      <c r="BJ210" s="30">
        <f t="shared" si="11"/>
        <v>0.5244959959</v>
      </c>
      <c r="BK210" s="36">
        <v>0.525449101796407</v>
      </c>
      <c r="BL210" s="31">
        <f t="shared" si="12"/>
        <v>0.0009531059161</v>
      </c>
      <c r="BM210" s="1"/>
      <c r="BN210" s="31">
        <v>-0.00181254349670029</v>
      </c>
      <c r="BO210" s="1"/>
      <c r="BP210" s="1"/>
      <c r="BQ210" s="1">
        <f t="shared" si="15"/>
        <v>209</v>
      </c>
      <c r="BR210" s="1">
        <f t="shared" si="13"/>
        <v>0.2577065351</v>
      </c>
      <c r="BS210" s="1">
        <v>0.625</v>
      </c>
      <c r="BT210" s="1">
        <v>0.5625</v>
      </c>
      <c r="BU210" s="1">
        <v>0.5694444444444444</v>
      </c>
      <c r="BV210" s="1"/>
      <c r="BW210" s="1"/>
    </row>
    <row r="211" ht="12.0" customHeight="1">
      <c r="A211" s="39"/>
      <c r="B211" s="39"/>
      <c r="C211" s="3" t="s">
        <v>58</v>
      </c>
      <c r="D211" s="3">
        <v>283.0</v>
      </c>
      <c r="E211" s="24">
        <v>12.0</v>
      </c>
      <c r="F211" s="25">
        <v>36.0</v>
      </c>
      <c r="G211" s="24">
        <v>178.0</v>
      </c>
      <c r="H211" s="25">
        <v>464.0</v>
      </c>
      <c r="I211" s="26">
        <f t="shared" si="2"/>
        <v>0.25</v>
      </c>
      <c r="J211" s="27">
        <f t="shared" si="3"/>
        <v>0.277258567</v>
      </c>
      <c r="K211" s="28">
        <f t="shared" si="4"/>
        <v>0.2753623188</v>
      </c>
      <c r="L211" s="29">
        <f t="shared" si="5"/>
        <v>0.6898550725</v>
      </c>
      <c r="M211" s="10">
        <f t="shared" si="6"/>
        <v>13.375</v>
      </c>
      <c r="N211" s="30">
        <f t="shared" si="7"/>
        <v>0.2723679969</v>
      </c>
      <c r="O211" s="31">
        <f t="shared" si="8"/>
        <v>0.002994321972</v>
      </c>
      <c r="P211" s="32">
        <f t="shared" si="9"/>
        <v>0.2805079668</v>
      </c>
      <c r="Q211" s="33">
        <f t="shared" si="10"/>
        <v>-0.003249399861</v>
      </c>
      <c r="R211" s="1"/>
      <c r="S211" s="16">
        <v>0.2805079665080952</v>
      </c>
      <c r="T211" s="16">
        <v>0.2772585669781931</v>
      </c>
      <c r="U211" s="16">
        <v>-0.001795814272152807</v>
      </c>
      <c r="V211" s="16">
        <v>-0.0028007328631712847</v>
      </c>
      <c r="W211" s="1"/>
      <c r="X211" s="1"/>
      <c r="Y211" s="19"/>
      <c r="Z211" s="19"/>
      <c r="AA211" s="19"/>
      <c r="AB211" s="1"/>
      <c r="AC211" s="21" t="s">
        <v>403</v>
      </c>
      <c r="AD211" s="21">
        <v>450.0</v>
      </c>
      <c r="AE211" s="21">
        <v>24.0</v>
      </c>
      <c r="AF211" s="26">
        <v>0.486486486486487</v>
      </c>
      <c r="AG211" s="27">
        <v>0.603960396039604</v>
      </c>
      <c r="AH211" s="36">
        <v>0.588946459412781</v>
      </c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26">
        <v>0.490566037735849</v>
      </c>
      <c r="AV211" s="1"/>
      <c r="AW211" s="1"/>
      <c r="AX211" s="1"/>
      <c r="AY211" s="1"/>
      <c r="AZ211" s="1"/>
      <c r="BA211" s="1"/>
      <c r="BB211" s="1"/>
      <c r="BC211" s="1"/>
      <c r="BD211" s="1"/>
      <c r="BE211" s="21" t="s">
        <v>403</v>
      </c>
      <c r="BF211" s="21">
        <v>450.0</v>
      </c>
      <c r="BG211" s="21">
        <v>24.0</v>
      </c>
      <c r="BH211" s="26">
        <v>0.486486486486487</v>
      </c>
      <c r="BI211" s="27">
        <v>0.603960396039604</v>
      </c>
      <c r="BJ211" s="30">
        <f t="shared" si="11"/>
        <v>0.5889919779</v>
      </c>
      <c r="BK211" s="36">
        <v>0.588946459412781</v>
      </c>
      <c r="BL211" s="31">
        <f t="shared" si="12"/>
        <v>-0.0000455184982</v>
      </c>
      <c r="BM211" s="1"/>
      <c r="BN211" s="31">
        <v>-0.00179581427215281</v>
      </c>
      <c r="BO211" s="1"/>
      <c r="BP211" s="1"/>
      <c r="BQ211" s="1">
        <f t="shared" si="15"/>
        <v>210</v>
      </c>
      <c r="BR211" s="1">
        <f t="shared" si="13"/>
        <v>0.2589395808</v>
      </c>
      <c r="BS211" s="1">
        <v>0.5394736842105263</v>
      </c>
      <c r="BT211" s="1">
        <v>0.5757575757575758</v>
      </c>
      <c r="BU211" s="1">
        <v>0.5694760820045558</v>
      </c>
      <c r="BV211" s="1"/>
      <c r="BW211" s="1"/>
    </row>
    <row r="212" ht="12.0" customHeight="1">
      <c r="A212" s="39"/>
      <c r="B212" s="39"/>
      <c r="C212" s="3" t="s">
        <v>31</v>
      </c>
      <c r="D212" s="3">
        <v>284.0</v>
      </c>
      <c r="E212" s="24">
        <v>11.0</v>
      </c>
      <c r="F212" s="25">
        <v>57.0</v>
      </c>
      <c r="G212" s="24">
        <v>242.0</v>
      </c>
      <c r="H212" s="25">
        <v>525.0</v>
      </c>
      <c r="I212" s="26">
        <f t="shared" si="2"/>
        <v>0.1617647059</v>
      </c>
      <c r="J212" s="27">
        <f t="shared" si="3"/>
        <v>0.3155149935</v>
      </c>
      <c r="K212" s="28">
        <f t="shared" si="4"/>
        <v>0.302994012</v>
      </c>
      <c r="L212" s="29">
        <f t="shared" si="5"/>
        <v>0.6419161677</v>
      </c>
      <c r="M212" s="10">
        <f t="shared" si="6"/>
        <v>11.27941176</v>
      </c>
      <c r="N212" s="30">
        <f t="shared" si="7"/>
        <v>0.3020881943</v>
      </c>
      <c r="O212" s="31">
        <f t="shared" si="8"/>
        <v>0.0009058176905</v>
      </c>
      <c r="P212" s="32">
        <f t="shared" si="9"/>
        <v>0.3164800485</v>
      </c>
      <c r="Q212" s="33">
        <f t="shared" si="10"/>
        <v>-0.0009650550396</v>
      </c>
      <c r="R212" s="1"/>
      <c r="S212" s="16">
        <v>0.31648004838450094</v>
      </c>
      <c r="T212" s="16">
        <v>0.3155149934810952</v>
      </c>
      <c r="U212" s="16">
        <v>-0.0017939487827941525</v>
      </c>
      <c r="V212" s="16">
        <v>-0.0027621045215985296</v>
      </c>
      <c r="W212" s="1"/>
      <c r="X212" s="1"/>
      <c r="Y212" s="19"/>
      <c r="Z212" s="19"/>
      <c r="AA212" s="19"/>
      <c r="AB212" s="1"/>
      <c r="AC212" s="21" t="s">
        <v>404</v>
      </c>
      <c r="AD212" s="21">
        <v>875.0</v>
      </c>
      <c r="AE212" s="21">
        <v>24.0</v>
      </c>
      <c r="AF212" s="26">
        <v>0.486842105263158</v>
      </c>
      <c r="AG212" s="27">
        <v>0.641940085592011</v>
      </c>
      <c r="AH212" s="36">
        <v>0.626769626769627</v>
      </c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26">
        <v>0.5</v>
      </c>
      <c r="AU212" s="26">
        <v>0.492822966507177</v>
      </c>
      <c r="AV212" s="1"/>
      <c r="AW212" s="1"/>
      <c r="AX212" s="1"/>
      <c r="AY212" s="1"/>
      <c r="AZ212" s="1"/>
      <c r="BA212" s="1"/>
      <c r="BB212" s="1"/>
      <c r="BC212" s="1"/>
      <c r="BD212" s="1"/>
      <c r="BE212" s="21" t="s">
        <v>404</v>
      </c>
      <c r="BF212" s="21">
        <v>875.0</v>
      </c>
      <c r="BG212" s="21">
        <v>24.0</v>
      </c>
      <c r="BH212" s="26">
        <v>0.486842105263158</v>
      </c>
      <c r="BI212" s="27">
        <v>0.641940085592011</v>
      </c>
      <c r="BJ212" s="30">
        <f t="shared" si="11"/>
        <v>0.6222839303</v>
      </c>
      <c r="BK212" s="36">
        <v>0.626769626769627</v>
      </c>
      <c r="BL212" s="31">
        <f t="shared" si="12"/>
        <v>0.004485696453</v>
      </c>
      <c r="BM212" s="1"/>
      <c r="BN212" s="31">
        <v>-0.00179394878279415</v>
      </c>
      <c r="BO212" s="1"/>
      <c r="BP212" s="1"/>
      <c r="BQ212" s="1">
        <f t="shared" si="15"/>
        <v>211</v>
      </c>
      <c r="BR212" s="1">
        <f t="shared" si="13"/>
        <v>0.2601726264</v>
      </c>
      <c r="BS212" s="1">
        <v>0.49282296650717705</v>
      </c>
      <c r="BT212" s="1">
        <v>0.5785354946897708</v>
      </c>
      <c r="BU212" s="1">
        <v>0.5695695695695696</v>
      </c>
      <c r="BV212" s="1"/>
      <c r="BW212" s="1"/>
    </row>
    <row r="213" ht="12.0" customHeight="1">
      <c r="A213" s="39"/>
      <c r="B213" s="39"/>
      <c r="C213" s="3" t="s">
        <v>405</v>
      </c>
      <c r="D213" s="3">
        <v>285.0</v>
      </c>
      <c r="E213" s="24">
        <v>178.0</v>
      </c>
      <c r="F213" s="25">
        <v>160.0</v>
      </c>
      <c r="G213" s="24">
        <v>1625.0</v>
      </c>
      <c r="H213" s="25">
        <v>756.0</v>
      </c>
      <c r="I213" s="26">
        <f t="shared" si="2"/>
        <v>0.5266272189</v>
      </c>
      <c r="J213" s="27">
        <f t="shared" si="3"/>
        <v>0.6824863503</v>
      </c>
      <c r="K213" s="28">
        <f t="shared" si="4"/>
        <v>0.663111438</v>
      </c>
      <c r="L213" s="29">
        <f t="shared" si="5"/>
        <v>0.3435086429</v>
      </c>
      <c r="M213" s="10">
        <f t="shared" si="6"/>
        <v>7.044378698</v>
      </c>
      <c r="N213" s="30">
        <f t="shared" si="7"/>
        <v>0.6618023333</v>
      </c>
      <c r="O213" s="31">
        <f t="shared" si="8"/>
        <v>0.001309104761</v>
      </c>
      <c r="P213" s="32">
        <f t="shared" si="9"/>
        <v>0.6839948234</v>
      </c>
      <c r="Q213" s="33">
        <f t="shared" si="10"/>
        <v>-0.001508473141</v>
      </c>
      <c r="R213" s="1"/>
      <c r="S213" s="16">
        <v>0.6839948218526026</v>
      </c>
      <c r="T213" s="16">
        <v>0.6824863502729945</v>
      </c>
      <c r="U213" s="16">
        <v>-0.0017873614415481187</v>
      </c>
      <c r="V213" s="16">
        <v>-0.0027591624817947524</v>
      </c>
      <c r="W213" s="1"/>
      <c r="X213" s="1"/>
      <c r="Y213" s="19"/>
      <c r="Z213" s="19"/>
      <c r="AA213" s="19"/>
      <c r="AB213" s="1"/>
      <c r="AC213" s="21" t="s">
        <v>406</v>
      </c>
      <c r="AD213" s="21">
        <v>462.0</v>
      </c>
      <c r="AE213" s="21">
        <v>24.0</v>
      </c>
      <c r="AF213" s="26">
        <v>0.488038277511962</v>
      </c>
      <c r="AG213" s="27">
        <v>0.5</v>
      </c>
      <c r="AH213" s="36">
        <v>0.498568975386377</v>
      </c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26">
        <v>0.5</v>
      </c>
      <c r="AU213" s="26">
        <v>0.493150684931507</v>
      </c>
      <c r="AV213" s="1"/>
      <c r="AW213" s="1"/>
      <c r="AX213" s="1"/>
      <c r="AY213" s="1"/>
      <c r="AZ213" s="1"/>
      <c r="BA213" s="1"/>
      <c r="BB213" s="1"/>
      <c r="BC213" s="1"/>
      <c r="BD213" s="1"/>
      <c r="BE213" s="21" t="s">
        <v>406</v>
      </c>
      <c r="BF213" s="21">
        <v>462.0</v>
      </c>
      <c r="BG213" s="21">
        <v>24.0</v>
      </c>
      <c r="BH213" s="26">
        <v>0.488038277511962</v>
      </c>
      <c r="BI213" s="27">
        <v>0.5</v>
      </c>
      <c r="BJ213" s="30">
        <f t="shared" si="11"/>
        <v>0.4981626687</v>
      </c>
      <c r="BK213" s="36">
        <v>0.498568975386377</v>
      </c>
      <c r="BL213" s="31">
        <f t="shared" si="12"/>
        <v>0.0004063066597</v>
      </c>
      <c r="BM213" s="1"/>
      <c r="BN213" s="31">
        <v>-0.00178736144154812</v>
      </c>
      <c r="BO213" s="1"/>
      <c r="BP213" s="1"/>
      <c r="BQ213" s="1">
        <f t="shared" si="15"/>
        <v>212</v>
      </c>
      <c r="BR213" s="1">
        <f t="shared" si="13"/>
        <v>0.261405672</v>
      </c>
      <c r="BS213" s="1">
        <v>0.6153846153846154</v>
      </c>
      <c r="BT213" s="1">
        <v>0.5441176470588235</v>
      </c>
      <c r="BU213" s="1">
        <v>0.5700934579439252</v>
      </c>
      <c r="BV213" s="1"/>
      <c r="BW213" s="1"/>
    </row>
    <row r="214" ht="12.0" customHeight="1">
      <c r="A214" s="39"/>
      <c r="B214" s="39"/>
      <c r="C214" s="3" t="s">
        <v>407</v>
      </c>
      <c r="D214" s="3">
        <v>286.0</v>
      </c>
      <c r="E214" s="24">
        <v>115.0</v>
      </c>
      <c r="F214" s="25">
        <v>83.0</v>
      </c>
      <c r="G214" s="24">
        <v>898.0</v>
      </c>
      <c r="H214" s="25">
        <v>376.0</v>
      </c>
      <c r="I214" s="26">
        <f t="shared" si="2"/>
        <v>0.5808080808</v>
      </c>
      <c r="J214" s="27">
        <f t="shared" si="3"/>
        <v>0.704866562</v>
      </c>
      <c r="K214" s="28">
        <f t="shared" si="4"/>
        <v>0.6881793478</v>
      </c>
      <c r="L214" s="29">
        <f t="shared" si="5"/>
        <v>0.3335597826</v>
      </c>
      <c r="M214" s="10">
        <f t="shared" si="6"/>
        <v>6.434343434</v>
      </c>
      <c r="N214" s="30">
        <f t="shared" si="7"/>
        <v>0.6873876016</v>
      </c>
      <c r="O214" s="31">
        <f t="shared" si="8"/>
        <v>0.000791746177</v>
      </c>
      <c r="P214" s="32">
        <f t="shared" si="9"/>
        <v>0.7057900715</v>
      </c>
      <c r="Q214" s="33">
        <f t="shared" si="10"/>
        <v>-0.000923509532</v>
      </c>
      <c r="R214" s="1"/>
      <c r="S214" s="16">
        <v>0.7057900696194938</v>
      </c>
      <c r="T214" s="16">
        <v>0.7048665620094191</v>
      </c>
      <c r="U214" s="16">
        <v>-0.00178122216041543</v>
      </c>
      <c r="V214" s="16">
        <v>-0.002756900401816309</v>
      </c>
      <c r="W214" s="1"/>
      <c r="X214" s="1"/>
      <c r="Y214" s="19"/>
      <c r="Z214" s="19"/>
      <c r="AA214" s="19"/>
      <c r="AB214" s="1"/>
      <c r="AC214" s="21" t="s">
        <v>408</v>
      </c>
      <c r="AD214" s="21">
        <v>466.0</v>
      </c>
      <c r="AE214" s="21">
        <v>24.0</v>
      </c>
      <c r="AF214" s="26">
        <v>0.490384615384615</v>
      </c>
      <c r="AG214" s="27">
        <v>0.487734487734488</v>
      </c>
      <c r="AH214" s="36">
        <v>0.488080301129235</v>
      </c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26">
        <v>0.5</v>
      </c>
      <c r="AU214" s="26">
        <v>0.495049504950495</v>
      </c>
      <c r="AV214" s="1"/>
      <c r="AW214" s="1"/>
      <c r="AX214" s="1"/>
      <c r="AY214" s="1"/>
      <c r="AZ214" s="1"/>
      <c r="BA214" s="1"/>
      <c r="BB214" s="1"/>
      <c r="BC214" s="1"/>
      <c r="BD214" s="1"/>
      <c r="BE214" s="21" t="s">
        <v>408</v>
      </c>
      <c r="BF214" s="21">
        <v>466.0</v>
      </c>
      <c r="BG214" s="21">
        <v>24.0</v>
      </c>
      <c r="BH214" s="26">
        <v>0.490384615384615</v>
      </c>
      <c r="BI214" s="27">
        <v>0.487734487734488</v>
      </c>
      <c r="BJ214" s="30">
        <f t="shared" si="11"/>
        <v>0.4877370646</v>
      </c>
      <c r="BK214" s="36">
        <v>0.488080301129235</v>
      </c>
      <c r="BL214" s="31">
        <f t="shared" si="12"/>
        <v>0.0003432365171</v>
      </c>
      <c r="BM214" s="1"/>
      <c r="BN214" s="31">
        <v>-0.00178122216041554</v>
      </c>
      <c r="BO214" s="1"/>
      <c r="BP214" s="1"/>
      <c r="BQ214" s="1">
        <f t="shared" si="15"/>
        <v>213</v>
      </c>
      <c r="BR214" s="1">
        <f t="shared" si="13"/>
        <v>0.2626387176</v>
      </c>
      <c r="BS214" s="1">
        <v>0.5958549222797928</v>
      </c>
      <c r="BT214" s="1">
        <v>0.5635451505016722</v>
      </c>
      <c r="BU214" s="1">
        <v>0.5714285714285714</v>
      </c>
      <c r="BV214" s="1"/>
      <c r="BW214" s="1"/>
    </row>
    <row r="215" ht="12.0" customHeight="1">
      <c r="A215" s="39"/>
      <c r="B215" s="39"/>
      <c r="C215" s="3" t="s">
        <v>409</v>
      </c>
      <c r="D215" s="3">
        <v>287.0</v>
      </c>
      <c r="E215" s="24">
        <v>72.0</v>
      </c>
      <c r="F215" s="25">
        <v>74.0</v>
      </c>
      <c r="G215" s="24">
        <v>811.0</v>
      </c>
      <c r="H215" s="25">
        <v>483.0</v>
      </c>
      <c r="I215" s="26">
        <f t="shared" si="2"/>
        <v>0.4931506849</v>
      </c>
      <c r="J215" s="27">
        <f t="shared" si="3"/>
        <v>0.6267387944</v>
      </c>
      <c r="K215" s="28">
        <f t="shared" si="4"/>
        <v>0.6131944444</v>
      </c>
      <c r="L215" s="29">
        <f t="shared" si="5"/>
        <v>0.3854166667</v>
      </c>
      <c r="M215" s="10">
        <f t="shared" si="6"/>
        <v>8.863013699</v>
      </c>
      <c r="N215" s="30">
        <f t="shared" si="7"/>
        <v>0.6096413233</v>
      </c>
      <c r="O215" s="31">
        <f t="shared" si="8"/>
        <v>0.003553121108</v>
      </c>
      <c r="P215" s="32">
        <f t="shared" si="9"/>
        <v>0.6308026217</v>
      </c>
      <c r="Q215" s="33">
        <f t="shared" si="10"/>
        <v>-0.004063827294</v>
      </c>
      <c r="R215" s="1"/>
      <c r="S215" s="16">
        <v>0.630802620371553</v>
      </c>
      <c r="T215" s="16">
        <v>0.6267387944358578</v>
      </c>
      <c r="U215" s="16">
        <v>-0.0017753921620428104</v>
      </c>
      <c r="V215" s="16">
        <v>-0.002739682744093086</v>
      </c>
      <c r="W215" s="1"/>
      <c r="X215" s="1"/>
      <c r="Y215" s="19"/>
      <c r="Z215" s="19"/>
      <c r="AA215" s="19"/>
      <c r="AB215" s="1"/>
      <c r="AC215" s="21" t="s">
        <v>410</v>
      </c>
      <c r="AD215" s="21">
        <v>1168.0</v>
      </c>
      <c r="AE215" s="21">
        <v>24.0</v>
      </c>
      <c r="AF215" s="26">
        <v>0.490566037735849</v>
      </c>
      <c r="AG215" s="27">
        <v>0.710918114143921</v>
      </c>
      <c r="AH215" s="36">
        <v>0.68530701754386</v>
      </c>
      <c r="AI215" s="1"/>
      <c r="AJ215" s="1"/>
      <c r="AK215" s="1"/>
      <c r="AL215" s="1"/>
      <c r="AM215" s="1"/>
      <c r="AN215" s="1"/>
      <c r="AO215" s="1" t="s">
        <v>23</v>
      </c>
      <c r="AP215" s="1" t="s">
        <v>7</v>
      </c>
      <c r="AQ215" s="1" t="s">
        <v>24</v>
      </c>
      <c r="AR215" s="1" t="s">
        <v>25</v>
      </c>
      <c r="AS215" s="1"/>
      <c r="AT215" s="26">
        <v>0.5</v>
      </c>
      <c r="AU215" s="26">
        <v>0.49618320610687</v>
      </c>
      <c r="AV215" s="1"/>
      <c r="AW215" s="1"/>
      <c r="AX215" s="1"/>
      <c r="AY215" s="1"/>
      <c r="AZ215" s="1"/>
      <c r="BA215" s="1"/>
      <c r="BB215" s="1"/>
      <c r="BC215" s="1"/>
      <c r="BD215" s="1"/>
      <c r="BE215" s="21" t="s">
        <v>410</v>
      </c>
      <c r="BF215" s="21">
        <v>1168.0</v>
      </c>
      <c r="BG215" s="21">
        <v>24.0</v>
      </c>
      <c r="BH215" s="26">
        <v>0.490566037735849</v>
      </c>
      <c r="BI215" s="27">
        <v>0.710918114143921</v>
      </c>
      <c r="BJ215" s="30">
        <f t="shared" si="11"/>
        <v>0.6830089421</v>
      </c>
      <c r="BK215" s="36">
        <v>0.68530701754386</v>
      </c>
      <c r="BL215" s="31">
        <f t="shared" si="12"/>
        <v>0.002298075482</v>
      </c>
      <c r="BM215" s="1"/>
      <c r="BN215" s="31">
        <v>-0.00177539216204281</v>
      </c>
      <c r="BO215" s="1"/>
      <c r="BP215" s="1"/>
      <c r="BQ215" s="1">
        <f t="shared" si="15"/>
        <v>214</v>
      </c>
      <c r="BR215" s="1">
        <f t="shared" si="13"/>
        <v>0.2638717633</v>
      </c>
      <c r="BS215" s="1">
        <v>0.6206896551724138</v>
      </c>
      <c r="BT215" s="1">
        <v>0.5597222222222222</v>
      </c>
      <c r="BU215" s="1">
        <v>0.5715883668903803</v>
      </c>
      <c r="BV215" s="1"/>
      <c r="BW215" s="1"/>
    </row>
    <row r="216" ht="12.0" customHeight="1">
      <c r="A216" s="39"/>
      <c r="B216" s="39"/>
      <c r="C216" s="3" t="s">
        <v>52</v>
      </c>
      <c r="D216" s="3">
        <v>289.0</v>
      </c>
      <c r="E216" s="24">
        <v>33.0</v>
      </c>
      <c r="F216" s="25">
        <v>101.0</v>
      </c>
      <c r="G216" s="24">
        <v>432.0</v>
      </c>
      <c r="H216" s="25">
        <v>476.0</v>
      </c>
      <c r="I216" s="26">
        <f t="shared" si="2"/>
        <v>0.2462686567</v>
      </c>
      <c r="J216" s="27">
        <f t="shared" si="3"/>
        <v>0.4757709251</v>
      </c>
      <c r="K216" s="28">
        <f t="shared" si="4"/>
        <v>0.4462571977</v>
      </c>
      <c r="L216" s="29">
        <f t="shared" si="5"/>
        <v>0.4884836852</v>
      </c>
      <c r="M216" s="10">
        <f t="shared" si="6"/>
        <v>6.776119403</v>
      </c>
      <c r="N216" s="30">
        <f t="shared" si="7"/>
        <v>0.4551217847</v>
      </c>
      <c r="O216" s="31">
        <f t="shared" si="8"/>
        <v>-0.008864587003</v>
      </c>
      <c r="P216" s="32">
        <f t="shared" si="9"/>
        <v>0.4661587396</v>
      </c>
      <c r="Q216" s="33">
        <f t="shared" si="10"/>
        <v>0.009612185489</v>
      </c>
      <c r="R216" s="1"/>
      <c r="S216" s="16">
        <v>0.466158739299821</v>
      </c>
      <c r="T216" s="16">
        <v>0.47577092511013214</v>
      </c>
      <c r="U216" s="16">
        <v>-0.001764772389085012</v>
      </c>
      <c r="V216" s="16">
        <v>-0.0027006237110650533</v>
      </c>
      <c r="W216" s="1"/>
      <c r="X216" s="1"/>
      <c r="Y216" s="19"/>
      <c r="Z216" s="19"/>
      <c r="AA216" s="19"/>
      <c r="AB216" s="1"/>
      <c r="AC216" s="21" t="s">
        <v>411</v>
      </c>
      <c r="AD216" s="21">
        <v>408.0</v>
      </c>
      <c r="AE216" s="21">
        <v>24.0</v>
      </c>
      <c r="AF216" s="26">
        <v>0.492822966507177</v>
      </c>
      <c r="AG216" s="27">
        <v>0.578535494689771</v>
      </c>
      <c r="AH216" s="36">
        <v>0.56956956956957</v>
      </c>
      <c r="AI216" s="1"/>
      <c r="AJ216" s="1"/>
      <c r="AK216" s="1"/>
      <c r="AL216" s="1"/>
      <c r="AM216" s="1"/>
      <c r="AN216" s="1"/>
      <c r="AO216" s="1">
        <v>8.0</v>
      </c>
      <c r="AP216" s="16">
        <f>16.85%</f>
        <v>0.1685</v>
      </c>
      <c r="AQ216" s="1">
        <v>0.9021314</v>
      </c>
      <c r="AR216" s="1">
        <v>0.0196623</v>
      </c>
      <c r="AS216" s="1"/>
      <c r="AT216" s="26">
        <v>0.5</v>
      </c>
      <c r="AU216" s="26">
        <v>0.496323529411765</v>
      </c>
      <c r="AV216" s="1"/>
      <c r="AW216" s="1"/>
      <c r="AX216" s="1"/>
      <c r="AY216" s="1"/>
      <c r="AZ216" s="1"/>
      <c r="BA216" s="1"/>
      <c r="BB216" s="1"/>
      <c r="BC216" s="1"/>
      <c r="BD216" s="1"/>
      <c r="BE216" s="21" t="s">
        <v>411</v>
      </c>
      <c r="BF216" s="21">
        <v>408.0</v>
      </c>
      <c r="BG216" s="21">
        <v>24.0</v>
      </c>
      <c r="BH216" s="26">
        <v>0.492822966507177</v>
      </c>
      <c r="BI216" s="27">
        <v>0.578535494689771</v>
      </c>
      <c r="BJ216" s="30">
        <f t="shared" si="11"/>
        <v>0.5674577262</v>
      </c>
      <c r="BK216" s="36">
        <v>0.56956956956957</v>
      </c>
      <c r="BL216" s="31">
        <f t="shared" si="12"/>
        <v>0.002111843379</v>
      </c>
      <c r="BM216" s="1"/>
      <c r="BN216" s="31">
        <v>-0.00176477238908501</v>
      </c>
      <c r="BO216" s="1"/>
      <c r="BP216" s="1"/>
      <c r="BQ216" s="1">
        <f t="shared" si="15"/>
        <v>215</v>
      </c>
      <c r="BR216" s="1">
        <f t="shared" si="13"/>
        <v>0.2651048089</v>
      </c>
      <c r="BS216" s="1">
        <v>0.44360902255639095</v>
      </c>
      <c r="BT216" s="1">
        <v>0.5916749256689792</v>
      </c>
      <c r="BU216" s="1">
        <v>0.574430823117338</v>
      </c>
      <c r="BV216" s="1"/>
      <c r="BW216" s="1"/>
    </row>
    <row r="217" ht="12.0" customHeight="1">
      <c r="A217" s="39"/>
      <c r="B217" s="39"/>
      <c r="C217" s="3" t="s">
        <v>223</v>
      </c>
      <c r="D217" s="3">
        <v>290.0</v>
      </c>
      <c r="E217" s="24">
        <v>9.0</v>
      </c>
      <c r="F217" s="25">
        <v>15.0</v>
      </c>
      <c r="G217" s="24">
        <v>53.0</v>
      </c>
      <c r="H217" s="25">
        <v>63.0</v>
      </c>
      <c r="I217" s="26">
        <f t="shared" si="2"/>
        <v>0.375</v>
      </c>
      <c r="J217" s="27">
        <f t="shared" si="3"/>
        <v>0.4568965517</v>
      </c>
      <c r="K217" s="28">
        <f t="shared" si="4"/>
        <v>0.4428571429</v>
      </c>
      <c r="L217" s="29">
        <f t="shared" si="5"/>
        <v>0.5142857143</v>
      </c>
      <c r="M217" s="10">
        <f t="shared" si="6"/>
        <v>4.833333333</v>
      </c>
      <c r="N217" s="30">
        <f t="shared" si="7"/>
        <v>0.4471640815</v>
      </c>
      <c r="O217" s="31">
        <f t="shared" si="8"/>
        <v>-0.004306938631</v>
      </c>
      <c r="P217" s="32">
        <f t="shared" si="9"/>
        <v>0.4520963972</v>
      </c>
      <c r="Q217" s="33">
        <f t="shared" si="10"/>
        <v>0.004800154507</v>
      </c>
      <c r="R217" s="1"/>
      <c r="S217" s="16">
        <v>0.4520963964516833</v>
      </c>
      <c r="T217" s="16">
        <v>0.45689655172413796</v>
      </c>
      <c r="U217" s="16">
        <v>-0.0017474104203577534</v>
      </c>
      <c r="V217" s="16">
        <v>-0.0026980504677603934</v>
      </c>
      <c r="W217" s="1"/>
      <c r="X217" s="1"/>
      <c r="Y217" s="19"/>
      <c r="Z217" s="19"/>
      <c r="AA217" s="19"/>
      <c r="AB217" s="1"/>
      <c r="AC217" s="21" t="s">
        <v>409</v>
      </c>
      <c r="AD217" s="21">
        <v>287.0</v>
      </c>
      <c r="AE217" s="21">
        <v>24.0</v>
      </c>
      <c r="AF217" s="26">
        <v>0.493150684931507</v>
      </c>
      <c r="AG217" s="27">
        <v>0.626738794435858</v>
      </c>
      <c r="AH217" s="36">
        <v>0.613194444444444</v>
      </c>
      <c r="AI217" s="1"/>
      <c r="AJ217" s="1"/>
      <c r="AK217" s="1"/>
      <c r="AL217" s="1"/>
      <c r="AM217" s="1"/>
      <c r="AN217" s="1"/>
      <c r="AO217" s="1">
        <v>11.0</v>
      </c>
      <c r="AP217" s="16">
        <f>23.376666666%</f>
        <v>0.2337666667</v>
      </c>
      <c r="AQ217" s="1">
        <v>0.9365345</v>
      </c>
      <c r="AR217" s="1">
        <v>0.0128751</v>
      </c>
      <c r="AS217" s="1"/>
      <c r="AT217" s="26">
        <v>0.5</v>
      </c>
      <c r="AU217" s="41">
        <f>AVERAGE(AU204:AU216)</f>
        <v>0.4900740957</v>
      </c>
      <c r="AV217" s="1"/>
      <c r="AW217" s="1"/>
      <c r="AX217" s="1"/>
      <c r="AY217" s="1"/>
      <c r="AZ217" s="1"/>
      <c r="BA217" s="1"/>
      <c r="BB217" s="1"/>
      <c r="BC217" s="1"/>
      <c r="BD217" s="1"/>
      <c r="BE217" s="21" t="s">
        <v>409</v>
      </c>
      <c r="BF217" s="21">
        <v>287.0</v>
      </c>
      <c r="BG217" s="21">
        <v>24.0</v>
      </c>
      <c r="BH217" s="26">
        <v>0.493150684931507</v>
      </c>
      <c r="BI217" s="27">
        <v>0.626738794435858</v>
      </c>
      <c r="BJ217" s="30">
        <f t="shared" si="11"/>
        <v>0.6096413245</v>
      </c>
      <c r="BK217" s="36">
        <v>0.613194444444444</v>
      </c>
      <c r="BL217" s="31">
        <f t="shared" si="12"/>
        <v>0.00355311992</v>
      </c>
      <c r="BM217" s="1"/>
      <c r="BN217" s="31">
        <v>-0.00174741042035775</v>
      </c>
      <c r="BO217" s="1"/>
      <c r="BP217" s="1"/>
      <c r="BQ217" s="1">
        <f t="shared" si="15"/>
        <v>216</v>
      </c>
      <c r="BR217" s="1">
        <f t="shared" si="13"/>
        <v>0.2663378545</v>
      </c>
      <c r="BS217" s="1">
        <v>0.5859375</v>
      </c>
      <c r="BT217" s="1">
        <v>0.5724743777452416</v>
      </c>
      <c r="BU217" s="1">
        <v>0.5745992601726264</v>
      </c>
      <c r="BV217" s="1"/>
      <c r="BW217" s="1"/>
    </row>
    <row r="218" ht="12.0" customHeight="1">
      <c r="A218" s="39"/>
      <c r="B218" s="39"/>
      <c r="C218" s="3" t="s">
        <v>412</v>
      </c>
      <c r="D218" s="3">
        <v>291.0</v>
      </c>
      <c r="E218" s="24">
        <v>101.0</v>
      </c>
      <c r="F218" s="25">
        <v>86.0</v>
      </c>
      <c r="G218" s="24">
        <v>742.0</v>
      </c>
      <c r="H218" s="25">
        <v>416.0</v>
      </c>
      <c r="I218" s="26">
        <f t="shared" si="2"/>
        <v>0.5401069519</v>
      </c>
      <c r="J218" s="27">
        <f t="shared" si="3"/>
        <v>0.6407599309</v>
      </c>
      <c r="K218" s="28">
        <f t="shared" si="4"/>
        <v>0.6267657993</v>
      </c>
      <c r="L218" s="29">
        <f t="shared" si="5"/>
        <v>0.3843866171</v>
      </c>
      <c r="M218" s="10">
        <f t="shared" si="6"/>
        <v>6.192513369</v>
      </c>
      <c r="N218" s="30">
        <f t="shared" si="7"/>
        <v>0.6271918252</v>
      </c>
      <c r="O218" s="31">
        <f t="shared" si="8"/>
        <v>-0.0004260259633</v>
      </c>
      <c r="P218" s="32">
        <f t="shared" si="9"/>
        <v>0.6402675402</v>
      </c>
      <c r="Q218" s="33">
        <f t="shared" si="10"/>
        <v>0.0004923907583</v>
      </c>
      <c r="R218" s="1"/>
      <c r="S218" s="16">
        <v>0.6402675385102474</v>
      </c>
      <c r="T218" s="16">
        <v>0.6407599309153713</v>
      </c>
      <c r="U218" s="16">
        <v>-0.0017229465056745052</v>
      </c>
      <c r="V218" s="16">
        <v>-0.002690860367947856</v>
      </c>
      <c r="W218" s="1"/>
      <c r="X218" s="1"/>
      <c r="Y218" s="19"/>
      <c r="Z218" s="19"/>
      <c r="AA218" s="19"/>
      <c r="AB218" s="1"/>
      <c r="AC218" s="21" t="s">
        <v>413</v>
      </c>
      <c r="AD218" s="21">
        <v>1080.0</v>
      </c>
      <c r="AE218" s="21">
        <v>24.0</v>
      </c>
      <c r="AF218" s="26">
        <v>0.495049504950495</v>
      </c>
      <c r="AG218" s="27">
        <v>0.494391716997412</v>
      </c>
      <c r="AH218" s="36">
        <v>0.494489346069067</v>
      </c>
      <c r="AI218" s="1"/>
      <c r="AJ218" s="1"/>
      <c r="AK218" s="1"/>
      <c r="AL218" s="1"/>
      <c r="AM218" s="1"/>
      <c r="AN218" s="1"/>
      <c r="AO218" s="1">
        <v>12.0</v>
      </c>
      <c r="AP218" s="16">
        <f>25.18%</f>
        <v>0.2518</v>
      </c>
      <c r="AQ218" s="1">
        <v>0.8973886</v>
      </c>
      <c r="AR218" s="1">
        <v>0.02544337</v>
      </c>
      <c r="AS218" s="1"/>
      <c r="AT218" s="26">
        <v>0.5</v>
      </c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21" t="s">
        <v>413</v>
      </c>
      <c r="BF218" s="21">
        <v>1080.0</v>
      </c>
      <c r="BG218" s="21">
        <v>24.0</v>
      </c>
      <c r="BH218" s="26">
        <v>0.495049504950495</v>
      </c>
      <c r="BI218" s="27">
        <v>0.494391716997412</v>
      </c>
      <c r="BJ218" s="30">
        <f t="shared" si="11"/>
        <v>0.4941787935</v>
      </c>
      <c r="BK218" s="36">
        <v>0.494489346069067</v>
      </c>
      <c r="BL218" s="31">
        <f t="shared" si="12"/>
        <v>0.0003105525382</v>
      </c>
      <c r="BM218" s="1"/>
      <c r="BN218" s="31">
        <v>-0.00172294650567462</v>
      </c>
      <c r="BO218" s="1"/>
      <c r="BP218" s="1"/>
      <c r="BQ218" s="1">
        <f t="shared" si="15"/>
        <v>217</v>
      </c>
      <c r="BR218" s="1">
        <f t="shared" si="13"/>
        <v>0.2675709001</v>
      </c>
      <c r="BS218" s="1">
        <v>0.5518394648829431</v>
      </c>
      <c r="BT218" s="1">
        <v>0.5799557848194546</v>
      </c>
      <c r="BU218" s="1">
        <v>0.5748792270531401</v>
      </c>
      <c r="BV218" s="1"/>
      <c r="BW218" s="1"/>
    </row>
    <row r="219" ht="12.0" customHeight="1">
      <c r="A219" s="39"/>
      <c r="B219" s="39"/>
      <c r="C219" s="3" t="s">
        <v>184</v>
      </c>
      <c r="D219" s="3">
        <v>293.0</v>
      </c>
      <c r="E219" s="24">
        <v>61.0</v>
      </c>
      <c r="F219" s="25">
        <v>111.0</v>
      </c>
      <c r="G219" s="24">
        <v>802.0</v>
      </c>
      <c r="H219" s="25">
        <v>686.0</v>
      </c>
      <c r="I219" s="26">
        <f t="shared" si="2"/>
        <v>0.3546511628</v>
      </c>
      <c r="J219" s="27">
        <f t="shared" si="3"/>
        <v>0.5389784946</v>
      </c>
      <c r="K219" s="28">
        <f t="shared" si="4"/>
        <v>0.5198795181</v>
      </c>
      <c r="L219" s="29">
        <f t="shared" si="5"/>
        <v>0.45</v>
      </c>
      <c r="M219" s="10">
        <f t="shared" si="6"/>
        <v>8.651162791</v>
      </c>
      <c r="N219" s="30">
        <f t="shared" si="7"/>
        <v>0.5192412911</v>
      </c>
      <c r="O219" s="31">
        <f t="shared" si="8"/>
        <v>0.0006382269922</v>
      </c>
      <c r="P219" s="32">
        <f t="shared" si="9"/>
        <v>0.5396866933</v>
      </c>
      <c r="Q219" s="33">
        <f t="shared" si="10"/>
        <v>-0.0007081986675</v>
      </c>
      <c r="R219" s="1"/>
      <c r="S219" s="16">
        <v>0.5396866926094273</v>
      </c>
      <c r="T219" s="16">
        <v>0.5389784946236559</v>
      </c>
      <c r="U219" s="16">
        <v>-0.00171597680804092</v>
      </c>
      <c r="V219" s="16">
        <v>-0.0026840552668905837</v>
      </c>
      <c r="W219" s="1"/>
      <c r="X219" s="1"/>
      <c r="Y219" s="19"/>
      <c r="Z219" s="19"/>
      <c r="AA219" s="19"/>
      <c r="AB219" s="1"/>
      <c r="AC219" s="21" t="s">
        <v>146</v>
      </c>
      <c r="AD219" s="21">
        <v>64.0</v>
      </c>
      <c r="AE219" s="21">
        <v>24.0</v>
      </c>
      <c r="AF219" s="26">
        <v>0.49618320610687</v>
      </c>
      <c r="AG219" s="27">
        <v>0.587525150905433</v>
      </c>
      <c r="AH219" s="36">
        <v>0.576888888888889</v>
      </c>
      <c r="AI219" s="1"/>
      <c r="AJ219" s="1"/>
      <c r="AK219" s="1"/>
      <c r="AL219" s="1"/>
      <c r="AM219" s="1"/>
      <c r="AN219" s="1"/>
      <c r="AO219" s="1">
        <v>13.0</v>
      </c>
      <c r="AP219" s="16">
        <f t="shared" ref="AP219:AP220" si="35">0.01+(2*AO219)/100</f>
        <v>0.27</v>
      </c>
      <c r="AQ219" s="1">
        <v>0.90695238</v>
      </c>
      <c r="AR219" s="1">
        <v>0.0228222</v>
      </c>
      <c r="AS219" s="1"/>
      <c r="AT219" s="26">
        <v>0.5</v>
      </c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21" t="s">
        <v>146</v>
      </c>
      <c r="BF219" s="21">
        <v>64.0</v>
      </c>
      <c r="BG219" s="21">
        <v>24.0</v>
      </c>
      <c r="BH219" s="26">
        <v>0.49618320610687</v>
      </c>
      <c r="BI219" s="27">
        <v>0.587525150905433</v>
      </c>
      <c r="BJ219" s="30">
        <f t="shared" si="11"/>
        <v>0.5757045209</v>
      </c>
      <c r="BK219" s="36">
        <v>0.576888888888889</v>
      </c>
      <c r="BL219" s="31">
        <f t="shared" si="12"/>
        <v>0.001184367949</v>
      </c>
      <c r="BM219" s="1"/>
      <c r="BN219" s="31">
        <v>-0.00171597680804092</v>
      </c>
      <c r="BO219" s="1"/>
      <c r="BP219" s="1"/>
      <c r="BQ219" s="1">
        <f t="shared" si="15"/>
        <v>218</v>
      </c>
      <c r="BR219" s="1">
        <f t="shared" si="13"/>
        <v>0.2688039457</v>
      </c>
      <c r="BS219" s="1">
        <v>0.3225806451612903</v>
      </c>
      <c r="BT219" s="1">
        <v>0.5960642154324184</v>
      </c>
      <c r="BU219" s="1">
        <v>0.5757430488974113</v>
      </c>
      <c r="BV219" s="1"/>
      <c r="BW219" s="1"/>
    </row>
    <row r="220" ht="12.0" customHeight="1">
      <c r="A220" s="39"/>
      <c r="B220" s="39"/>
      <c r="C220" s="3" t="s">
        <v>254</v>
      </c>
      <c r="D220" s="3">
        <v>294.0</v>
      </c>
      <c r="E220" s="24">
        <v>46.0</v>
      </c>
      <c r="F220" s="25">
        <v>70.0</v>
      </c>
      <c r="G220" s="24">
        <v>446.0</v>
      </c>
      <c r="H220" s="25">
        <v>449.0</v>
      </c>
      <c r="I220" s="26">
        <f t="shared" si="2"/>
        <v>0.3965517241</v>
      </c>
      <c r="J220" s="27">
        <f t="shared" si="3"/>
        <v>0.4983240223</v>
      </c>
      <c r="K220" s="28">
        <f t="shared" si="4"/>
        <v>0.4866468843</v>
      </c>
      <c r="L220" s="29">
        <f t="shared" si="5"/>
        <v>0.4896142433</v>
      </c>
      <c r="M220" s="10">
        <f t="shared" si="6"/>
        <v>7.715517241</v>
      </c>
      <c r="N220" s="30">
        <f t="shared" si="7"/>
        <v>0.4863328282</v>
      </c>
      <c r="O220" s="31">
        <f t="shared" si="8"/>
        <v>0.0003140560369</v>
      </c>
      <c r="P220" s="32">
        <f t="shared" si="9"/>
        <v>0.4986756817</v>
      </c>
      <c r="Q220" s="33">
        <f t="shared" si="10"/>
        <v>-0.0003516593332</v>
      </c>
      <c r="R220" s="1"/>
      <c r="S220" s="16">
        <v>0.4986756808195315</v>
      </c>
      <c r="T220" s="16">
        <v>0.4983240223463687</v>
      </c>
      <c r="U220" s="16">
        <v>-0.0017093711263190814</v>
      </c>
      <c r="V220" s="16">
        <v>-0.002664148425637447</v>
      </c>
      <c r="W220" s="1"/>
      <c r="X220" s="1"/>
      <c r="Y220" s="19"/>
      <c r="Z220" s="19"/>
      <c r="AA220" s="19"/>
      <c r="AB220" s="1"/>
      <c r="AC220" s="21" t="s">
        <v>414</v>
      </c>
      <c r="AD220" s="21">
        <v>712.0</v>
      </c>
      <c r="AE220" s="21">
        <v>24.0</v>
      </c>
      <c r="AF220" s="26">
        <v>0.496323529411765</v>
      </c>
      <c r="AG220" s="27">
        <v>0.542531815137307</v>
      </c>
      <c r="AH220" s="36">
        <v>0.535410764872521</v>
      </c>
      <c r="AI220" s="1"/>
      <c r="AJ220" s="1"/>
      <c r="AK220" s="1"/>
      <c r="AL220" s="1"/>
      <c r="AM220" s="1"/>
      <c r="AN220" s="1"/>
      <c r="AO220" s="1">
        <v>14.0</v>
      </c>
      <c r="AP220" s="16">
        <f t="shared" si="35"/>
        <v>0.29</v>
      </c>
      <c r="AQ220" s="1">
        <v>0.94231821</v>
      </c>
      <c r="AR220" s="1">
        <v>0.012782237</v>
      </c>
      <c r="AS220" s="1"/>
      <c r="AT220" s="26">
        <v>0.5</v>
      </c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21" t="s">
        <v>414</v>
      </c>
      <c r="BF220" s="21">
        <v>712.0</v>
      </c>
      <c r="BG220" s="21">
        <v>24.0</v>
      </c>
      <c r="BH220" s="26">
        <v>0.496323529411765</v>
      </c>
      <c r="BI220" s="27">
        <v>0.542531815137307</v>
      </c>
      <c r="BJ220" s="30">
        <f t="shared" si="11"/>
        <v>0.5364094695</v>
      </c>
      <c r="BK220" s="36">
        <v>0.535410764872521</v>
      </c>
      <c r="BL220" s="31">
        <f t="shared" si="12"/>
        <v>-0.0009987046743</v>
      </c>
      <c r="BM220" s="1"/>
      <c r="BN220" s="31">
        <v>-0.00170937112631908</v>
      </c>
      <c r="BO220" s="1"/>
      <c r="BP220" s="1"/>
      <c r="BQ220" s="1">
        <f t="shared" si="15"/>
        <v>219</v>
      </c>
      <c r="BR220" s="1">
        <f t="shared" si="13"/>
        <v>0.2700369914</v>
      </c>
      <c r="BS220" s="1">
        <v>0.5575221238938053</v>
      </c>
      <c r="BT220" s="1">
        <v>0.580852775543041</v>
      </c>
      <c r="BU220" s="1">
        <v>0.5758533501896334</v>
      </c>
      <c r="BV220" s="1"/>
      <c r="BW220" s="1"/>
    </row>
    <row r="221" ht="12.0" customHeight="1">
      <c r="A221" s="39"/>
      <c r="B221" s="39"/>
      <c r="C221" s="3" t="s">
        <v>248</v>
      </c>
      <c r="D221" s="3">
        <v>295.0</v>
      </c>
      <c r="E221" s="24">
        <v>85.0</v>
      </c>
      <c r="F221" s="25">
        <v>133.0</v>
      </c>
      <c r="G221" s="24">
        <v>1417.0</v>
      </c>
      <c r="H221" s="25">
        <v>841.0</v>
      </c>
      <c r="I221" s="26">
        <f t="shared" si="2"/>
        <v>0.3899082569</v>
      </c>
      <c r="J221" s="27">
        <f t="shared" si="3"/>
        <v>0.6275465013</v>
      </c>
      <c r="K221" s="28">
        <f t="shared" si="4"/>
        <v>0.6066235864</v>
      </c>
      <c r="L221" s="29">
        <f t="shared" si="5"/>
        <v>0.3739903069</v>
      </c>
      <c r="M221" s="10">
        <f t="shared" si="6"/>
        <v>10.35779817</v>
      </c>
      <c r="N221" s="30">
        <f t="shared" si="7"/>
        <v>0.6012700583</v>
      </c>
      <c r="O221" s="31">
        <f t="shared" si="8"/>
        <v>0.005353528114</v>
      </c>
      <c r="P221" s="32">
        <f t="shared" si="9"/>
        <v>0.6335323921</v>
      </c>
      <c r="Q221" s="33">
        <f t="shared" si="10"/>
        <v>-0.005985890798</v>
      </c>
      <c r="R221" s="1"/>
      <c r="S221" s="16">
        <v>0.6335323912962924</v>
      </c>
      <c r="T221" s="16">
        <v>0.6275465013286093</v>
      </c>
      <c r="U221" s="16">
        <v>-0.0016989559103237628</v>
      </c>
      <c r="V221" s="16">
        <v>-0.0026268817788749343</v>
      </c>
      <c r="W221" s="1"/>
      <c r="X221" s="1"/>
      <c r="Y221" s="19"/>
      <c r="Z221" s="19"/>
      <c r="AA221" s="19"/>
      <c r="AB221" s="1"/>
      <c r="AC221" s="21" t="s">
        <v>415</v>
      </c>
      <c r="AD221" s="21">
        <v>525.0</v>
      </c>
      <c r="AE221" s="21">
        <v>24.0</v>
      </c>
      <c r="AF221" s="26">
        <v>0.496932515337423</v>
      </c>
      <c r="AG221" s="27">
        <v>0.501552795031056</v>
      </c>
      <c r="AH221" s="36">
        <v>0.501033769813921</v>
      </c>
      <c r="AI221" s="1"/>
      <c r="AJ221" s="1"/>
      <c r="AK221" s="1"/>
      <c r="AL221" s="1"/>
      <c r="AM221" s="1"/>
      <c r="AN221" s="1"/>
      <c r="AO221" s="1">
        <v>15.0</v>
      </c>
      <c r="AP221" s="16">
        <f>30.89%</f>
        <v>0.3089</v>
      </c>
      <c r="AQ221" s="1">
        <v>0.8950400233</v>
      </c>
      <c r="AR221" s="1">
        <v>0.034430488</v>
      </c>
      <c r="AS221" s="1"/>
      <c r="AT221" s="26">
        <v>0.5</v>
      </c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21" t="s">
        <v>415</v>
      </c>
      <c r="BF221" s="21">
        <v>525.0</v>
      </c>
      <c r="BG221" s="21">
        <v>24.0</v>
      </c>
      <c r="BH221" s="26">
        <v>0.496932515337423</v>
      </c>
      <c r="BI221" s="27">
        <v>0.501552795031056</v>
      </c>
      <c r="BJ221" s="30">
        <f t="shared" si="11"/>
        <v>0.500686197</v>
      </c>
      <c r="BK221" s="36">
        <v>0.501033769813921</v>
      </c>
      <c r="BL221" s="31">
        <f t="shared" si="12"/>
        <v>0.000347572809</v>
      </c>
      <c r="BM221" s="1"/>
      <c r="BN221" s="31">
        <v>-0.00169895591032376</v>
      </c>
      <c r="BO221" s="1"/>
      <c r="BP221" s="1"/>
      <c r="BQ221" s="1">
        <f t="shared" si="15"/>
        <v>220</v>
      </c>
      <c r="BR221" s="1">
        <f t="shared" si="13"/>
        <v>0.271270037</v>
      </c>
      <c r="BS221" s="1">
        <v>0.6802973977695167</v>
      </c>
      <c r="BT221" s="1">
        <v>0.5561338289962825</v>
      </c>
      <c r="BU221" s="1">
        <v>0.5768277571251549</v>
      </c>
      <c r="BV221" s="1"/>
      <c r="BW221" s="1"/>
    </row>
    <row r="222" ht="12.0" customHeight="1">
      <c r="A222" s="39"/>
      <c r="B222" s="39"/>
      <c r="C222" s="3" t="s">
        <v>288</v>
      </c>
      <c r="D222" s="3">
        <v>296.0</v>
      </c>
      <c r="E222" s="24">
        <v>94.0</v>
      </c>
      <c r="F222" s="25">
        <v>131.0</v>
      </c>
      <c r="G222" s="24">
        <v>1246.0</v>
      </c>
      <c r="H222" s="25">
        <v>687.0</v>
      </c>
      <c r="I222" s="26">
        <f t="shared" si="2"/>
        <v>0.4177777778</v>
      </c>
      <c r="J222" s="27">
        <f t="shared" si="3"/>
        <v>0.6445938955</v>
      </c>
      <c r="K222" s="28">
        <f t="shared" si="4"/>
        <v>0.6209453197</v>
      </c>
      <c r="L222" s="29">
        <f t="shared" si="5"/>
        <v>0.3619091752</v>
      </c>
      <c r="M222" s="10">
        <f t="shared" si="6"/>
        <v>8.591111111</v>
      </c>
      <c r="N222" s="30">
        <f t="shared" si="7"/>
        <v>0.6184925583</v>
      </c>
      <c r="O222" s="31">
        <f t="shared" si="8"/>
        <v>0.002452761406</v>
      </c>
      <c r="P222" s="32">
        <f t="shared" si="9"/>
        <v>0.6473530589</v>
      </c>
      <c r="Q222" s="33">
        <f t="shared" si="10"/>
        <v>-0.002759163441</v>
      </c>
      <c r="R222" s="1"/>
      <c r="S222" s="16">
        <v>0.6473530579810187</v>
      </c>
      <c r="T222" s="16">
        <v>0.644593895499224</v>
      </c>
      <c r="U222" s="16">
        <v>-0.0016697018926642437</v>
      </c>
      <c r="V222" s="16">
        <v>-0.002622960263277463</v>
      </c>
      <c r="W222" s="1"/>
      <c r="X222" s="1"/>
      <c r="Y222" s="19"/>
      <c r="Z222" s="19"/>
      <c r="AA222" s="19"/>
      <c r="AB222" s="1"/>
      <c r="AC222" s="21" t="s">
        <v>416</v>
      </c>
      <c r="AD222" s="21">
        <v>649.0</v>
      </c>
      <c r="AE222" s="21">
        <v>25.0</v>
      </c>
      <c r="AF222" s="26">
        <v>0.5</v>
      </c>
      <c r="AG222" s="27">
        <v>0.352941176470588</v>
      </c>
      <c r="AH222" s="36">
        <v>0.358490566037736</v>
      </c>
      <c r="AI222" s="1"/>
      <c r="AJ222" s="1"/>
      <c r="AK222" s="1"/>
      <c r="AL222" s="1"/>
      <c r="AM222" s="1"/>
      <c r="AN222" s="1"/>
      <c r="AO222" s="1">
        <v>16.0</v>
      </c>
      <c r="AP222" s="16">
        <f t="shared" ref="AP222:AP224" si="36">0.01+(2*AO222)/100</f>
        <v>0.33</v>
      </c>
      <c r="AQ222" s="1">
        <v>0.85642864</v>
      </c>
      <c r="AR222" s="1">
        <v>0.051511264</v>
      </c>
      <c r="AS222" s="1"/>
      <c r="AT222" s="26">
        <v>0.5</v>
      </c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21" t="s">
        <v>416</v>
      </c>
      <c r="BF222" s="21">
        <v>649.0</v>
      </c>
      <c r="BG222" s="21">
        <v>25.0</v>
      </c>
      <c r="BH222" s="26">
        <v>0.5</v>
      </c>
      <c r="BI222" s="27">
        <v>0.352941176470588</v>
      </c>
      <c r="BJ222" s="30">
        <f t="shared" si="11"/>
        <v>0.371356491</v>
      </c>
      <c r="BK222" s="36">
        <v>0.358490566037736</v>
      </c>
      <c r="BL222" s="31">
        <f t="shared" si="12"/>
        <v>-0.01286592497</v>
      </c>
      <c r="BM222" s="1"/>
      <c r="BN222" s="31">
        <v>-0.00166970189266424</v>
      </c>
      <c r="BO222" s="1"/>
      <c r="BP222" s="1"/>
      <c r="BQ222" s="1">
        <f t="shared" si="15"/>
        <v>221</v>
      </c>
      <c r="BR222" s="1">
        <f t="shared" si="13"/>
        <v>0.2725030826</v>
      </c>
      <c r="BS222" s="1">
        <v>0.4961832061068702</v>
      </c>
      <c r="BT222" s="1">
        <v>0.5875251509054326</v>
      </c>
      <c r="BU222" s="1">
        <v>0.5768888888888889</v>
      </c>
      <c r="BV222" s="1"/>
      <c r="BW222" s="1"/>
    </row>
    <row r="223" ht="12.0" customHeight="1">
      <c r="A223" s="39"/>
      <c r="B223" s="39"/>
      <c r="C223" s="3" t="s">
        <v>94</v>
      </c>
      <c r="D223" s="3">
        <v>297.0</v>
      </c>
      <c r="E223" s="24">
        <v>33.0</v>
      </c>
      <c r="F223" s="25">
        <v>91.0</v>
      </c>
      <c r="G223" s="24">
        <v>746.0</v>
      </c>
      <c r="H223" s="25">
        <v>461.0</v>
      </c>
      <c r="I223" s="26">
        <f t="shared" si="2"/>
        <v>0.2661290323</v>
      </c>
      <c r="J223" s="27">
        <f t="shared" si="3"/>
        <v>0.618061309</v>
      </c>
      <c r="K223" s="28">
        <f t="shared" si="4"/>
        <v>0.5852742299</v>
      </c>
      <c r="L223" s="29">
        <f t="shared" si="5"/>
        <v>0.3711495116</v>
      </c>
      <c r="M223" s="10">
        <f t="shared" si="6"/>
        <v>9.733870968</v>
      </c>
      <c r="N223" s="30">
        <f t="shared" si="7"/>
        <v>0.5867887399</v>
      </c>
      <c r="O223" s="31">
        <f t="shared" si="8"/>
        <v>-0.001514509964</v>
      </c>
      <c r="P223" s="32">
        <f t="shared" si="9"/>
        <v>0.6164121825</v>
      </c>
      <c r="Q223" s="33">
        <f t="shared" si="10"/>
        <v>0.00164912657</v>
      </c>
      <c r="R223" s="1"/>
      <c r="S223" s="16">
        <v>0.6164121820841655</v>
      </c>
      <c r="T223" s="16">
        <v>0.6180613090306545</v>
      </c>
      <c r="U223" s="16">
        <v>-0.0015985687951476368</v>
      </c>
      <c r="V223" s="16">
        <v>-0.0026190018656332414</v>
      </c>
      <c r="W223" s="1"/>
      <c r="X223" s="1"/>
      <c r="Y223" s="19"/>
      <c r="Z223" s="19"/>
      <c r="AA223" s="19"/>
      <c r="AB223" s="1"/>
      <c r="AC223" s="21" t="s">
        <v>417</v>
      </c>
      <c r="AD223" s="21">
        <v>321.0</v>
      </c>
      <c r="AE223" s="21">
        <v>25.0</v>
      </c>
      <c r="AF223" s="26">
        <v>0.5</v>
      </c>
      <c r="AG223" s="27">
        <v>0.433333333333333</v>
      </c>
      <c r="AH223" s="36">
        <v>0.435779816513761</v>
      </c>
      <c r="AI223" s="1"/>
      <c r="AJ223" s="1"/>
      <c r="AK223" s="1"/>
      <c r="AL223" s="1"/>
      <c r="AM223" s="1"/>
      <c r="AN223" s="1"/>
      <c r="AO223" s="1">
        <v>17.0</v>
      </c>
      <c r="AP223" s="16">
        <f t="shared" si="36"/>
        <v>0.35</v>
      </c>
      <c r="AQ223" s="1">
        <v>0.88730529</v>
      </c>
      <c r="AR223" s="1">
        <v>0.04029478</v>
      </c>
      <c r="AS223" s="1"/>
      <c r="AT223" s="26">
        <v>0.5</v>
      </c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21" t="s">
        <v>417</v>
      </c>
      <c r="BF223" s="21">
        <v>321.0</v>
      </c>
      <c r="BG223" s="21">
        <v>25.0</v>
      </c>
      <c r="BH223" s="26">
        <v>0.5</v>
      </c>
      <c r="BI223" s="27">
        <v>0.433333333333333</v>
      </c>
      <c r="BJ223" s="30">
        <f t="shared" si="11"/>
        <v>0.441538844</v>
      </c>
      <c r="BK223" s="36">
        <v>0.435779816513761</v>
      </c>
      <c r="BL223" s="31">
        <f t="shared" si="12"/>
        <v>-0.00575902744</v>
      </c>
      <c r="BM223" s="1"/>
      <c r="BN223" s="31">
        <v>-0.00159856879514764</v>
      </c>
      <c r="BO223" s="1"/>
      <c r="BP223" s="1"/>
      <c r="BQ223" s="1">
        <f t="shared" si="15"/>
        <v>222</v>
      </c>
      <c r="BR223" s="1">
        <f t="shared" si="13"/>
        <v>0.2737361282</v>
      </c>
      <c r="BS223" s="1">
        <v>0.48214285714285715</v>
      </c>
      <c r="BT223" s="1">
        <v>0.5916370106761566</v>
      </c>
      <c r="BU223" s="1">
        <v>0.5773993808049536</v>
      </c>
      <c r="BV223" s="1"/>
      <c r="BW223" s="1"/>
    </row>
    <row r="224" ht="12.0" customHeight="1">
      <c r="A224" s="39"/>
      <c r="B224" s="39"/>
      <c r="C224" s="3" t="s">
        <v>384</v>
      </c>
      <c r="D224" s="3">
        <v>298.0</v>
      </c>
      <c r="E224" s="24">
        <v>110.0</v>
      </c>
      <c r="F224" s="25">
        <v>125.0</v>
      </c>
      <c r="G224" s="24">
        <v>1185.0</v>
      </c>
      <c r="H224" s="25">
        <v>1392.0</v>
      </c>
      <c r="I224" s="26">
        <f t="shared" si="2"/>
        <v>0.4680851064</v>
      </c>
      <c r="J224" s="27">
        <f t="shared" si="3"/>
        <v>0.4598370198</v>
      </c>
      <c r="K224" s="28">
        <f t="shared" si="4"/>
        <v>0.4605263158</v>
      </c>
      <c r="L224" s="29">
        <f t="shared" si="5"/>
        <v>0.5341394026</v>
      </c>
      <c r="M224" s="10">
        <f t="shared" si="6"/>
        <v>10.96595745</v>
      </c>
      <c r="N224" s="30">
        <f t="shared" si="7"/>
        <v>0.4603383858</v>
      </c>
      <c r="O224" s="31">
        <f t="shared" si="8"/>
        <v>0.0001879300006</v>
      </c>
      <c r="P224" s="32">
        <f t="shared" si="9"/>
        <v>0.460050773</v>
      </c>
      <c r="Q224" s="33">
        <f t="shared" si="10"/>
        <v>-0.0002137532072</v>
      </c>
      <c r="R224" s="1"/>
      <c r="S224" s="16">
        <v>0.46005077178039877</v>
      </c>
      <c r="T224" s="16">
        <v>0.459837019790454</v>
      </c>
      <c r="U224" s="16">
        <v>-0.0015658029582164001</v>
      </c>
      <c r="V224" s="16">
        <v>-0.0025777878384459774</v>
      </c>
      <c r="W224" s="1"/>
      <c r="X224" s="1"/>
      <c r="Y224" s="19"/>
      <c r="Z224" s="19"/>
      <c r="AA224" s="19"/>
      <c r="AB224" s="1"/>
      <c r="AC224" s="21" t="s">
        <v>418</v>
      </c>
      <c r="AD224" s="21">
        <v>671.0</v>
      </c>
      <c r="AE224" s="21">
        <v>25.0</v>
      </c>
      <c r="AF224" s="26">
        <v>0.5</v>
      </c>
      <c r="AG224" s="27">
        <v>0.446428571428571</v>
      </c>
      <c r="AH224" s="36">
        <v>0.451612903225806</v>
      </c>
      <c r="AI224" s="1"/>
      <c r="AJ224" s="1"/>
      <c r="AK224" s="1"/>
      <c r="AL224" s="1"/>
      <c r="AM224" s="1"/>
      <c r="AN224" s="1"/>
      <c r="AO224" s="1">
        <v>18.0</v>
      </c>
      <c r="AP224" s="16">
        <f t="shared" si="36"/>
        <v>0.37</v>
      </c>
      <c r="AQ224" s="1">
        <v>0.8899377043</v>
      </c>
      <c r="AR224" s="1">
        <v>0.04255524</v>
      </c>
      <c r="AS224" s="1"/>
      <c r="AT224" s="26">
        <v>0.5</v>
      </c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21" t="s">
        <v>418</v>
      </c>
      <c r="BF224" s="21">
        <v>671.0</v>
      </c>
      <c r="BG224" s="21">
        <v>25.0</v>
      </c>
      <c r="BH224" s="26">
        <v>0.5</v>
      </c>
      <c r="BI224" s="27">
        <v>0.446428571428571</v>
      </c>
      <c r="BJ224" s="30">
        <f t="shared" si="11"/>
        <v>0.4529709868</v>
      </c>
      <c r="BK224" s="36">
        <v>0.451612903225806</v>
      </c>
      <c r="BL224" s="31">
        <f t="shared" si="12"/>
        <v>-0.001358083585</v>
      </c>
      <c r="BM224" s="1"/>
      <c r="BN224" s="31">
        <v>-0.0015658029582164</v>
      </c>
      <c r="BO224" s="1"/>
      <c r="BP224" s="1"/>
      <c r="BQ224" s="1">
        <f t="shared" si="15"/>
        <v>223</v>
      </c>
      <c r="BR224" s="1">
        <f t="shared" si="13"/>
        <v>0.2749691739</v>
      </c>
      <c r="BS224" s="1">
        <v>0.5153508771929824</v>
      </c>
      <c r="BT224" s="1">
        <v>0.5910390848427073</v>
      </c>
      <c r="BU224" s="1">
        <v>0.5775254502740799</v>
      </c>
      <c r="BV224" s="1"/>
      <c r="BW224" s="1"/>
    </row>
    <row r="225" ht="12.0" customHeight="1">
      <c r="A225" s="39"/>
      <c r="B225" s="39"/>
      <c r="C225" s="3" t="s">
        <v>139</v>
      </c>
      <c r="D225" s="3">
        <v>300.0</v>
      </c>
      <c r="E225" s="24">
        <v>50.0</v>
      </c>
      <c r="F225" s="25">
        <v>105.0</v>
      </c>
      <c r="G225" s="24">
        <v>1151.0</v>
      </c>
      <c r="H225" s="25">
        <v>780.0</v>
      </c>
      <c r="I225" s="26">
        <f t="shared" si="2"/>
        <v>0.3225806452</v>
      </c>
      <c r="J225" s="27">
        <f t="shared" si="3"/>
        <v>0.5960642154</v>
      </c>
      <c r="K225" s="28">
        <f t="shared" si="4"/>
        <v>0.5757430489</v>
      </c>
      <c r="L225" s="29">
        <f t="shared" si="5"/>
        <v>0.3978906999</v>
      </c>
      <c r="M225" s="10">
        <f t="shared" si="6"/>
        <v>12.45806452</v>
      </c>
      <c r="N225" s="30">
        <f t="shared" si="7"/>
        <v>0.5688721887</v>
      </c>
      <c r="O225" s="31">
        <f t="shared" si="8"/>
        <v>0.006870860157</v>
      </c>
      <c r="P225" s="32">
        <f t="shared" si="9"/>
        <v>0.6036360841</v>
      </c>
      <c r="Q225" s="33">
        <f t="shared" si="10"/>
        <v>-0.007571868641</v>
      </c>
      <c r="R225" s="1"/>
      <c r="S225" s="16">
        <v>0.6036360835134383</v>
      </c>
      <c r="T225" s="16">
        <v>0.5960642154324184</v>
      </c>
      <c r="U225" s="16">
        <v>-0.0015655589815093407</v>
      </c>
      <c r="V225" s="16">
        <v>-0.002572742876836731</v>
      </c>
      <c r="W225" s="1"/>
      <c r="X225" s="1"/>
      <c r="Y225" s="19"/>
      <c r="Z225" s="19"/>
      <c r="AA225" s="19"/>
      <c r="AB225" s="1"/>
      <c r="AC225" s="21" t="s">
        <v>340</v>
      </c>
      <c r="AD225" s="21">
        <v>218.0</v>
      </c>
      <c r="AE225" s="21">
        <v>25.0</v>
      </c>
      <c r="AF225" s="26">
        <v>0.5</v>
      </c>
      <c r="AG225" s="27">
        <v>0.44007858546169</v>
      </c>
      <c r="AH225" s="36">
        <v>0.452566096423017</v>
      </c>
      <c r="AI225" s="1"/>
      <c r="AJ225" s="1"/>
      <c r="AK225" s="1"/>
      <c r="AL225" s="1"/>
      <c r="AM225" s="1"/>
      <c r="AN225" s="1"/>
      <c r="AO225" s="1">
        <v>19.0</v>
      </c>
      <c r="AP225" s="16">
        <v>0.3912</v>
      </c>
      <c r="AQ225" s="1">
        <v>0.904854056</v>
      </c>
      <c r="AR225" s="1">
        <v>0.037181676</v>
      </c>
      <c r="AS225" s="1"/>
      <c r="AT225" s="26">
        <v>0.5</v>
      </c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21" t="s">
        <v>340</v>
      </c>
      <c r="BF225" s="21">
        <v>218.0</v>
      </c>
      <c r="BG225" s="21">
        <v>25.0</v>
      </c>
      <c r="BH225" s="26">
        <v>0.5</v>
      </c>
      <c r="BI225" s="27">
        <v>0.44007858546169</v>
      </c>
      <c r="BJ225" s="30">
        <f t="shared" si="11"/>
        <v>0.4474274491</v>
      </c>
      <c r="BK225" s="36">
        <v>0.452566096423017</v>
      </c>
      <c r="BL225" s="31">
        <f t="shared" si="12"/>
        <v>0.005138647362</v>
      </c>
      <c r="BM225" s="1"/>
      <c r="BN225" s="31">
        <v>-0.00156555898150934</v>
      </c>
      <c r="BO225" s="1"/>
      <c r="BP225" s="1"/>
      <c r="BQ225" s="1">
        <f t="shared" si="15"/>
        <v>224</v>
      </c>
      <c r="BR225" s="1">
        <f t="shared" si="13"/>
        <v>0.2762022195</v>
      </c>
      <c r="BS225" s="1">
        <v>0.37735849056603776</v>
      </c>
      <c r="BT225" s="1">
        <v>0.600418410041841</v>
      </c>
      <c r="BU225" s="1">
        <v>0.5781544256120528</v>
      </c>
      <c r="BV225" s="1"/>
      <c r="BW225" s="1"/>
    </row>
    <row r="226" ht="12.0" customHeight="1">
      <c r="A226" s="39"/>
      <c r="B226" s="39"/>
      <c r="C226" s="3" t="s">
        <v>124</v>
      </c>
      <c r="D226" s="3">
        <v>301.0</v>
      </c>
      <c r="E226" s="24">
        <v>38.0</v>
      </c>
      <c r="F226" s="25">
        <v>86.0</v>
      </c>
      <c r="G226" s="24">
        <v>834.0</v>
      </c>
      <c r="H226" s="25">
        <v>575.0</v>
      </c>
      <c r="I226" s="26">
        <f t="shared" si="2"/>
        <v>0.3064516129</v>
      </c>
      <c r="J226" s="27">
        <f t="shared" si="3"/>
        <v>0.5919091554</v>
      </c>
      <c r="K226" s="28">
        <f t="shared" si="4"/>
        <v>0.5688193085</v>
      </c>
      <c r="L226" s="29">
        <f t="shared" si="5"/>
        <v>0.3998695369</v>
      </c>
      <c r="M226" s="10">
        <f t="shared" si="6"/>
        <v>11.36290323</v>
      </c>
      <c r="N226" s="30">
        <f t="shared" si="7"/>
        <v>0.564317635</v>
      </c>
      <c r="O226" s="31">
        <f t="shared" si="8"/>
        <v>0.004501673542</v>
      </c>
      <c r="P226" s="32">
        <f t="shared" si="9"/>
        <v>0.5968530701</v>
      </c>
      <c r="Q226" s="33">
        <f t="shared" si="10"/>
        <v>-0.004943914685</v>
      </c>
      <c r="R226" s="1"/>
      <c r="S226" s="16">
        <v>0.5968530696106327</v>
      </c>
      <c r="T226" s="16">
        <v>0.5919091554293825</v>
      </c>
      <c r="U226" s="16">
        <v>-0.0015576903066093495</v>
      </c>
      <c r="V226" s="16">
        <v>-0.0025077189643404885</v>
      </c>
      <c r="W226" s="1"/>
      <c r="X226" s="1"/>
      <c r="Y226" s="19"/>
      <c r="Z226" s="19"/>
      <c r="AA226" s="19"/>
      <c r="AB226" s="1"/>
      <c r="AC226" s="21" t="s">
        <v>283</v>
      </c>
      <c r="AD226" s="21">
        <v>168.0</v>
      </c>
      <c r="AE226" s="21">
        <v>25.0</v>
      </c>
      <c r="AF226" s="26">
        <v>0.5</v>
      </c>
      <c r="AG226" s="27">
        <v>0.5</v>
      </c>
      <c r="AH226" s="36">
        <v>0.5</v>
      </c>
      <c r="AI226" s="1"/>
      <c r="AJ226" s="1"/>
      <c r="AK226" s="1"/>
      <c r="AL226" s="1"/>
      <c r="AM226" s="1"/>
      <c r="AN226" s="1"/>
      <c r="AO226" s="1">
        <v>20.0</v>
      </c>
      <c r="AP226" s="16">
        <v>0.4114</v>
      </c>
      <c r="AQ226" s="1">
        <v>0.8666842228</v>
      </c>
      <c r="AR226" s="1">
        <v>0.05736441</v>
      </c>
      <c r="AS226" s="1"/>
      <c r="AT226" s="26">
        <v>0.5</v>
      </c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21" t="s">
        <v>283</v>
      </c>
      <c r="BF226" s="21">
        <v>168.0</v>
      </c>
      <c r="BG226" s="21">
        <v>25.0</v>
      </c>
      <c r="BH226" s="26">
        <v>0.5</v>
      </c>
      <c r="BI226" s="27">
        <v>0.5</v>
      </c>
      <c r="BJ226" s="30">
        <f t="shared" si="11"/>
        <v>0.499738844</v>
      </c>
      <c r="BK226" s="36">
        <v>0.5</v>
      </c>
      <c r="BL226" s="31">
        <f t="shared" si="12"/>
        <v>0.0002611560466</v>
      </c>
      <c r="BM226" s="1"/>
      <c r="BN226" s="31">
        <v>-0.00155769030660935</v>
      </c>
      <c r="BO226" s="1"/>
      <c r="BP226" s="1"/>
      <c r="BQ226" s="1">
        <f t="shared" si="15"/>
        <v>225</v>
      </c>
      <c r="BR226" s="1">
        <f t="shared" si="13"/>
        <v>0.2774352651</v>
      </c>
      <c r="BS226" s="1">
        <v>0.6013986013986014</v>
      </c>
      <c r="BT226" s="1">
        <v>0.5766270118964311</v>
      </c>
      <c r="BU226" s="1">
        <v>0.5788804071246819</v>
      </c>
      <c r="BV226" s="1"/>
      <c r="BW226" s="1"/>
    </row>
    <row r="227" ht="12.0" customHeight="1">
      <c r="A227" s="39"/>
      <c r="B227" s="39"/>
      <c r="C227" s="3" t="s">
        <v>419</v>
      </c>
      <c r="D227" s="3">
        <v>302.0</v>
      </c>
      <c r="E227" s="24">
        <v>34.0</v>
      </c>
      <c r="F227" s="25">
        <v>34.0</v>
      </c>
      <c r="G227" s="24">
        <v>330.0</v>
      </c>
      <c r="H227" s="25">
        <v>271.0</v>
      </c>
      <c r="I227" s="26">
        <f t="shared" si="2"/>
        <v>0.5</v>
      </c>
      <c r="J227" s="27">
        <f t="shared" si="3"/>
        <v>0.5490848586</v>
      </c>
      <c r="K227" s="28">
        <f t="shared" si="4"/>
        <v>0.5440956652</v>
      </c>
      <c r="L227" s="29">
        <f t="shared" si="5"/>
        <v>0.4559043348</v>
      </c>
      <c r="M227" s="10">
        <f t="shared" si="6"/>
        <v>8.838235294</v>
      </c>
      <c r="N227" s="30">
        <f t="shared" si="7"/>
        <v>0.5425899243</v>
      </c>
      <c r="O227" s="31">
        <f t="shared" si="8"/>
        <v>0.001505740909</v>
      </c>
      <c r="P227" s="32">
        <f t="shared" si="9"/>
        <v>0.5508096477</v>
      </c>
      <c r="Q227" s="33">
        <f t="shared" si="10"/>
        <v>-0.001724789128</v>
      </c>
      <c r="R227" s="1"/>
      <c r="S227" s="16">
        <v>0.5508096462984288</v>
      </c>
      <c r="T227" s="16">
        <v>0.5490848585690515</v>
      </c>
      <c r="U227" s="16">
        <v>-0.0015533505293336969</v>
      </c>
      <c r="V227" s="16">
        <v>-0.00244619702919624</v>
      </c>
      <c r="W227" s="1"/>
      <c r="X227" s="1"/>
      <c r="Y227" s="19"/>
      <c r="Z227" s="19"/>
      <c r="AA227" s="19"/>
      <c r="AB227" s="1"/>
      <c r="AC227" s="21" t="s">
        <v>420</v>
      </c>
      <c r="AD227" s="21">
        <v>385.0</v>
      </c>
      <c r="AE227" s="21">
        <v>25.0</v>
      </c>
      <c r="AF227" s="26">
        <v>0.5</v>
      </c>
      <c r="AG227" s="27">
        <v>0.545454545454545</v>
      </c>
      <c r="AH227" s="36">
        <v>0.538461538461538</v>
      </c>
      <c r="AI227" s="1"/>
      <c r="AJ227" s="1"/>
      <c r="AK227" s="1"/>
      <c r="AL227" s="1"/>
      <c r="AM227" s="1"/>
      <c r="AN227" s="1"/>
      <c r="AO227" s="1">
        <v>21.0</v>
      </c>
      <c r="AP227" s="16">
        <v>0.4305</v>
      </c>
      <c r="AQ227" s="1">
        <v>0.913968</v>
      </c>
      <c r="AR227" s="1">
        <v>0.0349317985</v>
      </c>
      <c r="AS227" s="1"/>
      <c r="AT227" s="26">
        <v>0.5</v>
      </c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21" t="s">
        <v>420</v>
      </c>
      <c r="BF227" s="21">
        <v>385.0</v>
      </c>
      <c r="BG227" s="21">
        <v>25.0</v>
      </c>
      <c r="BH227" s="26">
        <v>0.5</v>
      </c>
      <c r="BI227" s="27">
        <v>0.545454545454545</v>
      </c>
      <c r="BJ227" s="30">
        <f t="shared" si="11"/>
        <v>0.5394206621</v>
      </c>
      <c r="BK227" s="36">
        <v>0.538461538461538</v>
      </c>
      <c r="BL227" s="31">
        <f t="shared" si="12"/>
        <v>-0.0009591236736</v>
      </c>
      <c r="BM227" s="1"/>
      <c r="BN227" s="31">
        <v>-0.0015533505293337</v>
      </c>
      <c r="BO227" s="1"/>
      <c r="BP227" s="1"/>
      <c r="BQ227" s="1">
        <f t="shared" si="15"/>
        <v>226</v>
      </c>
      <c r="BR227" s="1">
        <f t="shared" si="13"/>
        <v>0.2786683107</v>
      </c>
      <c r="BS227" s="1">
        <v>0.4583333333333333</v>
      </c>
      <c r="BT227" s="1">
        <v>0.6056140350877193</v>
      </c>
      <c r="BU227" s="1">
        <v>0.5791594703511802</v>
      </c>
      <c r="BV227" s="1"/>
      <c r="BW227" s="1"/>
    </row>
    <row r="228" ht="12.0" customHeight="1">
      <c r="A228" s="39"/>
      <c r="B228" s="39"/>
      <c r="C228" s="3" t="s">
        <v>379</v>
      </c>
      <c r="D228" s="3">
        <v>303.0</v>
      </c>
      <c r="E228" s="24">
        <v>52.0</v>
      </c>
      <c r="F228" s="25">
        <v>60.0</v>
      </c>
      <c r="G228" s="24">
        <v>725.0</v>
      </c>
      <c r="H228" s="25">
        <v>486.0</v>
      </c>
      <c r="I228" s="26">
        <f t="shared" si="2"/>
        <v>0.4642857143</v>
      </c>
      <c r="J228" s="27">
        <f t="shared" si="3"/>
        <v>0.5986787779</v>
      </c>
      <c r="K228" s="28">
        <f t="shared" si="4"/>
        <v>0.5873015873</v>
      </c>
      <c r="L228" s="29">
        <f t="shared" si="5"/>
        <v>0.4066515495</v>
      </c>
      <c r="M228" s="10">
        <f t="shared" si="6"/>
        <v>10.8125</v>
      </c>
      <c r="N228" s="30">
        <f t="shared" si="7"/>
        <v>0.5820174547</v>
      </c>
      <c r="O228" s="31">
        <f t="shared" si="8"/>
        <v>0.005284132569</v>
      </c>
      <c r="P228" s="32">
        <f t="shared" si="9"/>
        <v>0.6046839614</v>
      </c>
      <c r="Q228" s="33">
        <f t="shared" si="10"/>
        <v>-0.006005183535</v>
      </c>
      <c r="R228" s="1"/>
      <c r="S228" s="16">
        <v>0.6046839602081024</v>
      </c>
      <c r="T228" s="16">
        <v>0.5986787778695293</v>
      </c>
      <c r="U228" s="16">
        <v>-0.0015494210048458967</v>
      </c>
      <c r="V228" s="16">
        <v>-0.0024330444046342103</v>
      </c>
      <c r="W228" s="1"/>
      <c r="X228" s="1"/>
      <c r="Y228" s="19"/>
      <c r="Z228" s="19"/>
      <c r="AA228" s="19"/>
      <c r="AB228" s="1"/>
      <c r="AC228" s="21" t="s">
        <v>421</v>
      </c>
      <c r="AD228" s="21">
        <v>1148.0</v>
      </c>
      <c r="AE228" s="21">
        <v>25.0</v>
      </c>
      <c r="AF228" s="26">
        <v>0.5</v>
      </c>
      <c r="AG228" s="27">
        <v>0.545454545454545</v>
      </c>
      <c r="AH228" s="36">
        <v>0.541666666666667</v>
      </c>
      <c r="AI228" s="1"/>
      <c r="AJ228" s="1"/>
      <c r="AK228" s="1"/>
      <c r="AL228" s="1"/>
      <c r="AM228" s="1"/>
      <c r="AN228" s="1"/>
      <c r="AO228" s="1">
        <v>22.0</v>
      </c>
      <c r="AP228" s="16">
        <v>0.4496</v>
      </c>
      <c r="AQ228" s="1">
        <v>0.8645409576</v>
      </c>
      <c r="AR228" s="1">
        <v>0.06107839277</v>
      </c>
      <c r="AS228" s="1"/>
      <c r="AT228" s="26">
        <v>0.5</v>
      </c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21" t="s">
        <v>421</v>
      </c>
      <c r="BF228" s="21">
        <v>1148.0</v>
      </c>
      <c r="BG228" s="21">
        <v>25.0</v>
      </c>
      <c r="BH228" s="26">
        <v>0.5</v>
      </c>
      <c r="BI228" s="27">
        <v>0.545454545454545</v>
      </c>
      <c r="BJ228" s="30">
        <f t="shared" si="11"/>
        <v>0.5394206621</v>
      </c>
      <c r="BK228" s="36">
        <v>0.541666666666667</v>
      </c>
      <c r="BL228" s="31">
        <f t="shared" si="12"/>
        <v>0.002246004531</v>
      </c>
      <c r="BM228" s="1"/>
      <c r="BN228" s="31">
        <v>-0.0015494210048459</v>
      </c>
      <c r="BO228" s="1"/>
      <c r="BP228" s="1"/>
      <c r="BQ228" s="1">
        <f t="shared" si="15"/>
        <v>227</v>
      </c>
      <c r="BR228" s="1">
        <f t="shared" si="13"/>
        <v>0.2799013564</v>
      </c>
      <c r="BS228" s="1">
        <v>0.5114155251141552</v>
      </c>
      <c r="BT228" s="1">
        <v>0.5882684715172025</v>
      </c>
      <c r="BU228" s="1">
        <v>0.5798192771084337</v>
      </c>
      <c r="BV228" s="1"/>
      <c r="BW228" s="1"/>
    </row>
    <row r="229" ht="12.0" customHeight="1">
      <c r="A229" s="39"/>
      <c r="B229" s="39"/>
      <c r="C229" s="3" t="s">
        <v>126</v>
      </c>
      <c r="D229" s="3">
        <v>304.0</v>
      </c>
      <c r="E229" s="24">
        <v>39.0</v>
      </c>
      <c r="F229" s="25">
        <v>88.0</v>
      </c>
      <c r="G229" s="24">
        <v>555.0</v>
      </c>
      <c r="H229" s="25">
        <v>554.0</v>
      </c>
      <c r="I229" s="26">
        <f t="shared" si="2"/>
        <v>0.3070866142</v>
      </c>
      <c r="J229" s="27">
        <f t="shared" si="3"/>
        <v>0.5004508566</v>
      </c>
      <c r="K229" s="28">
        <f t="shared" si="4"/>
        <v>0.4805825243</v>
      </c>
      <c r="L229" s="29">
        <f t="shared" si="5"/>
        <v>0.4797734628</v>
      </c>
      <c r="M229" s="10">
        <f t="shared" si="6"/>
        <v>8.732283465</v>
      </c>
      <c r="N229" s="30">
        <f t="shared" si="7"/>
        <v>0.4810807781</v>
      </c>
      <c r="O229" s="31">
        <f t="shared" si="8"/>
        <v>-0.0004982538453</v>
      </c>
      <c r="P229" s="32">
        <f t="shared" si="9"/>
        <v>0.4999035806</v>
      </c>
      <c r="Q229" s="33">
        <f t="shared" si="10"/>
        <v>0.0005472759838</v>
      </c>
      <c r="R229" s="1"/>
      <c r="S229" s="16">
        <v>0.4999035801378237</v>
      </c>
      <c r="T229" s="16">
        <v>0.5004508566275925</v>
      </c>
      <c r="U229" s="16">
        <v>-0.0015319798173404342</v>
      </c>
      <c r="V229" s="16">
        <v>-0.0024152125674267166</v>
      </c>
      <c r="W229" s="1"/>
      <c r="X229" s="1"/>
      <c r="Y229" s="19"/>
      <c r="Z229" s="19"/>
      <c r="AA229" s="19"/>
      <c r="AB229" s="1"/>
      <c r="AC229" s="21" t="s">
        <v>419</v>
      </c>
      <c r="AD229" s="21">
        <v>302.0</v>
      </c>
      <c r="AE229" s="21">
        <v>25.0</v>
      </c>
      <c r="AF229" s="26">
        <v>0.5</v>
      </c>
      <c r="AG229" s="27">
        <v>0.549084858569052</v>
      </c>
      <c r="AH229" s="36">
        <v>0.544095665171898</v>
      </c>
      <c r="AI229" s="1"/>
      <c r="AJ229" s="1"/>
      <c r="AK229" s="1"/>
      <c r="AL229" s="1"/>
      <c r="AM229" s="1"/>
      <c r="AN229" s="1"/>
      <c r="AO229" s="1">
        <v>23.0</v>
      </c>
      <c r="AP229" s="16">
        <v>0.4692</v>
      </c>
      <c r="AQ229" s="1">
        <v>0.910124959</v>
      </c>
      <c r="AR229" s="1">
        <v>0.039864059</v>
      </c>
      <c r="AS229" s="1"/>
      <c r="AT229" s="26">
        <v>0.5</v>
      </c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21" t="s">
        <v>419</v>
      </c>
      <c r="BF229" s="21">
        <v>302.0</v>
      </c>
      <c r="BG229" s="21">
        <v>25.0</v>
      </c>
      <c r="BH229" s="26">
        <v>0.5</v>
      </c>
      <c r="BI229" s="27">
        <v>0.549084858569052</v>
      </c>
      <c r="BJ229" s="30">
        <f t="shared" si="11"/>
        <v>0.5425899255</v>
      </c>
      <c r="BK229" s="36">
        <v>0.544095665171898</v>
      </c>
      <c r="BL229" s="31">
        <f t="shared" si="12"/>
        <v>0.001505739688</v>
      </c>
      <c r="BM229" s="1"/>
      <c r="BN229" s="31">
        <v>-0.00153197981734043</v>
      </c>
      <c r="BO229" s="1"/>
      <c r="BP229" s="1"/>
      <c r="BQ229" s="1">
        <f t="shared" si="15"/>
        <v>228</v>
      </c>
      <c r="BR229" s="1">
        <f t="shared" si="13"/>
        <v>0.281134402</v>
      </c>
      <c r="BS229" s="1">
        <v>0.7285714285714285</v>
      </c>
      <c r="BT229" s="1">
        <v>0.5532467532467532</v>
      </c>
      <c r="BU229" s="1">
        <v>0.5802197802197803</v>
      </c>
      <c r="BV229" s="1"/>
      <c r="BW229" s="1"/>
    </row>
    <row r="230" ht="12.0" customHeight="1">
      <c r="A230" s="39"/>
      <c r="B230" s="39"/>
      <c r="C230" s="3" t="s">
        <v>197</v>
      </c>
      <c r="D230" s="3">
        <v>305.0</v>
      </c>
      <c r="E230" s="24">
        <v>64.0</v>
      </c>
      <c r="F230" s="25">
        <v>113.0</v>
      </c>
      <c r="G230" s="24">
        <v>788.0</v>
      </c>
      <c r="H230" s="25">
        <v>684.0</v>
      </c>
      <c r="I230" s="26">
        <f t="shared" si="2"/>
        <v>0.3615819209</v>
      </c>
      <c r="J230" s="27">
        <f t="shared" si="3"/>
        <v>0.535326087</v>
      </c>
      <c r="K230" s="28">
        <f t="shared" si="4"/>
        <v>0.5166767738</v>
      </c>
      <c r="L230" s="29">
        <f t="shared" si="5"/>
        <v>0.4536082474</v>
      </c>
      <c r="M230" s="10">
        <f t="shared" si="6"/>
        <v>8.316384181</v>
      </c>
      <c r="N230" s="30">
        <f t="shared" si="7"/>
        <v>0.5164727551</v>
      </c>
      <c r="O230" s="31">
        <f t="shared" si="8"/>
        <v>0.0002040186708</v>
      </c>
      <c r="P230" s="32">
        <f t="shared" si="9"/>
        <v>0.5355528114</v>
      </c>
      <c r="Q230" s="33">
        <f t="shared" si="10"/>
        <v>-0.0002267244166</v>
      </c>
      <c r="R230" s="1"/>
      <c r="S230" s="16">
        <v>0.535552810663423</v>
      </c>
      <c r="T230" s="16">
        <v>0.5353260869565217</v>
      </c>
      <c r="U230" s="16">
        <v>-0.0015214022148879458</v>
      </c>
      <c r="V230" s="16">
        <v>-0.002404731894280032</v>
      </c>
      <c r="W230" s="1"/>
      <c r="X230" s="1"/>
      <c r="Y230" s="19"/>
      <c r="Z230" s="19"/>
      <c r="AA230" s="19"/>
      <c r="AB230" s="1"/>
      <c r="AC230" s="21" t="s">
        <v>422</v>
      </c>
      <c r="AD230" s="21">
        <v>710.0</v>
      </c>
      <c r="AE230" s="21">
        <v>25.0</v>
      </c>
      <c r="AF230" s="26">
        <v>0.5</v>
      </c>
      <c r="AG230" s="27">
        <v>0.558659217877095</v>
      </c>
      <c r="AH230" s="36">
        <v>0.546666666666667</v>
      </c>
      <c r="AI230" s="1"/>
      <c r="AJ230" s="1"/>
      <c r="AK230" s="1"/>
      <c r="AL230" s="1"/>
      <c r="AM230" s="1"/>
      <c r="AN230" s="1"/>
      <c r="AO230" s="1">
        <v>24.0</v>
      </c>
      <c r="AP230" s="16">
        <v>0.490074</v>
      </c>
      <c r="AQ230" s="1">
        <v>0.8887940143</v>
      </c>
      <c r="AR230" s="1">
        <v>0.0541877987</v>
      </c>
      <c r="AS230" s="1"/>
      <c r="AT230" s="26">
        <v>0.5</v>
      </c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21" t="s">
        <v>422</v>
      </c>
      <c r="BF230" s="21">
        <v>710.0</v>
      </c>
      <c r="BG230" s="21">
        <v>25.0</v>
      </c>
      <c r="BH230" s="26">
        <v>0.5</v>
      </c>
      <c r="BI230" s="27">
        <v>0.558659217877095</v>
      </c>
      <c r="BJ230" s="30">
        <f t="shared" si="11"/>
        <v>0.5509483412</v>
      </c>
      <c r="BK230" s="36">
        <v>0.546666666666667</v>
      </c>
      <c r="BL230" s="31">
        <f t="shared" si="12"/>
        <v>-0.004281674493</v>
      </c>
      <c r="BM230" s="1"/>
      <c r="BN230" s="31">
        <v>-0.00152140221488795</v>
      </c>
      <c r="BO230" s="1"/>
      <c r="BP230" s="1"/>
      <c r="BQ230" s="1">
        <f t="shared" si="15"/>
        <v>229</v>
      </c>
      <c r="BR230" s="1">
        <f t="shared" si="13"/>
        <v>0.2823674476</v>
      </c>
      <c r="BS230" s="1">
        <v>0.5777777777777777</v>
      </c>
      <c r="BT230" s="1">
        <v>0.5816326530612245</v>
      </c>
      <c r="BU230" s="1">
        <v>0.5804195804195804</v>
      </c>
      <c r="BV230" s="1"/>
      <c r="BW230" s="1"/>
    </row>
    <row r="231" ht="12.0" customHeight="1">
      <c r="A231" s="39"/>
      <c r="B231" s="39"/>
      <c r="C231" s="3" t="s">
        <v>423</v>
      </c>
      <c r="D231" s="3">
        <v>306.0</v>
      </c>
      <c r="E231" s="24">
        <v>197.0</v>
      </c>
      <c r="F231" s="25">
        <v>150.0</v>
      </c>
      <c r="G231" s="24">
        <v>1629.0</v>
      </c>
      <c r="H231" s="25">
        <v>755.0</v>
      </c>
      <c r="I231" s="26">
        <f t="shared" si="2"/>
        <v>0.5677233429</v>
      </c>
      <c r="J231" s="27">
        <f t="shared" si="3"/>
        <v>0.6833053691</v>
      </c>
      <c r="K231" s="28">
        <f t="shared" si="4"/>
        <v>0.6686195533</v>
      </c>
      <c r="L231" s="29">
        <f t="shared" si="5"/>
        <v>0.34859026</v>
      </c>
      <c r="M231" s="10">
        <f t="shared" si="6"/>
        <v>6.870317003</v>
      </c>
      <c r="N231" s="30">
        <f t="shared" si="7"/>
        <v>0.667261761</v>
      </c>
      <c r="O231" s="31">
        <f t="shared" si="8"/>
        <v>0.001357792259</v>
      </c>
      <c r="P231" s="32">
        <f t="shared" si="9"/>
        <v>0.6848844513</v>
      </c>
      <c r="Q231" s="33">
        <f t="shared" si="10"/>
        <v>-0.001579082199</v>
      </c>
      <c r="R231" s="1"/>
      <c r="S231" s="16">
        <v>0.6848844494952705</v>
      </c>
      <c r="T231" s="16">
        <v>0.6833053691275168</v>
      </c>
      <c r="U231" s="16">
        <v>-0.0015145103097764512</v>
      </c>
      <c r="V231" s="16">
        <v>-0.0024027811954580036</v>
      </c>
      <c r="W231" s="1"/>
      <c r="X231" s="1"/>
      <c r="Y231" s="19"/>
      <c r="Z231" s="19"/>
      <c r="AA231" s="19"/>
      <c r="AB231" s="1"/>
      <c r="AC231" s="21" t="s">
        <v>424</v>
      </c>
      <c r="AD231" s="21">
        <v>438.0</v>
      </c>
      <c r="AE231" s="21">
        <v>25.0</v>
      </c>
      <c r="AF231" s="26">
        <v>0.5</v>
      </c>
      <c r="AG231" s="27">
        <v>0.558316080055211</v>
      </c>
      <c r="AH231" s="36">
        <v>0.549099360836723</v>
      </c>
      <c r="AI231" s="1"/>
      <c r="AJ231" s="1"/>
      <c r="AK231" s="1"/>
      <c r="AL231" s="1"/>
      <c r="AM231" s="1"/>
      <c r="AN231" s="1"/>
      <c r="AO231" s="1"/>
      <c r="AP231" s="16"/>
      <c r="AQ231" s="1"/>
      <c r="AR231" s="1"/>
      <c r="AS231" s="1"/>
      <c r="AT231" s="26">
        <v>0.5</v>
      </c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21" t="s">
        <v>424</v>
      </c>
      <c r="BF231" s="21">
        <v>438.0</v>
      </c>
      <c r="BG231" s="21">
        <v>25.0</v>
      </c>
      <c r="BH231" s="26">
        <v>0.5</v>
      </c>
      <c r="BI231" s="27">
        <v>0.558316080055211</v>
      </c>
      <c r="BJ231" s="30">
        <f t="shared" si="11"/>
        <v>0.5506487818</v>
      </c>
      <c r="BK231" s="36">
        <v>0.549099360836723</v>
      </c>
      <c r="BL231" s="31">
        <f t="shared" si="12"/>
        <v>-0.001549421005</v>
      </c>
      <c r="BM231" s="1"/>
      <c r="BN231" s="31">
        <v>-0.00151451030977645</v>
      </c>
      <c r="BO231" s="1"/>
      <c r="BP231" s="1"/>
      <c r="BQ231" s="1">
        <f t="shared" si="15"/>
        <v>230</v>
      </c>
      <c r="BR231" s="1">
        <f t="shared" si="13"/>
        <v>0.2836004932</v>
      </c>
      <c r="BS231" s="1">
        <v>0.6857142857142857</v>
      </c>
      <c r="BT231" s="1">
        <v>0.5727272727272728</v>
      </c>
      <c r="BU231" s="1">
        <v>0.5810526315789474</v>
      </c>
      <c r="BV231" s="1"/>
      <c r="BW231" s="1"/>
    </row>
    <row r="232" ht="12.0" customHeight="1">
      <c r="A232" s="39"/>
      <c r="B232" s="39"/>
      <c r="C232" s="3" t="s">
        <v>40</v>
      </c>
      <c r="D232" s="3">
        <v>308.0</v>
      </c>
      <c r="E232" s="24">
        <v>11.0</v>
      </c>
      <c r="F232" s="25">
        <v>54.0</v>
      </c>
      <c r="G232" s="24">
        <v>341.0</v>
      </c>
      <c r="H232" s="25">
        <v>298.0</v>
      </c>
      <c r="I232" s="26">
        <f t="shared" si="2"/>
        <v>0.1692307692</v>
      </c>
      <c r="J232" s="27">
        <f t="shared" si="3"/>
        <v>0.5336463224</v>
      </c>
      <c r="K232" s="28">
        <f t="shared" si="4"/>
        <v>0.5</v>
      </c>
      <c r="L232" s="29">
        <f t="shared" si="5"/>
        <v>0.4389204545</v>
      </c>
      <c r="M232" s="10">
        <f t="shared" si="6"/>
        <v>9.830769231</v>
      </c>
      <c r="N232" s="30">
        <f t="shared" si="7"/>
        <v>0.5068726316</v>
      </c>
      <c r="O232" s="31">
        <f t="shared" si="8"/>
        <v>-0.006872631614</v>
      </c>
      <c r="P232" s="32">
        <f t="shared" si="9"/>
        <v>0.526312928</v>
      </c>
      <c r="Q232" s="33">
        <f t="shared" si="10"/>
        <v>0.007333394427</v>
      </c>
      <c r="R232" s="1"/>
      <c r="S232" s="16">
        <v>0.5263129278027275</v>
      </c>
      <c r="T232" s="16">
        <v>0.5336463223787168</v>
      </c>
      <c r="U232" s="16">
        <v>-0.0015105106037305305</v>
      </c>
      <c r="V232" s="16">
        <v>-0.002370512701473926</v>
      </c>
      <c r="W232" s="1"/>
      <c r="X232" s="1"/>
      <c r="Y232" s="19"/>
      <c r="Z232" s="19"/>
      <c r="AA232" s="19"/>
      <c r="AB232" s="1"/>
      <c r="AC232" s="21" t="s">
        <v>425</v>
      </c>
      <c r="AD232" s="21">
        <v>311.0</v>
      </c>
      <c r="AE232" s="21">
        <v>25.0</v>
      </c>
      <c r="AF232" s="26">
        <v>0.5</v>
      </c>
      <c r="AG232" s="27">
        <v>0.567460317460317</v>
      </c>
      <c r="AH232" s="36">
        <v>0.559440559440559</v>
      </c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26">
        <v>0.5</v>
      </c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21" t="s">
        <v>425</v>
      </c>
      <c r="BF232" s="21">
        <v>311.0</v>
      </c>
      <c r="BG232" s="21">
        <v>25.0</v>
      </c>
      <c r="BH232" s="26">
        <v>0.5</v>
      </c>
      <c r="BI232" s="27">
        <v>0.567460317460317</v>
      </c>
      <c r="BJ232" s="30">
        <f t="shared" si="11"/>
        <v>0.5586317011</v>
      </c>
      <c r="BK232" s="36">
        <v>0.559440559440559</v>
      </c>
      <c r="BL232" s="31">
        <f t="shared" si="12"/>
        <v>0.0008088583443</v>
      </c>
      <c r="BM232" s="1"/>
      <c r="BN232" s="31">
        <v>-0.00151051060373053</v>
      </c>
      <c r="BO232" s="1"/>
      <c r="BP232" s="1"/>
      <c r="BQ232" s="1">
        <f t="shared" si="15"/>
        <v>231</v>
      </c>
      <c r="BR232" s="1">
        <f t="shared" si="13"/>
        <v>0.2848335388</v>
      </c>
      <c r="BS232" s="1">
        <v>0.3686868686868687</v>
      </c>
      <c r="BT232" s="1">
        <v>0.6045733407696597</v>
      </c>
      <c r="BU232" s="1">
        <v>0.581115017579106</v>
      </c>
      <c r="BV232" s="1"/>
      <c r="BW232" s="1"/>
    </row>
    <row r="233" ht="12.0" customHeight="1">
      <c r="A233" s="39"/>
      <c r="B233" s="39"/>
      <c r="C233" s="3" t="s">
        <v>426</v>
      </c>
      <c r="D233" s="3">
        <v>309.0</v>
      </c>
      <c r="E233" s="24">
        <v>18.0</v>
      </c>
      <c r="F233" s="25">
        <v>17.0</v>
      </c>
      <c r="G233" s="24">
        <v>218.0</v>
      </c>
      <c r="H233" s="25">
        <v>134.0</v>
      </c>
      <c r="I233" s="26">
        <f t="shared" si="2"/>
        <v>0.5142857143</v>
      </c>
      <c r="J233" s="27">
        <f t="shared" si="3"/>
        <v>0.6193181818</v>
      </c>
      <c r="K233" s="28">
        <f t="shared" si="4"/>
        <v>0.6098191214</v>
      </c>
      <c r="L233" s="29">
        <f t="shared" si="5"/>
        <v>0.3927648579</v>
      </c>
      <c r="M233" s="10">
        <f t="shared" si="6"/>
        <v>10.05714286</v>
      </c>
      <c r="N233" s="30">
        <f t="shared" si="7"/>
        <v>0.6055235597</v>
      </c>
      <c r="O233" s="31">
        <f t="shared" si="8"/>
        <v>0.00429556175</v>
      </c>
      <c r="P233" s="32">
        <f t="shared" si="9"/>
        <v>0.6242543123</v>
      </c>
      <c r="Q233" s="33">
        <f t="shared" si="10"/>
        <v>-0.00493613045</v>
      </c>
      <c r="R233" s="1"/>
      <c r="S233" s="16">
        <v>0.6242543107836849</v>
      </c>
      <c r="T233" s="16">
        <v>0.6193181818181818</v>
      </c>
      <c r="U233" s="16">
        <v>-0.0014622658633972607</v>
      </c>
      <c r="V233" s="16">
        <v>-0.0023374548067064405</v>
      </c>
      <c r="W233" s="1"/>
      <c r="X233" s="1"/>
      <c r="Y233" s="19"/>
      <c r="Z233" s="19"/>
      <c r="AA233" s="19"/>
      <c r="AB233" s="1"/>
      <c r="AC233" s="21" t="s">
        <v>427</v>
      </c>
      <c r="AD233" s="21">
        <v>764.0</v>
      </c>
      <c r="AE233" s="21">
        <v>25.0</v>
      </c>
      <c r="AF233" s="26">
        <v>0.5</v>
      </c>
      <c r="AG233" s="27">
        <v>0.571428571428571</v>
      </c>
      <c r="AH233" s="36">
        <v>0.56</v>
      </c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26">
        <v>0.50137741046832</v>
      </c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21" t="s">
        <v>427</v>
      </c>
      <c r="BF233" s="21">
        <v>764.0</v>
      </c>
      <c r="BG233" s="21">
        <v>25.0</v>
      </c>
      <c r="BH233" s="26">
        <v>0.5</v>
      </c>
      <c r="BI233" s="27">
        <v>0.571428571428571</v>
      </c>
      <c r="BJ233" s="30">
        <f t="shared" si="11"/>
        <v>0.5620959868</v>
      </c>
      <c r="BK233" s="36">
        <v>0.56</v>
      </c>
      <c r="BL233" s="31">
        <f t="shared" si="12"/>
        <v>-0.002095986811</v>
      </c>
      <c r="BM233" s="1"/>
      <c r="BN233" s="31">
        <v>-0.00146226586339726</v>
      </c>
      <c r="BO233" s="1"/>
      <c r="BP233" s="1"/>
      <c r="BQ233" s="1">
        <f t="shared" si="15"/>
        <v>232</v>
      </c>
      <c r="BR233" s="1">
        <f t="shared" si="13"/>
        <v>0.2860665845</v>
      </c>
      <c r="BS233" s="1">
        <v>0.5602836879432624</v>
      </c>
      <c r="BT233" s="1">
        <v>0.5866013071895425</v>
      </c>
      <c r="BU233" s="1">
        <v>0.5816733067729084</v>
      </c>
      <c r="BV233" s="1"/>
      <c r="BW233" s="1"/>
    </row>
    <row r="234" ht="12.0" customHeight="1">
      <c r="A234" s="39"/>
      <c r="B234" s="39"/>
      <c r="C234" s="3" t="s">
        <v>425</v>
      </c>
      <c r="D234" s="3">
        <v>311.0</v>
      </c>
      <c r="E234" s="24">
        <v>34.0</v>
      </c>
      <c r="F234" s="25">
        <v>34.0</v>
      </c>
      <c r="G234" s="24">
        <v>286.0</v>
      </c>
      <c r="H234" s="25">
        <v>218.0</v>
      </c>
      <c r="I234" s="26">
        <f t="shared" si="2"/>
        <v>0.5</v>
      </c>
      <c r="J234" s="27">
        <f t="shared" si="3"/>
        <v>0.5674603175</v>
      </c>
      <c r="K234" s="28">
        <f t="shared" si="4"/>
        <v>0.5594405594</v>
      </c>
      <c r="L234" s="29">
        <f t="shared" si="5"/>
        <v>0.4405594406</v>
      </c>
      <c r="M234" s="10">
        <f t="shared" si="6"/>
        <v>7.411764706</v>
      </c>
      <c r="N234" s="30">
        <f t="shared" si="7"/>
        <v>0.5586316999</v>
      </c>
      <c r="O234" s="31">
        <f t="shared" si="8"/>
        <v>0.0008088595654</v>
      </c>
      <c r="P234" s="32">
        <f t="shared" si="9"/>
        <v>0.5683868462</v>
      </c>
      <c r="Q234" s="33">
        <f t="shared" si="10"/>
        <v>-0.0009265287118</v>
      </c>
      <c r="R234" s="1"/>
      <c r="S234" s="16">
        <v>0.568386844773413</v>
      </c>
      <c r="T234" s="16">
        <v>0.5674603174603174</v>
      </c>
      <c r="U234" s="16">
        <v>-0.0014527301821478655</v>
      </c>
      <c r="V234" s="16">
        <v>-0.0022932308558956116</v>
      </c>
      <c r="W234" s="1"/>
      <c r="X234" s="1"/>
      <c r="Y234" s="19"/>
      <c r="Z234" s="19"/>
      <c r="AA234" s="19"/>
      <c r="AB234" s="1"/>
      <c r="AC234" s="21" t="s">
        <v>428</v>
      </c>
      <c r="AD234" s="21">
        <v>864.0</v>
      </c>
      <c r="AE234" s="21">
        <v>25.0</v>
      </c>
      <c r="AF234" s="26">
        <v>0.5</v>
      </c>
      <c r="AG234" s="27">
        <v>0.63558282208589</v>
      </c>
      <c r="AH234" s="36">
        <v>0.622641509433962</v>
      </c>
      <c r="AI234" s="1"/>
      <c r="AJ234" s="1"/>
      <c r="AK234" s="1"/>
      <c r="AL234" s="1"/>
      <c r="AM234" s="1"/>
      <c r="AN234" s="1"/>
      <c r="AO234" s="1" t="s">
        <v>23</v>
      </c>
      <c r="AP234" s="1" t="s">
        <v>7</v>
      </c>
      <c r="AQ234" s="1" t="s">
        <v>24</v>
      </c>
      <c r="AR234" s="1" t="s">
        <v>25</v>
      </c>
      <c r="AS234" s="1"/>
      <c r="AT234" s="26">
        <v>0.502074688796681</v>
      </c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21" t="s">
        <v>428</v>
      </c>
      <c r="BF234" s="21">
        <v>864.0</v>
      </c>
      <c r="BG234" s="21">
        <v>25.0</v>
      </c>
      <c r="BH234" s="26">
        <v>0.5</v>
      </c>
      <c r="BI234" s="27">
        <v>0.63558282208589</v>
      </c>
      <c r="BJ234" s="30">
        <f t="shared" si="11"/>
        <v>0.6181026476</v>
      </c>
      <c r="BK234" s="36">
        <v>0.622641509433962</v>
      </c>
      <c r="BL234" s="31">
        <f t="shared" si="12"/>
        <v>0.0045388618</v>
      </c>
      <c r="BM234" s="1"/>
      <c r="BN234" s="31">
        <v>-0.00145273018214787</v>
      </c>
      <c r="BO234" s="1"/>
      <c r="BP234" s="1"/>
      <c r="BQ234" s="1">
        <f t="shared" si="15"/>
        <v>233</v>
      </c>
      <c r="BR234" s="1">
        <f t="shared" si="13"/>
        <v>0.2872996301</v>
      </c>
      <c r="BS234" s="1">
        <v>0.5322128851540616</v>
      </c>
      <c r="BT234" s="1">
        <v>0.5901360544217688</v>
      </c>
      <c r="BU234" s="1">
        <v>0.5825027685492802</v>
      </c>
      <c r="BV234" s="1"/>
      <c r="BW234" s="1"/>
    </row>
    <row r="235" ht="12.0" customHeight="1">
      <c r="A235" s="39"/>
      <c r="B235" s="39"/>
      <c r="C235" s="3" t="s">
        <v>132</v>
      </c>
      <c r="D235" s="3">
        <v>312.0</v>
      </c>
      <c r="E235" s="24">
        <v>61.0</v>
      </c>
      <c r="F235" s="25">
        <v>135.0</v>
      </c>
      <c r="G235" s="24">
        <v>845.0</v>
      </c>
      <c r="H235" s="25">
        <v>637.0</v>
      </c>
      <c r="I235" s="26">
        <f t="shared" si="2"/>
        <v>0.3112244898</v>
      </c>
      <c r="J235" s="27">
        <f t="shared" si="3"/>
        <v>0.5701754386</v>
      </c>
      <c r="K235" s="28">
        <f t="shared" si="4"/>
        <v>0.5399284863</v>
      </c>
      <c r="L235" s="29">
        <f t="shared" si="5"/>
        <v>0.4159713945</v>
      </c>
      <c r="M235" s="10">
        <f t="shared" si="6"/>
        <v>7.56122449</v>
      </c>
      <c r="N235" s="30">
        <f t="shared" si="7"/>
        <v>0.5447703475</v>
      </c>
      <c r="O235" s="31">
        <f t="shared" si="8"/>
        <v>-0.004841861161</v>
      </c>
      <c r="P235" s="32">
        <f t="shared" si="9"/>
        <v>0.5648525036</v>
      </c>
      <c r="Q235" s="33">
        <f t="shared" si="10"/>
        <v>0.00532293499</v>
      </c>
      <c r="R235" s="1"/>
      <c r="S235" s="16">
        <v>0.5648525030862802</v>
      </c>
      <c r="T235" s="16">
        <v>0.5701754385964912</v>
      </c>
      <c r="U235" s="16">
        <v>-0.0014449596507370988</v>
      </c>
      <c r="V235" s="16">
        <v>-0.002287777618877662</v>
      </c>
      <c r="W235" s="1"/>
      <c r="X235" s="1"/>
      <c r="Y235" s="19"/>
      <c r="Z235" s="19"/>
      <c r="AA235" s="19"/>
      <c r="AB235" s="1"/>
      <c r="AC235" s="21" t="s">
        <v>429</v>
      </c>
      <c r="AD235" s="21">
        <v>976.0</v>
      </c>
      <c r="AE235" s="21">
        <v>25.0</v>
      </c>
      <c r="AF235" s="26">
        <v>0.5</v>
      </c>
      <c r="AG235" s="27">
        <v>0.633333333333333</v>
      </c>
      <c r="AH235" s="36">
        <v>0.625</v>
      </c>
      <c r="AI235" s="1"/>
      <c r="AJ235" s="1"/>
      <c r="AK235" s="1"/>
      <c r="AL235" s="1"/>
      <c r="AM235" s="1"/>
      <c r="AN235" s="1"/>
      <c r="AO235" s="1">
        <v>8.0</v>
      </c>
      <c r="AP235" s="16">
        <f>16.85%</f>
        <v>0.1685</v>
      </c>
      <c r="AQ235" s="1">
        <v>0.9021314</v>
      </c>
      <c r="AR235" s="1">
        <v>0.0196623</v>
      </c>
      <c r="AS235" s="1"/>
      <c r="AT235" s="26">
        <v>0.502762430939227</v>
      </c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21" t="s">
        <v>429</v>
      </c>
      <c r="BF235" s="21">
        <v>976.0</v>
      </c>
      <c r="BG235" s="21">
        <v>25.0</v>
      </c>
      <c r="BH235" s="26">
        <v>0.5</v>
      </c>
      <c r="BI235" s="27">
        <v>0.633333333333333</v>
      </c>
      <c r="BJ235" s="30">
        <f t="shared" si="11"/>
        <v>0.616138844</v>
      </c>
      <c r="BK235" s="36">
        <v>0.625</v>
      </c>
      <c r="BL235" s="31">
        <f t="shared" si="12"/>
        <v>0.008861156047</v>
      </c>
      <c r="BM235" s="1"/>
      <c r="BN235" s="31">
        <v>-0.00144495965073721</v>
      </c>
      <c r="BO235" s="1"/>
      <c r="BP235" s="1"/>
      <c r="BQ235" s="1">
        <f t="shared" si="15"/>
        <v>234</v>
      </c>
      <c r="BR235" s="1">
        <f t="shared" si="13"/>
        <v>0.2885326757</v>
      </c>
      <c r="BS235" s="1">
        <v>0.4634146341463415</v>
      </c>
      <c r="BT235" s="1">
        <v>0.604375</v>
      </c>
      <c r="BU235" s="1">
        <v>0.5829358770535241</v>
      </c>
      <c r="BV235" s="1"/>
      <c r="BW235" s="1"/>
    </row>
    <row r="236" ht="12.0" customHeight="1">
      <c r="A236" s="39"/>
      <c r="B236" s="39"/>
      <c r="C236" s="3" t="s">
        <v>430</v>
      </c>
      <c r="D236" s="3">
        <v>315.0</v>
      </c>
      <c r="E236" s="24">
        <v>147.0</v>
      </c>
      <c r="F236" s="25">
        <v>82.0</v>
      </c>
      <c r="G236" s="24">
        <v>1059.0</v>
      </c>
      <c r="H236" s="25">
        <v>379.0</v>
      </c>
      <c r="I236" s="26">
        <f t="shared" si="2"/>
        <v>0.6419213974</v>
      </c>
      <c r="J236" s="27">
        <f t="shared" si="3"/>
        <v>0.7364394993</v>
      </c>
      <c r="K236" s="28">
        <f t="shared" si="4"/>
        <v>0.7234553089</v>
      </c>
      <c r="L236" s="29">
        <f t="shared" si="5"/>
        <v>0.3155368926</v>
      </c>
      <c r="M236" s="10">
        <f t="shared" si="6"/>
        <v>6.279475983</v>
      </c>
      <c r="N236" s="30">
        <f t="shared" si="7"/>
        <v>0.7223149735</v>
      </c>
      <c r="O236" s="31">
        <f t="shared" si="8"/>
        <v>0.001140335479</v>
      </c>
      <c r="P236" s="32">
        <f t="shared" si="9"/>
        <v>0.7377882629</v>
      </c>
      <c r="Q236" s="33">
        <f t="shared" si="10"/>
        <v>-0.001348763634</v>
      </c>
      <c r="R236" s="1"/>
      <c r="S236" s="16">
        <v>0.7377882605585075</v>
      </c>
      <c r="T236" s="16">
        <v>0.7364394993045897</v>
      </c>
      <c r="U236" s="16">
        <v>-0.0014395849940123107</v>
      </c>
      <c r="V236" s="16">
        <v>-0.002253282487033492</v>
      </c>
      <c r="W236" s="1"/>
      <c r="X236" s="1"/>
      <c r="Y236" s="19"/>
      <c r="Z236" s="19"/>
      <c r="AA236" s="19"/>
      <c r="AB236" s="1"/>
      <c r="AC236" s="21" t="s">
        <v>338</v>
      </c>
      <c r="AD236" s="21">
        <v>215.0</v>
      </c>
      <c r="AE236" s="21">
        <v>25.0</v>
      </c>
      <c r="AF236" s="26">
        <v>0.5</v>
      </c>
      <c r="AG236" s="27">
        <v>0.666666666666667</v>
      </c>
      <c r="AH236" s="36">
        <v>0.642857142857143</v>
      </c>
      <c r="AI236" s="1"/>
      <c r="AJ236" s="1"/>
      <c r="AK236" s="1"/>
      <c r="AL236" s="1"/>
      <c r="AM236" s="1"/>
      <c r="AN236" s="1"/>
      <c r="AO236" s="1">
        <v>11.0</v>
      </c>
      <c r="AP236" s="16">
        <f>23.376666666%</f>
        <v>0.2337666667</v>
      </c>
      <c r="AQ236" s="1">
        <v>0.9365345</v>
      </c>
      <c r="AR236" s="1">
        <v>0.0128751</v>
      </c>
      <c r="AS236" s="1"/>
      <c r="AT236" s="26">
        <v>0.506329113924051</v>
      </c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21" t="s">
        <v>338</v>
      </c>
      <c r="BF236" s="21">
        <v>215.0</v>
      </c>
      <c r="BG236" s="21">
        <v>25.0</v>
      </c>
      <c r="BH236" s="26">
        <v>0.5</v>
      </c>
      <c r="BI236" s="27">
        <v>0.666666666666667</v>
      </c>
      <c r="BJ236" s="30">
        <f t="shared" si="11"/>
        <v>0.645238844</v>
      </c>
      <c r="BK236" s="36">
        <v>0.642857142857143</v>
      </c>
      <c r="BL236" s="31">
        <f t="shared" si="12"/>
        <v>-0.002381701096</v>
      </c>
      <c r="BM236" s="1"/>
      <c r="BN236" s="31">
        <v>-0.00143958499401231</v>
      </c>
      <c r="BO236" s="1"/>
      <c r="BP236" s="1"/>
      <c r="BQ236" s="1">
        <f t="shared" si="15"/>
        <v>235</v>
      </c>
      <c r="BR236" s="1">
        <f t="shared" si="13"/>
        <v>0.2897657213</v>
      </c>
      <c r="BS236" s="1">
        <v>0.6190476190476191</v>
      </c>
      <c r="BT236" s="1">
        <v>0.5666666666666667</v>
      </c>
      <c r="BU236" s="1">
        <v>0.5833333333333334</v>
      </c>
      <c r="BV236" s="1"/>
      <c r="BW236" s="1"/>
    </row>
    <row r="237" ht="12.0" customHeight="1">
      <c r="A237" s="39"/>
      <c r="B237" s="39"/>
      <c r="C237" s="3" t="s">
        <v>431</v>
      </c>
      <c r="D237" s="3">
        <v>316.0</v>
      </c>
      <c r="E237" s="24">
        <v>121.0</v>
      </c>
      <c r="F237" s="25">
        <v>85.0</v>
      </c>
      <c r="G237" s="24">
        <v>1085.0</v>
      </c>
      <c r="H237" s="25">
        <v>349.0</v>
      </c>
      <c r="I237" s="26">
        <f t="shared" si="2"/>
        <v>0.5873786408</v>
      </c>
      <c r="J237" s="27">
        <f t="shared" si="3"/>
        <v>0.7566248257</v>
      </c>
      <c r="K237" s="28">
        <f t="shared" si="4"/>
        <v>0.7353658537</v>
      </c>
      <c r="L237" s="29">
        <f t="shared" si="5"/>
        <v>0.2865853659</v>
      </c>
      <c r="M237" s="10">
        <f t="shared" si="6"/>
        <v>6.961165049</v>
      </c>
      <c r="N237" s="30">
        <f t="shared" si="7"/>
        <v>0.7325152014</v>
      </c>
      <c r="O237" s="31">
        <f t="shared" si="8"/>
        <v>0.002850652211</v>
      </c>
      <c r="P237" s="32">
        <f t="shared" si="9"/>
        <v>0.759954838</v>
      </c>
      <c r="Q237" s="33">
        <f t="shared" si="10"/>
        <v>-0.003330012336</v>
      </c>
      <c r="R237" s="1"/>
      <c r="S237" s="16">
        <v>0.7599548360303273</v>
      </c>
      <c r="T237" s="16">
        <v>0.7566248256624826</v>
      </c>
      <c r="U237" s="16">
        <v>-0.0014296736384118436</v>
      </c>
      <c r="V237" s="16">
        <v>-0.0022155440553409678</v>
      </c>
      <c r="W237" s="1"/>
      <c r="X237" s="1"/>
      <c r="Y237" s="19"/>
      <c r="Z237" s="19"/>
      <c r="AA237" s="19"/>
      <c r="AB237" s="1"/>
      <c r="AC237" s="21" t="s">
        <v>432</v>
      </c>
      <c r="AD237" s="21">
        <v>1055.0</v>
      </c>
      <c r="AE237" s="21">
        <v>25.0</v>
      </c>
      <c r="AF237" s="26">
        <v>0.5</v>
      </c>
      <c r="AG237" s="27">
        <v>0.708333333333333</v>
      </c>
      <c r="AH237" s="36">
        <v>0.692307692307692</v>
      </c>
      <c r="AI237" s="1"/>
      <c r="AJ237" s="1"/>
      <c r="AK237" s="1"/>
      <c r="AL237" s="1"/>
      <c r="AM237" s="1"/>
      <c r="AN237" s="1"/>
      <c r="AO237" s="1">
        <v>12.0</v>
      </c>
      <c r="AP237" s="16">
        <f>25.18%</f>
        <v>0.2518</v>
      </c>
      <c r="AQ237" s="1">
        <v>0.8973886</v>
      </c>
      <c r="AR237" s="1">
        <v>0.02544337</v>
      </c>
      <c r="AS237" s="1"/>
      <c r="AT237" s="26">
        <v>0.506944444444444</v>
      </c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21" t="s">
        <v>432</v>
      </c>
      <c r="BF237" s="21">
        <v>1055.0</v>
      </c>
      <c r="BG237" s="21">
        <v>25.0</v>
      </c>
      <c r="BH237" s="26">
        <v>0.5</v>
      </c>
      <c r="BI237" s="27">
        <v>0.708333333333333</v>
      </c>
      <c r="BJ237" s="30">
        <f t="shared" si="11"/>
        <v>0.681613844</v>
      </c>
      <c r="BK237" s="36">
        <v>0.692307692307692</v>
      </c>
      <c r="BL237" s="31">
        <f t="shared" si="12"/>
        <v>0.01069384835</v>
      </c>
      <c r="BM237" s="1"/>
      <c r="BN237" s="31">
        <v>-0.00142967363841184</v>
      </c>
      <c r="BO237" s="1"/>
      <c r="BP237" s="1"/>
      <c r="BQ237" s="1">
        <f t="shared" si="15"/>
        <v>236</v>
      </c>
      <c r="BR237" s="1">
        <f t="shared" si="13"/>
        <v>0.290998767</v>
      </c>
      <c r="BS237" s="1">
        <v>0.6106870229007634</v>
      </c>
      <c r="BT237" s="1">
        <v>0.580895008605852</v>
      </c>
      <c r="BU237" s="1">
        <v>0.5839133797370456</v>
      </c>
      <c r="BV237" s="1"/>
      <c r="BW237" s="1"/>
    </row>
    <row r="238" ht="12.0" customHeight="1">
      <c r="A238" s="39"/>
      <c r="B238" s="39"/>
      <c r="C238" s="3" t="s">
        <v>433</v>
      </c>
      <c r="D238" s="3">
        <v>318.0</v>
      </c>
      <c r="E238" s="24">
        <v>87.0</v>
      </c>
      <c r="F238" s="25">
        <v>35.0</v>
      </c>
      <c r="G238" s="24">
        <v>522.0</v>
      </c>
      <c r="H238" s="25">
        <v>198.0</v>
      </c>
      <c r="I238" s="26">
        <f t="shared" si="2"/>
        <v>0.7131147541</v>
      </c>
      <c r="J238" s="27">
        <f t="shared" si="3"/>
        <v>0.725</v>
      </c>
      <c r="K238" s="28">
        <f t="shared" si="4"/>
        <v>0.7232779097</v>
      </c>
      <c r="L238" s="29">
        <f t="shared" si="5"/>
        <v>0.33847981</v>
      </c>
      <c r="M238" s="10">
        <f t="shared" si="6"/>
        <v>5.901639344</v>
      </c>
      <c r="N238" s="30">
        <f t="shared" si="7"/>
        <v>0.7236704995</v>
      </c>
      <c r="O238" s="31">
        <f t="shared" si="8"/>
        <v>-0.0003925897367</v>
      </c>
      <c r="P238" s="32">
        <f t="shared" si="9"/>
        <v>0.724527942</v>
      </c>
      <c r="Q238" s="33">
        <f t="shared" si="10"/>
        <v>0.0004720579909</v>
      </c>
      <c r="R238" s="1"/>
      <c r="S238" s="16">
        <v>0.7245279390224032</v>
      </c>
      <c r="T238" s="16">
        <v>0.725</v>
      </c>
      <c r="U238" s="16">
        <v>-0.0014295297018471764</v>
      </c>
      <c r="V238" s="16">
        <v>-0.002207448070631668</v>
      </c>
      <c r="W238" s="1"/>
      <c r="X238" s="1"/>
      <c r="Y238" s="19"/>
      <c r="Z238" s="19"/>
      <c r="AA238" s="19"/>
      <c r="AB238" s="1"/>
      <c r="AC238" s="21" t="s">
        <v>177</v>
      </c>
      <c r="AD238" s="21">
        <v>86.0</v>
      </c>
      <c r="AE238" s="21">
        <v>25.0</v>
      </c>
      <c r="AF238" s="26">
        <v>0.5</v>
      </c>
      <c r="AG238" s="27">
        <v>0.743411927877947</v>
      </c>
      <c r="AH238" s="36">
        <v>0.730617608409987</v>
      </c>
      <c r="AI238" s="1"/>
      <c r="AJ238" s="1"/>
      <c r="AK238" s="1"/>
      <c r="AL238" s="1"/>
      <c r="AM238" s="1"/>
      <c r="AN238" s="1"/>
      <c r="AO238" s="1">
        <v>13.0</v>
      </c>
      <c r="AP238" s="16">
        <f t="shared" ref="AP238:AP239" si="37">0.01+(2*AO238)/100</f>
        <v>0.27</v>
      </c>
      <c r="AQ238" s="1">
        <v>0.90695238</v>
      </c>
      <c r="AR238" s="1">
        <v>0.0228222</v>
      </c>
      <c r="AS238" s="1"/>
      <c r="AT238" s="26">
        <v>0.511415525114155</v>
      </c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21" t="s">
        <v>177</v>
      </c>
      <c r="BF238" s="21">
        <v>86.0</v>
      </c>
      <c r="BG238" s="21">
        <v>25.0</v>
      </c>
      <c r="BH238" s="26">
        <v>0.5</v>
      </c>
      <c r="BI238" s="27">
        <v>0.743411927877947</v>
      </c>
      <c r="BJ238" s="30">
        <f t="shared" si="11"/>
        <v>0.712237457</v>
      </c>
      <c r="BK238" s="36">
        <v>0.730617608409987</v>
      </c>
      <c r="BL238" s="31">
        <f t="shared" si="12"/>
        <v>0.01838015142</v>
      </c>
      <c r="BM238" s="1"/>
      <c r="BN238" s="31">
        <v>-0.00142952970184729</v>
      </c>
      <c r="BO238" s="1"/>
      <c r="BP238" s="1"/>
      <c r="BQ238" s="1">
        <f t="shared" si="15"/>
        <v>237</v>
      </c>
      <c r="BR238" s="1">
        <f t="shared" si="13"/>
        <v>0.2922318126</v>
      </c>
      <c r="BS238" s="1">
        <v>0.6153846153846154</v>
      </c>
      <c r="BT238" s="1">
        <v>0.5769230769230769</v>
      </c>
      <c r="BU238" s="1">
        <v>0.5846153846153846</v>
      </c>
      <c r="BV238" s="1"/>
      <c r="BW238" s="1"/>
    </row>
    <row r="239" ht="12.0" customHeight="1">
      <c r="A239" s="39"/>
      <c r="B239" s="39"/>
      <c r="C239" s="3" t="s">
        <v>294</v>
      </c>
      <c r="D239" s="3">
        <v>320.0</v>
      </c>
      <c r="E239" s="24">
        <v>17.0</v>
      </c>
      <c r="F239" s="25">
        <v>23.0</v>
      </c>
      <c r="G239" s="24">
        <v>207.0</v>
      </c>
      <c r="H239" s="25">
        <v>247.0</v>
      </c>
      <c r="I239" s="26">
        <f t="shared" si="2"/>
        <v>0.425</v>
      </c>
      <c r="J239" s="27">
        <f t="shared" si="3"/>
        <v>0.4559471366</v>
      </c>
      <c r="K239" s="28">
        <f t="shared" si="4"/>
        <v>0.4534412955</v>
      </c>
      <c r="L239" s="29">
        <f t="shared" si="5"/>
        <v>0.5344129555</v>
      </c>
      <c r="M239" s="10">
        <f t="shared" si="6"/>
        <v>11.35</v>
      </c>
      <c r="N239" s="30">
        <f t="shared" si="7"/>
        <v>0.4516173161</v>
      </c>
      <c r="O239" s="31">
        <f t="shared" si="8"/>
        <v>0.001823979431</v>
      </c>
      <c r="P239" s="32">
        <f t="shared" si="9"/>
        <v>0.4580022089</v>
      </c>
      <c r="Q239" s="33">
        <f t="shared" si="10"/>
        <v>-0.002055072312</v>
      </c>
      <c r="R239" s="1"/>
      <c r="S239" s="16">
        <v>0.45800220788202217</v>
      </c>
      <c r="T239" s="16">
        <v>0.45594713656387664</v>
      </c>
      <c r="U239" s="16">
        <v>-0.0014124457854766126</v>
      </c>
      <c r="V239" s="16">
        <v>-0.002162640723419984</v>
      </c>
      <c r="W239" s="1"/>
      <c r="X239" s="1"/>
      <c r="Y239" s="19"/>
      <c r="Z239" s="19"/>
      <c r="AA239" s="19"/>
      <c r="AB239" s="1"/>
      <c r="AC239" s="21" t="s">
        <v>434</v>
      </c>
      <c r="AD239" s="21">
        <v>680.0</v>
      </c>
      <c r="AE239" s="21">
        <v>25.0</v>
      </c>
      <c r="AF239" s="26">
        <v>0.5</v>
      </c>
      <c r="AG239" s="27">
        <v>0.761904761904762</v>
      </c>
      <c r="AH239" s="36">
        <v>0.739130434782609</v>
      </c>
      <c r="AI239" s="1"/>
      <c r="AJ239" s="1"/>
      <c r="AK239" s="1"/>
      <c r="AL239" s="1"/>
      <c r="AM239" s="1"/>
      <c r="AN239" s="1"/>
      <c r="AO239" s="1">
        <v>14.0</v>
      </c>
      <c r="AP239" s="16">
        <f t="shared" si="37"/>
        <v>0.29</v>
      </c>
      <c r="AQ239" s="1">
        <v>0.94231821</v>
      </c>
      <c r="AR239" s="1">
        <v>0.012782237</v>
      </c>
      <c r="AS239" s="1"/>
      <c r="AT239" s="26">
        <v>0.513698630136986</v>
      </c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21" t="s">
        <v>434</v>
      </c>
      <c r="BF239" s="21">
        <v>680.0</v>
      </c>
      <c r="BG239" s="21">
        <v>25.0</v>
      </c>
      <c r="BH239" s="26">
        <v>0.5</v>
      </c>
      <c r="BI239" s="27">
        <v>0.761904761904762</v>
      </c>
      <c r="BJ239" s="30">
        <f t="shared" si="11"/>
        <v>0.7283817011</v>
      </c>
      <c r="BK239" s="36">
        <v>0.739130434782609</v>
      </c>
      <c r="BL239" s="31">
        <f t="shared" si="12"/>
        <v>0.01074873369</v>
      </c>
      <c r="BM239" s="1"/>
      <c r="BN239" s="31">
        <v>-0.00141244578547661</v>
      </c>
      <c r="BO239" s="1"/>
      <c r="BP239" s="1"/>
      <c r="BQ239" s="1">
        <f t="shared" si="15"/>
        <v>238</v>
      </c>
      <c r="BR239" s="1">
        <f t="shared" si="13"/>
        <v>0.2934648582</v>
      </c>
      <c r="BS239" s="1">
        <v>0.2661290322580645</v>
      </c>
      <c r="BT239" s="1">
        <v>0.6180613090306545</v>
      </c>
      <c r="BU239" s="1">
        <v>0.585274229902329</v>
      </c>
      <c r="BV239" s="1"/>
      <c r="BW239" s="1"/>
    </row>
    <row r="240" ht="12.0" customHeight="1">
      <c r="A240" s="39"/>
      <c r="B240" s="39"/>
      <c r="C240" s="3" t="s">
        <v>417</v>
      </c>
      <c r="D240" s="3">
        <v>321.0</v>
      </c>
      <c r="E240" s="24">
        <v>8.0</v>
      </c>
      <c r="F240" s="25">
        <v>8.0</v>
      </c>
      <c r="G240" s="24">
        <v>182.0</v>
      </c>
      <c r="H240" s="25">
        <v>238.0</v>
      </c>
      <c r="I240" s="26">
        <f t="shared" si="2"/>
        <v>0.5</v>
      </c>
      <c r="J240" s="27">
        <f t="shared" si="3"/>
        <v>0.4333333333</v>
      </c>
      <c r="K240" s="28">
        <f t="shared" si="4"/>
        <v>0.4357798165</v>
      </c>
      <c r="L240" s="29">
        <f t="shared" si="5"/>
        <v>0.5642201835</v>
      </c>
      <c r="M240" s="10">
        <f t="shared" si="6"/>
        <v>26.25</v>
      </c>
      <c r="N240" s="30">
        <f t="shared" si="7"/>
        <v>0.4415388427</v>
      </c>
      <c r="O240" s="31">
        <f t="shared" si="8"/>
        <v>-0.005759026219</v>
      </c>
      <c r="P240" s="32">
        <f t="shared" si="9"/>
        <v>0.4267365106</v>
      </c>
      <c r="Q240" s="33">
        <f t="shared" si="10"/>
        <v>0.006596822702</v>
      </c>
      <c r="R240" s="1"/>
      <c r="S240" s="16">
        <v>0.42673650923297984</v>
      </c>
      <c r="T240" s="16">
        <v>0.43333333333333335</v>
      </c>
      <c r="U240" s="16">
        <v>-0.0014044470845325785</v>
      </c>
      <c r="V240" s="16">
        <v>-0.002108161196181735</v>
      </c>
      <c r="W240" s="1"/>
      <c r="X240" s="1"/>
      <c r="Y240" s="19"/>
      <c r="Z240" s="19"/>
      <c r="AA240" s="19"/>
      <c r="AB240" s="1"/>
      <c r="AC240" s="21" t="s">
        <v>435</v>
      </c>
      <c r="AD240" s="21">
        <v>695.0</v>
      </c>
      <c r="AE240" s="21">
        <v>25.0</v>
      </c>
      <c r="AF240" s="26">
        <v>0.5</v>
      </c>
      <c r="AG240" s="27">
        <v>0.790393013100437</v>
      </c>
      <c r="AH240" s="36">
        <v>0.741818181818182</v>
      </c>
      <c r="AI240" s="1"/>
      <c r="AJ240" s="1"/>
      <c r="AK240" s="1"/>
      <c r="AL240" s="1"/>
      <c r="AM240" s="1"/>
      <c r="AN240" s="1"/>
      <c r="AO240" s="1">
        <v>15.0</v>
      </c>
      <c r="AP240" s="16">
        <f>30.89%</f>
        <v>0.3089</v>
      </c>
      <c r="AQ240" s="1">
        <v>0.8950400233</v>
      </c>
      <c r="AR240" s="1">
        <v>0.034430488</v>
      </c>
      <c r="AS240" s="1"/>
      <c r="AT240" s="26">
        <v>0.514285714285714</v>
      </c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21" t="s">
        <v>435</v>
      </c>
      <c r="BF240" s="21">
        <v>695.0</v>
      </c>
      <c r="BG240" s="21">
        <v>25.0</v>
      </c>
      <c r="BH240" s="26">
        <v>0.5</v>
      </c>
      <c r="BI240" s="27">
        <v>0.790393013100437</v>
      </c>
      <c r="BJ240" s="30">
        <f t="shared" si="11"/>
        <v>0.7532519444</v>
      </c>
      <c r="BK240" s="36">
        <v>0.741818181818182</v>
      </c>
      <c r="BL240" s="31">
        <f t="shared" si="12"/>
        <v>-0.01143376257</v>
      </c>
      <c r="BM240" s="1"/>
      <c r="BN240" s="31">
        <v>-0.00140444708453258</v>
      </c>
      <c r="BO240" s="1"/>
      <c r="BP240" s="1"/>
      <c r="BQ240" s="1">
        <f t="shared" si="15"/>
        <v>239</v>
      </c>
      <c r="BR240" s="1">
        <f t="shared" si="13"/>
        <v>0.2946979038</v>
      </c>
      <c r="BS240" s="1">
        <v>0.5488721804511278</v>
      </c>
      <c r="BT240" s="1">
        <v>0.5920881971465629</v>
      </c>
      <c r="BU240" s="1">
        <v>0.5857300884955752</v>
      </c>
      <c r="BV240" s="1"/>
      <c r="BW240" s="1"/>
    </row>
    <row r="241" ht="12.0" customHeight="1">
      <c r="A241" s="39"/>
      <c r="B241" s="39"/>
      <c r="C241" s="3" t="s">
        <v>35</v>
      </c>
      <c r="D241" s="3">
        <v>322.0</v>
      </c>
      <c r="E241" s="24">
        <v>5.0</v>
      </c>
      <c r="F241" s="25">
        <v>25.0</v>
      </c>
      <c r="G241" s="24">
        <v>161.0</v>
      </c>
      <c r="H241" s="25">
        <v>200.0</v>
      </c>
      <c r="I241" s="26">
        <f t="shared" si="2"/>
        <v>0.1666666667</v>
      </c>
      <c r="J241" s="27">
        <f t="shared" si="3"/>
        <v>0.4459833795</v>
      </c>
      <c r="K241" s="28">
        <f t="shared" si="4"/>
        <v>0.4245524297</v>
      </c>
      <c r="L241" s="29">
        <f t="shared" si="5"/>
        <v>0.5242966752</v>
      </c>
      <c r="M241" s="10">
        <f t="shared" si="6"/>
        <v>12.03333333</v>
      </c>
      <c r="N241" s="30">
        <f t="shared" si="7"/>
        <v>0.4246571216</v>
      </c>
      <c r="O241" s="31">
        <f t="shared" si="8"/>
        <v>-0.0001046918849</v>
      </c>
      <c r="P241" s="32">
        <f t="shared" si="9"/>
        <v>0.445871728</v>
      </c>
      <c r="Q241" s="33">
        <f t="shared" si="10"/>
        <v>0.0001116514947</v>
      </c>
      <c r="R241" s="1"/>
      <c r="S241" s="16">
        <v>0.4458717278619911</v>
      </c>
      <c r="T241" s="16">
        <v>0.44598337950138506</v>
      </c>
      <c r="U241" s="16">
        <v>-0.0013915578062388967</v>
      </c>
      <c r="V241" s="16">
        <v>-0.0021028296565043236</v>
      </c>
      <c r="W241" s="1"/>
      <c r="X241" s="1"/>
      <c r="Y241" s="19"/>
      <c r="Z241" s="19"/>
      <c r="AA241" s="19"/>
      <c r="AB241" s="1"/>
      <c r="AC241" s="21" t="s">
        <v>436</v>
      </c>
      <c r="AD241" s="21">
        <v>707.0</v>
      </c>
      <c r="AE241" s="21">
        <v>25.0</v>
      </c>
      <c r="AF241" s="26">
        <v>0.5</v>
      </c>
      <c r="AG241" s="27">
        <v>0.857142857142857</v>
      </c>
      <c r="AH241" s="36">
        <v>0.826086956521739</v>
      </c>
      <c r="AI241" s="1"/>
      <c r="AJ241" s="1"/>
      <c r="AK241" s="1"/>
      <c r="AL241" s="1"/>
      <c r="AM241" s="1"/>
      <c r="AN241" s="1"/>
      <c r="AO241" s="1">
        <v>16.0</v>
      </c>
      <c r="AP241" s="16">
        <f t="shared" ref="AP241:AP243" si="38">0.01+(2*AO241)/100</f>
        <v>0.33</v>
      </c>
      <c r="AQ241" s="1">
        <v>0.85642864</v>
      </c>
      <c r="AR241" s="1">
        <v>0.051511264</v>
      </c>
      <c r="AS241" s="1"/>
      <c r="AT241" s="26">
        <v>0.515350877192982</v>
      </c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21" t="s">
        <v>436</v>
      </c>
      <c r="BF241" s="21">
        <v>707.0</v>
      </c>
      <c r="BG241" s="21">
        <v>25.0</v>
      </c>
      <c r="BH241" s="26">
        <v>0.5</v>
      </c>
      <c r="BI241" s="27">
        <v>0.857142857142857</v>
      </c>
      <c r="BJ241" s="30">
        <f t="shared" si="11"/>
        <v>0.8115245582</v>
      </c>
      <c r="BK241" s="36">
        <v>0.826086956521739</v>
      </c>
      <c r="BL241" s="31">
        <f t="shared" si="12"/>
        <v>0.01456239828</v>
      </c>
      <c r="BM241" s="1"/>
      <c r="BN241" s="31">
        <v>-0.0013915578062389</v>
      </c>
      <c r="BO241" s="1"/>
      <c r="BP241" s="1"/>
      <c r="BQ241" s="1">
        <f t="shared" si="15"/>
        <v>240</v>
      </c>
      <c r="BR241" s="1">
        <f t="shared" si="13"/>
        <v>0.2959309494</v>
      </c>
      <c r="BS241" s="1">
        <v>0.5728155339805825</v>
      </c>
      <c r="BT241" s="1">
        <v>0.5878504672897197</v>
      </c>
      <c r="BU241" s="1">
        <v>0.5865302642796248</v>
      </c>
      <c r="BV241" s="1"/>
      <c r="BW241" s="1"/>
    </row>
    <row r="242" ht="12.0" customHeight="1">
      <c r="A242" s="39"/>
      <c r="B242" s="39"/>
      <c r="C242" s="3" t="s">
        <v>437</v>
      </c>
      <c r="D242" s="3">
        <v>323.0</v>
      </c>
      <c r="E242" s="24">
        <v>45.0</v>
      </c>
      <c r="F242" s="25">
        <v>28.0</v>
      </c>
      <c r="G242" s="24">
        <v>427.0</v>
      </c>
      <c r="H242" s="25">
        <v>287.0</v>
      </c>
      <c r="I242" s="26">
        <f t="shared" si="2"/>
        <v>0.6164383562</v>
      </c>
      <c r="J242" s="27">
        <f t="shared" si="3"/>
        <v>0.5980392157</v>
      </c>
      <c r="K242" s="28">
        <f t="shared" si="4"/>
        <v>0.5997458704</v>
      </c>
      <c r="L242" s="29">
        <f t="shared" si="5"/>
        <v>0.4218551461</v>
      </c>
      <c r="M242" s="10">
        <f t="shared" si="6"/>
        <v>9.780821918</v>
      </c>
      <c r="N242" s="30">
        <f t="shared" si="7"/>
        <v>0.6011755422</v>
      </c>
      <c r="O242" s="31">
        <f t="shared" si="8"/>
        <v>-0.001429671782</v>
      </c>
      <c r="P242" s="32">
        <f t="shared" si="9"/>
        <v>0.5963580617</v>
      </c>
      <c r="Q242" s="33">
        <f t="shared" si="10"/>
        <v>0.001681153997</v>
      </c>
      <c r="R242" s="1"/>
      <c r="S242" s="16">
        <v>0.5963580595070853</v>
      </c>
      <c r="T242" s="16">
        <v>0.5980392156862745</v>
      </c>
      <c r="U242" s="16">
        <v>-0.0013897706421533984</v>
      </c>
      <c r="V242" s="16">
        <v>-0.0020824835548042264</v>
      </c>
      <c r="W242" s="1"/>
      <c r="X242" s="1"/>
      <c r="Y242" s="19"/>
      <c r="Z242" s="19"/>
      <c r="AA242" s="19"/>
      <c r="AB242" s="1"/>
      <c r="AC242" s="21" t="s">
        <v>438</v>
      </c>
      <c r="AD242" s="21">
        <v>978.0</v>
      </c>
      <c r="AE242" s="21">
        <v>25.0</v>
      </c>
      <c r="AF242" s="26">
        <v>0.5</v>
      </c>
      <c r="AG242" s="27">
        <v>0.933333333333333</v>
      </c>
      <c r="AH242" s="36">
        <v>0.882352941176471</v>
      </c>
      <c r="AI242" s="1"/>
      <c r="AJ242" s="1"/>
      <c r="AK242" s="1"/>
      <c r="AL242" s="1"/>
      <c r="AM242" s="1"/>
      <c r="AN242" s="1"/>
      <c r="AO242" s="1">
        <v>17.0</v>
      </c>
      <c r="AP242" s="16">
        <f t="shared" si="38"/>
        <v>0.35</v>
      </c>
      <c r="AQ242" s="1">
        <v>0.88730529</v>
      </c>
      <c r="AR242" s="1">
        <v>0.04029478</v>
      </c>
      <c r="AS242" s="1"/>
      <c r="AT242" s="26">
        <v>0.515923566878981</v>
      </c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21" t="s">
        <v>438</v>
      </c>
      <c r="BF242" s="21">
        <v>978.0</v>
      </c>
      <c r="BG242" s="21">
        <v>25.0</v>
      </c>
      <c r="BH242" s="26">
        <v>0.5</v>
      </c>
      <c r="BI242" s="27">
        <v>0.933333333333333</v>
      </c>
      <c r="BJ242" s="30">
        <f t="shared" si="11"/>
        <v>0.878038844</v>
      </c>
      <c r="BK242" s="36">
        <v>0.882352941176471</v>
      </c>
      <c r="BL242" s="31">
        <f t="shared" si="12"/>
        <v>0.004314097223</v>
      </c>
      <c r="BM242" s="1"/>
      <c r="BN242" s="31">
        <v>-0.0013897706421534</v>
      </c>
      <c r="BO242" s="1"/>
      <c r="BP242" s="1"/>
      <c r="BQ242" s="1">
        <f t="shared" si="15"/>
        <v>241</v>
      </c>
      <c r="BR242" s="1">
        <f t="shared" si="13"/>
        <v>0.2971639951</v>
      </c>
      <c r="BS242" s="1">
        <v>0.5729166666666666</v>
      </c>
      <c r="BT242" s="1">
        <v>0.58840372226199</v>
      </c>
      <c r="BU242" s="1">
        <v>0.5865324103209566</v>
      </c>
      <c r="BV242" s="1"/>
      <c r="BW242" s="1"/>
    </row>
    <row r="243" ht="12.0" customHeight="1">
      <c r="A243" s="39"/>
      <c r="B243" s="39"/>
      <c r="C243" s="3" t="s">
        <v>110</v>
      </c>
      <c r="D243" s="3">
        <v>325.0</v>
      </c>
      <c r="E243" s="24">
        <v>18.0</v>
      </c>
      <c r="F243" s="25">
        <v>45.0</v>
      </c>
      <c r="G243" s="24">
        <v>447.0</v>
      </c>
      <c r="H243" s="25">
        <v>404.0</v>
      </c>
      <c r="I243" s="26">
        <f t="shared" si="2"/>
        <v>0.2857142857</v>
      </c>
      <c r="J243" s="27">
        <f t="shared" si="3"/>
        <v>0.5252643948</v>
      </c>
      <c r="K243" s="28">
        <f t="shared" si="4"/>
        <v>0.5087527352</v>
      </c>
      <c r="L243" s="29">
        <f t="shared" si="5"/>
        <v>0.4617067834</v>
      </c>
      <c r="M243" s="10">
        <f t="shared" si="6"/>
        <v>13.50793651</v>
      </c>
      <c r="N243" s="30">
        <f t="shared" si="7"/>
        <v>0.5024971186</v>
      </c>
      <c r="O243" s="31">
        <f t="shared" si="8"/>
        <v>0.006255616677</v>
      </c>
      <c r="P243" s="32">
        <f t="shared" si="9"/>
        <v>0.5321043381</v>
      </c>
      <c r="Q243" s="33">
        <f t="shared" si="10"/>
        <v>-0.006839943259</v>
      </c>
      <c r="R243" s="1"/>
      <c r="S243" s="16">
        <v>0.5321043376521416</v>
      </c>
      <c r="T243" s="16">
        <v>0.5252643948296122</v>
      </c>
      <c r="U243" s="16">
        <v>-0.0013657908143063224</v>
      </c>
      <c r="V243" s="16">
        <v>-0.0020652560968180134</v>
      </c>
      <c r="W243" s="1"/>
      <c r="X243" s="1"/>
      <c r="Y243" s="19"/>
      <c r="Z243" s="19"/>
      <c r="AA243" s="19"/>
      <c r="AB243" s="1"/>
      <c r="AC243" s="21" t="s">
        <v>439</v>
      </c>
      <c r="AD243" s="21">
        <v>432.0</v>
      </c>
      <c r="AE243" s="21">
        <v>25.0</v>
      </c>
      <c r="AF243" s="26">
        <v>0.50137741046832</v>
      </c>
      <c r="AG243" s="27">
        <v>0.703559510567297</v>
      </c>
      <c r="AH243" s="36">
        <v>0.669597408607126</v>
      </c>
      <c r="AI243" s="1"/>
      <c r="AJ243" s="1"/>
      <c r="AK243" s="1"/>
      <c r="AL243" s="1"/>
      <c r="AM243" s="1"/>
      <c r="AN243" s="1"/>
      <c r="AO243" s="1">
        <v>18.0</v>
      </c>
      <c r="AP243" s="16">
        <f t="shared" si="38"/>
        <v>0.37</v>
      </c>
      <c r="AQ243" s="1">
        <v>0.8899377043</v>
      </c>
      <c r="AR243" s="1">
        <v>0.04255524</v>
      </c>
      <c r="AS243" s="1"/>
      <c r="AT243" s="26">
        <v>0.517857142857143</v>
      </c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21" t="s">
        <v>439</v>
      </c>
      <c r="BF243" s="21">
        <v>432.0</v>
      </c>
      <c r="BG243" s="21">
        <v>25.0</v>
      </c>
      <c r="BH243" s="26">
        <v>0.50137741046832</v>
      </c>
      <c r="BI243" s="27">
        <v>0.703559510567297</v>
      </c>
      <c r="BJ243" s="30">
        <f t="shared" si="11"/>
        <v>0.6775767439</v>
      </c>
      <c r="BK243" s="36">
        <v>0.669597408607126</v>
      </c>
      <c r="BL243" s="31">
        <f t="shared" si="12"/>
        <v>-0.007979335299</v>
      </c>
      <c r="BM243" s="1"/>
      <c r="BN243" s="31">
        <v>-0.00136579081430643</v>
      </c>
      <c r="BO243" s="1"/>
      <c r="BP243" s="1"/>
      <c r="BQ243" s="1">
        <f t="shared" si="15"/>
        <v>242</v>
      </c>
      <c r="BR243" s="1">
        <f t="shared" si="13"/>
        <v>0.2983970407</v>
      </c>
      <c r="BS243" s="1">
        <v>0.5063291139240507</v>
      </c>
      <c r="BT243" s="1">
        <v>0.6051873198847262</v>
      </c>
      <c r="BU243" s="1">
        <v>0.5868544600938967</v>
      </c>
      <c r="BV243" s="1"/>
      <c r="BW243" s="1"/>
    </row>
    <row r="244" ht="12.0" customHeight="1">
      <c r="A244" s="39"/>
      <c r="B244" s="39"/>
      <c r="C244" s="3" t="s">
        <v>174</v>
      </c>
      <c r="D244" s="3">
        <v>326.0</v>
      </c>
      <c r="E244" s="24">
        <v>47.0</v>
      </c>
      <c r="F244" s="25">
        <v>92.0</v>
      </c>
      <c r="G244" s="24">
        <v>901.0</v>
      </c>
      <c r="H244" s="25">
        <v>983.0</v>
      </c>
      <c r="I244" s="26">
        <f t="shared" si="2"/>
        <v>0.3381294964</v>
      </c>
      <c r="J244" s="27">
        <f t="shared" si="3"/>
        <v>0.4782377919</v>
      </c>
      <c r="K244" s="28">
        <f t="shared" si="4"/>
        <v>0.4686109738</v>
      </c>
      <c r="L244" s="29">
        <f t="shared" si="5"/>
        <v>0.5091448344</v>
      </c>
      <c r="M244" s="10">
        <f t="shared" si="6"/>
        <v>13.55395683</v>
      </c>
      <c r="N244" s="30">
        <f t="shared" si="7"/>
        <v>0.4631426805</v>
      </c>
      <c r="O244" s="31">
        <f t="shared" si="8"/>
        <v>0.005468293264</v>
      </c>
      <c r="P244" s="32">
        <f t="shared" si="9"/>
        <v>0.4842840943</v>
      </c>
      <c r="Q244" s="33">
        <f t="shared" si="10"/>
        <v>-0.006046302371</v>
      </c>
      <c r="R244" s="1"/>
      <c r="S244" s="16">
        <v>0.4842840936853365</v>
      </c>
      <c r="T244" s="16">
        <v>0.47823779193205945</v>
      </c>
      <c r="U244" s="16">
        <v>-0.0013580835847064043</v>
      </c>
      <c r="V244" s="16">
        <v>-0.002062331805178008</v>
      </c>
      <c r="W244" s="1"/>
      <c r="X244" s="1"/>
      <c r="Y244" s="19"/>
      <c r="Z244" s="19"/>
      <c r="AA244" s="19"/>
      <c r="AB244" s="1"/>
      <c r="AC244" s="21" t="s">
        <v>440</v>
      </c>
      <c r="AD244" s="21">
        <v>474.0</v>
      </c>
      <c r="AE244" s="21">
        <v>25.0</v>
      </c>
      <c r="AF244" s="26">
        <v>0.502074688796681</v>
      </c>
      <c r="AG244" s="27">
        <v>0.530745967741936</v>
      </c>
      <c r="AH244" s="36">
        <v>0.527640449438202</v>
      </c>
      <c r="AI244" s="1"/>
      <c r="AJ244" s="1"/>
      <c r="AK244" s="1"/>
      <c r="AL244" s="1"/>
      <c r="AM244" s="1"/>
      <c r="AN244" s="1"/>
      <c r="AO244" s="1">
        <v>19.0</v>
      </c>
      <c r="AP244" s="16">
        <v>0.3912</v>
      </c>
      <c r="AQ244" s="1">
        <v>0.904854056</v>
      </c>
      <c r="AR244" s="1">
        <v>0.037181676</v>
      </c>
      <c r="AS244" s="1"/>
      <c r="AT244" s="26">
        <v>0.518716577540107</v>
      </c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21" t="s">
        <v>440</v>
      </c>
      <c r="BF244" s="21">
        <v>474.0</v>
      </c>
      <c r="BG244" s="21">
        <v>25.0</v>
      </c>
      <c r="BH244" s="26">
        <v>0.502074688796681</v>
      </c>
      <c r="BI244" s="27">
        <v>0.530745967741936</v>
      </c>
      <c r="BJ244" s="30">
        <f t="shared" si="11"/>
        <v>0.5268463754</v>
      </c>
      <c r="BK244" s="36">
        <v>0.527640449438202</v>
      </c>
      <c r="BL244" s="31">
        <f t="shared" si="12"/>
        <v>0.0007940740264</v>
      </c>
      <c r="BM244" s="1"/>
      <c r="BN244" s="31">
        <v>-0.0013580835847064</v>
      </c>
      <c r="BO244" s="1"/>
      <c r="BP244" s="1"/>
      <c r="BQ244" s="1">
        <f t="shared" si="15"/>
        <v>243</v>
      </c>
      <c r="BR244" s="1">
        <f t="shared" si="13"/>
        <v>0.2996300863</v>
      </c>
      <c r="BS244" s="1">
        <v>0.4642857142857143</v>
      </c>
      <c r="BT244" s="1">
        <v>0.5986787778695293</v>
      </c>
      <c r="BU244" s="1">
        <v>0.5873015873015873</v>
      </c>
      <c r="BV244" s="1"/>
      <c r="BW244" s="1"/>
    </row>
    <row r="245" ht="12.0" customHeight="1">
      <c r="A245" s="39"/>
      <c r="B245" s="39"/>
      <c r="C245" s="3" t="s">
        <v>382</v>
      </c>
      <c r="D245" s="3">
        <v>327.0</v>
      </c>
      <c r="E245" s="24">
        <v>92.0</v>
      </c>
      <c r="F245" s="25">
        <v>105.0</v>
      </c>
      <c r="G245" s="24">
        <v>1069.0</v>
      </c>
      <c r="H245" s="25">
        <v>827.0</v>
      </c>
      <c r="I245" s="26">
        <f t="shared" si="2"/>
        <v>0.4670050761</v>
      </c>
      <c r="J245" s="27">
        <f t="shared" si="3"/>
        <v>0.5638185654</v>
      </c>
      <c r="K245" s="28">
        <f t="shared" si="4"/>
        <v>0.5547061634</v>
      </c>
      <c r="L245" s="29">
        <f t="shared" si="5"/>
        <v>0.4390826565</v>
      </c>
      <c r="M245" s="10">
        <f t="shared" si="6"/>
        <v>9.624365482</v>
      </c>
      <c r="N245" s="30">
        <f t="shared" si="7"/>
        <v>0.5516395383</v>
      </c>
      <c r="O245" s="31">
        <f t="shared" si="8"/>
        <v>0.003066625108</v>
      </c>
      <c r="P245" s="32">
        <f t="shared" si="9"/>
        <v>0.5673057403</v>
      </c>
      <c r="Q245" s="33">
        <f t="shared" si="10"/>
        <v>-0.003487174855</v>
      </c>
      <c r="R245" s="1"/>
      <c r="S245" s="16">
        <v>0.5673057390448197</v>
      </c>
      <c r="T245" s="16">
        <v>0.5638185654008439</v>
      </c>
      <c r="U245" s="16">
        <v>-0.0013527265610294714</v>
      </c>
      <c r="V245" s="16">
        <v>-0.0020550713181455293</v>
      </c>
      <c r="W245" s="1"/>
      <c r="X245" s="1"/>
      <c r="Y245" s="19"/>
      <c r="Z245" s="19"/>
      <c r="AA245" s="19"/>
      <c r="AB245" s="1"/>
      <c r="AC245" s="21" t="s">
        <v>358</v>
      </c>
      <c r="AD245" s="21">
        <v>229.0</v>
      </c>
      <c r="AE245" s="21">
        <v>25.0</v>
      </c>
      <c r="AF245" s="26">
        <v>0.502762430939227</v>
      </c>
      <c r="AG245" s="27">
        <v>0.532682926829268</v>
      </c>
      <c r="AH245" s="36">
        <v>0.528192371475954</v>
      </c>
      <c r="AI245" s="1"/>
      <c r="AJ245" s="1"/>
      <c r="AK245" s="1"/>
      <c r="AL245" s="1"/>
      <c r="AM245" s="1"/>
      <c r="AN245" s="1"/>
      <c r="AO245" s="1">
        <v>20.0</v>
      </c>
      <c r="AP245" s="16">
        <v>0.4114</v>
      </c>
      <c r="AQ245" s="1">
        <v>0.8666842228</v>
      </c>
      <c r="AR245" s="1">
        <v>0.05736441</v>
      </c>
      <c r="AS245" s="1"/>
      <c r="AT245" s="16">
        <f>AVERAGE(AT212:AT244)</f>
        <v>0.5038404886</v>
      </c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21" t="s">
        <v>358</v>
      </c>
      <c r="BF245" s="21">
        <v>229.0</v>
      </c>
      <c r="BG245" s="21">
        <v>25.0</v>
      </c>
      <c r="BH245" s="26">
        <v>0.502762430939227</v>
      </c>
      <c r="BI245" s="27">
        <v>0.532682926829268</v>
      </c>
      <c r="BJ245" s="30">
        <f t="shared" si="11"/>
        <v>0.5286249251</v>
      </c>
      <c r="BK245" s="36">
        <v>0.528192371475954</v>
      </c>
      <c r="BL245" s="31">
        <f t="shared" si="12"/>
        <v>-0.000432553626</v>
      </c>
      <c r="BM245" s="1"/>
      <c r="BN245" s="31">
        <v>-0.00135272656102947</v>
      </c>
      <c r="BO245" s="1"/>
      <c r="BP245" s="1"/>
      <c r="BQ245" s="1">
        <f t="shared" si="15"/>
        <v>244</v>
      </c>
      <c r="BR245" s="1">
        <f t="shared" si="13"/>
        <v>0.3008631319</v>
      </c>
      <c r="BS245" s="1">
        <v>0.5069444444444444</v>
      </c>
      <c r="BT245" s="1">
        <v>0.5955204216073782</v>
      </c>
      <c r="BU245" s="1">
        <v>0.5878459687123947</v>
      </c>
      <c r="BV245" s="1"/>
      <c r="BW245" s="1"/>
    </row>
    <row r="246" ht="12.0" customHeight="1">
      <c r="A246" s="39"/>
      <c r="B246" s="39"/>
      <c r="C246" s="3" t="s">
        <v>284</v>
      </c>
      <c r="D246" s="3">
        <v>329.0</v>
      </c>
      <c r="E246" s="24">
        <v>45.0</v>
      </c>
      <c r="F246" s="25">
        <v>63.0</v>
      </c>
      <c r="G246" s="24">
        <v>796.0</v>
      </c>
      <c r="H246" s="25">
        <v>642.0</v>
      </c>
      <c r="I246" s="26">
        <f t="shared" si="2"/>
        <v>0.4166666667</v>
      </c>
      <c r="J246" s="27">
        <f t="shared" si="3"/>
        <v>0.5535465925</v>
      </c>
      <c r="K246" s="28">
        <f t="shared" si="4"/>
        <v>0.5439844761</v>
      </c>
      <c r="L246" s="29">
        <f t="shared" si="5"/>
        <v>0.4443725744</v>
      </c>
      <c r="M246" s="10">
        <f t="shared" si="6"/>
        <v>13.31481481</v>
      </c>
      <c r="N246" s="30">
        <f t="shared" si="7"/>
        <v>0.5374521409</v>
      </c>
      <c r="O246" s="31">
        <f t="shared" si="8"/>
        <v>0.006532335168</v>
      </c>
      <c r="P246" s="32">
        <f t="shared" si="9"/>
        <v>0.5608931737</v>
      </c>
      <c r="Q246" s="33">
        <f t="shared" si="10"/>
        <v>-0.007346581257</v>
      </c>
      <c r="R246" s="1"/>
      <c r="S246" s="16">
        <v>0.5608931727928902</v>
      </c>
      <c r="T246" s="16">
        <v>0.5535465924895688</v>
      </c>
      <c r="U246" s="16">
        <v>-0.0013444978200366497</v>
      </c>
      <c r="V246" s="16">
        <v>-0.001981105452639187</v>
      </c>
      <c r="W246" s="1"/>
      <c r="X246" s="1"/>
      <c r="Y246" s="19"/>
      <c r="Z246" s="19"/>
      <c r="AA246" s="19"/>
      <c r="AB246" s="1"/>
      <c r="AC246" s="21" t="s">
        <v>333</v>
      </c>
      <c r="AD246" s="21">
        <v>209.0</v>
      </c>
      <c r="AE246" s="21">
        <v>25.0</v>
      </c>
      <c r="AF246" s="26">
        <v>0.506329113924051</v>
      </c>
      <c r="AG246" s="27">
        <v>0.605187319884726</v>
      </c>
      <c r="AH246" s="36">
        <v>0.586854460093897</v>
      </c>
      <c r="AI246" s="1"/>
      <c r="AJ246" s="1"/>
      <c r="AK246" s="1"/>
      <c r="AL246" s="1"/>
      <c r="AM246" s="1"/>
      <c r="AN246" s="1"/>
      <c r="AO246" s="1">
        <v>21.0</v>
      </c>
      <c r="AP246" s="16">
        <v>0.4305</v>
      </c>
      <c r="AQ246" s="1">
        <v>0.913968</v>
      </c>
      <c r="AR246" s="1">
        <v>0.0349317985</v>
      </c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21" t="s">
        <v>333</v>
      </c>
      <c r="BF246" s="21">
        <v>209.0</v>
      </c>
      <c r="BG246" s="21">
        <v>25.0</v>
      </c>
      <c r="BH246" s="26">
        <v>0.506329113924051</v>
      </c>
      <c r="BI246" s="27">
        <v>0.605187319884726</v>
      </c>
      <c r="BJ246" s="30">
        <f t="shared" si="11"/>
        <v>0.5922932592</v>
      </c>
      <c r="BK246" s="36">
        <v>0.586854460093897</v>
      </c>
      <c r="BL246" s="31">
        <f t="shared" si="12"/>
        <v>-0.005438799107</v>
      </c>
      <c r="BM246" s="1"/>
      <c r="BN246" s="31">
        <v>-0.00134449782003676</v>
      </c>
      <c r="BO246" s="1"/>
      <c r="BP246" s="1"/>
      <c r="BQ246" s="1">
        <f t="shared" si="15"/>
        <v>245</v>
      </c>
      <c r="BR246" s="1">
        <f t="shared" si="13"/>
        <v>0.3020961776</v>
      </c>
      <c r="BS246" s="1">
        <v>0.6109660574412533</v>
      </c>
      <c r="BT246" s="1">
        <v>0.5832839359810315</v>
      </c>
      <c r="BU246" s="1">
        <v>0.5884057971014492</v>
      </c>
      <c r="BV246" s="1"/>
      <c r="BW246" s="1"/>
    </row>
    <row r="247" ht="12.0" customHeight="1">
      <c r="A247" s="39"/>
      <c r="B247" s="39"/>
      <c r="C247" s="3" t="s">
        <v>108</v>
      </c>
      <c r="D247" s="3">
        <v>330.0</v>
      </c>
      <c r="E247" s="24">
        <v>17.0</v>
      </c>
      <c r="F247" s="25">
        <v>44.0</v>
      </c>
      <c r="G247" s="24">
        <v>242.0</v>
      </c>
      <c r="H247" s="25">
        <v>245.0</v>
      </c>
      <c r="I247" s="26">
        <f t="shared" si="2"/>
        <v>0.2786885246</v>
      </c>
      <c r="J247" s="27">
        <f t="shared" si="3"/>
        <v>0.4969199179</v>
      </c>
      <c r="K247" s="28">
        <f t="shared" si="4"/>
        <v>0.4726277372</v>
      </c>
      <c r="L247" s="29">
        <f t="shared" si="5"/>
        <v>0.4781021898</v>
      </c>
      <c r="M247" s="10">
        <f t="shared" si="6"/>
        <v>7.983606557</v>
      </c>
      <c r="N247" s="30">
        <f t="shared" si="7"/>
        <v>0.4761856324</v>
      </c>
      <c r="O247" s="31">
        <f t="shared" si="8"/>
        <v>-0.003557895149</v>
      </c>
      <c r="P247" s="32">
        <f t="shared" si="9"/>
        <v>0.4930354748</v>
      </c>
      <c r="Q247" s="33">
        <f t="shared" si="10"/>
        <v>0.003884443086</v>
      </c>
      <c r="R247" s="1"/>
      <c r="S247" s="16">
        <v>0.49303547436397027</v>
      </c>
      <c r="T247" s="16">
        <v>0.49691991786447637</v>
      </c>
      <c r="U247" s="16">
        <v>-0.0013409018421706165</v>
      </c>
      <c r="V247" s="16">
        <v>-0.0019608155050244713</v>
      </c>
      <c r="W247" s="1"/>
      <c r="X247" s="1"/>
      <c r="Y247" s="19"/>
      <c r="Z247" s="19"/>
      <c r="AA247" s="19"/>
      <c r="AB247" s="1"/>
      <c r="AC247" s="21" t="s">
        <v>395</v>
      </c>
      <c r="AD247" s="21">
        <v>269.0</v>
      </c>
      <c r="AE247" s="21">
        <v>25.0</v>
      </c>
      <c r="AF247" s="26">
        <v>0.506944444444444</v>
      </c>
      <c r="AG247" s="27">
        <v>0.595520421607378</v>
      </c>
      <c r="AH247" s="36">
        <v>0.587845968712395</v>
      </c>
      <c r="AI247" s="1"/>
      <c r="AJ247" s="1"/>
      <c r="AK247" s="1"/>
      <c r="AL247" s="1"/>
      <c r="AM247" s="1"/>
      <c r="AN247" s="1"/>
      <c r="AO247" s="1">
        <v>22.0</v>
      </c>
      <c r="AP247" s="16">
        <v>0.4496</v>
      </c>
      <c r="AQ247" s="1">
        <v>0.8645409576</v>
      </c>
      <c r="AR247" s="1">
        <v>0.06107839277</v>
      </c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21" t="s">
        <v>395</v>
      </c>
      <c r="BF247" s="21">
        <v>269.0</v>
      </c>
      <c r="BG247" s="21">
        <v>25.0</v>
      </c>
      <c r="BH247" s="26">
        <v>0.506944444444444</v>
      </c>
      <c r="BI247" s="27">
        <v>0.595520421607378</v>
      </c>
      <c r="BJ247" s="30">
        <f t="shared" si="11"/>
        <v>0.5839384301</v>
      </c>
      <c r="BK247" s="36">
        <v>0.587845968712395</v>
      </c>
      <c r="BL247" s="31">
        <f t="shared" si="12"/>
        <v>0.003907538623</v>
      </c>
      <c r="BM247" s="1"/>
      <c r="BN247" s="31">
        <v>-0.00134090184217062</v>
      </c>
      <c r="BO247" s="1"/>
      <c r="BP247" s="1"/>
      <c r="BQ247" s="1">
        <f t="shared" si="15"/>
        <v>246</v>
      </c>
      <c r="BR247" s="1">
        <f t="shared" si="13"/>
        <v>0.3033292232</v>
      </c>
      <c r="BS247" s="1">
        <v>0.4864864864864865</v>
      </c>
      <c r="BT247" s="1">
        <v>0.6039603960396039</v>
      </c>
      <c r="BU247" s="1">
        <v>0.5889464594127807</v>
      </c>
      <c r="BV247" s="1"/>
      <c r="BW247" s="1"/>
    </row>
    <row r="248" ht="12.0" customHeight="1">
      <c r="A248" s="39"/>
      <c r="B248" s="39"/>
      <c r="C248" s="3" t="s">
        <v>328</v>
      </c>
      <c r="D248" s="3">
        <v>331.0</v>
      </c>
      <c r="E248" s="24">
        <v>54.0</v>
      </c>
      <c r="F248" s="25">
        <v>68.0</v>
      </c>
      <c r="G248" s="24">
        <v>658.0</v>
      </c>
      <c r="H248" s="25">
        <v>406.0</v>
      </c>
      <c r="I248" s="26">
        <f t="shared" si="2"/>
        <v>0.4426229508</v>
      </c>
      <c r="J248" s="27">
        <f t="shared" si="3"/>
        <v>0.6184210526</v>
      </c>
      <c r="K248" s="28">
        <f t="shared" si="4"/>
        <v>0.6003372681</v>
      </c>
      <c r="L248" s="29">
        <f t="shared" si="5"/>
        <v>0.3878583474</v>
      </c>
      <c r="M248" s="10">
        <f t="shared" si="6"/>
        <v>8.721311475</v>
      </c>
      <c r="N248" s="30">
        <f t="shared" si="7"/>
        <v>0.5973522217</v>
      </c>
      <c r="O248" s="31">
        <f t="shared" si="8"/>
        <v>0.002985046452</v>
      </c>
      <c r="P248" s="32">
        <f t="shared" si="9"/>
        <v>0.6217973011</v>
      </c>
      <c r="Q248" s="33">
        <f t="shared" si="10"/>
        <v>-0.00337624849</v>
      </c>
      <c r="R248" s="1"/>
      <c r="S248" s="16">
        <v>0.6217973000394549</v>
      </c>
      <c r="T248" s="16">
        <v>0.618421052631579</v>
      </c>
      <c r="U248" s="16">
        <v>-0.001337503432971121</v>
      </c>
      <c r="V248" s="16">
        <v>-0.0019368163254381843</v>
      </c>
      <c r="W248" s="1"/>
      <c r="X248" s="1"/>
      <c r="Y248" s="19"/>
      <c r="Z248" s="19"/>
      <c r="AA248" s="19"/>
      <c r="AB248" s="1"/>
      <c r="AC248" s="21" t="s">
        <v>441</v>
      </c>
      <c r="AD248" s="21">
        <v>501.0</v>
      </c>
      <c r="AE248" s="21">
        <v>25.0</v>
      </c>
      <c r="AF248" s="26">
        <v>0.511415525114155</v>
      </c>
      <c r="AG248" s="27">
        <v>0.588268471517203</v>
      </c>
      <c r="AH248" s="36">
        <v>0.579819277108434</v>
      </c>
      <c r="AI248" s="1"/>
      <c r="AJ248" s="1"/>
      <c r="AK248" s="1"/>
      <c r="AL248" s="1"/>
      <c r="AM248" s="1"/>
      <c r="AN248" s="1"/>
      <c r="AO248" s="1">
        <v>23.0</v>
      </c>
      <c r="AP248" s="16">
        <v>0.4692</v>
      </c>
      <c r="AQ248" s="1">
        <v>0.910124959</v>
      </c>
      <c r="AR248" s="1">
        <v>0.039864059</v>
      </c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21" t="s">
        <v>441</v>
      </c>
      <c r="BF248" s="21">
        <v>501.0</v>
      </c>
      <c r="BG248" s="21">
        <v>25.0</v>
      </c>
      <c r="BH248" s="26">
        <v>0.511415525114155</v>
      </c>
      <c r="BI248" s="27">
        <v>0.588268471517203</v>
      </c>
      <c r="BJ248" s="30">
        <f t="shared" si="11"/>
        <v>0.5781544973</v>
      </c>
      <c r="BK248" s="36">
        <v>0.579819277108434</v>
      </c>
      <c r="BL248" s="31">
        <f t="shared" si="12"/>
        <v>0.001664779782</v>
      </c>
      <c r="BM248" s="1"/>
      <c r="BN248" s="31">
        <v>-0.00133750343297112</v>
      </c>
      <c r="BO248" s="1"/>
      <c r="BP248" s="1"/>
      <c r="BQ248" s="1">
        <f t="shared" si="15"/>
        <v>247</v>
      </c>
      <c r="BR248" s="1">
        <f t="shared" si="13"/>
        <v>0.3045622688</v>
      </c>
      <c r="BS248" s="1">
        <v>0.5695364238410596</v>
      </c>
      <c r="BT248" s="1">
        <v>0.5933014354066986</v>
      </c>
      <c r="BU248" s="1">
        <v>0.5903010033444817</v>
      </c>
      <c r="BV248" s="1"/>
      <c r="BW248" s="1"/>
    </row>
    <row r="249" ht="12.0" customHeight="1">
      <c r="A249" s="39"/>
      <c r="B249" s="39"/>
      <c r="C249" s="3" t="s">
        <v>442</v>
      </c>
      <c r="D249" s="3">
        <v>332.0</v>
      </c>
      <c r="E249" s="24">
        <v>11.0</v>
      </c>
      <c r="F249" s="25">
        <v>7.0</v>
      </c>
      <c r="G249" s="24">
        <v>125.0</v>
      </c>
      <c r="H249" s="25">
        <v>65.0</v>
      </c>
      <c r="I249" s="26">
        <f t="shared" si="2"/>
        <v>0.6111111111</v>
      </c>
      <c r="J249" s="27">
        <f t="shared" si="3"/>
        <v>0.6578947368</v>
      </c>
      <c r="K249" s="28">
        <f t="shared" si="4"/>
        <v>0.6538461538</v>
      </c>
      <c r="L249" s="29">
        <f t="shared" si="5"/>
        <v>0.3653846154</v>
      </c>
      <c r="M249" s="10">
        <f t="shared" si="6"/>
        <v>10.55555556</v>
      </c>
      <c r="N249" s="30">
        <f t="shared" si="7"/>
        <v>0.6513064041</v>
      </c>
      <c r="O249" s="31">
        <f t="shared" si="8"/>
        <v>0.002539749794</v>
      </c>
      <c r="P249" s="32">
        <f t="shared" si="9"/>
        <v>0.6608776088</v>
      </c>
      <c r="Q249" s="33">
        <f t="shared" si="10"/>
        <v>-0.002982872001</v>
      </c>
      <c r="R249" s="1"/>
      <c r="S249" s="16">
        <v>0.6608776067005305</v>
      </c>
      <c r="T249" s="16">
        <v>0.6578947368421053</v>
      </c>
      <c r="U249" s="16">
        <v>-0.0013333387715512846</v>
      </c>
      <c r="V249" s="16">
        <v>-0.0019118140986351673</v>
      </c>
      <c r="W249" s="1"/>
      <c r="X249" s="1"/>
      <c r="Y249" s="19"/>
      <c r="Z249" s="19"/>
      <c r="AA249" s="19"/>
      <c r="AB249" s="1"/>
      <c r="AC249" s="21" t="s">
        <v>101</v>
      </c>
      <c r="AD249" s="21">
        <v>38.0</v>
      </c>
      <c r="AE249" s="21">
        <v>25.0</v>
      </c>
      <c r="AF249" s="26">
        <v>0.513698630136986</v>
      </c>
      <c r="AG249" s="27">
        <v>0.572842998585573</v>
      </c>
      <c r="AH249" s="36">
        <v>0.562719812426729</v>
      </c>
      <c r="AI249" s="1"/>
      <c r="AJ249" s="1"/>
      <c r="AK249" s="1"/>
      <c r="AL249" s="1"/>
      <c r="AM249" s="1"/>
      <c r="AN249" s="1"/>
      <c r="AO249" s="1">
        <v>24.0</v>
      </c>
      <c r="AP249" s="16">
        <v>0.490074</v>
      </c>
      <c r="AQ249" s="1">
        <v>0.8887940143</v>
      </c>
      <c r="AR249" s="1">
        <v>0.0541877987</v>
      </c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21" t="s">
        <v>101</v>
      </c>
      <c r="BF249" s="21">
        <v>38.0</v>
      </c>
      <c r="BG249" s="21">
        <v>25.0</v>
      </c>
      <c r="BH249" s="26">
        <v>0.513698630136986</v>
      </c>
      <c r="BI249" s="27">
        <v>0.572842998585573</v>
      </c>
      <c r="BJ249" s="30">
        <f t="shared" si="11"/>
        <v>0.5650061991</v>
      </c>
      <c r="BK249" s="36">
        <v>0.562719812426729</v>
      </c>
      <c r="BL249" s="31">
        <f t="shared" si="12"/>
        <v>-0.002286386694</v>
      </c>
      <c r="BM249" s="1"/>
      <c r="BN249" s="31">
        <v>-0.00133333877155128</v>
      </c>
      <c r="BO249" s="1"/>
      <c r="BP249" s="1"/>
      <c r="BQ249" s="1">
        <f t="shared" si="15"/>
        <v>248</v>
      </c>
      <c r="BR249" s="1">
        <f t="shared" si="13"/>
        <v>0.3057953144</v>
      </c>
      <c r="BS249" s="1">
        <v>0.6012658227848101</v>
      </c>
      <c r="BT249" s="1">
        <v>0.5882352941176471</v>
      </c>
      <c r="BU249" s="1">
        <v>0.590465872156013</v>
      </c>
      <c r="BV249" s="1"/>
      <c r="BW249" s="1"/>
    </row>
    <row r="250" ht="12.0" customHeight="1">
      <c r="A250" s="39"/>
      <c r="B250" s="39"/>
      <c r="C250" s="3" t="s">
        <v>385</v>
      </c>
      <c r="D250" s="3">
        <v>334.0</v>
      </c>
      <c r="E250" s="24">
        <v>74.0</v>
      </c>
      <c r="F250" s="25">
        <v>84.0</v>
      </c>
      <c r="G250" s="24">
        <v>1134.0</v>
      </c>
      <c r="H250" s="25">
        <v>613.0</v>
      </c>
      <c r="I250" s="26">
        <f t="shared" si="2"/>
        <v>0.4683544304</v>
      </c>
      <c r="J250" s="27">
        <f t="shared" si="3"/>
        <v>0.6491127647</v>
      </c>
      <c r="K250" s="28">
        <f t="shared" si="4"/>
        <v>0.6341207349</v>
      </c>
      <c r="L250" s="29">
        <f t="shared" si="5"/>
        <v>0.3606299213</v>
      </c>
      <c r="M250" s="10">
        <f t="shared" si="6"/>
        <v>11.05696203</v>
      </c>
      <c r="N250" s="30">
        <f t="shared" si="7"/>
        <v>0.6267731788</v>
      </c>
      <c r="O250" s="31">
        <f t="shared" si="8"/>
        <v>0.007347556083</v>
      </c>
      <c r="P250" s="32">
        <f t="shared" si="9"/>
        <v>0.6574704352</v>
      </c>
      <c r="Q250" s="33">
        <f t="shared" si="10"/>
        <v>-0.008357670485</v>
      </c>
      <c r="R250" s="1"/>
      <c r="S250" s="16">
        <v>0.6574704340059099</v>
      </c>
      <c r="T250" s="16">
        <v>0.6491127647395535</v>
      </c>
      <c r="U250" s="16">
        <v>-0.0013321884729438072</v>
      </c>
      <c r="V250" s="16">
        <v>-0.0018820206795245875</v>
      </c>
      <c r="W250" s="1"/>
      <c r="X250" s="1"/>
      <c r="Y250" s="19"/>
      <c r="Z250" s="19"/>
      <c r="AA250" s="19"/>
      <c r="AB250" s="1"/>
      <c r="AC250" s="21" t="s">
        <v>426</v>
      </c>
      <c r="AD250" s="21">
        <v>309.0</v>
      </c>
      <c r="AE250" s="21">
        <v>25.0</v>
      </c>
      <c r="AF250" s="26">
        <v>0.514285714285714</v>
      </c>
      <c r="AG250" s="27">
        <v>0.619318181818182</v>
      </c>
      <c r="AH250" s="36">
        <v>0.609819121447028</v>
      </c>
      <c r="AI250" s="1"/>
      <c r="AJ250" s="1"/>
      <c r="AK250" s="1"/>
      <c r="AL250" s="1"/>
      <c r="AM250" s="1"/>
      <c r="AN250" s="1"/>
      <c r="AO250" s="1">
        <v>25.0</v>
      </c>
      <c r="AP250" s="16">
        <v>0.5038</v>
      </c>
      <c r="AQ250" s="1">
        <v>0.8959825504</v>
      </c>
      <c r="AR250" s="1">
        <v>0.05083365</v>
      </c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21" t="s">
        <v>426</v>
      </c>
      <c r="BF250" s="21">
        <v>309.0</v>
      </c>
      <c r="BG250" s="21">
        <v>25.0</v>
      </c>
      <c r="BH250" s="26">
        <v>0.514285714285714</v>
      </c>
      <c r="BI250" s="27">
        <v>0.619318181818182</v>
      </c>
      <c r="BJ250" s="30">
        <f t="shared" si="11"/>
        <v>0.605523561</v>
      </c>
      <c r="BK250" s="36">
        <v>0.609819121447028</v>
      </c>
      <c r="BL250" s="31">
        <f t="shared" si="12"/>
        <v>0.004295560458</v>
      </c>
      <c r="BM250" s="1"/>
      <c r="BN250" s="31">
        <v>-0.00133218847294381</v>
      </c>
      <c r="BO250" s="1"/>
      <c r="BP250" s="1"/>
      <c r="BQ250" s="1">
        <f t="shared" si="15"/>
        <v>249</v>
      </c>
      <c r="BR250" s="1">
        <f t="shared" si="13"/>
        <v>0.30702836</v>
      </c>
      <c r="BS250" s="1">
        <v>0.4172661870503597</v>
      </c>
      <c r="BT250" s="1">
        <v>0.6042481833426495</v>
      </c>
      <c r="BU250" s="1">
        <v>0.5907676348547718</v>
      </c>
      <c r="BV250" s="1"/>
      <c r="BW250" s="1"/>
    </row>
    <row r="251" ht="12.0" customHeight="1">
      <c r="A251" s="39"/>
      <c r="B251" s="39"/>
      <c r="C251" s="3" t="s">
        <v>114</v>
      </c>
      <c r="D251" s="3">
        <v>335.0</v>
      </c>
      <c r="E251" s="24">
        <v>21.0</v>
      </c>
      <c r="F251" s="25">
        <v>52.0</v>
      </c>
      <c r="G251" s="24">
        <v>484.0</v>
      </c>
      <c r="H251" s="25">
        <v>543.0</v>
      </c>
      <c r="I251" s="26">
        <f t="shared" si="2"/>
        <v>0.2876712329</v>
      </c>
      <c r="J251" s="27">
        <f t="shared" si="3"/>
        <v>0.4712755599</v>
      </c>
      <c r="K251" s="28">
        <f t="shared" si="4"/>
        <v>0.4590909091</v>
      </c>
      <c r="L251" s="29">
        <f t="shared" si="5"/>
        <v>0.5127272727</v>
      </c>
      <c r="M251" s="10">
        <f t="shared" si="6"/>
        <v>14.06849315</v>
      </c>
      <c r="N251" s="30">
        <f t="shared" si="7"/>
        <v>0.4532416017</v>
      </c>
      <c r="O251" s="31">
        <f t="shared" si="8"/>
        <v>0.005849307384</v>
      </c>
      <c r="P251" s="32">
        <f t="shared" si="9"/>
        <v>0.4776738972</v>
      </c>
      <c r="Q251" s="33">
        <f t="shared" si="10"/>
        <v>-0.006398337315</v>
      </c>
      <c r="R251" s="1"/>
      <c r="S251" s="16">
        <v>0.4776738967555139</v>
      </c>
      <c r="T251" s="16">
        <v>0.47127555988315484</v>
      </c>
      <c r="U251" s="16">
        <v>-0.0013287788334553907</v>
      </c>
      <c r="V251" s="16">
        <v>-0.0018748230658327536</v>
      </c>
      <c r="W251" s="1"/>
      <c r="X251" s="1"/>
      <c r="Y251" s="19"/>
      <c r="Z251" s="19"/>
      <c r="AA251" s="19"/>
      <c r="AB251" s="1"/>
      <c r="AC251" s="21" t="s">
        <v>443</v>
      </c>
      <c r="AD251" s="21">
        <v>791.0</v>
      </c>
      <c r="AE251" s="21">
        <v>25.0</v>
      </c>
      <c r="AF251" s="26">
        <v>0.515350877192982</v>
      </c>
      <c r="AG251" s="27">
        <v>0.591039084842707</v>
      </c>
      <c r="AH251" s="36">
        <v>0.57752545027408</v>
      </c>
      <c r="AI251" s="1"/>
      <c r="AJ251" s="1"/>
      <c r="AK251" s="1"/>
      <c r="AL251" s="1"/>
      <c r="AM251" s="1"/>
      <c r="AN251" s="1"/>
      <c r="AO251" s="1">
        <v>26.0</v>
      </c>
      <c r="AP251" s="16">
        <f>0.01+(2*AO251)/100</f>
        <v>0.53</v>
      </c>
      <c r="AQ251" s="1">
        <v>1.8959825504</v>
      </c>
      <c r="AR251" s="1">
        <v>1.05083365</v>
      </c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21" t="s">
        <v>443</v>
      </c>
      <c r="BF251" s="21">
        <v>791.0</v>
      </c>
      <c r="BG251" s="21">
        <v>25.0</v>
      </c>
      <c r="BH251" s="26">
        <v>0.515350877192982</v>
      </c>
      <c r="BI251" s="27">
        <v>0.591039084842707</v>
      </c>
      <c r="BJ251" s="30">
        <f t="shared" si="11"/>
        <v>0.5810438868</v>
      </c>
      <c r="BK251" s="36">
        <v>0.57752545027408</v>
      </c>
      <c r="BL251" s="31">
        <f t="shared" si="12"/>
        <v>-0.003518436522</v>
      </c>
      <c r="BM251" s="1"/>
      <c r="BN251" s="31">
        <v>-0.0013287788334555</v>
      </c>
      <c r="BO251" s="1"/>
      <c r="BP251" s="1"/>
      <c r="BQ251" s="1">
        <f t="shared" si="15"/>
        <v>250</v>
      </c>
      <c r="BR251" s="1">
        <f t="shared" si="13"/>
        <v>0.3082614057</v>
      </c>
      <c r="BS251" s="1">
        <v>0.5635103926096998</v>
      </c>
      <c r="BT251" s="1">
        <v>0.5964989059080963</v>
      </c>
      <c r="BU251" s="1">
        <v>0.5912435614422369</v>
      </c>
      <c r="BV251" s="1"/>
      <c r="BW251" s="1"/>
    </row>
    <row r="252" ht="12.0" customHeight="1">
      <c r="A252" s="39"/>
      <c r="B252" s="39"/>
      <c r="C252" s="3" t="s">
        <v>172</v>
      </c>
      <c r="D252" s="3">
        <v>337.0</v>
      </c>
      <c r="E252" s="24">
        <v>49.0</v>
      </c>
      <c r="F252" s="25">
        <v>96.0</v>
      </c>
      <c r="G252" s="24">
        <v>563.0</v>
      </c>
      <c r="H252" s="25">
        <v>310.0</v>
      </c>
      <c r="I252" s="26">
        <f t="shared" si="2"/>
        <v>0.3379310345</v>
      </c>
      <c r="J252" s="27">
        <f t="shared" si="3"/>
        <v>0.6449026346</v>
      </c>
      <c r="K252" s="28">
        <f t="shared" si="4"/>
        <v>0.6011787819</v>
      </c>
      <c r="L252" s="29">
        <f t="shared" si="5"/>
        <v>0.3526522593</v>
      </c>
      <c r="M252" s="10">
        <f t="shared" si="6"/>
        <v>6.020689655</v>
      </c>
      <c r="N252" s="30">
        <f t="shared" si="7"/>
        <v>0.6138655371</v>
      </c>
      <c r="O252" s="31">
        <f t="shared" si="8"/>
        <v>-0.01268675516</v>
      </c>
      <c r="P252" s="32">
        <f t="shared" si="9"/>
        <v>0.6308754622</v>
      </c>
      <c r="Q252" s="33">
        <f t="shared" si="10"/>
        <v>0.01402717241</v>
      </c>
      <c r="R252" s="1"/>
      <c r="S252" s="16">
        <v>0.630875461567687</v>
      </c>
      <c r="T252" s="16">
        <v>0.6449026345933563</v>
      </c>
      <c r="U252" s="16">
        <v>-0.0013172450349839826</v>
      </c>
      <c r="V252" s="16">
        <v>-0.001864016054751505</v>
      </c>
      <c r="W252" s="1"/>
      <c r="X252" s="1"/>
      <c r="Y252" s="19"/>
      <c r="Z252" s="19"/>
      <c r="AA252" s="19"/>
      <c r="AB252" s="1"/>
      <c r="AC252" s="21" t="s">
        <v>444</v>
      </c>
      <c r="AD252" s="21">
        <v>464.0</v>
      </c>
      <c r="AE252" s="21">
        <v>25.0</v>
      </c>
      <c r="AF252" s="26">
        <v>0.515923566878981</v>
      </c>
      <c r="AG252" s="27">
        <v>0.471066475370636</v>
      </c>
      <c r="AH252" s="36">
        <v>0.476923076923077</v>
      </c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21" t="s">
        <v>444</v>
      </c>
      <c r="BF252" s="21">
        <v>464.0</v>
      </c>
      <c r="BG252" s="21">
        <v>25.0</v>
      </c>
      <c r="BH252" s="26">
        <v>0.515923566878981</v>
      </c>
      <c r="BI252" s="27">
        <v>0.471066475370636</v>
      </c>
      <c r="BJ252" s="30">
        <f t="shared" si="11"/>
        <v>0.4767482676</v>
      </c>
      <c r="BK252" s="36">
        <v>0.476923076923077</v>
      </c>
      <c r="BL252" s="31">
        <f t="shared" si="12"/>
        <v>0.0001748093485</v>
      </c>
      <c r="BM252" s="1"/>
      <c r="BN252" s="31">
        <v>-0.00131724503498398</v>
      </c>
      <c r="BO252" s="1"/>
      <c r="BP252" s="1"/>
      <c r="BQ252" s="1">
        <f t="shared" si="15"/>
        <v>251</v>
      </c>
      <c r="BR252" s="1">
        <f t="shared" si="13"/>
        <v>0.3094944513</v>
      </c>
      <c r="BS252" s="1">
        <v>0.5187165775401069</v>
      </c>
      <c r="BT252" s="1">
        <v>0.6058467741935484</v>
      </c>
      <c r="BU252" s="1">
        <v>0.5920271416454622</v>
      </c>
      <c r="BV252" s="1"/>
      <c r="BW252" s="1"/>
    </row>
    <row r="253" ht="12.0" customHeight="1">
      <c r="A253" s="39"/>
      <c r="B253" s="39"/>
      <c r="C253" s="3" t="s">
        <v>445</v>
      </c>
      <c r="D253" s="3">
        <v>338.0</v>
      </c>
      <c r="E253" s="24">
        <v>115.0</v>
      </c>
      <c r="F253" s="25">
        <v>93.0</v>
      </c>
      <c r="G253" s="24">
        <v>1070.0</v>
      </c>
      <c r="H253" s="25">
        <v>528.0</v>
      </c>
      <c r="I253" s="26">
        <f t="shared" si="2"/>
        <v>0.5528846154</v>
      </c>
      <c r="J253" s="27">
        <f t="shared" si="3"/>
        <v>0.6695869837</v>
      </c>
      <c r="K253" s="28">
        <f t="shared" si="4"/>
        <v>0.6561461794</v>
      </c>
      <c r="L253" s="29">
        <f t="shared" si="5"/>
        <v>0.3560354374</v>
      </c>
      <c r="M253" s="10">
        <f t="shared" si="6"/>
        <v>7.682692308</v>
      </c>
      <c r="N253" s="30">
        <f t="shared" si="7"/>
        <v>0.6536408513</v>
      </c>
      <c r="O253" s="31">
        <f t="shared" si="8"/>
        <v>0.002505328124</v>
      </c>
      <c r="P253" s="32">
        <f t="shared" si="9"/>
        <v>0.6724909026</v>
      </c>
      <c r="Q253" s="33">
        <f t="shared" si="10"/>
        <v>-0.002903918918</v>
      </c>
      <c r="R253" s="1"/>
      <c r="S253" s="16">
        <v>0.6724909009170446</v>
      </c>
      <c r="T253" s="16">
        <v>0.6695869837296621</v>
      </c>
      <c r="U253" s="16">
        <v>-0.0013122708230340896</v>
      </c>
      <c r="V253" s="16">
        <v>-0.0018445344449331547</v>
      </c>
      <c r="W253" s="1"/>
      <c r="X253" s="1"/>
      <c r="Y253" s="19"/>
      <c r="Z253" s="19"/>
      <c r="AA253" s="19"/>
      <c r="AB253" s="1"/>
      <c r="AC253" s="21" t="s">
        <v>446</v>
      </c>
      <c r="AD253" s="21">
        <v>1111.0</v>
      </c>
      <c r="AE253" s="21">
        <v>25.0</v>
      </c>
      <c r="AF253" s="26">
        <v>0.517857142857143</v>
      </c>
      <c r="AG253" s="27">
        <v>0.501691093573844</v>
      </c>
      <c r="AH253" s="36">
        <v>0.503503503503503</v>
      </c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21" t="s">
        <v>446</v>
      </c>
      <c r="BF253" s="21">
        <v>1111.0</v>
      </c>
      <c r="BG253" s="21">
        <v>25.0</v>
      </c>
      <c r="BH253" s="26">
        <v>0.517857142857143</v>
      </c>
      <c r="BI253" s="27">
        <v>0.501691093573844</v>
      </c>
      <c r="BJ253" s="30">
        <f t="shared" si="11"/>
        <v>0.5036591965</v>
      </c>
      <c r="BK253" s="36">
        <v>0.503503503503503</v>
      </c>
      <c r="BL253" s="31">
        <f t="shared" si="12"/>
        <v>-0.0001556929777</v>
      </c>
      <c r="BM253" s="1"/>
      <c r="BN253" s="31">
        <v>-0.00131227082303409</v>
      </c>
      <c r="BO253" s="1"/>
      <c r="BP253" s="1"/>
      <c r="BQ253" s="1">
        <f t="shared" si="15"/>
        <v>252</v>
      </c>
      <c r="BR253" s="1">
        <f t="shared" si="13"/>
        <v>0.3107274969</v>
      </c>
      <c r="BS253" s="1">
        <v>0.5833333333333334</v>
      </c>
      <c r="BT253" s="1">
        <v>0.5945330296127562</v>
      </c>
      <c r="BU253" s="1">
        <v>0.5929549902152642</v>
      </c>
      <c r="BV253" s="1"/>
      <c r="BW253" s="1"/>
    </row>
    <row r="254" ht="12.0" customHeight="1">
      <c r="A254" s="39"/>
      <c r="B254" s="39"/>
      <c r="C254" s="3" t="s">
        <v>213</v>
      </c>
      <c r="D254" s="3">
        <v>339.0</v>
      </c>
      <c r="E254" s="24">
        <v>73.0</v>
      </c>
      <c r="F254" s="25">
        <v>125.0</v>
      </c>
      <c r="G254" s="24">
        <v>1084.0</v>
      </c>
      <c r="H254" s="25">
        <v>709.0</v>
      </c>
      <c r="I254" s="26">
        <f t="shared" si="2"/>
        <v>0.3686868687</v>
      </c>
      <c r="J254" s="27">
        <f t="shared" si="3"/>
        <v>0.6045733408</v>
      </c>
      <c r="K254" s="28">
        <f t="shared" si="4"/>
        <v>0.5811150176</v>
      </c>
      <c r="L254" s="29">
        <f t="shared" si="5"/>
        <v>0.3927674535</v>
      </c>
      <c r="M254" s="10">
        <f t="shared" si="6"/>
        <v>9.055555556</v>
      </c>
      <c r="N254" s="30">
        <f t="shared" si="7"/>
        <v>0.579243958</v>
      </c>
      <c r="O254" s="31">
        <f t="shared" si="8"/>
        <v>0.00187105955</v>
      </c>
      <c r="P254" s="32">
        <f t="shared" si="9"/>
        <v>0.6066558251</v>
      </c>
      <c r="Q254" s="33">
        <f t="shared" si="10"/>
        <v>-0.002082484294</v>
      </c>
      <c r="R254" s="1"/>
      <c r="S254" s="16">
        <v>0.606655824324464</v>
      </c>
      <c r="T254" s="16">
        <v>0.6045733407696597</v>
      </c>
      <c r="U254" s="16">
        <v>-0.0013044034059115361</v>
      </c>
      <c r="V254" s="16">
        <v>-0.0018423131661066128</v>
      </c>
      <c r="W254" s="1"/>
      <c r="X254" s="1"/>
      <c r="Y254" s="19"/>
      <c r="Z254" s="19"/>
      <c r="AA254" s="19"/>
      <c r="AB254" s="1"/>
      <c r="AC254" s="21" t="s">
        <v>447</v>
      </c>
      <c r="AD254" s="21">
        <v>1094.0</v>
      </c>
      <c r="AE254" s="21">
        <v>25.0</v>
      </c>
      <c r="AF254" s="26">
        <v>0.518716577540107</v>
      </c>
      <c r="AG254" s="27">
        <v>0.605846774193548</v>
      </c>
      <c r="AH254" s="36">
        <v>0.592027141645462</v>
      </c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21" t="s">
        <v>447</v>
      </c>
      <c r="BF254" s="21">
        <v>1094.0</v>
      </c>
      <c r="BG254" s="21">
        <v>25.0</v>
      </c>
      <c r="BH254" s="26">
        <v>0.518716577540107</v>
      </c>
      <c r="BI254" s="27">
        <v>0.605846774193548</v>
      </c>
      <c r="BJ254" s="30">
        <f t="shared" si="11"/>
        <v>0.5943294684</v>
      </c>
      <c r="BK254" s="36">
        <v>0.592027141645462</v>
      </c>
      <c r="BL254" s="31">
        <f t="shared" si="12"/>
        <v>-0.00230232678</v>
      </c>
      <c r="BM254" s="1"/>
      <c r="BN254" s="31">
        <v>-0.00130440340591154</v>
      </c>
      <c r="BO254" s="1"/>
      <c r="BP254" s="1"/>
      <c r="BQ254" s="1">
        <f t="shared" si="15"/>
        <v>253</v>
      </c>
      <c r="BR254" s="1">
        <f t="shared" si="13"/>
        <v>0.3119605425</v>
      </c>
      <c r="BS254" s="1">
        <v>0.4530612244897959</v>
      </c>
      <c r="BT254" s="1">
        <v>0.6195652173913043</v>
      </c>
      <c r="BU254" s="1">
        <v>0.5929549902152642</v>
      </c>
      <c r="BV254" s="1"/>
      <c r="BW254" s="1"/>
    </row>
    <row r="255" ht="12.0" customHeight="1">
      <c r="A255" s="39"/>
      <c r="B255" s="39"/>
      <c r="C255" s="3" t="s">
        <v>231</v>
      </c>
      <c r="D255" s="3">
        <v>340.0</v>
      </c>
      <c r="E255" s="24">
        <v>40.0</v>
      </c>
      <c r="F255" s="25">
        <v>66.0</v>
      </c>
      <c r="G255" s="24">
        <v>574.0</v>
      </c>
      <c r="H255" s="25">
        <v>382.0</v>
      </c>
      <c r="I255" s="26">
        <f t="shared" si="2"/>
        <v>0.3773584906</v>
      </c>
      <c r="J255" s="27">
        <f t="shared" si="3"/>
        <v>0.60041841</v>
      </c>
      <c r="K255" s="28">
        <f t="shared" si="4"/>
        <v>0.5781544256</v>
      </c>
      <c r="L255" s="29">
        <f t="shared" si="5"/>
        <v>0.3973634652</v>
      </c>
      <c r="M255" s="10">
        <f t="shared" si="6"/>
        <v>9.018867925</v>
      </c>
      <c r="N255" s="30">
        <f t="shared" si="7"/>
        <v>0.5761027632</v>
      </c>
      <c r="O255" s="31">
        <f t="shared" si="8"/>
        <v>0.002051662398</v>
      </c>
      <c r="P255" s="32">
        <f t="shared" si="9"/>
        <v>0.6027061884</v>
      </c>
      <c r="Q255" s="33">
        <f t="shared" si="10"/>
        <v>-0.002287778394</v>
      </c>
      <c r="R255" s="1"/>
      <c r="S255" s="16">
        <v>0.6027061876607187</v>
      </c>
      <c r="T255" s="16">
        <v>0.600418410041841</v>
      </c>
      <c r="U255" s="16">
        <v>-0.0013017242746661273</v>
      </c>
      <c r="V255" s="16">
        <v>-0.0018202764990679077</v>
      </c>
      <c r="W255" s="1"/>
      <c r="X255" s="1"/>
      <c r="Y255" s="19"/>
      <c r="Z255" s="19"/>
      <c r="AA255" s="19"/>
      <c r="AB255" s="1"/>
      <c r="AC255" s="21" t="s">
        <v>448</v>
      </c>
      <c r="AD255" s="21">
        <v>446.0</v>
      </c>
      <c r="AE255" s="21">
        <v>26.0</v>
      </c>
      <c r="AF255" s="26">
        <v>0.5234375</v>
      </c>
      <c r="AG255" s="27">
        <v>0.70234291799787</v>
      </c>
      <c r="AH255" s="36">
        <v>0.690927218344965</v>
      </c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21" t="s">
        <v>448</v>
      </c>
      <c r="BF255" s="21">
        <v>446.0</v>
      </c>
      <c r="BG255" s="21">
        <v>26.0</v>
      </c>
      <c r="BH255" s="26">
        <v>0.5234375</v>
      </c>
      <c r="BI255" s="27">
        <v>0.70234291799787</v>
      </c>
      <c r="BJ255" s="30">
        <f t="shared" si="11"/>
        <v>0.6787034556</v>
      </c>
      <c r="BK255" s="36">
        <v>0.690927218344965</v>
      </c>
      <c r="BL255" s="31">
        <f t="shared" si="12"/>
        <v>0.01222376274</v>
      </c>
      <c r="BM255" s="1"/>
      <c r="BN255" s="31">
        <v>-0.00130172427466624</v>
      </c>
      <c r="BO255" s="1"/>
      <c r="BP255" s="1"/>
      <c r="BQ255" s="1">
        <f t="shared" si="15"/>
        <v>254</v>
      </c>
      <c r="BR255" s="1">
        <f t="shared" si="13"/>
        <v>0.3131935882</v>
      </c>
      <c r="BS255" s="1">
        <v>0.25</v>
      </c>
      <c r="BT255" s="1">
        <v>0.6181818181818182</v>
      </c>
      <c r="BU255" s="1">
        <v>0.5932203389830508</v>
      </c>
      <c r="BV255" s="1"/>
      <c r="BW255" s="1"/>
    </row>
    <row r="256" ht="12.0" customHeight="1">
      <c r="A256" s="39"/>
      <c r="B256" s="39"/>
      <c r="C256" s="3" t="s">
        <v>298</v>
      </c>
      <c r="D256" s="3">
        <v>341.0</v>
      </c>
      <c r="E256" s="24">
        <v>62.0</v>
      </c>
      <c r="F256" s="25">
        <v>83.0</v>
      </c>
      <c r="G256" s="24">
        <v>840.0</v>
      </c>
      <c r="H256" s="25">
        <v>599.0</v>
      </c>
      <c r="I256" s="26">
        <f t="shared" si="2"/>
        <v>0.4275862069</v>
      </c>
      <c r="J256" s="27">
        <f t="shared" si="3"/>
        <v>0.5837387074</v>
      </c>
      <c r="K256" s="28">
        <f t="shared" si="4"/>
        <v>0.5694444444</v>
      </c>
      <c r="L256" s="29">
        <f t="shared" si="5"/>
        <v>0.4172979798</v>
      </c>
      <c r="M256" s="10">
        <f t="shared" si="6"/>
        <v>9.924137931</v>
      </c>
      <c r="N256" s="30">
        <f t="shared" si="7"/>
        <v>0.5652737546</v>
      </c>
      <c r="O256" s="31">
        <f t="shared" si="8"/>
        <v>0.004170689877</v>
      </c>
      <c r="P256" s="32">
        <f t="shared" si="9"/>
        <v>0.5884404694</v>
      </c>
      <c r="Q256" s="33">
        <f t="shared" si="10"/>
        <v>-0.004701762002</v>
      </c>
      <c r="R256" s="1"/>
      <c r="S256" s="16">
        <v>0.5884404684306079</v>
      </c>
      <c r="T256" s="16">
        <v>0.5837387074357192</v>
      </c>
      <c r="U256" s="16">
        <v>-0.0012894759004713485</v>
      </c>
      <c r="V256" s="16">
        <v>-0.001808472570184183</v>
      </c>
      <c r="W256" s="1"/>
      <c r="X256" s="1"/>
      <c r="Y256" s="19"/>
      <c r="Z256" s="19"/>
      <c r="AA256" s="19"/>
      <c r="AB256" s="1"/>
      <c r="AC256" s="21" t="s">
        <v>405</v>
      </c>
      <c r="AD256" s="21">
        <v>285.0</v>
      </c>
      <c r="AE256" s="21">
        <v>26.0</v>
      </c>
      <c r="AF256" s="26">
        <v>0.526627218934911</v>
      </c>
      <c r="AG256" s="27">
        <v>0.682486350272995</v>
      </c>
      <c r="AH256" s="36">
        <v>0.663111438028687</v>
      </c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21" t="s">
        <v>405</v>
      </c>
      <c r="BF256" s="21">
        <v>285.0</v>
      </c>
      <c r="BG256" s="21">
        <v>26.0</v>
      </c>
      <c r="BH256" s="26">
        <v>0.526627218934911</v>
      </c>
      <c r="BI256" s="27">
        <v>0.682486350272995</v>
      </c>
      <c r="BJ256" s="30">
        <f t="shared" si="11"/>
        <v>0.6618023346</v>
      </c>
      <c r="BK256" s="36">
        <v>0.663111438028687</v>
      </c>
      <c r="BL256" s="31">
        <f t="shared" si="12"/>
        <v>0.001309103407</v>
      </c>
      <c r="BM256" s="1"/>
      <c r="BN256" s="31">
        <v>-0.00128947590047135</v>
      </c>
      <c r="BO256" s="1"/>
      <c r="BP256" s="1"/>
      <c r="BQ256" s="1">
        <f t="shared" si="15"/>
        <v>255</v>
      </c>
      <c r="BR256" s="1">
        <f t="shared" si="13"/>
        <v>0.3144266338</v>
      </c>
      <c r="BS256" s="1">
        <v>0.6030534351145038</v>
      </c>
      <c r="BT256" s="1">
        <v>0.591710758377425</v>
      </c>
      <c r="BU256" s="1">
        <v>0.5938395415472779</v>
      </c>
      <c r="BV256" s="1"/>
      <c r="BW256" s="1"/>
    </row>
    <row r="257" ht="12.0" customHeight="1">
      <c r="A257" s="39"/>
      <c r="B257" s="39"/>
      <c r="C257" s="3" t="s">
        <v>274</v>
      </c>
      <c r="D257" s="3">
        <v>342.0</v>
      </c>
      <c r="E257" s="24">
        <v>91.0</v>
      </c>
      <c r="F257" s="25">
        <v>130.0</v>
      </c>
      <c r="G257" s="24">
        <v>1236.0</v>
      </c>
      <c r="H257" s="25">
        <v>691.0</v>
      </c>
      <c r="I257" s="26">
        <f t="shared" si="2"/>
        <v>0.4117647059</v>
      </c>
      <c r="J257" s="27">
        <f t="shared" si="3"/>
        <v>0.6414115205</v>
      </c>
      <c r="K257" s="28">
        <f t="shared" si="4"/>
        <v>0.6177839851</v>
      </c>
      <c r="L257" s="29">
        <f t="shared" si="5"/>
        <v>0.3640595903</v>
      </c>
      <c r="M257" s="10">
        <f t="shared" si="6"/>
        <v>8.719457014</v>
      </c>
      <c r="N257" s="30">
        <f t="shared" si="7"/>
        <v>0.6152096139</v>
      </c>
      <c r="O257" s="31">
        <f t="shared" si="8"/>
        <v>0.002574371167</v>
      </c>
      <c r="P257" s="32">
        <f t="shared" si="9"/>
        <v>0.6443036901</v>
      </c>
      <c r="Q257" s="33">
        <f t="shared" si="10"/>
        <v>-0.002892169564</v>
      </c>
      <c r="R257" s="1"/>
      <c r="S257" s="16">
        <v>0.6443036891320136</v>
      </c>
      <c r="T257" s="16">
        <v>0.6414115204981837</v>
      </c>
      <c r="U257" s="16">
        <v>-0.0012791998074395128</v>
      </c>
      <c r="V257" s="16">
        <v>-0.0017977455109407514</v>
      </c>
      <c r="W257" s="1"/>
      <c r="X257" s="1"/>
      <c r="Y257" s="19"/>
      <c r="Z257" s="19"/>
      <c r="AA257" s="19"/>
      <c r="AB257" s="1"/>
      <c r="AC257" s="21" t="s">
        <v>374</v>
      </c>
      <c r="AD257" s="21">
        <v>250.0</v>
      </c>
      <c r="AE257" s="21">
        <v>26.0</v>
      </c>
      <c r="AF257" s="26">
        <v>0.528089887640449</v>
      </c>
      <c r="AG257" s="27">
        <v>0.618204804045512</v>
      </c>
      <c r="AH257" s="36">
        <v>0.609090909090909</v>
      </c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26">
        <v>0.5234375</v>
      </c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21" t="s">
        <v>374</v>
      </c>
      <c r="BF257" s="21">
        <v>250.0</v>
      </c>
      <c r="BG257" s="21">
        <v>26.0</v>
      </c>
      <c r="BH257" s="26">
        <v>0.528089887640449</v>
      </c>
      <c r="BI257" s="27">
        <v>0.618204804045512</v>
      </c>
      <c r="BJ257" s="30">
        <f t="shared" si="11"/>
        <v>0.6061935393</v>
      </c>
      <c r="BK257" s="36">
        <v>0.609090909090909</v>
      </c>
      <c r="BL257" s="31">
        <f t="shared" si="12"/>
        <v>0.002897369747</v>
      </c>
      <c r="BM257" s="1"/>
      <c r="BN257" s="31">
        <v>-0.00127919980743962</v>
      </c>
      <c r="BO257" s="1"/>
      <c r="BP257" s="1"/>
      <c r="BQ257" s="1">
        <f t="shared" si="15"/>
        <v>256</v>
      </c>
      <c r="BR257" s="1">
        <f t="shared" si="13"/>
        <v>0.3156596794</v>
      </c>
      <c r="BS257" s="1">
        <v>0.5789473684210527</v>
      </c>
      <c r="BT257" s="1">
        <v>0.5970149253731343</v>
      </c>
      <c r="BU257" s="1">
        <v>0.5938461538461538</v>
      </c>
      <c r="BV257" s="1"/>
      <c r="BW257" s="1"/>
    </row>
    <row r="258" ht="12.0" customHeight="1">
      <c r="A258" s="39"/>
      <c r="B258" s="39"/>
      <c r="C258" s="3" t="s">
        <v>229</v>
      </c>
      <c r="D258" s="3">
        <v>343.0</v>
      </c>
      <c r="E258" s="24">
        <v>23.0</v>
      </c>
      <c r="F258" s="25">
        <v>38.0</v>
      </c>
      <c r="G258" s="24">
        <v>466.0</v>
      </c>
      <c r="H258" s="25">
        <v>251.0</v>
      </c>
      <c r="I258" s="26">
        <f t="shared" si="2"/>
        <v>0.3770491803</v>
      </c>
      <c r="J258" s="27">
        <f t="shared" si="3"/>
        <v>0.649930265</v>
      </c>
      <c r="K258" s="28">
        <f t="shared" si="4"/>
        <v>0.6285347044</v>
      </c>
      <c r="L258" s="29">
        <f t="shared" si="5"/>
        <v>0.35218509</v>
      </c>
      <c r="M258" s="10">
        <f t="shared" si="6"/>
        <v>11.75409836</v>
      </c>
      <c r="N258" s="30">
        <f t="shared" si="7"/>
        <v>0.6204860086</v>
      </c>
      <c r="O258" s="31">
        <f t="shared" si="8"/>
        <v>0.008048695726</v>
      </c>
      <c r="P258" s="32">
        <f t="shared" si="9"/>
        <v>0.6589046461</v>
      </c>
      <c r="Q258" s="33">
        <f t="shared" si="10"/>
        <v>-0.008974381065</v>
      </c>
      <c r="R258" s="1"/>
      <c r="S258" s="16">
        <v>0.6589046452839785</v>
      </c>
      <c r="T258" s="16">
        <v>0.6499302649930265</v>
      </c>
      <c r="U258" s="16">
        <v>-0.0012624787061450427</v>
      </c>
      <c r="V258" s="16">
        <v>-0.0017776112374501274</v>
      </c>
      <c r="W258" s="1"/>
      <c r="X258" s="1"/>
      <c r="Y258" s="19"/>
      <c r="Z258" s="19"/>
      <c r="AA258" s="19"/>
      <c r="AB258" s="1"/>
      <c r="AC258" s="21" t="s">
        <v>134</v>
      </c>
      <c r="AD258" s="21">
        <v>58.0</v>
      </c>
      <c r="AE258" s="21">
        <v>26.0</v>
      </c>
      <c r="AF258" s="26">
        <v>0.528735632183908</v>
      </c>
      <c r="AG258" s="27">
        <v>0.677506775067751</v>
      </c>
      <c r="AH258" s="36">
        <v>0.666666666666667</v>
      </c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26">
        <v>0.526627218934911</v>
      </c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21" t="s">
        <v>134</v>
      </c>
      <c r="BF258" s="21">
        <v>58.0</v>
      </c>
      <c r="BG258" s="21">
        <v>26.0</v>
      </c>
      <c r="BH258" s="26">
        <v>0.528735632183908</v>
      </c>
      <c r="BI258" s="27">
        <v>0.677506775067751</v>
      </c>
      <c r="BJ258" s="30">
        <f t="shared" si="11"/>
        <v>0.657711931</v>
      </c>
      <c r="BK258" s="36">
        <v>0.666666666666667</v>
      </c>
      <c r="BL258" s="31">
        <f t="shared" si="12"/>
        <v>0.008954735685</v>
      </c>
      <c r="BM258" s="1"/>
      <c r="BN258" s="31">
        <v>-0.00126247870614504</v>
      </c>
      <c r="BO258" s="1"/>
      <c r="BP258" s="1"/>
      <c r="BQ258" s="1">
        <f t="shared" si="15"/>
        <v>257</v>
      </c>
      <c r="BR258" s="1">
        <f t="shared" si="13"/>
        <v>0.316892725</v>
      </c>
      <c r="BS258" s="1">
        <v>0.25</v>
      </c>
      <c r="BT258" s="1">
        <v>0.6236559139784946</v>
      </c>
      <c r="BU258" s="1">
        <v>0.594059405940594</v>
      </c>
      <c r="BV258" s="1"/>
      <c r="BW258" s="1"/>
    </row>
    <row r="259" ht="12.0" customHeight="1">
      <c r="A259" s="39"/>
      <c r="B259" s="39"/>
      <c r="C259" s="3" t="s">
        <v>449</v>
      </c>
      <c r="D259" s="3">
        <v>344.0</v>
      </c>
      <c r="E259" s="24">
        <v>42.0</v>
      </c>
      <c r="F259" s="25">
        <v>35.0</v>
      </c>
      <c r="G259" s="24">
        <v>435.0</v>
      </c>
      <c r="H259" s="25">
        <v>184.0</v>
      </c>
      <c r="I259" s="26">
        <f t="shared" si="2"/>
        <v>0.5454545455</v>
      </c>
      <c r="J259" s="27">
        <f t="shared" si="3"/>
        <v>0.7027463651</v>
      </c>
      <c r="K259" s="28">
        <f t="shared" si="4"/>
        <v>0.6853448276</v>
      </c>
      <c r="L259" s="29">
        <f t="shared" si="5"/>
        <v>0.3247126437</v>
      </c>
      <c r="M259" s="10">
        <f t="shared" si="6"/>
        <v>8.038961039</v>
      </c>
      <c r="N259" s="30">
        <f t="shared" si="7"/>
        <v>0.6814128754</v>
      </c>
      <c r="O259" s="31">
        <f t="shared" si="8"/>
        <v>0.003931952205</v>
      </c>
      <c r="P259" s="32">
        <f t="shared" si="9"/>
        <v>0.7072962782</v>
      </c>
      <c r="Q259" s="33">
        <f t="shared" si="10"/>
        <v>-0.004549913135</v>
      </c>
      <c r="R259" s="1"/>
      <c r="S259" s="16">
        <v>0.7072962765580902</v>
      </c>
      <c r="T259" s="16">
        <v>0.7027463651050081</v>
      </c>
      <c r="U259" s="16">
        <v>-0.0012581944628368147</v>
      </c>
      <c r="V259" s="16">
        <v>-0.0017630272390899426</v>
      </c>
      <c r="W259" s="1"/>
      <c r="X259" s="1"/>
      <c r="Y259" s="19"/>
      <c r="Z259" s="19"/>
      <c r="AA259" s="19"/>
      <c r="AB259" s="1"/>
      <c r="AC259" s="21" t="s">
        <v>450</v>
      </c>
      <c r="AD259" s="21">
        <v>1115.0</v>
      </c>
      <c r="AE259" s="21">
        <v>26.0</v>
      </c>
      <c r="AF259" s="26">
        <v>0.530120481927711</v>
      </c>
      <c r="AG259" s="27">
        <v>0.708933717579251</v>
      </c>
      <c r="AH259" s="36">
        <v>0.68983268983269</v>
      </c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26">
        <v>0.528089887640449</v>
      </c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21" t="s">
        <v>450</v>
      </c>
      <c r="BF259" s="21">
        <v>1115.0</v>
      </c>
      <c r="BG259" s="21">
        <v>26.0</v>
      </c>
      <c r="BH259" s="26">
        <v>0.530120481927711</v>
      </c>
      <c r="BI259" s="27">
        <v>0.708933717579251</v>
      </c>
      <c r="BJ259" s="30">
        <f t="shared" si="11"/>
        <v>0.6851166462</v>
      </c>
      <c r="BK259" s="36">
        <v>0.68983268983269</v>
      </c>
      <c r="BL259" s="31">
        <f t="shared" si="12"/>
        <v>0.004716043613</v>
      </c>
      <c r="BM259" s="1"/>
      <c r="BN259" s="31">
        <v>-0.00125819446283681</v>
      </c>
      <c r="BO259" s="1"/>
      <c r="BP259" s="1"/>
      <c r="BQ259" s="1">
        <f t="shared" si="15"/>
        <v>258</v>
      </c>
      <c r="BR259" s="1">
        <f t="shared" si="13"/>
        <v>0.3181257707</v>
      </c>
      <c r="BS259" s="1">
        <v>0.47337278106508873</v>
      </c>
      <c r="BT259" s="1">
        <v>0.6109756097560975</v>
      </c>
      <c r="BU259" s="1">
        <v>0.5943531093638313</v>
      </c>
      <c r="BV259" s="1"/>
      <c r="BW259" s="1"/>
    </row>
    <row r="260" ht="12.0" customHeight="1">
      <c r="A260" s="39"/>
      <c r="B260" s="39"/>
      <c r="C260" s="3" t="s">
        <v>205</v>
      </c>
      <c r="D260" s="3">
        <v>348.0</v>
      </c>
      <c r="E260" s="24">
        <v>34.0</v>
      </c>
      <c r="F260" s="25">
        <v>59.0</v>
      </c>
      <c r="G260" s="24">
        <v>405.0</v>
      </c>
      <c r="H260" s="25">
        <v>418.0</v>
      </c>
      <c r="I260" s="26">
        <f t="shared" si="2"/>
        <v>0.3655913978</v>
      </c>
      <c r="J260" s="27">
        <f t="shared" si="3"/>
        <v>0.4921020656</v>
      </c>
      <c r="K260" s="28">
        <f t="shared" si="4"/>
        <v>0.4792576419</v>
      </c>
      <c r="L260" s="29">
        <f t="shared" si="5"/>
        <v>0.4934497817</v>
      </c>
      <c r="M260" s="10">
        <f t="shared" si="6"/>
        <v>8.849462366</v>
      </c>
      <c r="N260" s="30">
        <f t="shared" si="7"/>
        <v>0.4779216486</v>
      </c>
      <c r="O260" s="31">
        <f t="shared" si="8"/>
        <v>0.001335993355</v>
      </c>
      <c r="P260" s="32">
        <f t="shared" si="9"/>
        <v>0.4935880295</v>
      </c>
      <c r="Q260" s="33">
        <f t="shared" si="10"/>
        <v>-0.001485963858</v>
      </c>
      <c r="R260" s="1"/>
      <c r="S260" s="16">
        <v>0.4935880287450536</v>
      </c>
      <c r="T260" s="16">
        <v>0.49210206561360875</v>
      </c>
      <c r="U260" s="16">
        <v>-0.0012550226250338525</v>
      </c>
      <c r="V260" s="16">
        <v>-0.0017451223792097625</v>
      </c>
      <c r="W260" s="1"/>
      <c r="X260" s="1"/>
      <c r="Y260" s="19"/>
      <c r="Z260" s="19"/>
      <c r="AA260" s="19"/>
      <c r="AB260" s="1"/>
      <c r="AC260" s="21" t="s">
        <v>451</v>
      </c>
      <c r="AD260" s="21">
        <v>683.0</v>
      </c>
      <c r="AE260" s="21">
        <v>26.0</v>
      </c>
      <c r="AF260" s="26">
        <v>0.53125</v>
      </c>
      <c r="AG260" s="27">
        <v>0.601492537313433</v>
      </c>
      <c r="AH260" s="36">
        <v>0.596796657381616</v>
      </c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26">
        <v>0.528735632183908</v>
      </c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21" t="s">
        <v>451</v>
      </c>
      <c r="BF260" s="21">
        <v>683.0</v>
      </c>
      <c r="BG260" s="21">
        <v>26.0</v>
      </c>
      <c r="BH260" s="26">
        <v>0.53125</v>
      </c>
      <c r="BI260" s="27">
        <v>0.601492537313433</v>
      </c>
      <c r="BJ260" s="30">
        <f t="shared" si="11"/>
        <v>0.5920899802</v>
      </c>
      <c r="BK260" s="36">
        <v>0.596796657381616</v>
      </c>
      <c r="BL260" s="31">
        <f t="shared" si="12"/>
        <v>0.004706677193</v>
      </c>
      <c r="BM260" s="1"/>
      <c r="BN260" s="31">
        <v>-0.00125502262503396</v>
      </c>
      <c r="BO260" s="1"/>
      <c r="BP260" s="1"/>
      <c r="BQ260" s="1">
        <f t="shared" si="15"/>
        <v>259</v>
      </c>
      <c r="BR260" s="1">
        <f t="shared" si="13"/>
        <v>0.3193588163</v>
      </c>
      <c r="BS260" s="1">
        <v>0.5566037735849056</v>
      </c>
      <c r="BT260" s="1">
        <v>0.6011466011466011</v>
      </c>
      <c r="BU260" s="1">
        <v>0.5945568736915562</v>
      </c>
      <c r="BV260" s="1"/>
      <c r="BW260" s="1"/>
    </row>
    <row r="261" ht="12.0" customHeight="1">
      <c r="A261" s="39"/>
      <c r="B261" s="39"/>
      <c r="C261" s="3" t="s">
        <v>452</v>
      </c>
      <c r="D261" s="3">
        <v>350.0</v>
      </c>
      <c r="E261" s="24">
        <v>134.0</v>
      </c>
      <c r="F261" s="25">
        <v>58.0</v>
      </c>
      <c r="G261" s="24">
        <v>841.0</v>
      </c>
      <c r="H261" s="25">
        <v>219.0</v>
      </c>
      <c r="I261" s="26">
        <f t="shared" si="2"/>
        <v>0.6979166667</v>
      </c>
      <c r="J261" s="27">
        <f t="shared" si="3"/>
        <v>0.7933962264</v>
      </c>
      <c r="K261" s="28">
        <f t="shared" si="4"/>
        <v>0.7787539936</v>
      </c>
      <c r="L261" s="29">
        <f t="shared" si="5"/>
        <v>0.2819488818</v>
      </c>
      <c r="M261" s="10">
        <f t="shared" si="6"/>
        <v>5.520833333</v>
      </c>
      <c r="N261" s="30">
        <f t="shared" si="7"/>
        <v>0.7782453813</v>
      </c>
      <c r="O261" s="31">
        <f t="shared" si="8"/>
        <v>0.0005086123038</v>
      </c>
      <c r="P261" s="32">
        <f t="shared" si="9"/>
        <v>0.7940056318</v>
      </c>
      <c r="Q261" s="33">
        <f t="shared" si="10"/>
        <v>-0.0006094054213</v>
      </c>
      <c r="R261" s="1"/>
      <c r="S261" s="16">
        <v>0.7940056289857919</v>
      </c>
      <c r="T261" s="16">
        <v>0.7933962264150943</v>
      </c>
      <c r="U261" s="16">
        <v>-0.0012400960904139224</v>
      </c>
      <c r="V261" s="16">
        <v>-0.0017303269917804398</v>
      </c>
      <c r="W261" s="1"/>
      <c r="X261" s="1"/>
      <c r="Y261" s="19"/>
      <c r="Z261" s="19"/>
      <c r="AA261" s="19"/>
      <c r="AB261" s="1"/>
      <c r="AC261" s="21" t="s">
        <v>299</v>
      </c>
      <c r="AD261" s="21">
        <v>181.0</v>
      </c>
      <c r="AE261" s="21">
        <v>26.0</v>
      </c>
      <c r="AF261" s="26">
        <v>0.531380753138075</v>
      </c>
      <c r="AG261" s="27">
        <v>0.528110599078341</v>
      </c>
      <c r="AH261" s="36">
        <v>0.528700906344411</v>
      </c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26">
        <v>0.530120481927711</v>
      </c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21" t="s">
        <v>299</v>
      </c>
      <c r="BF261" s="21">
        <v>181.0</v>
      </c>
      <c r="BG261" s="21">
        <v>26.0</v>
      </c>
      <c r="BH261" s="26">
        <v>0.531380753138075</v>
      </c>
      <c r="BI261" s="27">
        <v>0.528110599078341</v>
      </c>
      <c r="BJ261" s="30">
        <f t="shared" si="11"/>
        <v>0.5284907167</v>
      </c>
      <c r="BK261" s="36">
        <v>0.528700906344411</v>
      </c>
      <c r="BL261" s="31">
        <f t="shared" si="12"/>
        <v>0.0002101896367</v>
      </c>
      <c r="BM261" s="1"/>
      <c r="BN261" s="31">
        <v>-0.00124009609041392</v>
      </c>
      <c r="BO261" s="1"/>
      <c r="BP261" s="1"/>
      <c r="BQ261" s="1">
        <f t="shared" si="15"/>
        <v>260</v>
      </c>
      <c r="BR261" s="1">
        <f t="shared" si="13"/>
        <v>0.3205918619</v>
      </c>
      <c r="BS261" s="1">
        <v>0.5316455696202531</v>
      </c>
      <c r="BT261" s="1">
        <v>0.6033898305084746</v>
      </c>
      <c r="BU261" s="1">
        <v>0.5949177877428998</v>
      </c>
      <c r="BV261" s="1"/>
      <c r="BW261" s="1"/>
    </row>
    <row r="262" ht="12.0" customHeight="1">
      <c r="A262" s="39"/>
      <c r="B262" s="39"/>
      <c r="C262" s="3" t="s">
        <v>50</v>
      </c>
      <c r="D262" s="3">
        <v>352.0</v>
      </c>
      <c r="E262" s="24">
        <v>22.0</v>
      </c>
      <c r="F262" s="25">
        <v>70.0</v>
      </c>
      <c r="G262" s="24">
        <v>226.0</v>
      </c>
      <c r="H262" s="25">
        <v>546.0</v>
      </c>
      <c r="I262" s="26">
        <f t="shared" si="2"/>
        <v>0.2391304348</v>
      </c>
      <c r="J262" s="27">
        <f t="shared" si="3"/>
        <v>0.292746114</v>
      </c>
      <c r="K262" s="28">
        <f t="shared" si="4"/>
        <v>0.287037037</v>
      </c>
      <c r="L262" s="29">
        <f t="shared" si="5"/>
        <v>0.6574074074</v>
      </c>
      <c r="M262" s="10">
        <f t="shared" si="6"/>
        <v>8.391304348</v>
      </c>
      <c r="N262" s="30">
        <f t="shared" si="7"/>
        <v>0.2857571421</v>
      </c>
      <c r="O262" s="31">
        <f t="shared" si="8"/>
        <v>0.001279894973</v>
      </c>
      <c r="P262" s="32">
        <f t="shared" si="9"/>
        <v>0.2941318686</v>
      </c>
      <c r="Q262" s="33">
        <f t="shared" si="10"/>
        <v>-0.001385754573</v>
      </c>
      <c r="R262" s="1"/>
      <c r="S262" s="16">
        <v>0.29413186825994825</v>
      </c>
      <c r="T262" s="16">
        <v>0.2927461139896373</v>
      </c>
      <c r="U262" s="16">
        <v>-0.001229234890823827</v>
      </c>
      <c r="V262" s="16">
        <v>-0.0017247877293772307</v>
      </c>
      <c r="W262" s="1"/>
      <c r="X262" s="1"/>
      <c r="Y262" s="19"/>
      <c r="Z262" s="19"/>
      <c r="AA262" s="19"/>
      <c r="AB262" s="1"/>
      <c r="AC262" s="21" t="s">
        <v>453</v>
      </c>
      <c r="AD262" s="21">
        <v>451.0</v>
      </c>
      <c r="AE262" s="21">
        <v>26.0</v>
      </c>
      <c r="AF262" s="26">
        <v>0.531645569620253</v>
      </c>
      <c r="AG262" s="27">
        <v>0.603389830508475</v>
      </c>
      <c r="AH262" s="36">
        <v>0.5949177877429</v>
      </c>
      <c r="AI262" s="1"/>
      <c r="AJ262" s="1"/>
      <c r="AK262" s="1"/>
      <c r="AL262" s="1"/>
      <c r="AM262" s="1"/>
      <c r="AN262" s="1"/>
      <c r="AO262" s="1" t="s">
        <v>23</v>
      </c>
      <c r="AP262" s="1" t="s">
        <v>7</v>
      </c>
      <c r="AQ262" s="1" t="s">
        <v>24</v>
      </c>
      <c r="AR262" s="1" t="s">
        <v>25</v>
      </c>
      <c r="AS262" s="26">
        <v>0.53125</v>
      </c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21" t="s">
        <v>453</v>
      </c>
      <c r="BF262" s="21">
        <v>451.0</v>
      </c>
      <c r="BG262" s="21">
        <v>26.0</v>
      </c>
      <c r="BH262" s="26">
        <v>0.531645569620253</v>
      </c>
      <c r="BI262" s="27">
        <v>0.603389830508475</v>
      </c>
      <c r="BJ262" s="30">
        <f t="shared" si="11"/>
        <v>0.5937843917</v>
      </c>
      <c r="BK262" s="36">
        <v>0.5949177877429</v>
      </c>
      <c r="BL262" s="31">
        <f t="shared" si="12"/>
        <v>0.001133395995</v>
      </c>
      <c r="BM262" s="1"/>
      <c r="BN262" s="31">
        <v>-0.00122923489082383</v>
      </c>
      <c r="BO262" s="1"/>
      <c r="BP262" s="1"/>
      <c r="BQ262" s="1">
        <f t="shared" si="15"/>
        <v>261</v>
      </c>
      <c r="BR262" s="1">
        <f t="shared" si="13"/>
        <v>0.3218249075</v>
      </c>
      <c r="BS262" s="1">
        <v>0.6278026905829597</v>
      </c>
      <c r="BT262" s="1">
        <v>0.5883644346871569</v>
      </c>
      <c r="BU262" s="1">
        <v>0.5961199294532628</v>
      </c>
      <c r="BV262" s="1"/>
      <c r="BW262" s="1"/>
    </row>
    <row r="263" ht="12.0" customHeight="1">
      <c r="A263" s="39"/>
      <c r="B263" s="39"/>
      <c r="C263" s="3" t="s">
        <v>48</v>
      </c>
      <c r="D263" s="3">
        <v>353.0</v>
      </c>
      <c r="E263" s="24">
        <v>9.0</v>
      </c>
      <c r="F263" s="25">
        <v>29.0</v>
      </c>
      <c r="G263" s="24">
        <v>193.0</v>
      </c>
      <c r="H263" s="25">
        <v>273.0</v>
      </c>
      <c r="I263" s="26">
        <f t="shared" si="2"/>
        <v>0.2368421053</v>
      </c>
      <c r="J263" s="27">
        <f t="shared" si="3"/>
        <v>0.4141630901</v>
      </c>
      <c r="K263" s="28">
        <f t="shared" si="4"/>
        <v>0.4007936508</v>
      </c>
      <c r="L263" s="29">
        <f t="shared" si="5"/>
        <v>0.5595238095</v>
      </c>
      <c r="M263" s="10">
        <f t="shared" si="6"/>
        <v>12.26315789</v>
      </c>
      <c r="N263" s="30">
        <f t="shared" si="7"/>
        <v>0.39777248</v>
      </c>
      <c r="O263" s="31">
        <f t="shared" si="8"/>
        <v>0.003021170842</v>
      </c>
      <c r="P263" s="32">
        <f t="shared" si="9"/>
        <v>0.4174325693</v>
      </c>
      <c r="Q263" s="33">
        <f t="shared" si="10"/>
        <v>-0.003269479182</v>
      </c>
      <c r="R263" s="1"/>
      <c r="S263" s="16">
        <v>0.4174325690138328</v>
      </c>
      <c r="T263" s="16">
        <v>0.41416309012875535</v>
      </c>
      <c r="U263" s="16">
        <v>-0.0012211689377136237</v>
      </c>
      <c r="V263" s="16">
        <v>-0.0017145044538239285</v>
      </c>
      <c r="W263" s="1"/>
      <c r="X263" s="1"/>
      <c r="Y263" s="19"/>
      <c r="Z263" s="19"/>
      <c r="AA263" s="19"/>
      <c r="AB263" s="1"/>
      <c r="AC263" s="21" t="s">
        <v>454</v>
      </c>
      <c r="AD263" s="21">
        <v>1070.0</v>
      </c>
      <c r="AE263" s="21">
        <v>26.0</v>
      </c>
      <c r="AF263" s="26">
        <v>0.532110091743119</v>
      </c>
      <c r="AG263" s="27">
        <v>0.646112600536193</v>
      </c>
      <c r="AH263" s="36">
        <v>0.620331950207469</v>
      </c>
      <c r="AI263" s="1"/>
      <c r="AJ263" s="1"/>
      <c r="AK263" s="1"/>
      <c r="AL263" s="1"/>
      <c r="AM263" s="1"/>
      <c r="AN263" s="1"/>
      <c r="AO263" s="1">
        <v>8.0</v>
      </c>
      <c r="AP263" s="16">
        <f>16.85%</f>
        <v>0.1685</v>
      </c>
      <c r="AQ263" s="1">
        <v>0.9021314</v>
      </c>
      <c r="AR263" s="1">
        <v>0.0196623</v>
      </c>
      <c r="AS263" s="26">
        <v>0.531380753138075</v>
      </c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21" t="s">
        <v>454</v>
      </c>
      <c r="BF263" s="21">
        <v>1070.0</v>
      </c>
      <c r="BG263" s="21">
        <v>26.0</v>
      </c>
      <c r="BH263" s="26">
        <v>0.532110091743119</v>
      </c>
      <c r="BI263" s="27">
        <v>0.646112600536193</v>
      </c>
      <c r="BJ263" s="30">
        <f t="shared" si="11"/>
        <v>0.630873526</v>
      </c>
      <c r="BK263" s="36">
        <v>0.620331950207469</v>
      </c>
      <c r="BL263" s="31">
        <f t="shared" si="12"/>
        <v>-0.01054157584</v>
      </c>
      <c r="BM263" s="1"/>
      <c r="BN263" s="31">
        <v>-0.00122116893771362</v>
      </c>
      <c r="BO263" s="1"/>
      <c r="BP263" s="1"/>
      <c r="BQ263" s="1">
        <f t="shared" si="15"/>
        <v>262</v>
      </c>
      <c r="BR263" s="1">
        <f t="shared" si="13"/>
        <v>0.3230579531</v>
      </c>
      <c r="BS263" s="1">
        <v>0.53125</v>
      </c>
      <c r="BT263" s="1">
        <v>0.6014925373134329</v>
      </c>
      <c r="BU263" s="1">
        <v>0.5967966573816156</v>
      </c>
      <c r="BV263" s="1"/>
      <c r="BW263" s="1"/>
    </row>
    <row r="264" ht="12.0" customHeight="1">
      <c r="A264" s="39"/>
      <c r="B264" s="39"/>
      <c r="C264" s="3" t="s">
        <v>145</v>
      </c>
      <c r="D264" s="3">
        <v>354.0</v>
      </c>
      <c r="E264" s="24">
        <v>46.0</v>
      </c>
      <c r="F264" s="25">
        <v>95.0</v>
      </c>
      <c r="G264" s="24">
        <v>390.0</v>
      </c>
      <c r="H264" s="25">
        <v>818.0</v>
      </c>
      <c r="I264" s="26">
        <f t="shared" si="2"/>
        <v>0.3262411348</v>
      </c>
      <c r="J264" s="27">
        <f t="shared" si="3"/>
        <v>0.3228476821</v>
      </c>
      <c r="K264" s="28">
        <f t="shared" si="4"/>
        <v>0.3232023721</v>
      </c>
      <c r="L264" s="29">
        <f t="shared" si="5"/>
        <v>0.6404744255</v>
      </c>
      <c r="M264" s="10">
        <f t="shared" si="6"/>
        <v>8.567375887</v>
      </c>
      <c r="N264" s="30">
        <f t="shared" si="7"/>
        <v>0.3213324363</v>
      </c>
      <c r="O264" s="31">
        <f t="shared" si="8"/>
        <v>0.001869935782</v>
      </c>
      <c r="P264" s="32">
        <f t="shared" si="9"/>
        <v>0.3249100145</v>
      </c>
      <c r="Q264" s="33">
        <f t="shared" si="10"/>
        <v>-0.002062332379</v>
      </c>
      <c r="R264" s="1"/>
      <c r="S264" s="16">
        <v>0.3249100139243833</v>
      </c>
      <c r="T264" s="16">
        <v>0.3228476821192053</v>
      </c>
      <c r="U264" s="16">
        <v>-0.0012163027486958855</v>
      </c>
      <c r="V264" s="16">
        <v>-0.0016967498402779002</v>
      </c>
      <c r="W264" s="1"/>
      <c r="X264" s="1"/>
      <c r="Y264" s="19"/>
      <c r="Z264" s="19"/>
      <c r="AA264" s="19"/>
      <c r="AB264" s="1"/>
      <c r="AC264" s="21" t="s">
        <v>455</v>
      </c>
      <c r="AD264" s="21">
        <v>1037.0</v>
      </c>
      <c r="AE264" s="21">
        <v>26.0</v>
      </c>
      <c r="AF264" s="26">
        <v>0.532212885154062</v>
      </c>
      <c r="AG264" s="27">
        <v>0.590136054421769</v>
      </c>
      <c r="AH264" s="36">
        <v>0.58250276854928</v>
      </c>
      <c r="AI264" s="1"/>
      <c r="AJ264" s="1"/>
      <c r="AK264" s="1"/>
      <c r="AL264" s="1"/>
      <c r="AM264" s="1"/>
      <c r="AN264" s="1"/>
      <c r="AO264" s="1">
        <v>11.0</v>
      </c>
      <c r="AP264" s="16">
        <f>23.376666666%</f>
        <v>0.2337666667</v>
      </c>
      <c r="AQ264" s="1">
        <v>0.9365345</v>
      </c>
      <c r="AR264" s="1">
        <v>0.0128751</v>
      </c>
      <c r="AS264" s="26">
        <v>0.531645569620253</v>
      </c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21" t="s">
        <v>455</v>
      </c>
      <c r="BF264" s="21">
        <v>1037.0</v>
      </c>
      <c r="BG264" s="21">
        <v>26.0</v>
      </c>
      <c r="BH264" s="26">
        <v>0.532212885154062</v>
      </c>
      <c r="BI264" s="27">
        <v>0.590136054421769</v>
      </c>
      <c r="BJ264" s="30">
        <f t="shared" si="11"/>
        <v>0.5823678734</v>
      </c>
      <c r="BK264" s="36">
        <v>0.58250276854928</v>
      </c>
      <c r="BL264" s="31">
        <f t="shared" si="12"/>
        <v>0.0001348951759</v>
      </c>
      <c r="BM264" s="1"/>
      <c r="BN264" s="31">
        <v>-0.00121630274869589</v>
      </c>
      <c r="BO264" s="1"/>
      <c r="BP264" s="1"/>
      <c r="BQ264" s="1">
        <f t="shared" si="15"/>
        <v>263</v>
      </c>
      <c r="BR264" s="1">
        <f t="shared" si="13"/>
        <v>0.3242909988</v>
      </c>
      <c r="BS264" s="1">
        <v>0.5779467680608364</v>
      </c>
      <c r="BT264" s="1">
        <v>0.6031746031746031</v>
      </c>
      <c r="BU264" s="1">
        <v>0.5970425138632163</v>
      </c>
      <c r="BV264" s="1"/>
      <c r="BW264" s="1"/>
    </row>
    <row r="265" ht="12.0" customHeight="1">
      <c r="A265" s="39"/>
      <c r="B265" s="39"/>
      <c r="C265" s="3" t="s">
        <v>78</v>
      </c>
      <c r="D265" s="3">
        <v>356.0</v>
      </c>
      <c r="E265" s="24">
        <v>53.0</v>
      </c>
      <c r="F265" s="25">
        <v>156.0</v>
      </c>
      <c r="G265" s="24">
        <v>399.0</v>
      </c>
      <c r="H265" s="25">
        <v>799.0</v>
      </c>
      <c r="I265" s="26">
        <f t="shared" si="2"/>
        <v>0.2535885167</v>
      </c>
      <c r="J265" s="27">
        <f t="shared" si="3"/>
        <v>0.3330550918</v>
      </c>
      <c r="K265" s="28">
        <f t="shared" si="4"/>
        <v>0.3212508884</v>
      </c>
      <c r="L265" s="29">
        <f t="shared" si="5"/>
        <v>0.60554371</v>
      </c>
      <c r="M265" s="10">
        <f t="shared" si="6"/>
        <v>5.732057416</v>
      </c>
      <c r="N265" s="30">
        <f t="shared" si="7"/>
        <v>0.3240572668</v>
      </c>
      <c r="O265" s="31">
        <f t="shared" si="8"/>
        <v>-0.002806378335</v>
      </c>
      <c r="P265" s="32">
        <f t="shared" si="9"/>
        <v>0.3300073435</v>
      </c>
      <c r="Q265" s="33">
        <f t="shared" si="10"/>
        <v>0.003047748338</v>
      </c>
      <c r="R265" s="1"/>
      <c r="S265" s="16">
        <v>0.3300073431407857</v>
      </c>
      <c r="T265" s="16">
        <v>0.3330550918196995</v>
      </c>
      <c r="U265" s="16">
        <v>-0.0011998509463054807</v>
      </c>
      <c r="V265" s="16">
        <v>-0.0016743449558236367</v>
      </c>
      <c r="W265" s="1"/>
      <c r="X265" s="1"/>
      <c r="Y265" s="19"/>
      <c r="Z265" s="19"/>
      <c r="AA265" s="19"/>
      <c r="AB265" s="1"/>
      <c r="AC265" s="21" t="s">
        <v>360</v>
      </c>
      <c r="AD265" s="21">
        <v>230.0</v>
      </c>
      <c r="AE265" s="21">
        <v>26.0</v>
      </c>
      <c r="AF265" s="26">
        <v>0.533333333333333</v>
      </c>
      <c r="AG265" s="27">
        <v>0.373737373737374</v>
      </c>
      <c r="AH265" s="36">
        <v>0.394736842105263</v>
      </c>
      <c r="AI265" s="1"/>
      <c r="AJ265" s="1"/>
      <c r="AK265" s="1"/>
      <c r="AL265" s="1"/>
      <c r="AM265" s="1"/>
      <c r="AN265" s="1"/>
      <c r="AO265" s="1">
        <v>12.0</v>
      </c>
      <c r="AP265" s="16">
        <f>25.18%</f>
        <v>0.2518</v>
      </c>
      <c r="AQ265" s="1">
        <v>0.8973886</v>
      </c>
      <c r="AR265" s="1">
        <v>0.02544337</v>
      </c>
      <c r="AS265" s="26">
        <v>0.532110091743119</v>
      </c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21" t="s">
        <v>360</v>
      </c>
      <c r="BF265" s="21">
        <v>230.0</v>
      </c>
      <c r="BG265" s="21">
        <v>26.0</v>
      </c>
      <c r="BH265" s="26">
        <v>0.533333333333333</v>
      </c>
      <c r="BI265" s="27">
        <v>0.373737373737374</v>
      </c>
      <c r="BJ265" s="30">
        <f t="shared" si="11"/>
        <v>0.3949950509</v>
      </c>
      <c r="BK265" s="36">
        <v>0.394736842105263</v>
      </c>
      <c r="BL265" s="31">
        <f t="shared" si="12"/>
        <v>-0.0002582087929</v>
      </c>
      <c r="BM265" s="1"/>
      <c r="BN265" s="31">
        <v>-0.00119985094630548</v>
      </c>
      <c r="BO265" s="1"/>
      <c r="BP265" s="1"/>
      <c r="BQ265" s="1">
        <f t="shared" si="15"/>
        <v>264</v>
      </c>
      <c r="BR265" s="1">
        <f t="shared" si="13"/>
        <v>0.3255240444</v>
      </c>
      <c r="BS265" s="1">
        <v>0.6237113402061856</v>
      </c>
      <c r="BT265" s="1">
        <v>0.5917808219178082</v>
      </c>
      <c r="BU265" s="1">
        <v>0.5984848484848485</v>
      </c>
      <c r="BV265" s="1"/>
      <c r="BW265" s="1"/>
    </row>
    <row r="266" ht="12.0" customHeight="1">
      <c r="A266" s="39"/>
      <c r="B266" s="39"/>
      <c r="C266" s="3" t="s">
        <v>118</v>
      </c>
      <c r="D266" s="3">
        <v>357.0</v>
      </c>
      <c r="E266" s="24">
        <v>53.0</v>
      </c>
      <c r="F266" s="25">
        <v>126.0</v>
      </c>
      <c r="G266" s="24">
        <v>386.0</v>
      </c>
      <c r="H266" s="25">
        <v>610.0</v>
      </c>
      <c r="I266" s="26">
        <f t="shared" si="2"/>
        <v>0.2960893855</v>
      </c>
      <c r="J266" s="27">
        <f t="shared" si="3"/>
        <v>0.3875502008</v>
      </c>
      <c r="K266" s="28">
        <f t="shared" si="4"/>
        <v>0.3736170213</v>
      </c>
      <c r="L266" s="29">
        <f t="shared" si="5"/>
        <v>0.5642553191</v>
      </c>
      <c r="M266" s="10">
        <f t="shared" si="6"/>
        <v>5.56424581</v>
      </c>
      <c r="N266" s="30">
        <f t="shared" si="7"/>
        <v>0.3773742491</v>
      </c>
      <c r="O266" s="31">
        <f t="shared" si="8"/>
        <v>-0.003757227859</v>
      </c>
      <c r="P266" s="32">
        <f t="shared" si="9"/>
        <v>0.3834329555</v>
      </c>
      <c r="Q266" s="33">
        <f t="shared" si="10"/>
        <v>0.004117245309</v>
      </c>
      <c r="R266" s="1"/>
      <c r="S266" s="16">
        <v>0.3834329550246455</v>
      </c>
      <c r="T266" s="16">
        <v>0.38755020080321284</v>
      </c>
      <c r="U266" s="16">
        <v>-0.0011786836632832198</v>
      </c>
      <c r="V266" s="16">
        <v>-0.0016716251614443678</v>
      </c>
      <c r="W266" s="1"/>
      <c r="X266" s="1"/>
      <c r="Y266" s="19"/>
      <c r="Z266" s="19"/>
      <c r="AA266" s="19"/>
      <c r="AB266" s="1"/>
      <c r="AC266" s="21" t="s">
        <v>456</v>
      </c>
      <c r="AD266" s="21">
        <v>1066.0</v>
      </c>
      <c r="AE266" s="21">
        <v>26.0</v>
      </c>
      <c r="AF266" s="26">
        <v>0.53448275862069</v>
      </c>
      <c r="AG266" s="27">
        <v>0.545307443365696</v>
      </c>
      <c r="AH266" s="36">
        <v>0.543596730245232</v>
      </c>
      <c r="AI266" s="1"/>
      <c r="AJ266" s="1"/>
      <c r="AK266" s="1"/>
      <c r="AL266" s="1"/>
      <c r="AM266" s="1"/>
      <c r="AN266" s="1"/>
      <c r="AO266" s="1">
        <v>13.0</v>
      </c>
      <c r="AP266" s="16">
        <f t="shared" ref="AP266:AP267" si="39">0.01+(2*AO266)/100</f>
        <v>0.27</v>
      </c>
      <c r="AQ266" s="1">
        <v>0.90695238</v>
      </c>
      <c r="AR266" s="1">
        <v>0.0228222</v>
      </c>
      <c r="AS266" s="26">
        <v>0.532212885154062</v>
      </c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21" t="s">
        <v>456</v>
      </c>
      <c r="BF266" s="21">
        <v>1066.0</v>
      </c>
      <c r="BG266" s="21">
        <v>26.0</v>
      </c>
      <c r="BH266" s="26">
        <v>0.53448275862069</v>
      </c>
      <c r="BI266" s="27">
        <v>0.545307443365696</v>
      </c>
      <c r="BJ266" s="30">
        <f t="shared" si="11"/>
        <v>0.543824274</v>
      </c>
      <c r="BK266" s="36">
        <v>0.543596730245232</v>
      </c>
      <c r="BL266" s="31">
        <f t="shared" si="12"/>
        <v>-0.0002275437802</v>
      </c>
      <c r="BM266" s="1"/>
      <c r="BN266" s="31">
        <v>-0.00117868366328322</v>
      </c>
      <c r="BO266" s="1"/>
      <c r="BP266" s="1"/>
      <c r="BQ266" s="1">
        <f t="shared" si="15"/>
        <v>265</v>
      </c>
      <c r="BR266" s="1">
        <f t="shared" si="13"/>
        <v>0.32675709</v>
      </c>
      <c r="BS266" s="1">
        <v>0.431266846361186</v>
      </c>
      <c r="BT266" s="1">
        <v>0.6254777070063694</v>
      </c>
      <c r="BU266" s="1">
        <v>0.599046221570066</v>
      </c>
      <c r="BV266" s="1"/>
      <c r="BW266" s="1"/>
    </row>
    <row r="267" ht="12.0" customHeight="1">
      <c r="A267" s="39"/>
      <c r="B267" s="39"/>
      <c r="C267" s="3" t="s">
        <v>100</v>
      </c>
      <c r="D267" s="3">
        <v>361.0</v>
      </c>
      <c r="E267" s="24">
        <v>48.0</v>
      </c>
      <c r="F267" s="25">
        <v>127.0</v>
      </c>
      <c r="G267" s="24">
        <v>690.0</v>
      </c>
      <c r="H267" s="25">
        <v>1420.0</v>
      </c>
      <c r="I267" s="26">
        <f t="shared" si="2"/>
        <v>0.2742857143</v>
      </c>
      <c r="J267" s="27">
        <f t="shared" si="3"/>
        <v>0.327014218</v>
      </c>
      <c r="K267" s="28">
        <f t="shared" si="4"/>
        <v>0.32297593</v>
      </c>
      <c r="L267" s="29">
        <f t="shared" si="5"/>
        <v>0.6424507659</v>
      </c>
      <c r="M267" s="10">
        <f t="shared" si="6"/>
        <v>12.05714286</v>
      </c>
      <c r="N267" s="30">
        <f t="shared" si="7"/>
        <v>0.3201837628</v>
      </c>
      <c r="O267" s="31">
        <f t="shared" si="8"/>
        <v>0.002792167154</v>
      </c>
      <c r="P267" s="32">
        <f t="shared" si="9"/>
        <v>0.3300598135</v>
      </c>
      <c r="Q267" s="33">
        <f t="shared" si="10"/>
        <v>-0.003045595507</v>
      </c>
      <c r="R267" s="1"/>
      <c r="S267" s="16">
        <v>0.3300598131152724</v>
      </c>
      <c r="T267" s="16">
        <v>0.32701421800947866</v>
      </c>
      <c r="U267" s="16">
        <v>-0.0011553112147172362</v>
      </c>
      <c r="V267" s="16">
        <v>-0.0016349331401193101</v>
      </c>
      <c r="W267" s="1"/>
      <c r="X267" s="1"/>
      <c r="Y267" s="19"/>
      <c r="Z267" s="19"/>
      <c r="AA267" s="19"/>
      <c r="AB267" s="1"/>
      <c r="AC267" s="21" t="s">
        <v>457</v>
      </c>
      <c r="AD267" s="21">
        <v>1041.0</v>
      </c>
      <c r="AE267" s="21">
        <v>26.0</v>
      </c>
      <c r="AF267" s="26">
        <v>0.535714285714286</v>
      </c>
      <c r="AG267" s="27">
        <v>0.664879356568365</v>
      </c>
      <c r="AH267" s="36">
        <v>0.655860349127182</v>
      </c>
      <c r="AI267" s="1"/>
      <c r="AJ267" s="1"/>
      <c r="AK267" s="1"/>
      <c r="AL267" s="1"/>
      <c r="AM267" s="1"/>
      <c r="AN267" s="1"/>
      <c r="AO267" s="1">
        <v>14.0</v>
      </c>
      <c r="AP267" s="16">
        <f t="shared" si="39"/>
        <v>0.29</v>
      </c>
      <c r="AQ267" s="1">
        <v>0.94231821</v>
      </c>
      <c r="AR267" s="1">
        <v>0.012782237</v>
      </c>
      <c r="AS267" s="26">
        <v>0.533333333333333</v>
      </c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21" t="s">
        <v>457</v>
      </c>
      <c r="BF267" s="21">
        <v>1041.0</v>
      </c>
      <c r="BG267" s="21">
        <v>26.0</v>
      </c>
      <c r="BH267" s="26">
        <v>0.535714285714286</v>
      </c>
      <c r="BI267" s="27">
        <v>0.664879356568365</v>
      </c>
      <c r="BJ267" s="30">
        <f t="shared" si="11"/>
        <v>0.6475519525</v>
      </c>
      <c r="BK267" s="36">
        <v>0.655860349127182</v>
      </c>
      <c r="BL267" s="31">
        <f t="shared" si="12"/>
        <v>0.008308396641</v>
      </c>
      <c r="BM267" s="1"/>
      <c r="BN267" s="31">
        <v>-0.00115531121471735</v>
      </c>
      <c r="BO267" s="1"/>
      <c r="BP267" s="1"/>
      <c r="BQ267" s="1">
        <f t="shared" si="15"/>
        <v>266</v>
      </c>
      <c r="BR267" s="1">
        <f t="shared" si="13"/>
        <v>0.3279901356</v>
      </c>
      <c r="BS267" s="1">
        <v>0.41935483870967744</v>
      </c>
      <c r="BT267" s="1">
        <v>0.6170886075949367</v>
      </c>
      <c r="BU267" s="1">
        <v>0.5994236311239193</v>
      </c>
      <c r="BV267" s="1"/>
      <c r="BW267" s="1"/>
    </row>
    <row r="268" ht="12.0" customHeight="1">
      <c r="A268" s="39"/>
      <c r="B268" s="39"/>
      <c r="C268" s="3" t="s">
        <v>180</v>
      </c>
      <c r="D268" s="3">
        <v>362.0</v>
      </c>
      <c r="E268" s="24">
        <v>41.0</v>
      </c>
      <c r="F268" s="25">
        <v>78.0</v>
      </c>
      <c r="G268" s="24">
        <v>447.0</v>
      </c>
      <c r="H268" s="25">
        <v>661.0</v>
      </c>
      <c r="I268" s="26">
        <f t="shared" si="2"/>
        <v>0.3445378151</v>
      </c>
      <c r="J268" s="27">
        <f t="shared" si="3"/>
        <v>0.4034296029</v>
      </c>
      <c r="K268" s="28">
        <f t="shared" si="4"/>
        <v>0.3977180114</v>
      </c>
      <c r="L268" s="29">
        <f t="shared" si="5"/>
        <v>0.5721271394</v>
      </c>
      <c r="M268" s="10">
        <f t="shared" si="6"/>
        <v>9.31092437</v>
      </c>
      <c r="N268" s="30">
        <f t="shared" si="7"/>
        <v>0.3960943596</v>
      </c>
      <c r="O268" s="31">
        <f t="shared" si="8"/>
        <v>0.001623651811</v>
      </c>
      <c r="P268" s="32">
        <f t="shared" si="9"/>
        <v>0.405227349</v>
      </c>
      <c r="Q268" s="33">
        <f t="shared" si="10"/>
        <v>-0.001797746153</v>
      </c>
      <c r="R268" s="1"/>
      <c r="S268" s="16">
        <v>0.4052273483990274</v>
      </c>
      <c r="T268" s="16">
        <v>0.40342960288808666</v>
      </c>
      <c r="U268" s="16">
        <v>-0.0011517650143321179</v>
      </c>
      <c r="V268" s="16">
        <v>-0.0016276998932786002</v>
      </c>
      <c r="W268" s="1"/>
      <c r="X268" s="1"/>
      <c r="Y268" s="19"/>
      <c r="Z268" s="19"/>
      <c r="AA268" s="19"/>
      <c r="AB268" s="1"/>
      <c r="AC268" s="21" t="s">
        <v>69</v>
      </c>
      <c r="AD268" s="21">
        <v>20.0</v>
      </c>
      <c r="AE268" s="21">
        <v>26.0</v>
      </c>
      <c r="AF268" s="26">
        <v>0.537037037037037</v>
      </c>
      <c r="AG268" s="27">
        <v>0.67805953693495</v>
      </c>
      <c r="AH268" s="36">
        <v>0.65978886756238</v>
      </c>
      <c r="AI268" s="1"/>
      <c r="AJ268" s="1"/>
      <c r="AK268" s="1"/>
      <c r="AL268" s="1"/>
      <c r="AM268" s="1"/>
      <c r="AN268" s="1"/>
      <c r="AO268" s="1">
        <v>15.0</v>
      </c>
      <c r="AP268" s="16">
        <f>30.89%</f>
        <v>0.3089</v>
      </c>
      <c r="AQ268" s="1">
        <v>0.8950400233</v>
      </c>
      <c r="AR268" s="1">
        <v>0.034430488</v>
      </c>
      <c r="AS268" s="26">
        <v>0.53448275862069</v>
      </c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21" t="s">
        <v>69</v>
      </c>
      <c r="BF268" s="21">
        <v>20.0</v>
      </c>
      <c r="BG268" s="21">
        <v>26.0</v>
      </c>
      <c r="BH268" s="26">
        <v>0.537037037037037</v>
      </c>
      <c r="BI268" s="27">
        <v>0.67805953693495</v>
      </c>
      <c r="BJ268" s="30">
        <f t="shared" si="11"/>
        <v>0.6591159219</v>
      </c>
      <c r="BK268" s="36">
        <v>0.65978886756238</v>
      </c>
      <c r="BL268" s="31">
        <f t="shared" si="12"/>
        <v>0.0006729456624</v>
      </c>
      <c r="BM268" s="1"/>
      <c r="BN268" s="31">
        <v>-0.00115176501433212</v>
      </c>
      <c r="BO268" s="1"/>
      <c r="BP268" s="1"/>
      <c r="BQ268" s="1">
        <f t="shared" si="15"/>
        <v>267</v>
      </c>
      <c r="BR268" s="1">
        <f t="shared" si="13"/>
        <v>0.3292231813</v>
      </c>
      <c r="BS268" s="1">
        <v>0.4268292682926829</v>
      </c>
      <c r="BT268" s="1">
        <v>0.6130104463437797</v>
      </c>
      <c r="BU268" s="1">
        <v>0.5995594713656388</v>
      </c>
      <c r="BV268" s="1"/>
      <c r="BW268" s="1"/>
    </row>
    <row r="269" ht="12.0" customHeight="1">
      <c r="A269" s="39"/>
      <c r="B269" s="39"/>
      <c r="C269" s="3" t="s">
        <v>141</v>
      </c>
      <c r="D269" s="3">
        <v>364.0</v>
      </c>
      <c r="E269" s="24">
        <v>87.0</v>
      </c>
      <c r="F269" s="25">
        <v>182.0</v>
      </c>
      <c r="G269" s="24">
        <v>597.0</v>
      </c>
      <c r="H269" s="25">
        <v>513.0</v>
      </c>
      <c r="I269" s="26">
        <f t="shared" si="2"/>
        <v>0.3234200743</v>
      </c>
      <c r="J269" s="27">
        <f t="shared" si="3"/>
        <v>0.5378378378</v>
      </c>
      <c r="K269" s="28">
        <f t="shared" si="4"/>
        <v>0.4960116026</v>
      </c>
      <c r="L269" s="29">
        <f t="shared" si="5"/>
        <v>0.435097897</v>
      </c>
      <c r="M269" s="10">
        <f t="shared" si="6"/>
        <v>4.126394052</v>
      </c>
      <c r="N269" s="30">
        <f t="shared" si="7"/>
        <v>0.5160886557</v>
      </c>
      <c r="O269" s="31">
        <f t="shared" si="8"/>
        <v>-0.02007705312</v>
      </c>
      <c r="P269" s="32">
        <f t="shared" si="9"/>
        <v>0.5157084257</v>
      </c>
      <c r="Q269" s="33">
        <f t="shared" si="10"/>
        <v>0.02212941213</v>
      </c>
      <c r="R269" s="1"/>
      <c r="S269" s="16">
        <v>0.5157084251465501</v>
      </c>
      <c r="T269" s="16">
        <v>0.5378378378378378</v>
      </c>
      <c r="U269" s="16">
        <v>-0.0011446368803301743</v>
      </c>
      <c r="V269" s="16">
        <v>-0.0016236977958967724</v>
      </c>
      <c r="W269" s="1"/>
      <c r="X269" s="1"/>
      <c r="Y269" s="19"/>
      <c r="Z269" s="19"/>
      <c r="AA269" s="19"/>
      <c r="AB269" s="1"/>
      <c r="AC269" s="21" t="s">
        <v>458</v>
      </c>
      <c r="AD269" s="21">
        <v>788.0</v>
      </c>
      <c r="AE269" s="21">
        <v>26.0</v>
      </c>
      <c r="AF269" s="26">
        <v>0.537313432835821</v>
      </c>
      <c r="AG269" s="27">
        <v>0.643849206349206</v>
      </c>
      <c r="AH269" s="36">
        <v>0.628668651637601</v>
      </c>
      <c r="AI269" s="1"/>
      <c r="AJ269" s="1"/>
      <c r="AK269" s="1"/>
      <c r="AL269" s="1"/>
      <c r="AM269" s="1"/>
      <c r="AN269" s="1"/>
      <c r="AO269" s="1">
        <v>16.0</v>
      </c>
      <c r="AP269" s="16">
        <f t="shared" ref="AP269:AP271" si="40">0.01+(2*AO269)/100</f>
        <v>0.33</v>
      </c>
      <c r="AQ269" s="1">
        <v>0.85642864</v>
      </c>
      <c r="AR269" s="1">
        <v>0.051511264</v>
      </c>
      <c r="AS269" s="26">
        <v>0.535714285714286</v>
      </c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21" t="s">
        <v>458</v>
      </c>
      <c r="BF269" s="21">
        <v>788.0</v>
      </c>
      <c r="BG269" s="21">
        <v>26.0</v>
      </c>
      <c r="BH269" s="26">
        <v>0.537313432835821</v>
      </c>
      <c r="BI269" s="27">
        <v>0.643849206349206</v>
      </c>
      <c r="BJ269" s="30">
        <f t="shared" si="11"/>
        <v>0.6295291583</v>
      </c>
      <c r="BK269" s="36">
        <v>0.628668651637601</v>
      </c>
      <c r="BL269" s="31">
        <f t="shared" si="12"/>
        <v>-0.000860506635</v>
      </c>
      <c r="BM269" s="1"/>
      <c r="BN269" s="31">
        <v>-0.00114463688033017</v>
      </c>
      <c r="BO269" s="1"/>
      <c r="BP269" s="1"/>
      <c r="BQ269" s="1">
        <f t="shared" si="15"/>
        <v>268</v>
      </c>
      <c r="BR269" s="1">
        <f t="shared" si="13"/>
        <v>0.3304562269</v>
      </c>
      <c r="BS269" s="1">
        <v>0.6164383561643836</v>
      </c>
      <c r="BT269" s="1">
        <v>0.5980392156862745</v>
      </c>
      <c r="BU269" s="1">
        <v>0.5997458703939009</v>
      </c>
      <c r="BV269" s="1"/>
      <c r="BW269" s="1"/>
    </row>
    <row r="270" ht="12.0" customHeight="1">
      <c r="A270" s="39"/>
      <c r="B270" s="39"/>
      <c r="C270" s="3" t="s">
        <v>233</v>
      </c>
      <c r="D270" s="3">
        <v>365.0</v>
      </c>
      <c r="E270" s="24">
        <v>51.0</v>
      </c>
      <c r="F270" s="25">
        <v>84.0</v>
      </c>
      <c r="G270" s="24">
        <v>404.0</v>
      </c>
      <c r="H270" s="25">
        <v>747.0</v>
      </c>
      <c r="I270" s="26">
        <f t="shared" si="2"/>
        <v>0.3777777778</v>
      </c>
      <c r="J270" s="27">
        <f t="shared" si="3"/>
        <v>0.3509991312</v>
      </c>
      <c r="K270" s="28">
        <f t="shared" si="4"/>
        <v>0.3538102644</v>
      </c>
      <c r="L270" s="29">
        <f t="shared" si="5"/>
        <v>0.6205287714</v>
      </c>
      <c r="M270" s="10">
        <f t="shared" si="6"/>
        <v>8.525925926</v>
      </c>
      <c r="N270" s="30">
        <f t="shared" si="7"/>
        <v>0.3524750377</v>
      </c>
      <c r="O270" s="31">
        <f t="shared" si="8"/>
        <v>0.001335226717</v>
      </c>
      <c r="P270" s="32">
        <f t="shared" si="9"/>
        <v>0.3524881578</v>
      </c>
      <c r="Q270" s="33">
        <f t="shared" si="10"/>
        <v>-0.001489026622</v>
      </c>
      <c r="R270" s="1"/>
      <c r="S270" s="16">
        <v>0.35248815703500985</v>
      </c>
      <c r="T270" s="16">
        <v>0.3509991311902693</v>
      </c>
      <c r="U270" s="16">
        <v>-0.0011398206644109843</v>
      </c>
      <c r="V270" s="16">
        <v>-0.0015792584412749333</v>
      </c>
      <c r="W270" s="1"/>
      <c r="X270" s="1"/>
      <c r="Y270" s="19"/>
      <c r="Z270" s="19"/>
      <c r="AA270" s="19"/>
      <c r="AB270" s="1"/>
      <c r="AC270" s="21" t="s">
        <v>459</v>
      </c>
      <c r="AD270" s="21">
        <v>553.0</v>
      </c>
      <c r="AE270" s="21">
        <v>26.0</v>
      </c>
      <c r="AF270" s="26">
        <v>0.537444933920705</v>
      </c>
      <c r="AG270" s="27">
        <v>0.741565452091768</v>
      </c>
      <c r="AH270" s="36">
        <v>0.714452896430661</v>
      </c>
      <c r="AI270" s="1"/>
      <c r="AJ270" s="1"/>
      <c r="AK270" s="1"/>
      <c r="AL270" s="1"/>
      <c r="AM270" s="1"/>
      <c r="AN270" s="1"/>
      <c r="AO270" s="1">
        <v>17.0</v>
      </c>
      <c r="AP270" s="16">
        <f t="shared" si="40"/>
        <v>0.35</v>
      </c>
      <c r="AQ270" s="1">
        <v>0.88730529</v>
      </c>
      <c r="AR270" s="1">
        <v>0.04029478</v>
      </c>
      <c r="AS270" s="26">
        <v>0.537037037037037</v>
      </c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21" t="s">
        <v>459</v>
      </c>
      <c r="BF270" s="21">
        <v>553.0</v>
      </c>
      <c r="BG270" s="21">
        <v>26.0</v>
      </c>
      <c r="BH270" s="26">
        <v>0.537444933920705</v>
      </c>
      <c r="BI270" s="27">
        <v>0.741565452091768</v>
      </c>
      <c r="BJ270" s="30">
        <f t="shared" si="11"/>
        <v>0.7141413318</v>
      </c>
      <c r="BK270" s="36">
        <v>0.714452896430661</v>
      </c>
      <c r="BL270" s="31">
        <f t="shared" si="12"/>
        <v>0.0003115646698</v>
      </c>
      <c r="BM270" s="1"/>
      <c r="BN270" s="31">
        <v>-0.0011398206644111</v>
      </c>
      <c r="BO270" s="1"/>
      <c r="BP270" s="1"/>
      <c r="BQ270" s="1">
        <f t="shared" si="15"/>
        <v>269</v>
      </c>
      <c r="BR270" s="1">
        <f t="shared" si="13"/>
        <v>0.3316892725</v>
      </c>
      <c r="BS270" s="1">
        <v>0.6</v>
      </c>
      <c r="BT270" s="1">
        <v>0.6003147128245476</v>
      </c>
      <c r="BU270" s="1">
        <v>0.6002498438475953</v>
      </c>
      <c r="BV270" s="1"/>
      <c r="BW270" s="1"/>
    </row>
    <row r="271" ht="12.0" customHeight="1">
      <c r="A271" s="39"/>
      <c r="B271" s="39"/>
      <c r="C271" s="3" t="s">
        <v>90</v>
      </c>
      <c r="D271" s="3">
        <v>366.0</v>
      </c>
      <c r="E271" s="24">
        <v>52.0</v>
      </c>
      <c r="F271" s="25">
        <v>146.0</v>
      </c>
      <c r="G271" s="24">
        <v>687.0</v>
      </c>
      <c r="H271" s="25">
        <v>1277.0</v>
      </c>
      <c r="I271" s="26">
        <f t="shared" si="2"/>
        <v>0.2626262626</v>
      </c>
      <c r="J271" s="27">
        <f t="shared" si="3"/>
        <v>0.349796334</v>
      </c>
      <c r="K271" s="28">
        <f t="shared" si="4"/>
        <v>0.341813136</v>
      </c>
      <c r="L271" s="29">
        <f t="shared" si="5"/>
        <v>0.6147086031</v>
      </c>
      <c r="M271" s="10">
        <f t="shared" si="6"/>
        <v>9.919191919</v>
      </c>
      <c r="N271" s="30">
        <f t="shared" si="7"/>
        <v>0.340151058</v>
      </c>
      <c r="O271" s="31">
        <f t="shared" si="8"/>
        <v>0.001662077966</v>
      </c>
      <c r="P271" s="32">
        <f t="shared" si="9"/>
        <v>0.3516048069</v>
      </c>
      <c r="Q271" s="33">
        <f t="shared" si="10"/>
        <v>-0.001808472937</v>
      </c>
      <c r="R271" s="1"/>
      <c r="S271" s="16">
        <v>0.3516048065824041</v>
      </c>
      <c r="T271" s="16">
        <v>0.34979633401221993</v>
      </c>
      <c r="U271" s="16">
        <v>-0.001128564227978468</v>
      </c>
      <c r="V271" s="16">
        <v>-0.0015790803677536713</v>
      </c>
      <c r="W271" s="1"/>
      <c r="X271" s="1"/>
      <c r="Y271" s="19"/>
      <c r="Z271" s="19"/>
      <c r="AA271" s="19"/>
      <c r="AB271" s="1"/>
      <c r="AC271" s="21" t="s">
        <v>460</v>
      </c>
      <c r="AD271" s="21">
        <v>1132.0</v>
      </c>
      <c r="AE271" s="21">
        <v>26.0</v>
      </c>
      <c r="AF271" s="26">
        <v>0.538461538461538</v>
      </c>
      <c r="AG271" s="27">
        <v>0.622448979591837</v>
      </c>
      <c r="AH271" s="36">
        <v>0.612612612612613</v>
      </c>
      <c r="AI271" s="1"/>
      <c r="AJ271" s="1"/>
      <c r="AK271" s="1"/>
      <c r="AL271" s="1"/>
      <c r="AM271" s="1"/>
      <c r="AN271" s="1"/>
      <c r="AO271" s="1">
        <v>18.0</v>
      </c>
      <c r="AP271" s="16">
        <f t="shared" si="40"/>
        <v>0.37</v>
      </c>
      <c r="AQ271" s="1">
        <v>0.8899377043</v>
      </c>
      <c r="AR271" s="1">
        <v>0.04255524</v>
      </c>
      <c r="AS271" s="26">
        <v>0.537313432835821</v>
      </c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21" t="s">
        <v>460</v>
      </c>
      <c r="BF271" s="21">
        <v>1132.0</v>
      </c>
      <c r="BG271" s="21">
        <v>26.0</v>
      </c>
      <c r="BH271" s="26">
        <v>0.538461538461538</v>
      </c>
      <c r="BI271" s="27">
        <v>0.622448979591837</v>
      </c>
      <c r="BJ271" s="30">
        <f t="shared" si="11"/>
        <v>0.6111440104</v>
      </c>
      <c r="BK271" s="36">
        <v>0.612612612612613</v>
      </c>
      <c r="BL271" s="31">
        <f t="shared" si="12"/>
        <v>0.001468602246</v>
      </c>
      <c r="BM271" s="1"/>
      <c r="BN271" s="31">
        <v>-0.00112856422797847</v>
      </c>
      <c r="BO271" s="1"/>
      <c r="BP271" s="1"/>
      <c r="BQ271" s="1">
        <f t="shared" si="15"/>
        <v>270</v>
      </c>
      <c r="BR271" s="1">
        <f t="shared" si="13"/>
        <v>0.3329223181</v>
      </c>
      <c r="BS271" s="1">
        <v>0.4426229508196721</v>
      </c>
      <c r="BT271" s="1">
        <v>0.618421052631579</v>
      </c>
      <c r="BU271" s="1">
        <v>0.6003372681281619</v>
      </c>
      <c r="BV271" s="1"/>
      <c r="BW271" s="1"/>
    </row>
    <row r="272" ht="12.0" customHeight="1">
      <c r="A272" s="39"/>
      <c r="B272" s="39"/>
      <c r="C272" s="3" t="s">
        <v>461</v>
      </c>
      <c r="D272" s="3">
        <v>367.0</v>
      </c>
      <c r="E272" s="24">
        <v>87.0</v>
      </c>
      <c r="F272" s="25">
        <v>47.0</v>
      </c>
      <c r="G272" s="24">
        <v>434.0</v>
      </c>
      <c r="H272" s="25">
        <v>235.0</v>
      </c>
      <c r="I272" s="26">
        <f t="shared" si="2"/>
        <v>0.6492537313</v>
      </c>
      <c r="J272" s="27">
        <f t="shared" si="3"/>
        <v>0.6487294469</v>
      </c>
      <c r="K272" s="28">
        <f t="shared" si="4"/>
        <v>0.6488169365</v>
      </c>
      <c r="L272" s="29">
        <f t="shared" si="5"/>
        <v>0.400996264</v>
      </c>
      <c r="M272" s="10">
        <f t="shared" si="6"/>
        <v>4.992537313</v>
      </c>
      <c r="N272" s="30">
        <f t="shared" si="7"/>
        <v>0.6493180104</v>
      </c>
      <c r="O272" s="31">
        <f t="shared" si="8"/>
        <v>-0.0005010738837</v>
      </c>
      <c r="P272" s="32">
        <f t="shared" si="9"/>
        <v>0.648135789</v>
      </c>
      <c r="Q272" s="33">
        <f t="shared" si="10"/>
        <v>0.0005936579408</v>
      </c>
      <c r="R272" s="1"/>
      <c r="S272" s="16">
        <v>0.648135786555555</v>
      </c>
      <c r="T272" s="16">
        <v>0.648729446935725</v>
      </c>
      <c r="U272" s="16">
        <v>-0.001125302254694871</v>
      </c>
      <c r="V272" s="16">
        <v>-0.0015626290568470091</v>
      </c>
      <c r="W272" s="1"/>
      <c r="X272" s="1"/>
      <c r="Y272" s="19"/>
      <c r="Z272" s="19"/>
      <c r="AA272" s="19"/>
      <c r="AB272" s="1"/>
      <c r="AC272" s="21" t="s">
        <v>125</v>
      </c>
      <c r="AD272" s="21">
        <v>51.0</v>
      </c>
      <c r="AE272" s="21">
        <v>26.0</v>
      </c>
      <c r="AF272" s="26">
        <v>0.538461538461538</v>
      </c>
      <c r="AG272" s="27">
        <v>0.692307692307692</v>
      </c>
      <c r="AH272" s="36">
        <v>0.671794871794872</v>
      </c>
      <c r="AI272" s="1"/>
      <c r="AJ272" s="1"/>
      <c r="AK272" s="1"/>
      <c r="AL272" s="1"/>
      <c r="AM272" s="1"/>
      <c r="AN272" s="1"/>
      <c r="AO272" s="1">
        <v>19.0</v>
      </c>
      <c r="AP272" s="16">
        <v>0.3912</v>
      </c>
      <c r="AQ272" s="1">
        <v>0.904854056</v>
      </c>
      <c r="AR272" s="1">
        <v>0.037181676</v>
      </c>
      <c r="AS272" s="26">
        <v>0.537444933920705</v>
      </c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21" t="s">
        <v>125</v>
      </c>
      <c r="BF272" s="21">
        <v>51.0</v>
      </c>
      <c r="BG272" s="21">
        <v>26.0</v>
      </c>
      <c r="BH272" s="26">
        <v>0.538461538461538</v>
      </c>
      <c r="BI272" s="27">
        <v>0.692307692307692</v>
      </c>
      <c r="BJ272" s="30">
        <f t="shared" si="11"/>
        <v>0.6716094131</v>
      </c>
      <c r="BK272" s="36">
        <v>0.671794871794872</v>
      </c>
      <c r="BL272" s="31">
        <f t="shared" si="12"/>
        <v>0.0001854586995</v>
      </c>
      <c r="BM272" s="1"/>
      <c r="BN272" s="31">
        <v>-0.00112530225469498</v>
      </c>
      <c r="BO272" s="1"/>
      <c r="BP272" s="1"/>
      <c r="BQ272" s="1">
        <f t="shared" si="15"/>
        <v>271</v>
      </c>
      <c r="BR272" s="1">
        <f t="shared" si="13"/>
        <v>0.3341553637</v>
      </c>
      <c r="BS272" s="1">
        <v>0.5526315789473685</v>
      </c>
      <c r="BT272" s="1">
        <v>0.6147859922178989</v>
      </c>
      <c r="BU272" s="1">
        <v>0.6006006006006006</v>
      </c>
      <c r="BV272" s="1"/>
      <c r="BW272" s="1"/>
    </row>
    <row r="273" ht="12.0" customHeight="1">
      <c r="A273" s="39"/>
      <c r="B273" s="39"/>
      <c r="C273" s="3" t="s">
        <v>318</v>
      </c>
      <c r="D273" s="3">
        <v>369.0</v>
      </c>
      <c r="E273" s="24">
        <v>41.0</v>
      </c>
      <c r="F273" s="25">
        <v>53.0</v>
      </c>
      <c r="G273" s="24">
        <v>564.0</v>
      </c>
      <c r="H273" s="25">
        <v>691.0</v>
      </c>
      <c r="I273" s="26">
        <f t="shared" si="2"/>
        <v>0.4361702128</v>
      </c>
      <c r="J273" s="27">
        <f t="shared" si="3"/>
        <v>0.4494023904</v>
      </c>
      <c r="K273" s="28">
        <f t="shared" si="4"/>
        <v>0.4484803558</v>
      </c>
      <c r="L273" s="29">
        <f t="shared" si="5"/>
        <v>0.542624166</v>
      </c>
      <c r="M273" s="10">
        <f t="shared" si="6"/>
        <v>13.35106383</v>
      </c>
      <c r="N273" s="30">
        <f t="shared" si="7"/>
        <v>0.4471322105</v>
      </c>
      <c r="O273" s="31">
        <f t="shared" si="8"/>
        <v>0.001348145296</v>
      </c>
      <c r="P273" s="32">
        <f t="shared" si="9"/>
        <v>0.4509250595</v>
      </c>
      <c r="Q273" s="33">
        <f t="shared" si="10"/>
        <v>-0.001522669092</v>
      </c>
      <c r="R273" s="1"/>
      <c r="S273" s="16">
        <v>0.45092505848032016</v>
      </c>
      <c r="T273" s="16">
        <v>0.44940239043824703</v>
      </c>
      <c r="U273" s="16">
        <v>-0.0011208202981587423</v>
      </c>
      <c r="V273" s="16">
        <v>-0.0015544554043761538</v>
      </c>
      <c r="W273" s="1"/>
      <c r="X273" s="1"/>
      <c r="Y273" s="19"/>
      <c r="Z273" s="19"/>
      <c r="AA273" s="19"/>
      <c r="AB273" s="1"/>
      <c r="AC273" s="21" t="s">
        <v>462</v>
      </c>
      <c r="AD273" s="21">
        <v>1096.0</v>
      </c>
      <c r="AE273" s="21">
        <v>26.0</v>
      </c>
      <c r="AF273" s="26">
        <v>0.539473684210526</v>
      </c>
      <c r="AG273" s="27">
        <v>0.575757575757576</v>
      </c>
      <c r="AH273" s="36">
        <v>0.569476082004556</v>
      </c>
      <c r="AI273" s="1"/>
      <c r="AJ273" s="1"/>
      <c r="AK273" s="1"/>
      <c r="AL273" s="1"/>
      <c r="AM273" s="1"/>
      <c r="AN273" s="1"/>
      <c r="AO273" s="1">
        <v>20.0</v>
      </c>
      <c r="AP273" s="16">
        <v>0.4114</v>
      </c>
      <c r="AQ273" s="1">
        <v>0.8666842228</v>
      </c>
      <c r="AR273" s="1">
        <v>0.05736441</v>
      </c>
      <c r="AS273" s="26">
        <v>0.538461538461538</v>
      </c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21" t="s">
        <v>462</v>
      </c>
      <c r="BF273" s="21">
        <v>1096.0</v>
      </c>
      <c r="BG273" s="21">
        <v>26.0</v>
      </c>
      <c r="BH273" s="26">
        <v>0.539473684210526</v>
      </c>
      <c r="BI273" s="27">
        <v>0.575757575757576</v>
      </c>
      <c r="BJ273" s="30">
        <f t="shared" si="11"/>
        <v>0.5708658526</v>
      </c>
      <c r="BK273" s="36">
        <v>0.569476082004556</v>
      </c>
      <c r="BL273" s="31">
        <f t="shared" si="12"/>
        <v>-0.001389770642</v>
      </c>
      <c r="BM273" s="1"/>
      <c r="BN273" s="31">
        <v>-0.00112082029815885</v>
      </c>
      <c r="BO273" s="1"/>
      <c r="BP273" s="1"/>
      <c r="BQ273" s="1">
        <f t="shared" si="15"/>
        <v>272</v>
      </c>
      <c r="BR273" s="1">
        <f t="shared" si="13"/>
        <v>0.3353884094</v>
      </c>
      <c r="BS273" s="1">
        <v>0.47368421052631576</v>
      </c>
      <c r="BT273" s="1">
        <v>0.6191387559808612</v>
      </c>
      <c r="BU273" s="1">
        <v>0.6006683375104428</v>
      </c>
      <c r="BV273" s="1"/>
      <c r="BW273" s="1"/>
    </row>
    <row r="274" ht="12.0" customHeight="1">
      <c r="A274" s="39"/>
      <c r="B274" s="39"/>
      <c r="C274" s="3" t="s">
        <v>300</v>
      </c>
      <c r="D274" s="3">
        <v>370.0</v>
      </c>
      <c r="E274" s="24">
        <v>12.0</v>
      </c>
      <c r="F274" s="25">
        <v>16.0</v>
      </c>
      <c r="G274" s="24">
        <v>110.0</v>
      </c>
      <c r="H274" s="25">
        <v>157.0</v>
      </c>
      <c r="I274" s="26">
        <f t="shared" si="2"/>
        <v>0.4285714286</v>
      </c>
      <c r="J274" s="27">
        <f t="shared" si="3"/>
        <v>0.4119850187</v>
      </c>
      <c r="K274" s="28">
        <f t="shared" si="4"/>
        <v>0.413559322</v>
      </c>
      <c r="L274" s="29">
        <f t="shared" si="5"/>
        <v>0.5728813559</v>
      </c>
      <c r="M274" s="10">
        <f t="shared" si="6"/>
        <v>9.535714286</v>
      </c>
      <c r="N274" s="30">
        <f t="shared" si="7"/>
        <v>0.4130429443</v>
      </c>
      <c r="O274" s="31">
        <f t="shared" si="8"/>
        <v>0.000516377778</v>
      </c>
      <c r="P274" s="32">
        <f t="shared" si="9"/>
        <v>0.4125672746</v>
      </c>
      <c r="Q274" s="33">
        <f t="shared" si="10"/>
        <v>-0.0005822558708</v>
      </c>
      <c r="R274" s="1"/>
      <c r="S274" s="16">
        <v>0.41256727358583134</v>
      </c>
      <c r="T274" s="16">
        <v>0.41198501872659177</v>
      </c>
      <c r="U274" s="16">
        <v>-0.0010890087869027676</v>
      </c>
      <c r="V274" s="16">
        <v>-0.0015226680420731276</v>
      </c>
      <c r="W274" s="1"/>
      <c r="X274" s="1"/>
      <c r="Y274" s="19"/>
      <c r="Z274" s="19"/>
      <c r="AA274" s="19"/>
      <c r="AB274" s="1"/>
      <c r="AC274" s="21" t="s">
        <v>291</v>
      </c>
      <c r="AD274" s="21">
        <v>173.0</v>
      </c>
      <c r="AE274" s="21">
        <v>26.0</v>
      </c>
      <c r="AF274" s="26">
        <v>0.539877300613497</v>
      </c>
      <c r="AG274" s="27">
        <v>0.631732168850073</v>
      </c>
      <c r="AH274" s="36">
        <v>0.614117647058824</v>
      </c>
      <c r="AI274" s="1"/>
      <c r="AJ274" s="1"/>
      <c r="AK274" s="1"/>
      <c r="AL274" s="1"/>
      <c r="AM274" s="1"/>
      <c r="AN274" s="1"/>
      <c r="AO274" s="1">
        <v>21.0</v>
      </c>
      <c r="AP274" s="16">
        <v>0.4305</v>
      </c>
      <c r="AQ274" s="1">
        <v>0.913968</v>
      </c>
      <c r="AR274" s="1">
        <v>0.0349317985</v>
      </c>
      <c r="AS274" s="26">
        <v>0.538461538461538</v>
      </c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21" t="s">
        <v>291</v>
      </c>
      <c r="BF274" s="21">
        <v>173.0</v>
      </c>
      <c r="BG274" s="21">
        <v>26.0</v>
      </c>
      <c r="BH274" s="26">
        <v>0.539877300613497</v>
      </c>
      <c r="BI274" s="27">
        <v>0.631732168850073</v>
      </c>
      <c r="BJ274" s="30">
        <f t="shared" si="11"/>
        <v>0.6193525995</v>
      </c>
      <c r="BK274" s="36">
        <v>0.614117647058824</v>
      </c>
      <c r="BL274" s="31">
        <f t="shared" si="12"/>
        <v>-0.00523495243</v>
      </c>
      <c r="BM274" s="1"/>
      <c r="BN274" s="31">
        <v>-0.00108900878690288</v>
      </c>
      <c r="BO274" s="1"/>
      <c r="BP274" s="1"/>
      <c r="BQ274" s="1">
        <f t="shared" si="15"/>
        <v>273</v>
      </c>
      <c r="BR274" s="1">
        <f t="shared" si="13"/>
        <v>0.336621455</v>
      </c>
      <c r="BS274" s="1">
        <v>0.33793103448275863</v>
      </c>
      <c r="BT274" s="1">
        <v>0.6449026345933563</v>
      </c>
      <c r="BU274" s="1">
        <v>0.6011787819253438</v>
      </c>
      <c r="BV274" s="1"/>
      <c r="BW274" s="1"/>
    </row>
    <row r="275" ht="12.0" customHeight="1">
      <c r="A275" s="39"/>
      <c r="B275" s="39"/>
      <c r="C275" s="3" t="s">
        <v>463</v>
      </c>
      <c r="D275" s="3">
        <v>371.0</v>
      </c>
      <c r="E275" s="24">
        <v>149.0</v>
      </c>
      <c r="F275" s="25">
        <v>62.0</v>
      </c>
      <c r="G275" s="24">
        <v>715.0</v>
      </c>
      <c r="H275" s="25">
        <v>246.0</v>
      </c>
      <c r="I275" s="26">
        <f t="shared" si="2"/>
        <v>0.7061611374</v>
      </c>
      <c r="J275" s="27">
        <f t="shared" si="3"/>
        <v>0.7440166493</v>
      </c>
      <c r="K275" s="28">
        <f t="shared" si="4"/>
        <v>0.7372013652</v>
      </c>
      <c r="L275" s="29">
        <f t="shared" si="5"/>
        <v>0.3370307167</v>
      </c>
      <c r="M275" s="10">
        <f t="shared" si="6"/>
        <v>4.55450237</v>
      </c>
      <c r="N275" s="30">
        <f t="shared" si="7"/>
        <v>0.7383531278</v>
      </c>
      <c r="O275" s="31">
        <f t="shared" si="8"/>
        <v>-0.001151762579</v>
      </c>
      <c r="P275" s="32">
        <f t="shared" si="9"/>
        <v>0.742633989</v>
      </c>
      <c r="Q275" s="33">
        <f t="shared" si="10"/>
        <v>0.001382660295</v>
      </c>
      <c r="R275" s="1"/>
      <c r="S275" s="16">
        <v>0.7426339861046226</v>
      </c>
      <c r="T275" s="16">
        <v>0.7440166493236212</v>
      </c>
      <c r="U275" s="16">
        <v>-0.0010843560243378736</v>
      </c>
      <c r="V275" s="16">
        <v>-0.001518968914606289</v>
      </c>
      <c r="W275" s="1"/>
      <c r="X275" s="1"/>
      <c r="Y275" s="19"/>
      <c r="Z275" s="19"/>
      <c r="AA275" s="19"/>
      <c r="AB275" s="1"/>
      <c r="AC275" s="21" t="s">
        <v>412</v>
      </c>
      <c r="AD275" s="21">
        <v>291.0</v>
      </c>
      <c r="AE275" s="21">
        <v>27.0</v>
      </c>
      <c r="AF275" s="26">
        <v>0.540106951871658</v>
      </c>
      <c r="AG275" s="27">
        <v>0.640759930915371</v>
      </c>
      <c r="AH275" s="36">
        <v>0.626765799256506</v>
      </c>
      <c r="AI275" s="1"/>
      <c r="AJ275" s="1"/>
      <c r="AK275" s="1"/>
      <c r="AL275" s="1"/>
      <c r="AM275" s="1"/>
      <c r="AN275" s="1"/>
      <c r="AO275" s="1">
        <v>22.0</v>
      </c>
      <c r="AP275" s="16">
        <v>0.4496</v>
      </c>
      <c r="AQ275" s="1">
        <v>0.8645409576</v>
      </c>
      <c r="AR275" s="1">
        <v>0.06107839277</v>
      </c>
      <c r="AS275" s="26">
        <v>0.539473684210526</v>
      </c>
      <c r="AT275" s="26">
        <v>0.540106951871658</v>
      </c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21" t="s">
        <v>412</v>
      </c>
      <c r="BF275" s="21">
        <v>291.0</v>
      </c>
      <c r="BG275" s="21">
        <v>27.0</v>
      </c>
      <c r="BH275" s="26">
        <v>0.540106951871658</v>
      </c>
      <c r="BI275" s="27">
        <v>0.640759930915371</v>
      </c>
      <c r="BJ275" s="30">
        <f t="shared" si="11"/>
        <v>0.6271918266</v>
      </c>
      <c r="BK275" s="36">
        <v>0.626765799256506</v>
      </c>
      <c r="BL275" s="31">
        <f t="shared" si="12"/>
        <v>-0.0004260273881</v>
      </c>
      <c r="BM275" s="1"/>
      <c r="BN275" s="31">
        <v>-0.00108435602433787</v>
      </c>
      <c r="BO275" s="1"/>
      <c r="BP275" s="1"/>
      <c r="BQ275" s="1">
        <f t="shared" si="15"/>
        <v>274</v>
      </c>
      <c r="BR275" s="1">
        <f t="shared" si="13"/>
        <v>0.3378545006</v>
      </c>
      <c r="BS275" s="1">
        <v>0.5797101449275363</v>
      </c>
      <c r="BT275" s="1">
        <v>0.6045454545454545</v>
      </c>
      <c r="BU275" s="1">
        <v>0.6011787819253438</v>
      </c>
      <c r="BV275" s="1"/>
      <c r="BW275" s="1"/>
    </row>
    <row r="276" ht="12.0" customHeight="1">
      <c r="A276" s="39"/>
      <c r="B276" s="39"/>
      <c r="C276" s="3" t="s">
        <v>464</v>
      </c>
      <c r="D276" s="3">
        <v>374.0</v>
      </c>
      <c r="E276" s="24">
        <v>40.0</v>
      </c>
      <c r="F276" s="25">
        <v>29.0</v>
      </c>
      <c r="G276" s="24">
        <v>266.0</v>
      </c>
      <c r="H276" s="25">
        <v>174.0</v>
      </c>
      <c r="I276" s="26">
        <f t="shared" si="2"/>
        <v>0.5797101449</v>
      </c>
      <c r="J276" s="27">
        <f t="shared" si="3"/>
        <v>0.6045454545</v>
      </c>
      <c r="K276" s="28">
        <f t="shared" si="4"/>
        <v>0.6011787819</v>
      </c>
      <c r="L276" s="29">
        <f t="shared" si="5"/>
        <v>0.42043222</v>
      </c>
      <c r="M276" s="10">
        <f t="shared" si="6"/>
        <v>6.376811594</v>
      </c>
      <c r="N276" s="30">
        <f t="shared" si="7"/>
        <v>0.6012231254</v>
      </c>
      <c r="O276" s="31">
        <f t="shared" si="8"/>
        <v>-0.00004434345342</v>
      </c>
      <c r="P276" s="32">
        <f t="shared" si="9"/>
        <v>0.6044937442</v>
      </c>
      <c r="Q276" s="33">
        <f t="shared" si="10"/>
        <v>0.00005171029721</v>
      </c>
      <c r="R276" s="1"/>
      <c r="S276" s="16">
        <v>0.6044937423340674</v>
      </c>
      <c r="T276" s="16">
        <v>0.6045454545454545</v>
      </c>
      <c r="U276" s="16">
        <v>-0.0010620117331893164</v>
      </c>
      <c r="V276" s="16">
        <v>-0.0015119061326648309</v>
      </c>
      <c r="W276" s="1"/>
      <c r="X276" s="1"/>
      <c r="Y276" s="19"/>
      <c r="Z276" s="19"/>
      <c r="AA276" s="19"/>
      <c r="AB276" s="1"/>
      <c r="AC276" s="21" t="s">
        <v>465</v>
      </c>
      <c r="AD276" s="21">
        <v>440.0</v>
      </c>
      <c r="AE276" s="21">
        <v>27.0</v>
      </c>
      <c r="AF276" s="26">
        <v>0.542372881355932</v>
      </c>
      <c r="AG276" s="27">
        <v>0.753812636165577</v>
      </c>
      <c r="AH276" s="36">
        <v>0.72972972972973</v>
      </c>
      <c r="AI276" s="1"/>
      <c r="AJ276" s="1"/>
      <c r="AK276" s="1"/>
      <c r="AL276" s="1"/>
      <c r="AM276" s="1"/>
      <c r="AN276" s="1"/>
      <c r="AO276" s="1">
        <v>23.0</v>
      </c>
      <c r="AP276" s="16">
        <v>0.4692</v>
      </c>
      <c r="AQ276" s="1">
        <v>0.910124959</v>
      </c>
      <c r="AR276" s="1">
        <v>0.039864059</v>
      </c>
      <c r="AS276" s="26">
        <v>0.539877300613497</v>
      </c>
      <c r="AT276" s="26">
        <v>0.542372881355932</v>
      </c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21" t="s">
        <v>465</v>
      </c>
      <c r="BF276" s="21">
        <v>440.0</v>
      </c>
      <c r="BG276" s="21">
        <v>27.0</v>
      </c>
      <c r="BH276" s="26">
        <v>0.542372881355932</v>
      </c>
      <c r="BI276" s="27">
        <v>0.753812636165577</v>
      </c>
      <c r="BJ276" s="30">
        <f t="shared" si="11"/>
        <v>0.7252331434</v>
      </c>
      <c r="BK276" s="36">
        <v>0.72972972972973</v>
      </c>
      <c r="BL276" s="31">
        <f t="shared" si="12"/>
        <v>0.004496586337</v>
      </c>
      <c r="BM276" s="1"/>
      <c r="BN276" s="31">
        <v>-0.00106201173318932</v>
      </c>
      <c r="BO276" s="1"/>
      <c r="BP276" s="1"/>
      <c r="BQ276" s="1">
        <f t="shared" si="15"/>
        <v>275</v>
      </c>
      <c r="BR276" s="1">
        <f t="shared" si="13"/>
        <v>0.3390875462</v>
      </c>
      <c r="BS276" s="1">
        <v>0.5882352941176471</v>
      </c>
      <c r="BT276" s="1">
        <v>0.6038034865293186</v>
      </c>
      <c r="BU276" s="1">
        <v>0.6017943409247757</v>
      </c>
      <c r="BV276" s="1"/>
      <c r="BW276" s="1"/>
    </row>
    <row r="277" ht="12.0" customHeight="1">
      <c r="A277" s="39"/>
      <c r="B277" s="39"/>
      <c r="C277" s="3" t="s">
        <v>466</v>
      </c>
      <c r="D277" s="3">
        <v>375.0</v>
      </c>
      <c r="E277" s="24">
        <v>76.0</v>
      </c>
      <c r="F277" s="25">
        <v>52.0</v>
      </c>
      <c r="G277" s="24">
        <v>529.0</v>
      </c>
      <c r="H277" s="25">
        <v>419.0</v>
      </c>
      <c r="I277" s="26">
        <f t="shared" si="2"/>
        <v>0.59375</v>
      </c>
      <c r="J277" s="27">
        <f t="shared" si="3"/>
        <v>0.5580168776</v>
      </c>
      <c r="K277" s="28">
        <f t="shared" si="4"/>
        <v>0.562267658</v>
      </c>
      <c r="L277" s="29">
        <f t="shared" si="5"/>
        <v>0.4600371747</v>
      </c>
      <c r="M277" s="10">
        <f t="shared" si="6"/>
        <v>7.40625</v>
      </c>
      <c r="N277" s="30">
        <f t="shared" si="7"/>
        <v>0.5634888252</v>
      </c>
      <c r="O277" s="31">
        <f t="shared" si="8"/>
        <v>-0.001221167216</v>
      </c>
      <c r="P277" s="32">
        <f t="shared" si="9"/>
        <v>0.5565882986</v>
      </c>
      <c r="Q277" s="33">
        <f t="shared" si="10"/>
        <v>0.001428579034</v>
      </c>
      <c r="R277" s="1"/>
      <c r="S277" s="16">
        <v>0.5565882965884055</v>
      </c>
      <c r="T277" s="16">
        <v>0.5580168776371308</v>
      </c>
      <c r="U277" s="16">
        <v>-0.0010603985417925177</v>
      </c>
      <c r="V277" s="16">
        <v>-0.001508471579608095</v>
      </c>
      <c r="W277" s="1"/>
      <c r="X277" s="1"/>
      <c r="Y277" s="19"/>
      <c r="Z277" s="19"/>
      <c r="AA277" s="19"/>
      <c r="AB277" s="1"/>
      <c r="AC277" s="21" t="s">
        <v>312</v>
      </c>
      <c r="AD277" s="21">
        <v>192.0</v>
      </c>
      <c r="AE277" s="21">
        <v>27.0</v>
      </c>
      <c r="AF277" s="26">
        <v>0.542483660130719</v>
      </c>
      <c r="AG277" s="27">
        <v>0.715281234444997</v>
      </c>
      <c r="AH277" s="36">
        <v>0.69244060475162</v>
      </c>
      <c r="AI277" s="1"/>
      <c r="AJ277" s="1"/>
      <c r="AK277" s="1"/>
      <c r="AL277" s="1"/>
      <c r="AM277" s="1"/>
      <c r="AN277" s="1"/>
      <c r="AO277" s="1">
        <v>24.0</v>
      </c>
      <c r="AP277" s="16">
        <v>0.490074</v>
      </c>
      <c r="AQ277" s="1">
        <v>0.8887940143</v>
      </c>
      <c r="AR277" s="1">
        <v>0.0541877987</v>
      </c>
      <c r="AS277" s="16">
        <f>AVERAGE(AS257:AS276)</f>
        <v>0.5333604932</v>
      </c>
      <c r="AT277" s="26">
        <v>0.542483660130719</v>
      </c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21" t="s">
        <v>312</v>
      </c>
      <c r="BF277" s="21">
        <v>192.0</v>
      </c>
      <c r="BG277" s="21">
        <v>27.0</v>
      </c>
      <c r="BH277" s="26">
        <v>0.542483660130719</v>
      </c>
      <c r="BI277" s="27">
        <v>0.715281234444997</v>
      </c>
      <c r="BJ277" s="30">
        <f t="shared" si="11"/>
        <v>0.6919238928</v>
      </c>
      <c r="BK277" s="36">
        <v>0.69244060475162</v>
      </c>
      <c r="BL277" s="31">
        <f t="shared" si="12"/>
        <v>0.0005167119483</v>
      </c>
      <c r="BM277" s="1"/>
      <c r="BN277" s="31">
        <v>-0.00106039854179263</v>
      </c>
      <c r="BO277" s="1"/>
      <c r="BP277" s="1"/>
      <c r="BQ277" s="1">
        <f t="shared" si="15"/>
        <v>276</v>
      </c>
      <c r="BR277" s="1">
        <f t="shared" si="13"/>
        <v>0.3403205919</v>
      </c>
      <c r="BS277" s="1">
        <v>0.6451612903225806</v>
      </c>
      <c r="BT277" s="1">
        <v>0.6</v>
      </c>
      <c r="BU277" s="1">
        <v>0.6027667984189723</v>
      </c>
      <c r="BV277" s="1"/>
      <c r="BW277" s="1"/>
    </row>
    <row r="278" ht="12.0" customHeight="1">
      <c r="A278" s="39"/>
      <c r="B278" s="39"/>
      <c r="C278" s="3" t="s">
        <v>467</v>
      </c>
      <c r="D278" s="3">
        <v>376.0</v>
      </c>
      <c r="E278" s="24">
        <v>45.0</v>
      </c>
      <c r="F278" s="25">
        <v>14.0</v>
      </c>
      <c r="G278" s="24">
        <v>342.0</v>
      </c>
      <c r="H278" s="25">
        <v>126.0</v>
      </c>
      <c r="I278" s="26">
        <f t="shared" si="2"/>
        <v>0.7627118644</v>
      </c>
      <c r="J278" s="27">
        <f t="shared" si="3"/>
        <v>0.7307692308</v>
      </c>
      <c r="K278" s="28">
        <f t="shared" si="4"/>
        <v>0.734345351</v>
      </c>
      <c r="L278" s="29">
        <f t="shared" si="5"/>
        <v>0.3244781784</v>
      </c>
      <c r="M278" s="10">
        <f t="shared" si="6"/>
        <v>7.93220339</v>
      </c>
      <c r="N278" s="30">
        <f t="shared" si="7"/>
        <v>0.7371851795</v>
      </c>
      <c r="O278" s="31">
        <f t="shared" si="8"/>
        <v>-0.002839828417</v>
      </c>
      <c r="P278" s="32">
        <f t="shared" si="9"/>
        <v>0.7273145941</v>
      </c>
      <c r="Q278" s="33">
        <f t="shared" si="10"/>
        <v>0.003454636631</v>
      </c>
      <c r="R278" s="1"/>
      <c r="S278" s="16">
        <v>0.7273145906818945</v>
      </c>
      <c r="T278" s="16">
        <v>0.7307692307692307</v>
      </c>
      <c r="U278" s="16">
        <v>-0.001053839497007103</v>
      </c>
      <c r="V278" s="16">
        <v>-0.001495549089742032</v>
      </c>
      <c r="W278" s="1"/>
      <c r="X278" s="1"/>
      <c r="Y278" s="19"/>
      <c r="Z278" s="19"/>
      <c r="AA278" s="19"/>
      <c r="AB278" s="1"/>
      <c r="AC278" s="21" t="s">
        <v>468</v>
      </c>
      <c r="AD278" s="21">
        <v>512.0</v>
      </c>
      <c r="AE278" s="21">
        <v>27.0</v>
      </c>
      <c r="AF278" s="26">
        <v>0.543933054393305</v>
      </c>
      <c r="AG278" s="27">
        <v>0.672322995904037</v>
      </c>
      <c r="AH278" s="36">
        <v>0.656570841889117</v>
      </c>
      <c r="AI278" s="1"/>
      <c r="AJ278" s="1"/>
      <c r="AK278" s="1"/>
      <c r="AL278" s="1"/>
      <c r="AM278" s="1"/>
      <c r="AN278" s="1"/>
      <c r="AO278" s="1">
        <v>25.0</v>
      </c>
      <c r="AP278" s="16">
        <v>0.5038</v>
      </c>
      <c r="AQ278" s="1">
        <v>0.8959825504</v>
      </c>
      <c r="AR278" s="1">
        <v>0.05083365</v>
      </c>
      <c r="AS278" s="1"/>
      <c r="AT278" s="26">
        <v>0.543933054393305</v>
      </c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21" t="s">
        <v>468</v>
      </c>
      <c r="BF278" s="21">
        <v>512.0</v>
      </c>
      <c r="BG278" s="21">
        <v>27.0</v>
      </c>
      <c r="BH278" s="26">
        <v>0.543933054393305</v>
      </c>
      <c r="BI278" s="27">
        <v>0.672322995904037</v>
      </c>
      <c r="BJ278" s="30">
        <f t="shared" si="11"/>
        <v>0.6549438783</v>
      </c>
      <c r="BK278" s="36">
        <v>0.656570841889117</v>
      </c>
      <c r="BL278" s="31">
        <f t="shared" si="12"/>
        <v>0.001626963567</v>
      </c>
      <c r="BM278" s="1"/>
      <c r="BN278" s="31">
        <v>-0.00105383949700721</v>
      </c>
      <c r="BO278" s="1"/>
      <c r="BP278" s="1"/>
      <c r="BQ278" s="1">
        <f t="shared" si="15"/>
        <v>277</v>
      </c>
      <c r="BR278" s="1">
        <f t="shared" si="13"/>
        <v>0.3415536375</v>
      </c>
      <c r="BS278" s="1">
        <v>0.6114864864864865</v>
      </c>
      <c r="BT278" s="1">
        <v>0.6035950804162725</v>
      </c>
      <c r="BU278" s="1">
        <v>0.6045643153526971</v>
      </c>
      <c r="BV278" s="1"/>
      <c r="BW278" s="1"/>
    </row>
    <row r="279" ht="12.0" customHeight="1">
      <c r="A279" s="39"/>
      <c r="B279" s="39"/>
      <c r="C279" s="3" t="s">
        <v>469</v>
      </c>
      <c r="D279" s="3">
        <v>377.0</v>
      </c>
      <c r="E279" s="24">
        <v>59.0</v>
      </c>
      <c r="F279" s="25">
        <v>44.0</v>
      </c>
      <c r="G279" s="24">
        <v>629.0</v>
      </c>
      <c r="H279" s="25">
        <v>441.0</v>
      </c>
      <c r="I279" s="26">
        <f t="shared" si="2"/>
        <v>0.572815534</v>
      </c>
      <c r="J279" s="27">
        <f t="shared" si="3"/>
        <v>0.5878504673</v>
      </c>
      <c r="K279" s="28">
        <f t="shared" si="4"/>
        <v>0.5865302643</v>
      </c>
      <c r="L279" s="29">
        <f t="shared" si="5"/>
        <v>0.4262574595</v>
      </c>
      <c r="M279" s="10">
        <f t="shared" si="6"/>
        <v>10.38834951</v>
      </c>
      <c r="N279" s="30">
        <f t="shared" si="7"/>
        <v>0.5859092438</v>
      </c>
      <c r="O279" s="31">
        <f t="shared" si="8"/>
        <v>0.0006210204894</v>
      </c>
      <c r="P279" s="32">
        <f t="shared" si="9"/>
        <v>0.588573531</v>
      </c>
      <c r="Q279" s="33">
        <f t="shared" si="10"/>
        <v>-0.0007230637368</v>
      </c>
      <c r="R279" s="1"/>
      <c r="S279" s="16">
        <v>0.588573529160481</v>
      </c>
      <c r="T279" s="16">
        <v>0.5878504672897197</v>
      </c>
      <c r="U279" s="16">
        <v>-0.0010506891278199149</v>
      </c>
      <c r="V279" s="16">
        <v>-0.0014942539480945483</v>
      </c>
      <c r="W279" s="1"/>
      <c r="X279" s="1"/>
      <c r="Y279" s="19"/>
      <c r="Z279" s="19"/>
      <c r="AA279" s="19"/>
      <c r="AB279" s="1"/>
      <c r="AC279" s="21" t="s">
        <v>470</v>
      </c>
      <c r="AD279" s="21">
        <v>517.0</v>
      </c>
      <c r="AE279" s="21">
        <v>27.0</v>
      </c>
      <c r="AF279" s="26">
        <v>0.545454545454545</v>
      </c>
      <c r="AG279" s="27">
        <v>0.486338797814208</v>
      </c>
      <c r="AH279" s="36">
        <v>0.489690721649485</v>
      </c>
      <c r="AI279" s="1"/>
      <c r="AJ279" s="1"/>
      <c r="AK279" s="1"/>
      <c r="AL279" s="1"/>
      <c r="AM279" s="1"/>
      <c r="AN279" s="1"/>
      <c r="AO279" s="1">
        <v>26.0</v>
      </c>
      <c r="AP279" s="16">
        <v>0.5334</v>
      </c>
      <c r="AQ279" s="1">
        <v>0.8816121972</v>
      </c>
      <c r="AR279" s="1">
        <v>0.06314143</v>
      </c>
      <c r="AS279" s="1"/>
      <c r="AT279" s="26">
        <v>0.545454545454545</v>
      </c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21" t="s">
        <v>470</v>
      </c>
      <c r="BF279" s="21">
        <v>517.0</v>
      </c>
      <c r="BG279" s="21">
        <v>27.0</v>
      </c>
      <c r="BH279" s="26">
        <v>0.545454545454545</v>
      </c>
      <c r="BI279" s="27">
        <v>0.486338797814208</v>
      </c>
      <c r="BJ279" s="30">
        <f t="shared" si="11"/>
        <v>0.4943973919</v>
      </c>
      <c r="BK279" s="36">
        <v>0.489690721649485</v>
      </c>
      <c r="BL279" s="31">
        <f t="shared" si="12"/>
        <v>-0.004706670215</v>
      </c>
      <c r="BM279" s="1"/>
      <c r="BN279" s="31">
        <v>-0.00105068912781991</v>
      </c>
      <c r="BO279" s="1"/>
      <c r="BP279" s="1"/>
      <c r="BQ279" s="1">
        <f t="shared" si="15"/>
        <v>278</v>
      </c>
      <c r="BR279" s="1">
        <f t="shared" si="13"/>
        <v>0.3427866831</v>
      </c>
      <c r="BS279" s="1">
        <v>0.46184738955823296</v>
      </c>
      <c r="BT279" s="1">
        <v>0.6287030941408822</v>
      </c>
      <c r="BU279" s="1">
        <v>0.6052036199095022</v>
      </c>
      <c r="BV279" s="1"/>
      <c r="BW279" s="1"/>
    </row>
    <row r="280" ht="12.0" customHeight="1">
      <c r="A280" s="39"/>
      <c r="B280" s="39"/>
      <c r="C280" s="3" t="s">
        <v>471</v>
      </c>
      <c r="D280" s="3">
        <v>379.0</v>
      </c>
      <c r="E280" s="24">
        <v>42.0</v>
      </c>
      <c r="F280" s="25">
        <v>32.0</v>
      </c>
      <c r="G280" s="24">
        <v>332.0</v>
      </c>
      <c r="H280" s="25">
        <v>199.0</v>
      </c>
      <c r="I280" s="26">
        <f t="shared" si="2"/>
        <v>0.5675675676</v>
      </c>
      <c r="J280" s="27">
        <f t="shared" si="3"/>
        <v>0.6252354049</v>
      </c>
      <c r="K280" s="28">
        <f t="shared" si="4"/>
        <v>0.6181818182</v>
      </c>
      <c r="L280" s="29">
        <f t="shared" si="5"/>
        <v>0.3983471074</v>
      </c>
      <c r="M280" s="10">
        <f t="shared" si="6"/>
        <v>7.175675676</v>
      </c>
      <c r="N280" s="30">
        <f t="shared" si="7"/>
        <v>0.6173087094</v>
      </c>
      <c r="O280" s="31">
        <f t="shared" si="8"/>
        <v>0.000873108756</v>
      </c>
      <c r="P280" s="32">
        <f t="shared" si="9"/>
        <v>0.6262507753</v>
      </c>
      <c r="Q280" s="33">
        <f t="shared" si="10"/>
        <v>-0.001015370379</v>
      </c>
      <c r="R280" s="1"/>
      <c r="S280" s="16">
        <v>0.6262507734454069</v>
      </c>
      <c r="T280" s="16">
        <v>0.6252354048964218</v>
      </c>
      <c r="U280" s="16">
        <v>-0.0010379923511985023</v>
      </c>
      <c r="V280" s="16">
        <v>-0.0014890258447405325</v>
      </c>
      <c r="W280" s="1"/>
      <c r="X280" s="1"/>
      <c r="Y280" s="19"/>
      <c r="Z280" s="19"/>
      <c r="AA280" s="19"/>
      <c r="AB280" s="1"/>
      <c r="AC280" s="21" t="s">
        <v>472</v>
      </c>
      <c r="AD280" s="21">
        <v>1088.0</v>
      </c>
      <c r="AE280" s="21">
        <v>27.0</v>
      </c>
      <c r="AF280" s="26">
        <v>0.545454545454545</v>
      </c>
      <c r="AG280" s="27">
        <v>0.569506726457399</v>
      </c>
      <c r="AH280" s="36">
        <v>0.564748201438849</v>
      </c>
      <c r="AI280" s="1"/>
      <c r="AJ280" s="1"/>
      <c r="AK280" s="1"/>
      <c r="AL280" s="1"/>
      <c r="AM280" s="1"/>
      <c r="AN280" s="1"/>
      <c r="AO280" s="1">
        <v>27.0</v>
      </c>
      <c r="AP280" s="16">
        <f>0.01+(2*AO280)/100</f>
        <v>0.55</v>
      </c>
      <c r="AQ280" s="1">
        <v>1.8816121972</v>
      </c>
      <c r="AR280" s="1">
        <v>1.06314143</v>
      </c>
      <c r="AS280" s="1"/>
      <c r="AT280" s="26">
        <v>0.545454545454545</v>
      </c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21" t="s">
        <v>472</v>
      </c>
      <c r="BF280" s="21">
        <v>1088.0</v>
      </c>
      <c r="BG280" s="21">
        <v>27.0</v>
      </c>
      <c r="BH280" s="26">
        <v>0.545454545454545</v>
      </c>
      <c r="BI280" s="27">
        <v>0.569506726457399</v>
      </c>
      <c r="BJ280" s="30">
        <f t="shared" si="11"/>
        <v>0.5662696037</v>
      </c>
      <c r="BK280" s="36">
        <v>0.564748201438849</v>
      </c>
      <c r="BL280" s="31">
        <f t="shared" si="12"/>
        <v>-0.001521402215</v>
      </c>
      <c r="BM280" s="1"/>
      <c r="BN280" s="31">
        <v>-0.00103799235119861</v>
      </c>
      <c r="BO280" s="1"/>
      <c r="BP280" s="1"/>
      <c r="BQ280" s="1">
        <f t="shared" si="15"/>
        <v>279</v>
      </c>
      <c r="BR280" s="1">
        <f t="shared" si="13"/>
        <v>0.3440197287</v>
      </c>
      <c r="BS280" s="1">
        <v>0.4497816593886463</v>
      </c>
      <c r="BT280" s="1">
        <v>0.6262975778546713</v>
      </c>
      <c r="BU280" s="1">
        <v>0.6057055527254203</v>
      </c>
      <c r="BV280" s="1"/>
      <c r="BW280" s="1"/>
    </row>
    <row r="281" ht="12.0" customHeight="1">
      <c r="A281" s="39"/>
      <c r="B281" s="39"/>
      <c r="C281" s="3" t="s">
        <v>245</v>
      </c>
      <c r="D281" s="3">
        <v>380.0</v>
      </c>
      <c r="E281" s="24">
        <v>7.0</v>
      </c>
      <c r="F281" s="25">
        <v>11.0</v>
      </c>
      <c r="G281" s="24">
        <v>134.0</v>
      </c>
      <c r="H281" s="25">
        <v>286.0</v>
      </c>
      <c r="I281" s="26">
        <f t="shared" si="2"/>
        <v>0.3888888889</v>
      </c>
      <c r="J281" s="27">
        <f t="shared" si="3"/>
        <v>0.319047619</v>
      </c>
      <c r="K281" s="28">
        <f t="shared" si="4"/>
        <v>0.3219178082</v>
      </c>
      <c r="L281" s="29">
        <f t="shared" si="5"/>
        <v>0.6689497717</v>
      </c>
      <c r="M281" s="10">
        <f t="shared" si="6"/>
        <v>23.33333333</v>
      </c>
      <c r="N281" s="30">
        <f t="shared" si="7"/>
        <v>0.3252303799</v>
      </c>
      <c r="O281" s="31">
        <f t="shared" si="8"/>
        <v>-0.003312571645</v>
      </c>
      <c r="P281" s="32">
        <f t="shared" si="9"/>
        <v>0.3153445828</v>
      </c>
      <c r="Q281" s="33">
        <f t="shared" si="10"/>
        <v>0.003703036244</v>
      </c>
      <c r="R281" s="1"/>
      <c r="S281" s="16">
        <v>0.31534458197781445</v>
      </c>
      <c r="T281" s="16">
        <v>0.319047619047619</v>
      </c>
      <c r="U281" s="16">
        <v>-0.001037032505992852</v>
      </c>
      <c r="V281" s="16">
        <v>-0.001485963131444834</v>
      </c>
      <c r="W281" s="1"/>
      <c r="X281" s="1"/>
      <c r="Y281" s="19"/>
      <c r="Z281" s="19"/>
      <c r="AA281" s="19"/>
      <c r="AB281" s="1"/>
      <c r="AC281" s="21" t="s">
        <v>449</v>
      </c>
      <c r="AD281" s="21">
        <v>344.0</v>
      </c>
      <c r="AE281" s="21">
        <v>27.0</v>
      </c>
      <c r="AF281" s="26">
        <v>0.545454545454545</v>
      </c>
      <c r="AG281" s="27">
        <v>0.702746365105008</v>
      </c>
      <c r="AH281" s="36">
        <v>0.685344827586207</v>
      </c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26">
        <v>0.545454545454545</v>
      </c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21" t="s">
        <v>449</v>
      </c>
      <c r="BF281" s="21">
        <v>344.0</v>
      </c>
      <c r="BG281" s="21">
        <v>27.0</v>
      </c>
      <c r="BH281" s="26">
        <v>0.545454545454545</v>
      </c>
      <c r="BI281" s="27">
        <v>0.702746365105008</v>
      </c>
      <c r="BJ281" s="30">
        <f t="shared" si="11"/>
        <v>0.6814128768</v>
      </c>
      <c r="BK281" s="36">
        <v>0.685344827586207</v>
      </c>
      <c r="BL281" s="31">
        <f t="shared" si="12"/>
        <v>0.003931950752</v>
      </c>
      <c r="BM281" s="1"/>
      <c r="BN281" s="31">
        <v>-0.00103703250599285</v>
      </c>
      <c r="BO281" s="1"/>
      <c r="BP281" s="1"/>
      <c r="BQ281" s="1">
        <f t="shared" si="15"/>
        <v>280</v>
      </c>
      <c r="BR281" s="1">
        <f t="shared" si="13"/>
        <v>0.3452527744</v>
      </c>
      <c r="BS281" s="1">
        <v>0.38990825688073394</v>
      </c>
      <c r="BT281" s="1">
        <v>0.6275465013286093</v>
      </c>
      <c r="BU281" s="1">
        <v>0.6066235864297254</v>
      </c>
      <c r="BV281" s="1"/>
      <c r="BW281" s="1"/>
    </row>
    <row r="282" ht="12.0" customHeight="1">
      <c r="A282" s="39"/>
      <c r="B282" s="39"/>
      <c r="C282" s="3" t="s">
        <v>473</v>
      </c>
      <c r="D282" s="3">
        <v>381.0</v>
      </c>
      <c r="E282" s="24">
        <v>73.0</v>
      </c>
      <c r="F282" s="25">
        <v>45.0</v>
      </c>
      <c r="G282" s="24">
        <v>458.0</v>
      </c>
      <c r="H282" s="25">
        <v>374.0</v>
      </c>
      <c r="I282" s="26">
        <f t="shared" si="2"/>
        <v>0.6186440678</v>
      </c>
      <c r="J282" s="27">
        <f t="shared" si="3"/>
        <v>0.5504807692</v>
      </c>
      <c r="K282" s="28">
        <f t="shared" si="4"/>
        <v>0.5589473684</v>
      </c>
      <c r="L282" s="29">
        <f t="shared" si="5"/>
        <v>0.4705263158</v>
      </c>
      <c r="M282" s="10">
        <f t="shared" si="6"/>
        <v>7.050847458</v>
      </c>
      <c r="N282" s="30">
        <f t="shared" si="7"/>
        <v>0.5610995028</v>
      </c>
      <c r="O282" s="31">
        <f t="shared" si="8"/>
        <v>-0.002152134425</v>
      </c>
      <c r="P282" s="32">
        <f t="shared" si="9"/>
        <v>0.5479487959</v>
      </c>
      <c r="Q282" s="33">
        <f t="shared" si="10"/>
        <v>0.002531973341</v>
      </c>
      <c r="R282" s="1"/>
      <c r="S282" s="16">
        <v>0.547948793690397</v>
      </c>
      <c r="T282" s="16">
        <v>0.5504807692307693</v>
      </c>
      <c r="U282" s="16">
        <v>-0.0010358106508300269</v>
      </c>
      <c r="V282" s="16">
        <v>-0.0014629379864801173</v>
      </c>
      <c r="W282" s="1"/>
      <c r="X282" s="1"/>
      <c r="Y282" s="19"/>
      <c r="Z282" s="19"/>
      <c r="AA282" s="19"/>
      <c r="AB282" s="1"/>
      <c r="AC282" s="21" t="s">
        <v>474</v>
      </c>
      <c r="AD282" s="21">
        <v>974.0</v>
      </c>
      <c r="AE282" s="21">
        <v>27.0</v>
      </c>
      <c r="AF282" s="26">
        <v>0.546875</v>
      </c>
      <c r="AG282" s="27">
        <v>0.723021582733813</v>
      </c>
      <c r="AH282" s="36">
        <v>0.690058479532164</v>
      </c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26">
        <v>0.546875</v>
      </c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21" t="s">
        <v>474</v>
      </c>
      <c r="BF282" s="21">
        <v>974.0</v>
      </c>
      <c r="BG282" s="21">
        <v>27.0</v>
      </c>
      <c r="BH282" s="26">
        <v>0.546875</v>
      </c>
      <c r="BI282" s="27">
        <v>0.723021582733813</v>
      </c>
      <c r="BJ282" s="30">
        <f t="shared" si="11"/>
        <v>0.6990870179</v>
      </c>
      <c r="BK282" s="36">
        <v>0.690058479532164</v>
      </c>
      <c r="BL282" s="31">
        <f t="shared" si="12"/>
        <v>-0.009028538352</v>
      </c>
      <c r="BM282" s="1"/>
      <c r="BN282" s="31">
        <v>-0.00103581065083014</v>
      </c>
      <c r="BO282" s="1"/>
      <c r="BP282" s="1"/>
      <c r="BQ282" s="1">
        <f t="shared" si="15"/>
        <v>281</v>
      </c>
      <c r="BR282" s="1">
        <f t="shared" si="13"/>
        <v>0.34648582</v>
      </c>
      <c r="BS282" s="1">
        <v>0.6666666666666666</v>
      </c>
      <c r="BT282" s="1">
        <v>0.6</v>
      </c>
      <c r="BU282" s="1">
        <v>0.6071428571428571</v>
      </c>
      <c r="BV282" s="1"/>
      <c r="BW282" s="1"/>
    </row>
    <row r="283" ht="12.0" customHeight="1">
      <c r="A283" s="39"/>
      <c r="B283" s="39"/>
      <c r="C283" s="3" t="s">
        <v>475</v>
      </c>
      <c r="D283" s="3">
        <v>383.0</v>
      </c>
      <c r="E283" s="24">
        <v>24.0</v>
      </c>
      <c r="F283" s="25">
        <v>11.0</v>
      </c>
      <c r="G283" s="24">
        <v>252.0</v>
      </c>
      <c r="H283" s="25">
        <v>188.0</v>
      </c>
      <c r="I283" s="26">
        <f t="shared" si="2"/>
        <v>0.6857142857</v>
      </c>
      <c r="J283" s="27">
        <f t="shared" si="3"/>
        <v>0.5727272727</v>
      </c>
      <c r="K283" s="28">
        <f t="shared" si="4"/>
        <v>0.5810526316</v>
      </c>
      <c r="L283" s="29">
        <f t="shared" si="5"/>
        <v>0.4463157895</v>
      </c>
      <c r="M283" s="10">
        <f t="shared" si="6"/>
        <v>12.57142857</v>
      </c>
      <c r="N283" s="30">
        <f t="shared" si="7"/>
        <v>0.5917601532</v>
      </c>
      <c r="O283" s="31">
        <f t="shared" si="8"/>
        <v>-0.01070752167</v>
      </c>
      <c r="P283" s="32">
        <f t="shared" si="9"/>
        <v>0.5599340981</v>
      </c>
      <c r="Q283" s="33">
        <f t="shared" si="10"/>
        <v>0.01279317466</v>
      </c>
      <c r="R283" s="1"/>
      <c r="S283" s="16">
        <v>0.5599340953255492</v>
      </c>
      <c r="T283" s="16">
        <v>0.5727272727272728</v>
      </c>
      <c r="U283" s="16">
        <v>-0.0010228001414364085</v>
      </c>
      <c r="V283" s="16">
        <v>-0.001385754270310957</v>
      </c>
      <c r="W283" s="1"/>
      <c r="X283" s="1"/>
      <c r="Y283" s="19"/>
      <c r="Z283" s="19"/>
      <c r="AA283" s="19"/>
      <c r="AB283" s="1"/>
      <c r="AC283" s="21" t="s">
        <v>392</v>
      </c>
      <c r="AD283" s="21">
        <v>266.0</v>
      </c>
      <c r="AE283" s="21">
        <v>27.0</v>
      </c>
      <c r="AF283" s="26">
        <v>0.547058823529412</v>
      </c>
      <c r="AG283" s="27">
        <v>0.750972762645914</v>
      </c>
      <c r="AH283" s="36">
        <v>0.7220367278798</v>
      </c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26">
        <v>0.547058823529412</v>
      </c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21" t="s">
        <v>392</v>
      </c>
      <c r="BF283" s="21">
        <v>266.0</v>
      </c>
      <c r="BG283" s="21">
        <v>27.0</v>
      </c>
      <c r="BH283" s="26">
        <v>0.547058823529412</v>
      </c>
      <c r="BI283" s="27">
        <v>0.750972762645914</v>
      </c>
      <c r="BJ283" s="30">
        <f t="shared" si="11"/>
        <v>0.7232530306</v>
      </c>
      <c r="BK283" s="36">
        <v>0.7220367278798</v>
      </c>
      <c r="BL283" s="31">
        <f t="shared" si="12"/>
        <v>-0.001216302749</v>
      </c>
      <c r="BM283" s="1"/>
      <c r="BN283" s="31">
        <v>-0.00102280014143641</v>
      </c>
      <c r="BO283" s="1"/>
      <c r="BP283" s="1"/>
      <c r="BQ283" s="1">
        <f t="shared" si="15"/>
        <v>282</v>
      </c>
      <c r="BR283" s="1">
        <f t="shared" si="13"/>
        <v>0.3477188656</v>
      </c>
      <c r="BS283" s="1">
        <v>0.556923076923077</v>
      </c>
      <c r="BT283" s="1">
        <v>0.6159957627118644</v>
      </c>
      <c r="BU283" s="1">
        <v>0.6073203795752372</v>
      </c>
      <c r="BV283" s="1"/>
      <c r="BW283" s="1"/>
    </row>
    <row r="284" ht="12.0" customHeight="1">
      <c r="A284" s="39"/>
      <c r="B284" s="39"/>
      <c r="C284" s="3" t="s">
        <v>476</v>
      </c>
      <c r="D284" s="3">
        <v>384.0</v>
      </c>
      <c r="E284" s="24">
        <v>54.0</v>
      </c>
      <c r="F284" s="25">
        <v>42.0</v>
      </c>
      <c r="G284" s="24">
        <v>545.0</v>
      </c>
      <c r="H284" s="25">
        <v>232.0</v>
      </c>
      <c r="I284" s="26">
        <f t="shared" si="2"/>
        <v>0.5625</v>
      </c>
      <c r="J284" s="27">
        <f t="shared" si="3"/>
        <v>0.7014157014</v>
      </c>
      <c r="K284" s="28">
        <f t="shared" si="4"/>
        <v>0.686139748</v>
      </c>
      <c r="L284" s="29">
        <f t="shared" si="5"/>
        <v>0.3276059565</v>
      </c>
      <c r="M284" s="10">
        <f t="shared" si="6"/>
        <v>8.09375</v>
      </c>
      <c r="N284" s="30">
        <f t="shared" si="7"/>
        <v>0.6822148443</v>
      </c>
      <c r="O284" s="31">
        <f t="shared" si="8"/>
        <v>0.003924903709</v>
      </c>
      <c r="P284" s="32">
        <f t="shared" si="9"/>
        <v>0.7059749042</v>
      </c>
      <c r="Q284" s="33">
        <f t="shared" si="10"/>
        <v>-0.004559202799</v>
      </c>
      <c r="R284" s="1"/>
      <c r="S284" s="16">
        <v>0.7059749024192513</v>
      </c>
      <c r="T284" s="16">
        <v>0.7014157014157014</v>
      </c>
      <c r="U284" s="16">
        <v>-0.001003216492807546</v>
      </c>
      <c r="V284" s="16">
        <v>-0.001384159964478049</v>
      </c>
      <c r="W284" s="1"/>
      <c r="X284" s="1"/>
      <c r="Y284" s="19"/>
      <c r="Z284" s="19"/>
      <c r="AA284" s="19"/>
      <c r="AB284" s="1"/>
      <c r="AC284" s="21" t="s">
        <v>175</v>
      </c>
      <c r="AD284" s="21">
        <v>85.0</v>
      </c>
      <c r="AE284" s="21">
        <v>27.0</v>
      </c>
      <c r="AF284" s="26">
        <v>0.548387096774194</v>
      </c>
      <c r="AG284" s="27">
        <v>0.721635883905013</v>
      </c>
      <c r="AH284" s="36">
        <v>0.708536585365854</v>
      </c>
      <c r="AI284" s="1"/>
      <c r="AJ284" s="1"/>
      <c r="AK284" s="1"/>
      <c r="AL284" s="1"/>
      <c r="AM284" s="1"/>
      <c r="AN284" s="1"/>
      <c r="AO284" s="1" t="s">
        <v>23</v>
      </c>
      <c r="AP284" s="1" t="s">
        <v>7</v>
      </c>
      <c r="AQ284" s="1" t="s">
        <v>24</v>
      </c>
      <c r="AR284" s="1" t="s">
        <v>25</v>
      </c>
      <c r="AS284" s="1"/>
      <c r="AT284" s="26">
        <v>0.548387096774194</v>
      </c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21" t="s">
        <v>175</v>
      </c>
      <c r="BF284" s="21">
        <v>85.0</v>
      </c>
      <c r="BG284" s="21">
        <v>27.0</v>
      </c>
      <c r="BH284" s="26">
        <v>0.548387096774194</v>
      </c>
      <c r="BI284" s="27">
        <v>0.721635883905013</v>
      </c>
      <c r="BJ284" s="30">
        <f t="shared" si="11"/>
        <v>0.6980536334</v>
      </c>
      <c r="BK284" s="36">
        <v>0.708536585365854</v>
      </c>
      <c r="BL284" s="31">
        <f t="shared" si="12"/>
        <v>0.010482952</v>
      </c>
      <c r="BM284" s="1"/>
      <c r="BN284" s="31">
        <v>-0.00100321649280755</v>
      </c>
      <c r="BO284" s="1"/>
      <c r="BP284" s="1"/>
      <c r="BQ284" s="1">
        <f t="shared" si="15"/>
        <v>283</v>
      </c>
      <c r="BR284" s="1">
        <f t="shared" si="13"/>
        <v>0.3489519112</v>
      </c>
      <c r="BS284" s="1">
        <v>0.3804347826086957</v>
      </c>
      <c r="BT284" s="1">
        <v>0.6295918367346939</v>
      </c>
      <c r="BU284" s="1">
        <v>0.6082089552238806</v>
      </c>
      <c r="BV284" s="1"/>
      <c r="BW284" s="1"/>
    </row>
    <row r="285" ht="12.0" customHeight="1">
      <c r="A285" s="39"/>
      <c r="B285" s="39"/>
      <c r="C285" s="3" t="s">
        <v>420</v>
      </c>
      <c r="D285" s="3">
        <v>385.0</v>
      </c>
      <c r="E285" s="24">
        <v>1.0</v>
      </c>
      <c r="F285" s="25">
        <v>1.0</v>
      </c>
      <c r="G285" s="24">
        <v>6.0</v>
      </c>
      <c r="H285" s="25">
        <v>5.0</v>
      </c>
      <c r="I285" s="26">
        <f t="shared" si="2"/>
        <v>0.5</v>
      </c>
      <c r="J285" s="27">
        <f t="shared" si="3"/>
        <v>0.5454545455</v>
      </c>
      <c r="K285" s="28">
        <f t="shared" si="4"/>
        <v>0.5384615385</v>
      </c>
      <c r="L285" s="29">
        <f t="shared" si="5"/>
        <v>0.4615384615</v>
      </c>
      <c r="M285" s="10">
        <f t="shared" si="6"/>
        <v>5.5</v>
      </c>
      <c r="N285" s="30">
        <f t="shared" si="7"/>
        <v>0.5394206609</v>
      </c>
      <c r="O285" s="31">
        <f t="shared" si="8"/>
        <v>-0.0009591224525</v>
      </c>
      <c r="P285" s="32">
        <f t="shared" si="9"/>
        <v>0.5443558943</v>
      </c>
      <c r="Q285" s="33">
        <f t="shared" si="10"/>
        <v>0.001098651148</v>
      </c>
      <c r="R285" s="1"/>
      <c r="S285" s="16">
        <v>0.5443558929074095</v>
      </c>
      <c r="T285" s="16">
        <v>0.5454545454545454</v>
      </c>
      <c r="U285" s="16">
        <v>-0.0010028856627716243</v>
      </c>
      <c r="V285" s="16">
        <v>-0.0013555146021310138</v>
      </c>
      <c r="W285" s="1"/>
      <c r="X285" s="1"/>
      <c r="Y285" s="19"/>
      <c r="Z285" s="19"/>
      <c r="AA285" s="19"/>
      <c r="AB285" s="1"/>
      <c r="AC285" s="21" t="s">
        <v>73</v>
      </c>
      <c r="AD285" s="21">
        <v>22.0</v>
      </c>
      <c r="AE285" s="21">
        <v>27.0</v>
      </c>
      <c r="AF285" s="26">
        <v>0.548387096774194</v>
      </c>
      <c r="AG285" s="27">
        <v>0.793548387096774</v>
      </c>
      <c r="AH285" s="36">
        <v>0.752688172043011</v>
      </c>
      <c r="AI285" s="1"/>
      <c r="AJ285" s="1"/>
      <c r="AK285" s="1"/>
      <c r="AL285" s="1"/>
      <c r="AM285" s="1"/>
      <c r="AN285" s="1"/>
      <c r="AO285" s="1">
        <v>8.0</v>
      </c>
      <c r="AP285" s="16">
        <f>16.85%</f>
        <v>0.1685</v>
      </c>
      <c r="AQ285" s="1">
        <v>0.9021314</v>
      </c>
      <c r="AR285" s="1">
        <v>0.0196623</v>
      </c>
      <c r="AS285" s="1"/>
      <c r="AT285" s="26">
        <v>0.548387096774194</v>
      </c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21" t="s">
        <v>73</v>
      </c>
      <c r="BF285" s="21">
        <v>22.0</v>
      </c>
      <c r="BG285" s="21">
        <v>27.0</v>
      </c>
      <c r="BH285" s="26">
        <v>0.548387096774194</v>
      </c>
      <c r="BI285" s="27">
        <v>0.793548387096774</v>
      </c>
      <c r="BJ285" s="30">
        <f t="shared" si="11"/>
        <v>0.760158199</v>
      </c>
      <c r="BK285" s="36">
        <v>0.752688172043011</v>
      </c>
      <c r="BL285" s="31">
        <f t="shared" si="12"/>
        <v>-0.007470026983</v>
      </c>
      <c r="BM285" s="1"/>
      <c r="BN285" s="31">
        <v>-0.00100288566277162</v>
      </c>
      <c r="BO285" s="1"/>
      <c r="BP285" s="1"/>
      <c r="BQ285" s="1">
        <f t="shared" si="15"/>
        <v>284</v>
      </c>
      <c r="BR285" s="1">
        <f t="shared" si="13"/>
        <v>0.3501849568</v>
      </c>
      <c r="BS285" s="1">
        <v>0.5570776255707762</v>
      </c>
      <c r="BT285" s="1">
        <v>0.624</v>
      </c>
      <c r="BU285" s="1">
        <v>0.608875128998968</v>
      </c>
      <c r="BV285" s="1"/>
      <c r="BW285" s="1"/>
    </row>
    <row r="286" ht="12.0" customHeight="1">
      <c r="A286" s="39"/>
      <c r="B286" s="39"/>
      <c r="C286" s="3" t="s">
        <v>477</v>
      </c>
      <c r="D286" s="3">
        <v>388.0</v>
      </c>
      <c r="E286" s="24">
        <v>85.0</v>
      </c>
      <c r="F286" s="25">
        <v>62.0</v>
      </c>
      <c r="G286" s="24">
        <v>748.0</v>
      </c>
      <c r="H286" s="25">
        <v>287.0</v>
      </c>
      <c r="I286" s="26">
        <f t="shared" si="2"/>
        <v>0.5782312925</v>
      </c>
      <c r="J286" s="27">
        <f t="shared" si="3"/>
        <v>0.722705314</v>
      </c>
      <c r="K286" s="28">
        <f t="shared" si="4"/>
        <v>0.7047377327</v>
      </c>
      <c r="L286" s="29">
        <f t="shared" si="5"/>
        <v>0.3147208122</v>
      </c>
      <c r="M286" s="10">
        <f t="shared" si="6"/>
        <v>7.040816327</v>
      </c>
      <c r="N286" s="30">
        <f t="shared" si="7"/>
        <v>0.7023727981</v>
      </c>
      <c r="O286" s="31">
        <f t="shared" si="8"/>
        <v>0.002364934563</v>
      </c>
      <c r="P286" s="32">
        <f t="shared" si="9"/>
        <v>0.7254622163</v>
      </c>
      <c r="Q286" s="33">
        <f t="shared" si="10"/>
        <v>-0.002756902306</v>
      </c>
      <c r="R286" s="1"/>
      <c r="S286" s="16">
        <v>0.7254622144114782</v>
      </c>
      <c r="T286" s="16">
        <v>0.7227053140096619</v>
      </c>
      <c r="U286" s="16">
        <v>-9.98704674323836E-4</v>
      </c>
      <c r="V286" s="16">
        <v>-0.0013487612539178073</v>
      </c>
      <c r="W286" s="1"/>
      <c r="X286" s="1"/>
      <c r="Y286" s="19"/>
      <c r="Z286" s="19"/>
      <c r="AA286" s="19"/>
      <c r="AB286" s="1"/>
      <c r="AC286" s="21" t="s">
        <v>478</v>
      </c>
      <c r="AD286" s="21">
        <v>461.0</v>
      </c>
      <c r="AE286" s="21">
        <v>27.0</v>
      </c>
      <c r="AF286" s="26">
        <v>0.54863813229572</v>
      </c>
      <c r="AG286" s="27">
        <v>0.638689866939611</v>
      </c>
      <c r="AH286" s="36">
        <v>0.619935170178282</v>
      </c>
      <c r="AI286" s="1"/>
      <c r="AJ286" s="1"/>
      <c r="AK286" s="1"/>
      <c r="AL286" s="1"/>
      <c r="AM286" s="1"/>
      <c r="AN286" s="1"/>
      <c r="AO286" s="1">
        <v>11.0</v>
      </c>
      <c r="AP286" s="16">
        <f>23.376666666%</f>
        <v>0.2337666667</v>
      </c>
      <c r="AQ286" s="1">
        <v>0.9365345</v>
      </c>
      <c r="AR286" s="1">
        <v>0.0128751</v>
      </c>
      <c r="AS286" s="1"/>
      <c r="AT286" s="26">
        <v>0.54863813229572</v>
      </c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21" t="s">
        <v>478</v>
      </c>
      <c r="BF286" s="21">
        <v>461.0</v>
      </c>
      <c r="BG286" s="21">
        <v>27.0</v>
      </c>
      <c r="BH286" s="26">
        <v>0.54863813229572</v>
      </c>
      <c r="BI286" s="27">
        <v>0.638689866939611</v>
      </c>
      <c r="BJ286" s="30">
        <f t="shared" si="11"/>
        <v>0.626451685</v>
      </c>
      <c r="BK286" s="36">
        <v>0.619935170178282</v>
      </c>
      <c r="BL286" s="31">
        <f t="shared" si="12"/>
        <v>-0.006516514788</v>
      </c>
      <c r="BM286" s="1"/>
      <c r="BN286" s="31">
        <v>-9.98704674323836E-4</v>
      </c>
      <c r="BO286" s="1"/>
      <c r="BP286" s="1"/>
      <c r="BQ286" s="1">
        <f t="shared" si="15"/>
        <v>285</v>
      </c>
      <c r="BR286" s="1">
        <f t="shared" si="13"/>
        <v>0.3514180025</v>
      </c>
      <c r="BS286" s="1">
        <v>0.39869281045751637</v>
      </c>
      <c r="BT286" s="1">
        <v>0.6422680412371135</v>
      </c>
      <c r="BU286" s="1">
        <v>0.6090828138913624</v>
      </c>
      <c r="BV286" s="1"/>
      <c r="BW286" s="1"/>
    </row>
    <row r="287" ht="12.0" customHeight="1">
      <c r="A287" s="39"/>
      <c r="B287" s="39"/>
      <c r="C287" s="3" t="s">
        <v>201</v>
      </c>
      <c r="D287" s="3">
        <v>391.0</v>
      </c>
      <c r="E287" s="24">
        <v>43.0</v>
      </c>
      <c r="F287" s="25">
        <v>75.0</v>
      </c>
      <c r="G287" s="24">
        <v>650.0</v>
      </c>
      <c r="H287" s="25">
        <v>600.0</v>
      </c>
      <c r="I287" s="26">
        <f t="shared" si="2"/>
        <v>0.3644067797</v>
      </c>
      <c r="J287" s="27">
        <f t="shared" si="3"/>
        <v>0.52</v>
      </c>
      <c r="K287" s="28">
        <f t="shared" si="4"/>
        <v>0.5065789474</v>
      </c>
      <c r="L287" s="29">
        <f t="shared" si="5"/>
        <v>0.4700292398</v>
      </c>
      <c r="M287" s="10">
        <f t="shared" si="6"/>
        <v>10.59322034</v>
      </c>
      <c r="N287" s="30">
        <f t="shared" si="7"/>
        <v>0.5029081093</v>
      </c>
      <c r="O287" s="31">
        <f t="shared" si="8"/>
        <v>0.003670838037</v>
      </c>
      <c r="P287" s="32">
        <f t="shared" si="9"/>
        <v>0.5240818606</v>
      </c>
      <c r="Q287" s="33">
        <f t="shared" si="10"/>
        <v>-0.004081860649</v>
      </c>
      <c r="R287" s="1"/>
      <c r="S287" s="16">
        <v>0.5240818599275295</v>
      </c>
      <c r="T287" s="16">
        <v>0.52</v>
      </c>
      <c r="U287" s="16">
        <v>-9.913258142458803E-4</v>
      </c>
      <c r="V287" s="16">
        <v>-0.001315114016812502</v>
      </c>
      <c r="W287" s="1"/>
      <c r="X287" s="1"/>
      <c r="Y287" s="19"/>
      <c r="Z287" s="19"/>
      <c r="AA287" s="19"/>
      <c r="AB287" s="1"/>
      <c r="AC287" s="21" t="s">
        <v>479</v>
      </c>
      <c r="AD287" s="21">
        <v>726.0</v>
      </c>
      <c r="AE287" s="21">
        <v>27.0</v>
      </c>
      <c r="AF287" s="26">
        <v>0.548872180451128</v>
      </c>
      <c r="AG287" s="27">
        <v>0.592088197146563</v>
      </c>
      <c r="AH287" s="36">
        <v>0.585730088495575</v>
      </c>
      <c r="AI287" s="1"/>
      <c r="AJ287" s="1"/>
      <c r="AK287" s="1"/>
      <c r="AL287" s="1"/>
      <c r="AM287" s="1"/>
      <c r="AN287" s="1"/>
      <c r="AO287" s="1">
        <v>12.0</v>
      </c>
      <c r="AP287" s="16">
        <f>25.18%</f>
        <v>0.2518</v>
      </c>
      <c r="AQ287" s="1">
        <v>0.8973886</v>
      </c>
      <c r="AR287" s="1">
        <v>0.02544337</v>
      </c>
      <c r="AS287" s="1"/>
      <c r="AT287" s="26">
        <v>0.548872180451128</v>
      </c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21" t="s">
        <v>479</v>
      </c>
      <c r="BF287" s="21">
        <v>726.0</v>
      </c>
      <c r="BG287" s="21">
        <v>27.0</v>
      </c>
      <c r="BH287" s="26">
        <v>0.548872180451128</v>
      </c>
      <c r="BI287" s="27">
        <v>0.592088197146563</v>
      </c>
      <c r="BJ287" s="30">
        <f t="shared" si="11"/>
        <v>0.5862394717</v>
      </c>
      <c r="BK287" s="36">
        <v>0.585730088495575</v>
      </c>
      <c r="BL287" s="31">
        <f t="shared" si="12"/>
        <v>-0.0005093832235</v>
      </c>
      <c r="BM287" s="1"/>
      <c r="BN287" s="31">
        <v>-9.9132581424588E-4</v>
      </c>
      <c r="BO287" s="1"/>
      <c r="BP287" s="1"/>
      <c r="BQ287" s="1">
        <f t="shared" si="15"/>
        <v>286</v>
      </c>
      <c r="BR287" s="1">
        <f t="shared" si="13"/>
        <v>0.3526510481</v>
      </c>
      <c r="BS287" s="1">
        <v>0.5280898876404494</v>
      </c>
      <c r="BT287" s="1">
        <v>0.618204804045512</v>
      </c>
      <c r="BU287" s="1">
        <v>0.6090909090909091</v>
      </c>
      <c r="BV287" s="1"/>
      <c r="BW287" s="1"/>
    </row>
    <row r="288" ht="12.0" customHeight="1">
      <c r="A288" s="39"/>
      <c r="B288" s="39"/>
      <c r="C288" s="3" t="s">
        <v>480</v>
      </c>
      <c r="D288" s="3">
        <v>392.0</v>
      </c>
      <c r="E288" s="24">
        <v>5.0</v>
      </c>
      <c r="F288" s="25">
        <v>3.0</v>
      </c>
      <c r="G288" s="24">
        <v>36.0</v>
      </c>
      <c r="H288" s="25">
        <v>28.0</v>
      </c>
      <c r="I288" s="26">
        <f t="shared" si="2"/>
        <v>0.625</v>
      </c>
      <c r="J288" s="27">
        <f t="shared" si="3"/>
        <v>0.5625</v>
      </c>
      <c r="K288" s="28">
        <f t="shared" si="4"/>
        <v>0.5694444444</v>
      </c>
      <c r="L288" s="29">
        <f t="shared" si="5"/>
        <v>0.4583333333</v>
      </c>
      <c r="M288" s="10">
        <f t="shared" si="6"/>
        <v>8</v>
      </c>
      <c r="N288" s="30">
        <f t="shared" si="7"/>
        <v>0.5723716792</v>
      </c>
      <c r="O288" s="31">
        <f t="shared" si="8"/>
        <v>-0.002927234788</v>
      </c>
      <c r="P288" s="32">
        <f t="shared" si="9"/>
        <v>0.5590511225</v>
      </c>
      <c r="Q288" s="33">
        <f t="shared" si="10"/>
        <v>0.003448877512</v>
      </c>
      <c r="R288" s="1"/>
      <c r="S288" s="16">
        <v>0.559051120239852</v>
      </c>
      <c r="T288" s="16">
        <v>0.5625</v>
      </c>
      <c r="U288" s="16">
        <v>-9.899021399066843E-4</v>
      </c>
      <c r="V288" s="16">
        <v>-0.0013074717976021555</v>
      </c>
      <c r="W288" s="1"/>
      <c r="X288" s="1"/>
      <c r="Y288" s="19"/>
      <c r="Z288" s="19"/>
      <c r="AA288" s="19"/>
      <c r="AB288" s="1"/>
      <c r="AC288" s="21" t="s">
        <v>85</v>
      </c>
      <c r="AD288" s="21">
        <v>30.0</v>
      </c>
      <c r="AE288" s="21">
        <v>27.0</v>
      </c>
      <c r="AF288" s="26">
        <v>0.549019607843137</v>
      </c>
      <c r="AG288" s="27">
        <v>0.764267990074442</v>
      </c>
      <c r="AH288" s="36">
        <v>0.751458576429405</v>
      </c>
      <c r="AI288" s="1"/>
      <c r="AJ288" s="1"/>
      <c r="AK288" s="1"/>
      <c r="AL288" s="1"/>
      <c r="AM288" s="1"/>
      <c r="AN288" s="1"/>
      <c r="AO288" s="1">
        <v>13.0</v>
      </c>
      <c r="AP288" s="16">
        <f t="shared" ref="AP288:AP289" si="41">0.01+(2*AO288)/100</f>
        <v>0.27</v>
      </c>
      <c r="AQ288" s="1">
        <v>0.90695238</v>
      </c>
      <c r="AR288" s="1">
        <v>0.0228222</v>
      </c>
      <c r="AS288" s="1"/>
      <c r="AT288" s="26">
        <v>0.549019607843137</v>
      </c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21" t="s">
        <v>85</v>
      </c>
      <c r="BF288" s="21">
        <v>30.0</v>
      </c>
      <c r="BG288" s="21">
        <v>27.0</v>
      </c>
      <c r="BH288" s="26">
        <v>0.549019607843137</v>
      </c>
      <c r="BI288" s="27">
        <v>0.764267990074442</v>
      </c>
      <c r="BJ288" s="30">
        <f t="shared" si="11"/>
        <v>0.734934774</v>
      </c>
      <c r="BK288" s="36">
        <v>0.751458576429405</v>
      </c>
      <c r="BL288" s="31">
        <f t="shared" si="12"/>
        <v>0.01652380244</v>
      </c>
      <c r="BM288" s="1"/>
      <c r="BN288" s="31">
        <v>-9.89902139906795E-4</v>
      </c>
      <c r="BO288" s="1"/>
      <c r="BP288" s="1"/>
      <c r="BQ288" s="1">
        <f t="shared" si="15"/>
        <v>287</v>
      </c>
      <c r="BR288" s="1">
        <f t="shared" si="13"/>
        <v>0.3538840937</v>
      </c>
      <c r="BS288" s="1">
        <v>0.651685393258427</v>
      </c>
      <c r="BT288" s="1">
        <v>0.6026615969581749</v>
      </c>
      <c r="BU288" s="1">
        <v>0.6097560975609756</v>
      </c>
      <c r="BV288" s="1"/>
      <c r="BW288" s="1"/>
    </row>
    <row r="289" ht="12.0" customHeight="1">
      <c r="A289" s="39"/>
      <c r="B289" s="39"/>
      <c r="C289" s="3" t="s">
        <v>481</v>
      </c>
      <c r="D289" s="3">
        <v>394.0</v>
      </c>
      <c r="E289" s="24">
        <v>3.0</v>
      </c>
      <c r="F289" s="25">
        <v>1.0</v>
      </c>
      <c r="G289" s="24">
        <v>36.0</v>
      </c>
      <c r="H289" s="25">
        <v>22.0</v>
      </c>
      <c r="I289" s="26">
        <f t="shared" si="2"/>
        <v>0.75</v>
      </c>
      <c r="J289" s="27">
        <f t="shared" si="3"/>
        <v>0.6206896552</v>
      </c>
      <c r="K289" s="28">
        <f t="shared" si="4"/>
        <v>0.6290322581</v>
      </c>
      <c r="L289" s="29">
        <f t="shared" si="5"/>
        <v>0.4032258065</v>
      </c>
      <c r="M289" s="10">
        <f t="shared" si="6"/>
        <v>14.5</v>
      </c>
      <c r="N289" s="30">
        <f t="shared" si="7"/>
        <v>0.6441051556</v>
      </c>
      <c r="O289" s="31">
        <f t="shared" si="8"/>
        <v>-0.01507289758</v>
      </c>
      <c r="P289" s="32">
        <f t="shared" si="9"/>
        <v>0.6024083967</v>
      </c>
      <c r="Q289" s="33">
        <f t="shared" si="10"/>
        <v>0.01828125844</v>
      </c>
      <c r="R289" s="1"/>
      <c r="S289" s="16">
        <v>0.6024083934034519</v>
      </c>
      <c r="T289" s="16">
        <v>0.6206896551724138</v>
      </c>
      <c r="U289" s="16">
        <v>-9.84428894493683E-4</v>
      </c>
      <c r="V289" s="16">
        <v>-0.00127294381220866</v>
      </c>
      <c r="W289" s="1"/>
      <c r="X289" s="1"/>
      <c r="Y289" s="19"/>
      <c r="Z289" s="19"/>
      <c r="AA289" s="19"/>
      <c r="AB289" s="1"/>
      <c r="AC289" s="21" t="s">
        <v>482</v>
      </c>
      <c r="AD289" s="21">
        <v>442.0</v>
      </c>
      <c r="AE289" s="21">
        <v>27.0</v>
      </c>
      <c r="AF289" s="26">
        <v>0.549450549450549</v>
      </c>
      <c r="AG289" s="27">
        <v>0.66951566951567</v>
      </c>
      <c r="AH289" s="36">
        <v>0.659965034965035</v>
      </c>
      <c r="AI289" s="1"/>
      <c r="AJ289" s="1"/>
      <c r="AK289" s="1"/>
      <c r="AL289" s="1"/>
      <c r="AM289" s="1"/>
      <c r="AN289" s="1"/>
      <c r="AO289" s="1">
        <v>14.0</v>
      </c>
      <c r="AP289" s="16">
        <f t="shared" si="41"/>
        <v>0.29</v>
      </c>
      <c r="AQ289" s="1">
        <v>0.94231821</v>
      </c>
      <c r="AR289" s="1">
        <v>0.012782237</v>
      </c>
      <c r="AS289" s="1"/>
      <c r="AT289" s="26">
        <v>0.549450549450549</v>
      </c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21" t="s">
        <v>482</v>
      </c>
      <c r="BF289" s="21">
        <v>442.0</v>
      </c>
      <c r="BG289" s="21">
        <v>27.0</v>
      </c>
      <c r="BH289" s="26">
        <v>0.549450549450549</v>
      </c>
      <c r="BI289" s="27">
        <v>0.66951566951567</v>
      </c>
      <c r="BJ289" s="30">
        <f t="shared" si="11"/>
        <v>0.6531683453</v>
      </c>
      <c r="BK289" s="36">
        <v>0.659965034965035</v>
      </c>
      <c r="BL289" s="31">
        <f t="shared" si="12"/>
        <v>0.00679668969</v>
      </c>
      <c r="BM289" s="1"/>
      <c r="BN289" s="31">
        <v>-9.84428894493683E-4</v>
      </c>
      <c r="BO289" s="1"/>
      <c r="BP289" s="1"/>
      <c r="BQ289" s="1">
        <f t="shared" si="15"/>
        <v>288</v>
      </c>
      <c r="BR289" s="1">
        <f t="shared" si="13"/>
        <v>0.3551171393</v>
      </c>
      <c r="BS289" s="1">
        <v>0.5142857142857142</v>
      </c>
      <c r="BT289" s="1">
        <v>0.6193181818181818</v>
      </c>
      <c r="BU289" s="1">
        <v>0.6098191214470284</v>
      </c>
      <c r="BV289" s="1"/>
      <c r="BW289" s="1"/>
    </row>
    <row r="290" ht="12.0" customHeight="1">
      <c r="A290" s="39"/>
      <c r="B290" s="39"/>
      <c r="C290" s="3" t="s">
        <v>483</v>
      </c>
      <c r="D290" s="3">
        <v>395.0</v>
      </c>
      <c r="E290" s="24">
        <v>40.0</v>
      </c>
      <c r="F290" s="25">
        <v>24.0</v>
      </c>
      <c r="G290" s="24">
        <v>133.0</v>
      </c>
      <c r="H290" s="25">
        <v>66.0</v>
      </c>
      <c r="I290" s="26">
        <f t="shared" si="2"/>
        <v>0.625</v>
      </c>
      <c r="J290" s="27">
        <f t="shared" si="3"/>
        <v>0.6683417085</v>
      </c>
      <c r="K290" s="28">
        <f t="shared" si="4"/>
        <v>0.6577946768</v>
      </c>
      <c r="L290" s="29">
        <f t="shared" si="5"/>
        <v>0.4030418251</v>
      </c>
      <c r="M290" s="10">
        <f t="shared" si="6"/>
        <v>3.109375</v>
      </c>
      <c r="N290" s="30">
        <f t="shared" si="7"/>
        <v>0.6622048294</v>
      </c>
      <c r="O290" s="31">
        <f t="shared" si="8"/>
        <v>-0.004410152552</v>
      </c>
      <c r="P290" s="32">
        <f t="shared" si="9"/>
        <v>0.6631456525</v>
      </c>
      <c r="Q290" s="33">
        <f t="shared" si="10"/>
        <v>0.005196056026</v>
      </c>
      <c r="R290" s="1"/>
      <c r="S290" s="16">
        <v>0.6631456502682929</v>
      </c>
      <c r="T290" s="16">
        <v>0.6683417085427136</v>
      </c>
      <c r="U290" s="16">
        <v>-9.844215351875185E-4</v>
      </c>
      <c r="V290" s="16">
        <v>-0.001251800401353309</v>
      </c>
      <c r="W290" s="1"/>
      <c r="X290" s="1"/>
      <c r="Y290" s="19"/>
      <c r="Z290" s="19"/>
      <c r="AA290" s="19"/>
      <c r="AB290" s="1"/>
      <c r="AC290" s="21" t="s">
        <v>484</v>
      </c>
      <c r="AD290" s="21">
        <v>685.0</v>
      </c>
      <c r="AE290" s="21">
        <v>27.0</v>
      </c>
      <c r="AF290" s="26">
        <v>0.55</v>
      </c>
      <c r="AG290" s="27">
        <v>0.533246414602347</v>
      </c>
      <c r="AH290" s="36">
        <v>0.53482880755608</v>
      </c>
      <c r="AI290" s="1"/>
      <c r="AJ290" s="1"/>
      <c r="AK290" s="1"/>
      <c r="AL290" s="1"/>
      <c r="AM290" s="1"/>
      <c r="AN290" s="1"/>
      <c r="AO290" s="1">
        <v>15.0</v>
      </c>
      <c r="AP290" s="16">
        <f>30.89%</f>
        <v>0.3089</v>
      </c>
      <c r="AQ290" s="1">
        <v>0.8950400233</v>
      </c>
      <c r="AR290" s="1">
        <v>0.034430488</v>
      </c>
      <c r="AS290" s="1"/>
      <c r="AT290" s="26">
        <v>0.55</v>
      </c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21" t="s">
        <v>484</v>
      </c>
      <c r="BF290" s="21">
        <v>685.0</v>
      </c>
      <c r="BG290" s="21">
        <v>27.0</v>
      </c>
      <c r="BH290" s="26">
        <v>0.55</v>
      </c>
      <c r="BI290" s="27">
        <v>0.533246414602347</v>
      </c>
      <c r="BJ290" s="30">
        <f t="shared" si="11"/>
        <v>0.5355925662</v>
      </c>
      <c r="BK290" s="36">
        <v>0.53482880755608</v>
      </c>
      <c r="BL290" s="31">
        <f t="shared" si="12"/>
        <v>-0.0007637586735</v>
      </c>
      <c r="BM290" s="1"/>
      <c r="BN290" s="31">
        <v>-9.84421535187519E-4</v>
      </c>
      <c r="BO290" s="1"/>
      <c r="BP290" s="1"/>
      <c r="BQ290" s="1">
        <f t="shared" si="15"/>
        <v>289</v>
      </c>
      <c r="BR290" s="1">
        <f t="shared" si="13"/>
        <v>0.356350185</v>
      </c>
      <c r="BS290" s="1">
        <v>0.5700325732899023</v>
      </c>
      <c r="BT290" s="1">
        <v>0.6174112256586484</v>
      </c>
      <c r="BU290" s="1">
        <v>0.6103263516804676</v>
      </c>
      <c r="BV290" s="1"/>
      <c r="BW290" s="1"/>
    </row>
    <row r="291" ht="12.0" customHeight="1">
      <c r="A291" s="39"/>
      <c r="B291" s="39"/>
      <c r="C291" s="3" t="s">
        <v>485</v>
      </c>
      <c r="D291" s="3">
        <v>396.0</v>
      </c>
      <c r="E291" s="24">
        <v>9.0</v>
      </c>
      <c r="F291" s="25">
        <v>1.0</v>
      </c>
      <c r="G291" s="24">
        <v>16.0</v>
      </c>
      <c r="H291" s="25">
        <v>6.0</v>
      </c>
      <c r="I291" s="26">
        <f t="shared" si="2"/>
        <v>0.9</v>
      </c>
      <c r="J291" s="27">
        <f t="shared" si="3"/>
        <v>0.7272727273</v>
      </c>
      <c r="K291" s="28">
        <f t="shared" si="4"/>
        <v>0.78125</v>
      </c>
      <c r="L291" s="29">
        <f t="shared" si="5"/>
        <v>0.46875</v>
      </c>
      <c r="M291" s="10">
        <f t="shared" si="6"/>
        <v>2.2</v>
      </c>
      <c r="N291" s="30">
        <f t="shared" si="7"/>
        <v>0.7632005545</v>
      </c>
      <c r="O291" s="31">
        <f t="shared" si="8"/>
        <v>0.01804944553</v>
      </c>
      <c r="P291" s="32">
        <f t="shared" si="9"/>
        <v>0.7499650148</v>
      </c>
      <c r="Q291" s="33">
        <f t="shared" si="10"/>
        <v>-0.02269228757</v>
      </c>
      <c r="R291" s="1"/>
      <c r="S291" s="16">
        <v>0.7499650098650111</v>
      </c>
      <c r="T291" s="16">
        <v>0.7272727272727273</v>
      </c>
      <c r="U291" s="16">
        <v>-9.758733093239158E-4</v>
      </c>
      <c r="V291" s="16">
        <v>-0.0012443117262977421</v>
      </c>
      <c r="W291" s="1"/>
      <c r="X291" s="1"/>
      <c r="Y291" s="19"/>
      <c r="Z291" s="19"/>
      <c r="AA291" s="19"/>
      <c r="AB291" s="1"/>
      <c r="AC291" s="21" t="s">
        <v>356</v>
      </c>
      <c r="AD291" s="21">
        <v>227.0</v>
      </c>
      <c r="AE291" s="21">
        <v>27.0</v>
      </c>
      <c r="AF291" s="26">
        <v>0.551839464882943</v>
      </c>
      <c r="AG291" s="27">
        <v>0.579955784819455</v>
      </c>
      <c r="AH291" s="36">
        <v>0.57487922705314</v>
      </c>
      <c r="AI291" s="1"/>
      <c r="AJ291" s="1"/>
      <c r="AK291" s="1"/>
      <c r="AL291" s="1"/>
      <c r="AM291" s="1"/>
      <c r="AN291" s="1"/>
      <c r="AO291" s="1">
        <v>16.0</v>
      </c>
      <c r="AP291" s="16">
        <f t="shared" ref="AP291:AP293" si="42">0.01+(2*AO291)/100</f>
        <v>0.33</v>
      </c>
      <c r="AQ291" s="1">
        <v>0.85642864</v>
      </c>
      <c r="AR291" s="1">
        <v>0.051511264</v>
      </c>
      <c r="AS291" s="1"/>
      <c r="AT291" s="26">
        <v>0.551839464882943</v>
      </c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21" t="s">
        <v>356</v>
      </c>
      <c r="BF291" s="21">
        <v>227.0</v>
      </c>
      <c r="BG291" s="21">
        <v>27.0</v>
      </c>
      <c r="BH291" s="26">
        <v>0.551839464882943</v>
      </c>
      <c r="BI291" s="27">
        <v>0.579955784819455</v>
      </c>
      <c r="BJ291" s="30">
        <f t="shared" si="11"/>
        <v>0.576168703</v>
      </c>
      <c r="BK291" s="36">
        <v>0.57487922705314</v>
      </c>
      <c r="BL291" s="31">
        <f t="shared" si="12"/>
        <v>-0.0012894759</v>
      </c>
      <c r="BM291" s="1"/>
      <c r="BN291" s="31">
        <v>-9.75873309323916E-4</v>
      </c>
      <c r="BO291" s="1"/>
      <c r="BP291" s="1"/>
      <c r="BQ291" s="1">
        <f t="shared" si="15"/>
        <v>290</v>
      </c>
      <c r="BR291" s="1">
        <f t="shared" si="13"/>
        <v>0.3575832306</v>
      </c>
      <c r="BS291" s="1">
        <v>0.6222222222222222</v>
      </c>
      <c r="BT291" s="1">
        <v>0.608</v>
      </c>
      <c r="BU291" s="1">
        <v>0.6110236220472441</v>
      </c>
      <c r="BV291" s="1"/>
      <c r="BW291" s="1"/>
    </row>
    <row r="292" ht="12.0" customHeight="1">
      <c r="A292" s="39"/>
      <c r="B292" s="39"/>
      <c r="C292" s="3" t="s">
        <v>155</v>
      </c>
      <c r="D292" s="3">
        <v>399.0</v>
      </c>
      <c r="E292" s="24">
        <v>3.0</v>
      </c>
      <c r="F292" s="25">
        <v>6.0</v>
      </c>
      <c r="G292" s="24">
        <v>38.0</v>
      </c>
      <c r="H292" s="25">
        <v>76.0</v>
      </c>
      <c r="I292" s="26">
        <f t="shared" si="2"/>
        <v>0.3333333333</v>
      </c>
      <c r="J292" s="27">
        <f t="shared" si="3"/>
        <v>0.3333333333</v>
      </c>
      <c r="K292" s="28">
        <f t="shared" si="4"/>
        <v>0.3333333333</v>
      </c>
      <c r="L292" s="29">
        <f t="shared" si="5"/>
        <v>0.6422764228</v>
      </c>
      <c r="M292" s="10">
        <f t="shared" si="6"/>
        <v>12.66666667</v>
      </c>
      <c r="N292" s="30">
        <f t="shared" si="7"/>
        <v>0.3315798684</v>
      </c>
      <c r="O292" s="31">
        <f t="shared" si="8"/>
        <v>0.001753464923</v>
      </c>
      <c r="P292" s="32">
        <f t="shared" si="9"/>
        <v>0.3352701503</v>
      </c>
      <c r="Q292" s="33">
        <f t="shared" si="10"/>
        <v>-0.001936816925</v>
      </c>
      <c r="R292" s="1"/>
      <c r="S292" s="16">
        <v>0.3352701496587715</v>
      </c>
      <c r="T292" s="16">
        <v>0.3333333333333333</v>
      </c>
      <c r="U292" s="16">
        <v>-9.71811345922946E-4</v>
      </c>
      <c r="V292" s="16">
        <v>-0.0011906337371767606</v>
      </c>
      <c r="W292" s="1"/>
      <c r="X292" s="1"/>
      <c r="Y292" s="19"/>
      <c r="Z292" s="19"/>
      <c r="AA292" s="19"/>
      <c r="AB292" s="1"/>
      <c r="AC292" s="21" t="s">
        <v>486</v>
      </c>
      <c r="AD292" s="21">
        <v>1018.0</v>
      </c>
      <c r="AE292" s="21">
        <v>27.0</v>
      </c>
      <c r="AF292" s="26">
        <v>0.552631578947368</v>
      </c>
      <c r="AG292" s="27">
        <v>0.614785992217899</v>
      </c>
      <c r="AH292" s="36">
        <v>0.600600600600601</v>
      </c>
      <c r="AI292" s="1"/>
      <c r="AJ292" s="1"/>
      <c r="AK292" s="1"/>
      <c r="AL292" s="1"/>
      <c r="AM292" s="1"/>
      <c r="AN292" s="1"/>
      <c r="AO292" s="1">
        <v>17.0</v>
      </c>
      <c r="AP292" s="16">
        <f t="shared" si="42"/>
        <v>0.35</v>
      </c>
      <c r="AQ292" s="1">
        <v>0.88730529</v>
      </c>
      <c r="AR292" s="1">
        <v>0.04029478</v>
      </c>
      <c r="AS292" s="1"/>
      <c r="AT292" s="26">
        <v>0.552631578947368</v>
      </c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21" t="s">
        <v>486</v>
      </c>
      <c r="BF292" s="21">
        <v>1018.0</v>
      </c>
      <c r="BG292" s="21">
        <v>27.0</v>
      </c>
      <c r="BH292" s="26">
        <v>0.552631578947368</v>
      </c>
      <c r="BI292" s="27">
        <v>0.614785992217899</v>
      </c>
      <c r="BJ292" s="30">
        <f t="shared" si="11"/>
        <v>0.6063287083</v>
      </c>
      <c r="BK292" s="36">
        <v>0.600600600600601</v>
      </c>
      <c r="BL292" s="31">
        <f t="shared" si="12"/>
        <v>-0.005728107724</v>
      </c>
      <c r="BM292" s="1"/>
      <c r="BN292" s="31">
        <v>-9.71811345922946E-4</v>
      </c>
      <c r="BO292" s="1"/>
      <c r="BP292" s="1"/>
      <c r="BQ292" s="1">
        <f t="shared" si="15"/>
        <v>291</v>
      </c>
      <c r="BR292" s="1">
        <f t="shared" si="13"/>
        <v>0.3588162762</v>
      </c>
      <c r="BS292" s="1">
        <v>0.3333333333333333</v>
      </c>
      <c r="BT292" s="1">
        <v>0.6666666666666666</v>
      </c>
      <c r="BU292" s="1">
        <v>0.6111111111111112</v>
      </c>
      <c r="BV292" s="1"/>
      <c r="BW292" s="1"/>
    </row>
    <row r="293" ht="12.0" customHeight="1">
      <c r="A293" s="39"/>
      <c r="B293" s="39"/>
      <c r="C293" s="3" t="s">
        <v>386</v>
      </c>
      <c r="D293" s="3">
        <v>406.0</v>
      </c>
      <c r="E293" s="24">
        <v>68.0</v>
      </c>
      <c r="F293" s="25">
        <v>77.0</v>
      </c>
      <c r="G293" s="24">
        <v>817.0</v>
      </c>
      <c r="H293" s="25">
        <v>788.0</v>
      </c>
      <c r="I293" s="26">
        <f t="shared" si="2"/>
        <v>0.4689655172</v>
      </c>
      <c r="J293" s="27">
        <f t="shared" si="3"/>
        <v>0.5090342679</v>
      </c>
      <c r="K293" s="28">
        <f t="shared" si="4"/>
        <v>0.5057142857</v>
      </c>
      <c r="L293" s="29">
        <f t="shared" si="5"/>
        <v>0.4891428571</v>
      </c>
      <c r="M293" s="10">
        <f t="shared" si="6"/>
        <v>11.06896552</v>
      </c>
      <c r="N293" s="30">
        <f t="shared" si="7"/>
        <v>0.5036984873</v>
      </c>
      <c r="O293" s="31">
        <f t="shared" si="8"/>
        <v>0.002015798443</v>
      </c>
      <c r="P293" s="32">
        <f t="shared" si="9"/>
        <v>0.5113275</v>
      </c>
      <c r="Q293" s="33">
        <f t="shared" si="10"/>
        <v>-0.002293232078</v>
      </c>
      <c r="R293" s="1"/>
      <c r="S293" s="16">
        <v>0.5113274987686682</v>
      </c>
      <c r="T293" s="16">
        <v>0.5090342679127726</v>
      </c>
      <c r="U293" s="16">
        <v>-9.639383794993739E-4</v>
      </c>
      <c r="V293" s="16">
        <v>-0.0011898669676541074</v>
      </c>
      <c r="W293" s="1"/>
      <c r="X293" s="1"/>
      <c r="Y293" s="19"/>
      <c r="Z293" s="19"/>
      <c r="AA293" s="19"/>
      <c r="AB293" s="1"/>
      <c r="AC293" s="21" t="s">
        <v>445</v>
      </c>
      <c r="AD293" s="21">
        <v>338.0</v>
      </c>
      <c r="AE293" s="21">
        <v>27.0</v>
      </c>
      <c r="AF293" s="26">
        <v>0.552884615384615</v>
      </c>
      <c r="AG293" s="27">
        <v>0.669586983729662</v>
      </c>
      <c r="AH293" s="36">
        <v>0.656146179401993</v>
      </c>
      <c r="AI293" s="1"/>
      <c r="AJ293" s="1"/>
      <c r="AK293" s="1"/>
      <c r="AL293" s="1"/>
      <c r="AM293" s="1"/>
      <c r="AN293" s="1"/>
      <c r="AO293" s="1">
        <v>18.0</v>
      </c>
      <c r="AP293" s="16">
        <f t="shared" si="42"/>
        <v>0.37</v>
      </c>
      <c r="AQ293" s="1">
        <v>0.8899377043</v>
      </c>
      <c r="AR293" s="1">
        <v>0.04255524</v>
      </c>
      <c r="AS293" s="1"/>
      <c r="AT293" s="26">
        <v>0.552884615384615</v>
      </c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21" t="s">
        <v>445</v>
      </c>
      <c r="BF293" s="21">
        <v>338.0</v>
      </c>
      <c r="BG293" s="21">
        <v>27.0</v>
      </c>
      <c r="BH293" s="26">
        <v>0.552884615384615</v>
      </c>
      <c r="BI293" s="27">
        <v>0.669586983729662</v>
      </c>
      <c r="BJ293" s="30">
        <f t="shared" si="11"/>
        <v>0.6536408528</v>
      </c>
      <c r="BK293" s="36">
        <v>0.656146179401993</v>
      </c>
      <c r="BL293" s="31">
        <f t="shared" si="12"/>
        <v>0.002505326631</v>
      </c>
      <c r="BM293" s="1"/>
      <c r="BN293" s="31">
        <v>-9.63938379499374E-4</v>
      </c>
      <c r="BO293" s="1"/>
      <c r="BP293" s="1"/>
      <c r="BQ293" s="1">
        <f t="shared" si="15"/>
        <v>292</v>
      </c>
      <c r="BR293" s="1">
        <f t="shared" si="13"/>
        <v>0.3600493218</v>
      </c>
      <c r="BS293" s="1">
        <v>0.5384615384615384</v>
      </c>
      <c r="BT293" s="1">
        <v>0.6224489795918368</v>
      </c>
      <c r="BU293" s="1">
        <v>0.6126126126126126</v>
      </c>
      <c r="BV293" s="1"/>
      <c r="BW293" s="1"/>
    </row>
    <row r="294" ht="12.0" customHeight="1">
      <c r="A294" s="39"/>
      <c r="B294" s="39"/>
      <c r="C294" s="3" t="s">
        <v>362</v>
      </c>
      <c r="D294" s="3">
        <v>407.0</v>
      </c>
      <c r="E294" s="24">
        <v>21.0</v>
      </c>
      <c r="F294" s="25">
        <v>25.0</v>
      </c>
      <c r="G294" s="24">
        <v>233.0</v>
      </c>
      <c r="H294" s="25">
        <v>175.0</v>
      </c>
      <c r="I294" s="26">
        <f t="shared" si="2"/>
        <v>0.4565217391</v>
      </c>
      <c r="J294" s="27">
        <f t="shared" si="3"/>
        <v>0.5710784314</v>
      </c>
      <c r="K294" s="28">
        <f t="shared" si="4"/>
        <v>0.5594713656</v>
      </c>
      <c r="L294" s="29">
        <f t="shared" si="5"/>
        <v>0.4317180617</v>
      </c>
      <c r="M294" s="10">
        <f t="shared" si="6"/>
        <v>8.869565217</v>
      </c>
      <c r="N294" s="30">
        <f t="shared" si="7"/>
        <v>0.5569101062</v>
      </c>
      <c r="O294" s="31">
        <f t="shared" si="8"/>
        <v>0.002561259448</v>
      </c>
      <c r="P294" s="32">
        <f t="shared" si="9"/>
        <v>0.5739842158</v>
      </c>
      <c r="Q294" s="33">
        <f t="shared" si="10"/>
        <v>-0.002905784408</v>
      </c>
      <c r="R294" s="1"/>
      <c r="S294" s="16">
        <v>0.5739842146259531</v>
      </c>
      <c r="T294" s="16">
        <v>0.571078431372549</v>
      </c>
      <c r="U294" s="16">
        <v>-9.591236736496977E-4</v>
      </c>
      <c r="V294" s="16">
        <v>-0.0011734014249170643</v>
      </c>
      <c r="W294" s="1"/>
      <c r="X294" s="1"/>
      <c r="Y294" s="19"/>
      <c r="Z294" s="19"/>
      <c r="AA294" s="19"/>
      <c r="AB294" s="1"/>
      <c r="AC294" s="21" t="s">
        <v>487</v>
      </c>
      <c r="AD294" s="21">
        <v>1123.0</v>
      </c>
      <c r="AE294" s="21">
        <v>27.0</v>
      </c>
      <c r="AF294" s="26">
        <v>0.553191489361702</v>
      </c>
      <c r="AG294" s="27">
        <v>0.744725738396624</v>
      </c>
      <c r="AH294" s="36">
        <v>0.713028169014085</v>
      </c>
      <c r="AI294" s="1"/>
      <c r="AJ294" s="1"/>
      <c r="AK294" s="1"/>
      <c r="AL294" s="1"/>
      <c r="AM294" s="1"/>
      <c r="AN294" s="1"/>
      <c r="AO294" s="1">
        <v>19.0</v>
      </c>
      <c r="AP294" s="16">
        <v>0.3912</v>
      </c>
      <c r="AQ294" s="1">
        <v>0.904854056</v>
      </c>
      <c r="AR294" s="1">
        <v>0.037181676</v>
      </c>
      <c r="AS294" s="1"/>
      <c r="AT294" s="26">
        <v>0.553191489361702</v>
      </c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21" t="s">
        <v>487</v>
      </c>
      <c r="BF294" s="21">
        <v>1123.0</v>
      </c>
      <c r="BG294" s="21">
        <v>27.0</v>
      </c>
      <c r="BH294" s="26">
        <v>0.553191489361702</v>
      </c>
      <c r="BI294" s="27">
        <v>0.744725738396624</v>
      </c>
      <c r="BJ294" s="30">
        <f t="shared" si="11"/>
        <v>0.7184985483</v>
      </c>
      <c r="BK294" s="36">
        <v>0.713028169014085</v>
      </c>
      <c r="BL294" s="31">
        <f t="shared" si="12"/>
        <v>-0.005470379244</v>
      </c>
      <c r="BM294" s="1"/>
      <c r="BN294" s="31">
        <v>-9.59123673649698E-4</v>
      </c>
      <c r="BO294" s="1"/>
      <c r="BP294" s="1"/>
      <c r="BQ294" s="1">
        <f t="shared" si="15"/>
        <v>293</v>
      </c>
      <c r="BR294" s="1">
        <f t="shared" si="13"/>
        <v>0.3612823674</v>
      </c>
      <c r="BS294" s="1">
        <v>0.578125</v>
      </c>
      <c r="BT294" s="1">
        <v>0.6189801699716714</v>
      </c>
      <c r="BU294" s="1">
        <v>0.6127098321342925</v>
      </c>
      <c r="BV294" s="1"/>
      <c r="BW294" s="1"/>
    </row>
    <row r="295" ht="12.0" customHeight="1">
      <c r="A295" s="39"/>
      <c r="B295" s="39"/>
      <c r="C295" s="3" t="s">
        <v>411</v>
      </c>
      <c r="D295" s="3">
        <v>408.0</v>
      </c>
      <c r="E295" s="24">
        <v>103.0</v>
      </c>
      <c r="F295" s="25">
        <v>106.0</v>
      </c>
      <c r="G295" s="24">
        <v>1035.0</v>
      </c>
      <c r="H295" s="25">
        <v>754.0</v>
      </c>
      <c r="I295" s="26">
        <f t="shared" si="2"/>
        <v>0.4928229665</v>
      </c>
      <c r="J295" s="27">
        <f t="shared" si="3"/>
        <v>0.5785354947</v>
      </c>
      <c r="K295" s="28">
        <f t="shared" si="4"/>
        <v>0.5695695696</v>
      </c>
      <c r="L295" s="29">
        <f t="shared" si="5"/>
        <v>0.4289289289</v>
      </c>
      <c r="M295" s="10">
        <f t="shared" si="6"/>
        <v>8.559808612</v>
      </c>
      <c r="N295" s="30">
        <f t="shared" si="7"/>
        <v>0.567457725</v>
      </c>
      <c r="O295" s="31">
        <f t="shared" si="8"/>
        <v>0.002111844566</v>
      </c>
      <c r="P295" s="32">
        <f t="shared" si="9"/>
        <v>0.5809507086</v>
      </c>
      <c r="Q295" s="33">
        <f t="shared" si="10"/>
        <v>-0.002415213924</v>
      </c>
      <c r="R295" s="1"/>
      <c r="S295" s="16">
        <v>0.5809507072571976</v>
      </c>
      <c r="T295" s="16">
        <v>0.5785354946897708</v>
      </c>
      <c r="U295" s="16">
        <v>-9.589672403732541E-4</v>
      </c>
      <c r="V295" s="16">
        <v>-0.0010884906134409622</v>
      </c>
      <c r="W295" s="1"/>
      <c r="X295" s="1"/>
      <c r="Y295" s="19"/>
      <c r="Z295" s="19"/>
      <c r="AA295" s="19"/>
      <c r="AB295" s="1"/>
      <c r="AC295" s="21" t="s">
        <v>301</v>
      </c>
      <c r="AD295" s="21">
        <v>182.0</v>
      </c>
      <c r="AE295" s="21">
        <v>27.0</v>
      </c>
      <c r="AF295" s="26">
        <v>0.553846153846154</v>
      </c>
      <c r="AG295" s="27">
        <v>0.543429844097996</v>
      </c>
      <c r="AH295" s="36">
        <v>0.545768566493955</v>
      </c>
      <c r="AI295" s="1"/>
      <c r="AJ295" s="1"/>
      <c r="AK295" s="1"/>
      <c r="AL295" s="1"/>
      <c r="AM295" s="1"/>
      <c r="AN295" s="1"/>
      <c r="AO295" s="1">
        <v>20.0</v>
      </c>
      <c r="AP295" s="16">
        <v>0.4114</v>
      </c>
      <c r="AQ295" s="1">
        <v>0.8666842228</v>
      </c>
      <c r="AR295" s="1">
        <v>0.05736441</v>
      </c>
      <c r="AS295" s="1"/>
      <c r="AT295" s="26">
        <v>0.553846153846154</v>
      </c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21" t="s">
        <v>301</v>
      </c>
      <c r="BF295" s="21">
        <v>182.0</v>
      </c>
      <c r="BG295" s="21">
        <v>27.0</v>
      </c>
      <c r="BH295" s="26">
        <v>0.553846153846154</v>
      </c>
      <c r="BI295" s="27">
        <v>0.543429844097996</v>
      </c>
      <c r="BJ295" s="30">
        <f t="shared" si="11"/>
        <v>0.5449393574</v>
      </c>
      <c r="BK295" s="36">
        <v>0.545768566493955</v>
      </c>
      <c r="BL295" s="31">
        <f t="shared" si="12"/>
        <v>0.0008292091222</v>
      </c>
      <c r="BM295" s="1"/>
      <c r="BN295" s="31">
        <v>-9.58967240373254E-4</v>
      </c>
      <c r="BO295" s="1"/>
      <c r="BP295" s="1"/>
      <c r="BQ295" s="1">
        <f t="shared" si="15"/>
        <v>294</v>
      </c>
      <c r="BR295" s="1">
        <f t="shared" si="13"/>
        <v>0.3625154131</v>
      </c>
      <c r="BS295" s="1">
        <v>0.5928571428571429</v>
      </c>
      <c r="BT295" s="1">
        <v>0.6164383561643836</v>
      </c>
      <c r="BU295" s="1">
        <v>0.6131889763779528</v>
      </c>
      <c r="BV295" s="1"/>
      <c r="BW295" s="1"/>
    </row>
    <row r="296" ht="12.0" customHeight="1">
      <c r="A296" s="39"/>
      <c r="B296" s="39"/>
      <c r="C296" s="3" t="s">
        <v>488</v>
      </c>
      <c r="D296" s="3">
        <v>411.0</v>
      </c>
      <c r="E296" s="24">
        <v>102.0</v>
      </c>
      <c r="F296" s="25">
        <v>69.0</v>
      </c>
      <c r="G296" s="24">
        <v>644.0</v>
      </c>
      <c r="H296" s="25">
        <v>367.0</v>
      </c>
      <c r="I296" s="26">
        <f t="shared" si="2"/>
        <v>0.5964912281</v>
      </c>
      <c r="J296" s="27">
        <f t="shared" si="3"/>
        <v>0.6369930762</v>
      </c>
      <c r="K296" s="28">
        <f t="shared" si="4"/>
        <v>0.6311336717</v>
      </c>
      <c r="L296" s="29">
        <f t="shared" si="5"/>
        <v>0.39678511</v>
      </c>
      <c r="M296" s="10">
        <f t="shared" si="6"/>
        <v>5.912280702</v>
      </c>
      <c r="N296" s="30">
        <f t="shared" si="7"/>
        <v>0.6313878701</v>
      </c>
      <c r="O296" s="31">
        <f t="shared" si="8"/>
        <v>-0.0002541983618</v>
      </c>
      <c r="P296" s="32">
        <f t="shared" si="9"/>
        <v>0.6366955178</v>
      </c>
      <c r="Q296" s="33">
        <f t="shared" si="10"/>
        <v>0.0002975583567</v>
      </c>
      <c r="R296" s="1"/>
      <c r="S296" s="16">
        <v>0.6366955157712022</v>
      </c>
      <c r="T296" s="16">
        <v>0.6369930761622157</v>
      </c>
      <c r="U296" s="16">
        <v>-9.428244936539043E-4</v>
      </c>
      <c r="V296" s="16">
        <v>-0.0010664905116005707</v>
      </c>
      <c r="W296" s="1"/>
      <c r="X296" s="1"/>
      <c r="Y296" s="19"/>
      <c r="Z296" s="19"/>
      <c r="AA296" s="19"/>
      <c r="AB296" s="1"/>
      <c r="AC296" s="21" t="s">
        <v>310</v>
      </c>
      <c r="AD296" s="21">
        <v>191.0</v>
      </c>
      <c r="AE296" s="21">
        <v>27.0</v>
      </c>
      <c r="AF296" s="26">
        <v>0.55440414507772</v>
      </c>
      <c r="AG296" s="27">
        <v>0.638461538461538</v>
      </c>
      <c r="AH296" s="36">
        <v>0.627595445411922</v>
      </c>
      <c r="AI296" s="1"/>
      <c r="AJ296" s="1"/>
      <c r="AK296" s="1"/>
      <c r="AL296" s="1"/>
      <c r="AM296" s="1"/>
      <c r="AN296" s="1"/>
      <c r="AO296" s="1">
        <v>21.0</v>
      </c>
      <c r="AP296" s="16">
        <v>0.4305</v>
      </c>
      <c r="AQ296" s="1">
        <v>0.913968</v>
      </c>
      <c r="AR296" s="1">
        <v>0.0349317985</v>
      </c>
      <c r="AS296" s="1"/>
      <c r="AT296" s="26">
        <v>0.55440414507772</v>
      </c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21" t="s">
        <v>310</v>
      </c>
      <c r="BF296" s="21">
        <v>191.0</v>
      </c>
      <c r="BG296" s="21">
        <v>27.0</v>
      </c>
      <c r="BH296" s="26">
        <v>0.55440414507772</v>
      </c>
      <c r="BI296" s="27">
        <v>0.638461538461538</v>
      </c>
      <c r="BJ296" s="30">
        <f t="shared" si="11"/>
        <v>0.6269800522</v>
      </c>
      <c r="BK296" s="36">
        <v>0.627595445411922</v>
      </c>
      <c r="BL296" s="31">
        <f t="shared" si="12"/>
        <v>0.0006153931903</v>
      </c>
      <c r="BM296" s="1"/>
      <c r="BN296" s="31">
        <v>-9.42824493654015E-4</v>
      </c>
      <c r="BO296" s="1"/>
      <c r="BP296" s="1"/>
      <c r="BQ296" s="1">
        <f t="shared" si="15"/>
        <v>295</v>
      </c>
      <c r="BR296" s="1">
        <f t="shared" si="13"/>
        <v>0.3637484587</v>
      </c>
      <c r="BS296" s="1">
        <v>0.4931506849315068</v>
      </c>
      <c r="BT296" s="1">
        <v>0.6267387944358578</v>
      </c>
      <c r="BU296" s="1">
        <v>0.6131944444444445</v>
      </c>
      <c r="BV296" s="1"/>
      <c r="BW296" s="1"/>
    </row>
    <row r="297" ht="12.0" customHeight="1">
      <c r="A297" s="39"/>
      <c r="B297" s="39"/>
      <c r="C297" s="3" t="s">
        <v>337</v>
      </c>
      <c r="D297" s="3">
        <v>412.0</v>
      </c>
      <c r="E297" s="24">
        <v>78.0</v>
      </c>
      <c r="F297" s="25">
        <v>97.0</v>
      </c>
      <c r="G297" s="24">
        <v>1129.0</v>
      </c>
      <c r="H297" s="25">
        <v>1077.0</v>
      </c>
      <c r="I297" s="26">
        <f t="shared" si="2"/>
        <v>0.4457142857</v>
      </c>
      <c r="J297" s="27">
        <f t="shared" si="3"/>
        <v>0.5117860381</v>
      </c>
      <c r="K297" s="28">
        <f t="shared" si="4"/>
        <v>0.5069298614</v>
      </c>
      <c r="L297" s="29">
        <f t="shared" si="5"/>
        <v>0.4850902982</v>
      </c>
      <c r="M297" s="10">
        <f t="shared" si="6"/>
        <v>12.60571429</v>
      </c>
      <c r="N297" s="30">
        <f t="shared" si="7"/>
        <v>0.5034170783</v>
      </c>
      <c r="O297" s="31">
        <f t="shared" si="8"/>
        <v>0.003512783075</v>
      </c>
      <c r="P297" s="32">
        <f t="shared" si="9"/>
        <v>0.515761882</v>
      </c>
      <c r="Q297" s="33">
        <f t="shared" si="10"/>
        <v>-0.003975843939</v>
      </c>
      <c r="R297" s="1"/>
      <c r="S297" s="16">
        <v>0.5157618809187966</v>
      </c>
      <c r="T297" s="16">
        <v>0.5117860380779692</v>
      </c>
      <c r="U297" s="16">
        <v>-9.347720263027659E-4</v>
      </c>
      <c r="V297" s="16">
        <v>-0.001023691409212657</v>
      </c>
      <c r="W297" s="1"/>
      <c r="X297" s="1"/>
      <c r="Y297" s="19"/>
      <c r="Z297" s="19"/>
      <c r="AA297" s="19"/>
      <c r="AB297" s="1"/>
      <c r="AC297" s="21" t="s">
        <v>489</v>
      </c>
      <c r="AD297" s="21">
        <v>793.0</v>
      </c>
      <c r="AE297" s="21">
        <v>27.0</v>
      </c>
      <c r="AF297" s="26">
        <v>0.555147058823529</v>
      </c>
      <c r="AG297" s="27">
        <v>0.562761506276151</v>
      </c>
      <c r="AH297" s="36">
        <v>0.561547479484173</v>
      </c>
      <c r="AI297" s="1"/>
      <c r="AJ297" s="1"/>
      <c r="AK297" s="1"/>
      <c r="AL297" s="1"/>
      <c r="AM297" s="1"/>
      <c r="AN297" s="1"/>
      <c r="AO297" s="1">
        <v>22.0</v>
      </c>
      <c r="AP297" s="16">
        <v>0.4496</v>
      </c>
      <c r="AQ297" s="1">
        <v>0.8645409576</v>
      </c>
      <c r="AR297" s="1">
        <v>0.06107839277</v>
      </c>
      <c r="AS297" s="1"/>
      <c r="AT297" s="26">
        <v>0.555147058823529</v>
      </c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21" t="s">
        <v>489</v>
      </c>
      <c r="BF297" s="21">
        <v>793.0</v>
      </c>
      <c r="BG297" s="21">
        <v>27.0</v>
      </c>
      <c r="BH297" s="26">
        <v>0.555147058823529</v>
      </c>
      <c r="BI297" s="27">
        <v>0.562761506276151</v>
      </c>
      <c r="BJ297" s="30">
        <f t="shared" si="11"/>
        <v>0.5617981646</v>
      </c>
      <c r="BK297" s="36">
        <v>0.561547479484173</v>
      </c>
      <c r="BL297" s="31">
        <f t="shared" si="12"/>
        <v>-0.0002506850978</v>
      </c>
      <c r="BM297" s="1"/>
      <c r="BN297" s="31">
        <v>-9.34772026302766E-4</v>
      </c>
      <c r="BO297" s="1"/>
      <c r="BP297" s="1"/>
      <c r="BQ297" s="1">
        <f t="shared" si="15"/>
        <v>296</v>
      </c>
      <c r="BR297" s="1">
        <f t="shared" si="13"/>
        <v>0.3649815043</v>
      </c>
      <c r="BS297" s="1">
        <v>0.6551724137931034</v>
      </c>
      <c r="BT297" s="1">
        <v>0.602357984994641</v>
      </c>
      <c r="BU297" s="1">
        <v>0.6139028475711893</v>
      </c>
      <c r="BV297" s="1"/>
      <c r="BW297" s="1"/>
    </row>
    <row r="298" ht="12.0" customHeight="1">
      <c r="A298" s="39"/>
      <c r="B298" s="39"/>
      <c r="C298" s="3" t="s">
        <v>490</v>
      </c>
      <c r="D298" s="3">
        <v>413.0</v>
      </c>
      <c r="E298" s="24">
        <v>3.0</v>
      </c>
      <c r="F298" s="25">
        <v>1.0</v>
      </c>
      <c r="G298" s="24">
        <v>12.0</v>
      </c>
      <c r="H298" s="25">
        <v>23.0</v>
      </c>
      <c r="I298" s="26">
        <f t="shared" si="2"/>
        <v>0.75</v>
      </c>
      <c r="J298" s="27">
        <f t="shared" si="3"/>
        <v>0.3428571429</v>
      </c>
      <c r="K298" s="28">
        <f t="shared" si="4"/>
        <v>0.3846153846</v>
      </c>
      <c r="L298" s="29">
        <f t="shared" si="5"/>
        <v>0.6666666667</v>
      </c>
      <c r="M298" s="10">
        <f t="shared" si="6"/>
        <v>8.75</v>
      </c>
      <c r="N298" s="30">
        <f t="shared" si="7"/>
        <v>0.4150322492</v>
      </c>
      <c r="O298" s="31">
        <f t="shared" si="8"/>
        <v>-0.03041686463</v>
      </c>
      <c r="P298" s="32">
        <f t="shared" si="9"/>
        <v>0.3059658577</v>
      </c>
      <c r="Q298" s="33">
        <f t="shared" si="10"/>
        <v>0.03689128517</v>
      </c>
      <c r="R298" s="1"/>
      <c r="S298" s="16">
        <v>0.30596585435053325</v>
      </c>
      <c r="T298" s="16">
        <v>0.34285714285714286</v>
      </c>
      <c r="U298" s="16">
        <v>-9.128711194269501E-4</v>
      </c>
      <c r="V298" s="16">
        <v>-0.001015368548985096</v>
      </c>
      <c r="W298" s="1"/>
      <c r="X298" s="1"/>
      <c r="Y298" s="19"/>
      <c r="Z298" s="19"/>
      <c r="AA298" s="19"/>
      <c r="AB298" s="1"/>
      <c r="AC298" s="21" t="s">
        <v>285</v>
      </c>
      <c r="AD298" s="21">
        <v>169.0</v>
      </c>
      <c r="AE298" s="21">
        <v>27.0</v>
      </c>
      <c r="AF298" s="26">
        <v>0.556603773584906</v>
      </c>
      <c r="AG298" s="27">
        <v>0.601146601146601</v>
      </c>
      <c r="AH298" s="36">
        <v>0.594556873691556</v>
      </c>
      <c r="AI298" s="1"/>
      <c r="AJ298" s="1"/>
      <c r="AK298" s="1"/>
      <c r="AL298" s="1"/>
      <c r="AM298" s="1"/>
      <c r="AN298" s="1"/>
      <c r="AO298" s="1">
        <v>23.0</v>
      </c>
      <c r="AP298" s="16">
        <v>0.4692</v>
      </c>
      <c r="AQ298" s="1">
        <v>0.910124959</v>
      </c>
      <c r="AR298" s="1">
        <v>0.039864059</v>
      </c>
      <c r="AS298" s="1"/>
      <c r="AT298" s="26">
        <v>0.556603773584906</v>
      </c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21" t="s">
        <v>285</v>
      </c>
      <c r="BF298" s="21">
        <v>169.0</v>
      </c>
      <c r="BG298" s="21">
        <v>27.0</v>
      </c>
      <c r="BH298" s="26">
        <v>0.556603773584906</v>
      </c>
      <c r="BI298" s="27">
        <v>0.601146601146601</v>
      </c>
      <c r="BJ298" s="30">
        <f t="shared" si="11"/>
        <v>0.5950938417</v>
      </c>
      <c r="BK298" s="36">
        <v>0.594556873691556</v>
      </c>
      <c r="BL298" s="31">
        <f t="shared" si="12"/>
        <v>-0.0005369680507</v>
      </c>
      <c r="BM298" s="1"/>
      <c r="BN298" s="31">
        <v>-9.1287111942695E-4</v>
      </c>
      <c r="BO298" s="1"/>
      <c r="BP298" s="1"/>
      <c r="BQ298" s="1">
        <f t="shared" si="15"/>
        <v>297</v>
      </c>
      <c r="BR298" s="1">
        <f t="shared" si="13"/>
        <v>0.3662145499</v>
      </c>
      <c r="BS298" s="1">
        <v>0.5628140703517588</v>
      </c>
      <c r="BT298" s="1">
        <v>0.6204055766793409</v>
      </c>
      <c r="BU298" s="1">
        <v>0.6139561057962859</v>
      </c>
      <c r="BV298" s="1"/>
      <c r="BW298" s="1"/>
    </row>
    <row r="299" ht="12.0" customHeight="1">
      <c r="A299" s="39"/>
      <c r="B299" s="39"/>
      <c r="C299" s="3" t="s">
        <v>491</v>
      </c>
      <c r="D299" s="3">
        <v>414.0</v>
      </c>
      <c r="E299" s="24">
        <v>123.0</v>
      </c>
      <c r="F299" s="25">
        <v>90.0</v>
      </c>
      <c r="G299" s="24">
        <v>1225.0</v>
      </c>
      <c r="H299" s="25">
        <v>725.0</v>
      </c>
      <c r="I299" s="26">
        <f t="shared" si="2"/>
        <v>0.5774647887</v>
      </c>
      <c r="J299" s="27">
        <f t="shared" si="3"/>
        <v>0.6282051282</v>
      </c>
      <c r="K299" s="28">
        <f t="shared" si="4"/>
        <v>0.6232085067</v>
      </c>
      <c r="L299" s="29">
        <f t="shared" si="5"/>
        <v>0.3920480814</v>
      </c>
      <c r="M299" s="10">
        <f t="shared" si="6"/>
        <v>9.154929577</v>
      </c>
      <c r="N299" s="30">
        <f t="shared" si="7"/>
        <v>0.6212030347</v>
      </c>
      <c r="O299" s="31">
        <f t="shared" si="8"/>
        <v>0.002005472009</v>
      </c>
      <c r="P299" s="32">
        <f t="shared" si="9"/>
        <v>0.6305425849</v>
      </c>
      <c r="Q299" s="33">
        <f t="shared" si="10"/>
        <v>-0.002337456705</v>
      </c>
      <c r="R299" s="1"/>
      <c r="S299" s="16">
        <v>0.6305425830118346</v>
      </c>
      <c r="T299" s="16">
        <v>0.6282051282051282</v>
      </c>
      <c r="U299" s="16">
        <v>-9.075396368990463E-4</v>
      </c>
      <c r="V299" s="16">
        <v>-9.650549034057598E-4</v>
      </c>
      <c r="W299" s="1"/>
      <c r="X299" s="1"/>
      <c r="Y299" s="19"/>
      <c r="Z299" s="19"/>
      <c r="AA299" s="19"/>
      <c r="AB299" s="1"/>
      <c r="AC299" s="21" t="s">
        <v>492</v>
      </c>
      <c r="AD299" s="21">
        <v>460.0</v>
      </c>
      <c r="AE299" s="21">
        <v>27.0</v>
      </c>
      <c r="AF299" s="26">
        <v>0.556923076923077</v>
      </c>
      <c r="AG299" s="27">
        <v>0.615995762711864</v>
      </c>
      <c r="AH299" s="36">
        <v>0.607320379575237</v>
      </c>
      <c r="AI299" s="1"/>
      <c r="AJ299" s="1"/>
      <c r="AK299" s="1"/>
      <c r="AL299" s="1"/>
      <c r="AM299" s="1"/>
      <c r="AN299" s="1"/>
      <c r="AO299" s="1">
        <v>24.0</v>
      </c>
      <c r="AP299" s="16">
        <v>0.490074</v>
      </c>
      <c r="AQ299" s="1">
        <v>0.8887940143</v>
      </c>
      <c r="AR299" s="1">
        <v>0.0541877987</v>
      </c>
      <c r="AS299" s="1"/>
      <c r="AT299" s="26">
        <v>0.556923076923077</v>
      </c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21" t="s">
        <v>492</v>
      </c>
      <c r="BF299" s="21">
        <v>460.0</v>
      </c>
      <c r="BG299" s="21">
        <v>27.0</v>
      </c>
      <c r="BH299" s="26">
        <v>0.556923076923077</v>
      </c>
      <c r="BI299" s="27">
        <v>0.615995762711864</v>
      </c>
      <c r="BJ299" s="30">
        <f t="shared" si="11"/>
        <v>0.6079362782</v>
      </c>
      <c r="BK299" s="36">
        <v>0.607320379575237</v>
      </c>
      <c r="BL299" s="31">
        <f t="shared" si="12"/>
        <v>-0.0006158986355</v>
      </c>
      <c r="BM299" s="1"/>
      <c r="BN299" s="31">
        <v>-9.07539636899046E-4</v>
      </c>
      <c r="BO299" s="1"/>
      <c r="BP299" s="1"/>
      <c r="BQ299" s="1">
        <f t="shared" si="15"/>
        <v>298</v>
      </c>
      <c r="BR299" s="1">
        <f t="shared" si="13"/>
        <v>0.3674475956</v>
      </c>
      <c r="BS299" s="1">
        <v>0.5398773006134969</v>
      </c>
      <c r="BT299" s="1">
        <v>0.6317321688500728</v>
      </c>
      <c r="BU299" s="1">
        <v>0.6141176470588235</v>
      </c>
      <c r="BV299" s="1"/>
      <c r="BW299" s="1"/>
    </row>
    <row r="300" ht="12.0" customHeight="1">
      <c r="A300" s="39"/>
      <c r="B300" s="39"/>
      <c r="C300" s="3" t="s">
        <v>493</v>
      </c>
      <c r="D300" s="3">
        <v>418.0</v>
      </c>
      <c r="E300" s="24">
        <v>181.0</v>
      </c>
      <c r="F300" s="25">
        <v>115.0</v>
      </c>
      <c r="G300" s="24">
        <v>1276.0</v>
      </c>
      <c r="H300" s="25">
        <v>838.0</v>
      </c>
      <c r="I300" s="26">
        <f t="shared" si="2"/>
        <v>0.6114864865</v>
      </c>
      <c r="J300" s="27">
        <f t="shared" si="3"/>
        <v>0.6035950804</v>
      </c>
      <c r="K300" s="28">
        <f t="shared" si="4"/>
        <v>0.6045643154</v>
      </c>
      <c r="L300" s="29">
        <f t="shared" si="5"/>
        <v>0.4228215768</v>
      </c>
      <c r="M300" s="10">
        <f t="shared" si="6"/>
        <v>7.141891892</v>
      </c>
      <c r="N300" s="30">
        <f t="shared" si="7"/>
        <v>0.6051312015</v>
      </c>
      <c r="O300" s="31">
        <f t="shared" si="8"/>
        <v>-0.0005668861906</v>
      </c>
      <c r="P300" s="32">
        <f t="shared" si="9"/>
        <v>0.60292923</v>
      </c>
      <c r="Q300" s="33">
        <f t="shared" si="10"/>
        <v>0.0006658504655</v>
      </c>
      <c r="R300" s="1"/>
      <c r="S300" s="16">
        <v>0.6029292278055938</v>
      </c>
      <c r="T300" s="16">
        <v>0.6035950804162725</v>
      </c>
      <c r="U300" s="16">
        <v>-9.028829778160441E-4</v>
      </c>
      <c r="V300" s="16">
        <v>-9.613418638714233E-4</v>
      </c>
      <c r="W300" s="1"/>
      <c r="X300" s="1"/>
      <c r="Y300" s="19"/>
      <c r="Z300" s="19"/>
      <c r="AA300" s="19"/>
      <c r="AB300" s="1"/>
      <c r="AC300" s="21" t="s">
        <v>494</v>
      </c>
      <c r="AD300" s="21">
        <v>1011.0</v>
      </c>
      <c r="AE300" s="21">
        <v>27.0</v>
      </c>
      <c r="AF300" s="26">
        <v>0.557017543859649</v>
      </c>
      <c r="AG300" s="27">
        <v>0.672037914691943</v>
      </c>
      <c r="AH300" s="36">
        <v>0.66082121471343</v>
      </c>
      <c r="AI300" s="1"/>
      <c r="AJ300" s="1"/>
      <c r="AK300" s="1"/>
      <c r="AL300" s="1"/>
      <c r="AM300" s="1"/>
      <c r="AN300" s="1"/>
      <c r="AO300" s="1">
        <v>25.0</v>
      </c>
      <c r="AP300" s="16">
        <v>0.5038</v>
      </c>
      <c r="AQ300" s="1">
        <v>0.8959825504</v>
      </c>
      <c r="AR300" s="1">
        <v>0.05083365</v>
      </c>
      <c r="AS300" s="1"/>
      <c r="AT300" s="26">
        <v>0.557017543859649</v>
      </c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21" t="s">
        <v>494</v>
      </c>
      <c r="BF300" s="21">
        <v>1011.0</v>
      </c>
      <c r="BG300" s="21">
        <v>27.0</v>
      </c>
      <c r="BH300" s="26">
        <v>0.557017543859649</v>
      </c>
      <c r="BI300" s="27">
        <v>0.672037914691943</v>
      </c>
      <c r="BJ300" s="30">
        <f t="shared" si="11"/>
        <v>0.6562536579</v>
      </c>
      <c r="BK300" s="36">
        <v>0.66082121471343</v>
      </c>
      <c r="BL300" s="31">
        <f t="shared" si="12"/>
        <v>0.004567556766</v>
      </c>
      <c r="BM300" s="1"/>
      <c r="BN300" s="31">
        <v>-9.02882977816044E-4</v>
      </c>
      <c r="BO300" s="1"/>
      <c r="BP300" s="1"/>
      <c r="BQ300" s="1">
        <f t="shared" si="15"/>
        <v>299</v>
      </c>
      <c r="BR300" s="1">
        <f t="shared" si="13"/>
        <v>0.3686806412</v>
      </c>
      <c r="BS300" s="1">
        <v>0.6523605150214592</v>
      </c>
      <c r="BT300" s="1">
        <v>0.6043956043956044</v>
      </c>
      <c r="BU300" s="1">
        <v>0.6160249739854319</v>
      </c>
      <c r="BV300" s="1"/>
      <c r="BW300" s="1"/>
    </row>
    <row r="301" ht="12.0" customHeight="1">
      <c r="A301" s="39"/>
      <c r="B301" s="39"/>
      <c r="C301" s="3" t="s">
        <v>495</v>
      </c>
      <c r="D301" s="3">
        <v>419.0</v>
      </c>
      <c r="E301" s="24">
        <v>84.0</v>
      </c>
      <c r="F301" s="25">
        <v>60.0</v>
      </c>
      <c r="G301" s="24">
        <v>577.0</v>
      </c>
      <c r="H301" s="25">
        <v>291.0</v>
      </c>
      <c r="I301" s="26">
        <f t="shared" si="2"/>
        <v>0.5833333333</v>
      </c>
      <c r="J301" s="27">
        <f t="shared" si="3"/>
        <v>0.6647465438</v>
      </c>
      <c r="K301" s="28">
        <f t="shared" si="4"/>
        <v>0.6531620553</v>
      </c>
      <c r="L301" s="29">
        <f t="shared" si="5"/>
        <v>0.3705533597</v>
      </c>
      <c r="M301" s="10">
        <f t="shared" si="6"/>
        <v>6.027777778</v>
      </c>
      <c r="N301" s="30">
        <f t="shared" si="7"/>
        <v>0.6533247285</v>
      </c>
      <c r="O301" s="31">
        <f t="shared" si="8"/>
        <v>-0.0001626731887</v>
      </c>
      <c r="P301" s="32">
        <f t="shared" si="9"/>
        <v>0.6645566898</v>
      </c>
      <c r="Q301" s="33">
        <f t="shared" si="10"/>
        <v>0.0001898539452</v>
      </c>
      <c r="R301" s="1"/>
      <c r="S301" s="16">
        <v>0.6645566878938449</v>
      </c>
      <c r="T301" s="16">
        <v>0.6647465437788018</v>
      </c>
      <c r="U301" s="16">
        <v>-8.897682596265E-4</v>
      </c>
      <c r="V301" s="16">
        <v>-9.374430322300897E-4</v>
      </c>
      <c r="W301" s="1"/>
      <c r="X301" s="1"/>
      <c r="Y301" s="19"/>
      <c r="Z301" s="19"/>
      <c r="AA301" s="19"/>
      <c r="AB301" s="1"/>
      <c r="AC301" s="21" t="s">
        <v>496</v>
      </c>
      <c r="AD301" s="21">
        <v>898.0</v>
      </c>
      <c r="AE301" s="21">
        <v>27.0</v>
      </c>
      <c r="AF301" s="26">
        <v>0.557046979865772</v>
      </c>
      <c r="AG301" s="27">
        <v>0.754124116260801</v>
      </c>
      <c r="AH301" s="36">
        <v>0.733473980309423</v>
      </c>
      <c r="AI301" s="1"/>
      <c r="AJ301" s="1"/>
      <c r="AK301" s="1"/>
      <c r="AL301" s="1"/>
      <c r="AM301" s="1"/>
      <c r="AN301" s="1"/>
      <c r="AO301" s="1">
        <v>26.0</v>
      </c>
      <c r="AP301" s="16">
        <v>0.5334</v>
      </c>
      <c r="AQ301" s="1">
        <v>0.8816121972</v>
      </c>
      <c r="AR301" s="1">
        <v>0.06314143</v>
      </c>
      <c r="AS301" s="1"/>
      <c r="AT301" s="26">
        <v>0.557046979865772</v>
      </c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21" t="s">
        <v>496</v>
      </c>
      <c r="BF301" s="21">
        <v>898.0</v>
      </c>
      <c r="BG301" s="21">
        <v>27.0</v>
      </c>
      <c r="BH301" s="26">
        <v>0.557046979865772</v>
      </c>
      <c r="BI301" s="27">
        <v>0.754124116260801</v>
      </c>
      <c r="BJ301" s="30">
        <f t="shared" si="11"/>
        <v>0.7270100258</v>
      </c>
      <c r="BK301" s="36">
        <v>0.733473980309423</v>
      </c>
      <c r="BL301" s="31">
        <f t="shared" si="12"/>
        <v>0.006463954495</v>
      </c>
      <c r="BM301" s="1"/>
      <c r="BN301" s="31">
        <v>-8.897682596265E-4</v>
      </c>
      <c r="BO301" s="1"/>
      <c r="BP301" s="1"/>
      <c r="BQ301" s="1">
        <f t="shared" si="15"/>
        <v>300</v>
      </c>
      <c r="BR301" s="1">
        <f t="shared" si="13"/>
        <v>0.3699136868</v>
      </c>
      <c r="BS301" s="1">
        <v>0.6850828729281768</v>
      </c>
      <c r="BT301" s="1">
        <v>0.6042296072507553</v>
      </c>
      <c r="BU301" s="1">
        <v>0.616695059625213</v>
      </c>
      <c r="BV301" s="1"/>
      <c r="BW301" s="1"/>
    </row>
    <row r="302" ht="12.0" customHeight="1">
      <c r="A302" s="39"/>
      <c r="B302" s="39"/>
      <c r="C302" s="3" t="s">
        <v>497</v>
      </c>
      <c r="D302" s="3">
        <v>420.0</v>
      </c>
      <c r="E302" s="24">
        <v>154.0</v>
      </c>
      <c r="F302" s="25">
        <v>85.0</v>
      </c>
      <c r="G302" s="24">
        <v>693.0</v>
      </c>
      <c r="H302" s="25">
        <v>360.0</v>
      </c>
      <c r="I302" s="26">
        <f t="shared" si="2"/>
        <v>0.6443514644</v>
      </c>
      <c r="J302" s="27">
        <f t="shared" si="3"/>
        <v>0.6581196581</v>
      </c>
      <c r="K302" s="28">
        <f t="shared" si="4"/>
        <v>0.6555727554</v>
      </c>
      <c r="L302" s="29">
        <f t="shared" si="5"/>
        <v>0.3978328173</v>
      </c>
      <c r="M302" s="10">
        <f t="shared" si="6"/>
        <v>4.405857741</v>
      </c>
      <c r="N302" s="30">
        <f t="shared" si="7"/>
        <v>0.6564756364</v>
      </c>
      <c r="O302" s="31">
        <f t="shared" si="8"/>
        <v>-0.0009028809499</v>
      </c>
      <c r="P302" s="32">
        <f t="shared" si="9"/>
        <v>0.6570511547</v>
      </c>
      <c r="Q302" s="33">
        <f t="shared" si="10"/>
        <v>0.001068503456</v>
      </c>
      <c r="R302" s="1"/>
      <c r="S302" s="16">
        <v>0.6570511522633837</v>
      </c>
      <c r="T302" s="16">
        <v>0.6581196581196581</v>
      </c>
      <c r="U302" s="16">
        <v>-8.892027335889452E-4</v>
      </c>
      <c r="V302" s="16">
        <v>-9.265273130955043E-4</v>
      </c>
      <c r="W302" s="1"/>
      <c r="X302" s="1"/>
      <c r="Y302" s="19"/>
      <c r="Z302" s="19"/>
      <c r="AA302" s="19"/>
      <c r="AB302" s="1"/>
      <c r="AC302" s="21" t="s">
        <v>352</v>
      </c>
      <c r="AD302" s="21">
        <v>225.0</v>
      </c>
      <c r="AE302" s="21">
        <v>27.0</v>
      </c>
      <c r="AF302" s="26">
        <v>0.557077625570776</v>
      </c>
      <c r="AG302" s="27">
        <v>0.624</v>
      </c>
      <c r="AH302" s="36">
        <v>0.608875128998968</v>
      </c>
      <c r="AI302" s="1"/>
      <c r="AJ302" s="1"/>
      <c r="AK302" s="1"/>
      <c r="AL302" s="1"/>
      <c r="AM302" s="1"/>
      <c r="AN302" s="1"/>
      <c r="AO302" s="1">
        <v>27.0</v>
      </c>
      <c r="AP302" s="16">
        <v>0.5512</v>
      </c>
      <c r="AQ302" s="1">
        <v>0.879255269</v>
      </c>
      <c r="AR302" s="1">
        <v>0.06529619</v>
      </c>
      <c r="AS302" s="1"/>
      <c r="AT302" s="26">
        <v>0.557077625570776</v>
      </c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21" t="s">
        <v>352</v>
      </c>
      <c r="BF302" s="21">
        <v>225.0</v>
      </c>
      <c r="BG302" s="21">
        <v>27.0</v>
      </c>
      <c r="BH302" s="26">
        <v>0.557077625570776</v>
      </c>
      <c r="BI302" s="27">
        <v>0.624</v>
      </c>
      <c r="BJ302" s="30">
        <f t="shared" si="11"/>
        <v>0.6148557747</v>
      </c>
      <c r="BK302" s="36">
        <v>0.608875128998968</v>
      </c>
      <c r="BL302" s="31">
        <f t="shared" si="12"/>
        <v>-0.005980645713</v>
      </c>
      <c r="BM302" s="1"/>
      <c r="BN302" s="31">
        <v>-8.89202733588945E-4</v>
      </c>
      <c r="BO302" s="1"/>
      <c r="BP302" s="1"/>
      <c r="BQ302" s="1">
        <f t="shared" si="15"/>
        <v>301</v>
      </c>
      <c r="BR302" s="1">
        <f t="shared" si="13"/>
        <v>0.3711467324</v>
      </c>
      <c r="BS302" s="1">
        <v>0.4117647058823529</v>
      </c>
      <c r="BT302" s="1">
        <v>0.6414115204981837</v>
      </c>
      <c r="BU302" s="1">
        <v>0.6177839851024208</v>
      </c>
      <c r="BV302" s="1"/>
      <c r="BW302" s="1"/>
    </row>
    <row r="303" ht="12.0" customHeight="1">
      <c r="A303" s="39"/>
      <c r="B303" s="39"/>
      <c r="C303" s="3" t="s">
        <v>498</v>
      </c>
      <c r="D303" s="3">
        <v>421.0</v>
      </c>
      <c r="E303" s="24">
        <v>88.0</v>
      </c>
      <c r="F303" s="25">
        <v>37.0</v>
      </c>
      <c r="G303" s="24">
        <v>574.0</v>
      </c>
      <c r="H303" s="25">
        <v>298.0</v>
      </c>
      <c r="I303" s="26">
        <f t="shared" si="2"/>
        <v>0.704</v>
      </c>
      <c r="J303" s="27">
        <f t="shared" si="3"/>
        <v>0.6582568807</v>
      </c>
      <c r="K303" s="28">
        <f t="shared" si="4"/>
        <v>0.6639919759</v>
      </c>
      <c r="L303" s="29">
        <f t="shared" si="5"/>
        <v>0.3871614845</v>
      </c>
      <c r="M303" s="10">
        <f t="shared" si="6"/>
        <v>6.976</v>
      </c>
      <c r="N303" s="30">
        <f t="shared" si="7"/>
        <v>0.6665304339</v>
      </c>
      <c r="O303" s="31">
        <f t="shared" si="8"/>
        <v>-0.00253845796</v>
      </c>
      <c r="P303" s="32">
        <f t="shared" si="9"/>
        <v>0.6552110626</v>
      </c>
      <c r="Q303" s="33">
        <f t="shared" si="10"/>
        <v>0.003045818166</v>
      </c>
      <c r="R303" s="1"/>
      <c r="S303" s="16">
        <v>0.6552110596629008</v>
      </c>
      <c r="T303" s="16">
        <v>0.658256880733945</v>
      </c>
      <c r="U303" s="16">
        <v>-8.87013667073222E-4</v>
      </c>
      <c r="V303" s="16">
        <v>-9.235076100746475E-4</v>
      </c>
      <c r="W303" s="1"/>
      <c r="X303" s="1"/>
      <c r="Y303" s="19"/>
      <c r="Z303" s="19"/>
      <c r="AA303" s="19"/>
      <c r="AB303" s="1"/>
      <c r="AC303" s="21" t="s">
        <v>499</v>
      </c>
      <c r="AD303" s="21">
        <v>1062.0</v>
      </c>
      <c r="AE303" s="21">
        <v>27.0</v>
      </c>
      <c r="AF303" s="26">
        <v>0.557291666666667</v>
      </c>
      <c r="AG303" s="27">
        <v>0.523099850968703</v>
      </c>
      <c r="AH303" s="36">
        <v>0.527379400260756</v>
      </c>
      <c r="AI303" s="1"/>
      <c r="AJ303" s="1"/>
      <c r="AK303" s="1"/>
      <c r="AL303" s="1"/>
      <c r="AM303" s="1"/>
      <c r="AN303" s="1"/>
      <c r="AO303" s="1">
        <v>28.0</v>
      </c>
      <c r="AP303" s="16">
        <f>0.01+(2*AO303)/100</f>
        <v>0.57</v>
      </c>
      <c r="AQ303" s="1">
        <v>1.879255269</v>
      </c>
      <c r="AR303" s="1">
        <v>1.06529619</v>
      </c>
      <c r="AS303" s="1"/>
      <c r="AT303" s="26">
        <v>0.557291666666667</v>
      </c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21" t="s">
        <v>499</v>
      </c>
      <c r="BF303" s="21">
        <v>1062.0</v>
      </c>
      <c r="BG303" s="21">
        <v>27.0</v>
      </c>
      <c r="BH303" s="26">
        <v>0.557291666666667</v>
      </c>
      <c r="BI303" s="27">
        <v>0.523099850968703</v>
      </c>
      <c r="BJ303" s="30">
        <f t="shared" si="11"/>
        <v>0.5279193824</v>
      </c>
      <c r="BK303" s="36">
        <v>0.527379400260756</v>
      </c>
      <c r="BL303" s="31">
        <f t="shared" si="12"/>
        <v>-0.0005399820975</v>
      </c>
      <c r="BM303" s="1"/>
      <c r="BN303" s="31">
        <v>-8.87013667073222E-4</v>
      </c>
      <c r="BO303" s="1"/>
      <c r="BP303" s="1"/>
      <c r="BQ303" s="1">
        <f t="shared" si="15"/>
        <v>302</v>
      </c>
      <c r="BR303" s="1">
        <f t="shared" si="13"/>
        <v>0.3723797781</v>
      </c>
      <c r="BS303" s="1">
        <v>0.5675675675675675</v>
      </c>
      <c r="BT303" s="1">
        <v>0.6252354048964218</v>
      </c>
      <c r="BU303" s="1">
        <v>0.6181818181818182</v>
      </c>
      <c r="BV303" s="1"/>
      <c r="BW303" s="1"/>
    </row>
    <row r="304" ht="12.0" customHeight="1">
      <c r="A304" s="39"/>
      <c r="B304" s="39"/>
      <c r="C304" s="3" t="s">
        <v>500</v>
      </c>
      <c r="D304" s="3">
        <v>423.0</v>
      </c>
      <c r="E304" s="24">
        <v>55.0</v>
      </c>
      <c r="F304" s="25">
        <v>25.0</v>
      </c>
      <c r="G304" s="24">
        <v>225.0</v>
      </c>
      <c r="H304" s="25">
        <v>86.0</v>
      </c>
      <c r="I304" s="26">
        <f t="shared" si="2"/>
        <v>0.6875</v>
      </c>
      <c r="J304" s="27">
        <f t="shared" si="3"/>
        <v>0.7234726688</v>
      </c>
      <c r="K304" s="28">
        <f t="shared" si="4"/>
        <v>0.716112532</v>
      </c>
      <c r="L304" s="29">
        <f t="shared" si="5"/>
        <v>0.3606138107</v>
      </c>
      <c r="M304" s="10">
        <f t="shared" si="6"/>
        <v>3.8875</v>
      </c>
      <c r="N304" s="30">
        <f t="shared" si="7"/>
        <v>0.71821277</v>
      </c>
      <c r="O304" s="31">
        <f t="shared" si="8"/>
        <v>-0.002100238016</v>
      </c>
      <c r="P304" s="32">
        <f t="shared" si="9"/>
        <v>0.7209622992</v>
      </c>
      <c r="Q304" s="33">
        <f t="shared" si="10"/>
        <v>0.002510369659</v>
      </c>
      <c r="R304" s="1"/>
      <c r="S304" s="16">
        <v>0.7209622963921284</v>
      </c>
      <c r="T304" s="16">
        <v>0.7234726688102894</v>
      </c>
      <c r="U304" s="16">
        <v>-8.778317312376771E-4</v>
      </c>
      <c r="V304" s="16">
        <v>-9.187376948932569E-4</v>
      </c>
      <c r="W304" s="1"/>
      <c r="X304" s="1"/>
      <c r="Y304" s="19"/>
      <c r="Z304" s="19"/>
      <c r="AA304" s="19"/>
      <c r="AB304" s="1"/>
      <c r="AC304" s="21" t="s">
        <v>501</v>
      </c>
      <c r="AD304" s="21">
        <v>548.0</v>
      </c>
      <c r="AE304" s="21">
        <v>27.0</v>
      </c>
      <c r="AF304" s="26">
        <v>0.557377049180328</v>
      </c>
      <c r="AG304" s="27">
        <v>0.67481662591687</v>
      </c>
      <c r="AH304" s="36">
        <v>0.659574468085106</v>
      </c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26">
        <v>0.557377049180328</v>
      </c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21" t="s">
        <v>501</v>
      </c>
      <c r="BF304" s="21">
        <v>548.0</v>
      </c>
      <c r="BG304" s="21">
        <v>27.0</v>
      </c>
      <c r="BH304" s="26">
        <v>0.557377049180328</v>
      </c>
      <c r="BI304" s="27">
        <v>0.67481662591687</v>
      </c>
      <c r="BJ304" s="30">
        <f t="shared" si="11"/>
        <v>0.6586921803</v>
      </c>
      <c r="BK304" s="36">
        <v>0.659574468085106</v>
      </c>
      <c r="BL304" s="31">
        <f t="shared" si="12"/>
        <v>0.0008822877401</v>
      </c>
      <c r="BM304" s="1"/>
      <c r="BN304" s="31">
        <v>-8.77831731237677E-4</v>
      </c>
      <c r="BO304" s="1"/>
      <c r="BP304" s="1"/>
      <c r="BQ304" s="1">
        <f t="shared" si="15"/>
        <v>303</v>
      </c>
      <c r="BR304" s="1">
        <f t="shared" si="13"/>
        <v>0.3736128237</v>
      </c>
      <c r="BS304" s="1">
        <v>0.577639751552795</v>
      </c>
      <c r="BT304" s="1">
        <v>0.627177700348432</v>
      </c>
      <c r="BU304" s="1">
        <v>0.6193737769080235</v>
      </c>
      <c r="BV304" s="1"/>
      <c r="BW304" s="1"/>
    </row>
    <row r="305" ht="12.0" customHeight="1">
      <c r="A305" s="39"/>
      <c r="B305" s="39"/>
      <c r="C305" s="3" t="s">
        <v>373</v>
      </c>
      <c r="D305" s="3">
        <v>424.0</v>
      </c>
      <c r="E305" s="24">
        <v>115.0</v>
      </c>
      <c r="F305" s="25">
        <v>134.0</v>
      </c>
      <c r="G305" s="24">
        <v>955.0</v>
      </c>
      <c r="H305" s="25">
        <v>564.0</v>
      </c>
      <c r="I305" s="26">
        <f t="shared" si="2"/>
        <v>0.4618473896</v>
      </c>
      <c r="J305" s="27">
        <f t="shared" si="3"/>
        <v>0.6287030941</v>
      </c>
      <c r="K305" s="28">
        <f t="shared" si="4"/>
        <v>0.6052036199</v>
      </c>
      <c r="L305" s="29">
        <f t="shared" si="5"/>
        <v>0.3840497738</v>
      </c>
      <c r="M305" s="10">
        <f t="shared" si="6"/>
        <v>6.100401606</v>
      </c>
      <c r="N305" s="30">
        <f t="shared" si="7"/>
        <v>0.6082037594</v>
      </c>
      <c r="O305" s="31">
        <f t="shared" si="8"/>
        <v>-0.003000139462</v>
      </c>
      <c r="P305" s="32">
        <f t="shared" si="9"/>
        <v>0.6252953999</v>
      </c>
      <c r="Q305" s="33">
        <f t="shared" si="10"/>
        <v>0.003407694216</v>
      </c>
      <c r="R305" s="1"/>
      <c r="S305" s="16">
        <v>0.625295398741415</v>
      </c>
      <c r="T305" s="16">
        <v>0.6287030941408822</v>
      </c>
      <c r="U305" s="16">
        <v>-8.743746754250603E-4</v>
      </c>
      <c r="V305" s="16">
        <v>-9.177586980183561E-4</v>
      </c>
      <c r="W305" s="1"/>
      <c r="X305" s="1"/>
      <c r="Y305" s="19"/>
      <c r="Z305" s="19"/>
      <c r="AA305" s="19"/>
      <c r="AB305" s="1"/>
      <c r="AC305" s="21" t="s">
        <v>321</v>
      </c>
      <c r="AD305" s="21">
        <v>197.0</v>
      </c>
      <c r="AE305" s="21">
        <v>27.0</v>
      </c>
      <c r="AF305" s="26">
        <v>0.557522123893805</v>
      </c>
      <c r="AG305" s="27">
        <v>0.580852775543041</v>
      </c>
      <c r="AH305" s="36">
        <v>0.575853350189633</v>
      </c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26">
        <v>0.557522123893805</v>
      </c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21" t="s">
        <v>321</v>
      </c>
      <c r="BF305" s="21">
        <v>197.0</v>
      </c>
      <c r="BG305" s="21">
        <v>27.0</v>
      </c>
      <c r="BH305" s="26">
        <v>0.557522123893805</v>
      </c>
      <c r="BI305" s="27">
        <v>0.580852775543041</v>
      </c>
      <c r="BJ305" s="30">
        <f t="shared" si="11"/>
        <v>0.5777278537</v>
      </c>
      <c r="BK305" s="36">
        <v>0.575853350189633</v>
      </c>
      <c r="BL305" s="31">
        <f t="shared" si="12"/>
        <v>-0.001874503506</v>
      </c>
      <c r="BM305" s="1"/>
      <c r="BN305" s="31">
        <v>-8.7437467542506E-4</v>
      </c>
      <c r="BO305" s="1"/>
      <c r="BP305" s="1"/>
      <c r="BQ305" s="1">
        <f t="shared" si="15"/>
        <v>304</v>
      </c>
      <c r="BR305" s="1">
        <f t="shared" si="13"/>
        <v>0.3748458693</v>
      </c>
      <c r="BS305" s="1">
        <v>0.5486381322957199</v>
      </c>
      <c r="BT305" s="1">
        <v>0.638689866939611</v>
      </c>
      <c r="BU305" s="1">
        <v>0.619935170178282</v>
      </c>
      <c r="BV305" s="1"/>
      <c r="BW305" s="1"/>
    </row>
    <row r="306" ht="12.0" customHeight="1">
      <c r="A306" s="39"/>
      <c r="B306" s="39"/>
      <c r="C306" s="3" t="s">
        <v>96</v>
      </c>
      <c r="D306" s="3">
        <v>426.0</v>
      </c>
      <c r="E306" s="24">
        <v>58.0</v>
      </c>
      <c r="F306" s="25">
        <v>157.0</v>
      </c>
      <c r="G306" s="24">
        <v>507.0</v>
      </c>
      <c r="H306" s="25">
        <v>679.0</v>
      </c>
      <c r="I306" s="26">
        <f t="shared" si="2"/>
        <v>0.2697674419</v>
      </c>
      <c r="J306" s="27">
        <f t="shared" si="3"/>
        <v>0.4274873524</v>
      </c>
      <c r="K306" s="28">
        <f t="shared" si="4"/>
        <v>0.403283369</v>
      </c>
      <c r="L306" s="29">
        <f t="shared" si="5"/>
        <v>0.5260528194</v>
      </c>
      <c r="M306" s="10">
        <f t="shared" si="6"/>
        <v>5.51627907</v>
      </c>
      <c r="N306" s="30">
        <f t="shared" si="7"/>
        <v>0.412002448</v>
      </c>
      <c r="O306" s="31">
        <f t="shared" si="8"/>
        <v>-0.008719078995</v>
      </c>
      <c r="P306" s="32">
        <f t="shared" si="9"/>
        <v>0.417985979</v>
      </c>
      <c r="Q306" s="33">
        <f t="shared" si="10"/>
        <v>0.009501373476</v>
      </c>
      <c r="R306" s="1"/>
      <c r="S306" s="16">
        <v>0.4179859785822342</v>
      </c>
      <c r="T306" s="16">
        <v>0.4274873524451939</v>
      </c>
      <c r="U306" s="16">
        <v>-8.722107919436617E-4</v>
      </c>
      <c r="V306" s="16">
        <v>-9.100117945853858E-4</v>
      </c>
      <c r="W306" s="1"/>
      <c r="X306" s="1"/>
      <c r="Y306" s="19"/>
      <c r="Z306" s="19"/>
      <c r="AA306" s="19"/>
      <c r="AB306" s="1"/>
      <c r="AC306" s="21" t="s">
        <v>502</v>
      </c>
      <c r="AD306" s="21">
        <v>713.0</v>
      </c>
      <c r="AE306" s="21">
        <v>27.0</v>
      </c>
      <c r="AF306" s="26">
        <v>0.558139534883721</v>
      </c>
      <c r="AG306" s="27">
        <v>0.566037735849057</v>
      </c>
      <c r="AH306" s="36">
        <v>0.565116279069768</v>
      </c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26">
        <v>0.558139534883721</v>
      </c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21" t="s">
        <v>502</v>
      </c>
      <c r="BF306" s="21">
        <v>713.0</v>
      </c>
      <c r="BG306" s="21">
        <v>27.0</v>
      </c>
      <c r="BH306" s="26">
        <v>0.558139534883721</v>
      </c>
      <c r="BI306" s="27">
        <v>0.566037735849057</v>
      </c>
      <c r="BJ306" s="30">
        <f t="shared" si="11"/>
        <v>0.5650474312</v>
      </c>
      <c r="BK306" s="36">
        <v>0.565116279069768</v>
      </c>
      <c r="BL306" s="31">
        <f t="shared" si="12"/>
        <v>0.0000688478349</v>
      </c>
      <c r="BM306" s="1"/>
      <c r="BN306" s="31">
        <v>-8.72210791943662E-4</v>
      </c>
      <c r="BO306" s="1"/>
      <c r="BP306" s="1"/>
      <c r="BQ306" s="1">
        <f t="shared" si="15"/>
        <v>305</v>
      </c>
      <c r="BR306" s="1">
        <f t="shared" si="13"/>
        <v>0.3760789149</v>
      </c>
      <c r="BS306" s="1">
        <v>0.5321100917431193</v>
      </c>
      <c r="BT306" s="1">
        <v>0.646112600536193</v>
      </c>
      <c r="BU306" s="1">
        <v>0.6203319502074689</v>
      </c>
      <c r="BV306" s="1"/>
      <c r="BW306" s="1"/>
    </row>
    <row r="307" ht="12.0" customHeight="1">
      <c r="A307" s="39"/>
      <c r="B307" s="39"/>
      <c r="C307" s="3" t="s">
        <v>182</v>
      </c>
      <c r="D307" s="3">
        <v>427.0</v>
      </c>
      <c r="E307" s="24">
        <v>67.0</v>
      </c>
      <c r="F307" s="25">
        <v>125.0</v>
      </c>
      <c r="G307" s="24">
        <v>756.0</v>
      </c>
      <c r="H307" s="25">
        <v>919.0</v>
      </c>
      <c r="I307" s="26">
        <f t="shared" si="2"/>
        <v>0.3489583333</v>
      </c>
      <c r="J307" s="27">
        <f t="shared" si="3"/>
        <v>0.4513432836</v>
      </c>
      <c r="K307" s="28">
        <f t="shared" si="4"/>
        <v>0.4408141403</v>
      </c>
      <c r="L307" s="29">
        <f t="shared" si="5"/>
        <v>0.5281199786</v>
      </c>
      <c r="M307" s="10">
        <f t="shared" si="6"/>
        <v>8.723958333</v>
      </c>
      <c r="N307" s="30">
        <f t="shared" si="7"/>
        <v>0.4397553772</v>
      </c>
      <c r="O307" s="31">
        <f t="shared" si="8"/>
        <v>0.001058763145</v>
      </c>
      <c r="P307" s="32">
        <f t="shared" si="9"/>
        <v>0.4525166857</v>
      </c>
      <c r="Q307" s="33">
        <f t="shared" si="10"/>
        <v>-0.001173402084</v>
      </c>
      <c r="R307" s="1"/>
      <c r="S307" s="16">
        <v>0.4525166850070066</v>
      </c>
      <c r="T307" s="16">
        <v>0.4513432835820895</v>
      </c>
      <c r="U307" s="16">
        <v>-8.713911528875906E-4</v>
      </c>
      <c r="V307" s="16">
        <v>-9.016042638553268E-4</v>
      </c>
      <c r="W307" s="1"/>
      <c r="X307" s="1"/>
      <c r="Y307" s="19"/>
      <c r="Z307" s="19"/>
      <c r="AA307" s="19"/>
      <c r="AB307" s="1"/>
      <c r="AC307" s="21" t="s">
        <v>503</v>
      </c>
      <c r="AD307" s="21">
        <v>1106.0</v>
      </c>
      <c r="AE307" s="21">
        <v>27.0</v>
      </c>
      <c r="AF307" s="26">
        <v>0.558201058201058</v>
      </c>
      <c r="AG307" s="27">
        <v>0.641673243883189</v>
      </c>
      <c r="AH307" s="36">
        <v>0.630837912087912</v>
      </c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26">
        <v>0.560283687943262</v>
      </c>
      <c r="AT307" s="26">
        <v>0.558201058201058</v>
      </c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21" t="s">
        <v>503</v>
      </c>
      <c r="BF307" s="21">
        <v>1106.0</v>
      </c>
      <c r="BG307" s="21">
        <v>27.0</v>
      </c>
      <c r="BH307" s="26">
        <v>0.558201058201058</v>
      </c>
      <c r="BI307" s="27">
        <v>0.641673243883189</v>
      </c>
      <c r="BJ307" s="30">
        <f t="shared" si="11"/>
        <v>0.6302319836</v>
      </c>
      <c r="BK307" s="36">
        <v>0.630837912087912</v>
      </c>
      <c r="BL307" s="31">
        <f t="shared" si="12"/>
        <v>0.0006059284406</v>
      </c>
      <c r="BM307" s="1"/>
      <c r="BN307" s="31">
        <v>-8.71391152887591E-4</v>
      </c>
      <c r="BO307" s="1"/>
      <c r="BP307" s="1"/>
      <c r="BQ307" s="1">
        <f t="shared" si="15"/>
        <v>306</v>
      </c>
      <c r="BR307" s="1">
        <f t="shared" si="13"/>
        <v>0.3773119605</v>
      </c>
      <c r="BS307" s="1">
        <v>0.5757575757575758</v>
      </c>
      <c r="BT307" s="1">
        <v>0.6333333333333333</v>
      </c>
      <c r="BU307" s="1">
        <v>0.6209150326797386</v>
      </c>
      <c r="BV307" s="1"/>
      <c r="BW307" s="1"/>
    </row>
    <row r="308" ht="12.0" customHeight="1">
      <c r="A308" s="39"/>
      <c r="B308" s="39"/>
      <c r="C308" s="3" t="s">
        <v>341</v>
      </c>
      <c r="D308" s="3">
        <v>428.0</v>
      </c>
      <c r="E308" s="24">
        <v>63.0</v>
      </c>
      <c r="F308" s="25">
        <v>78.0</v>
      </c>
      <c r="G308" s="24">
        <v>398.0</v>
      </c>
      <c r="H308" s="25">
        <v>355.0</v>
      </c>
      <c r="I308" s="26">
        <f t="shared" si="2"/>
        <v>0.4468085106</v>
      </c>
      <c r="J308" s="27">
        <f t="shared" si="3"/>
        <v>0.5285524568</v>
      </c>
      <c r="K308" s="28">
        <f t="shared" si="4"/>
        <v>0.5156599553</v>
      </c>
      <c r="L308" s="29">
        <f t="shared" si="5"/>
        <v>0.4675615213</v>
      </c>
      <c r="M308" s="10">
        <f t="shared" si="6"/>
        <v>5.340425532</v>
      </c>
      <c r="N308" s="30">
        <f t="shared" si="7"/>
        <v>0.5183498432</v>
      </c>
      <c r="O308" s="31">
        <f t="shared" si="8"/>
        <v>-0.002689887964</v>
      </c>
      <c r="P308" s="32">
        <f t="shared" si="9"/>
        <v>0.5255072518</v>
      </c>
      <c r="Q308" s="33">
        <f t="shared" si="10"/>
        <v>0.003045205085</v>
      </c>
      <c r="R308" s="1"/>
      <c r="S308" s="16">
        <v>0.5255072506500016</v>
      </c>
      <c r="T308" s="16">
        <v>0.5285524568393094</v>
      </c>
      <c r="U308" s="16">
        <v>-8.60506634986713E-4</v>
      </c>
      <c r="V308" s="16">
        <v>-8.965037979057899E-4</v>
      </c>
      <c r="W308" s="1"/>
      <c r="X308" s="1"/>
      <c r="Y308" s="19"/>
      <c r="Z308" s="19"/>
      <c r="AA308" s="19"/>
      <c r="AB308" s="1"/>
      <c r="AC308" s="21" t="s">
        <v>504</v>
      </c>
      <c r="AD308" s="21">
        <v>1097.0</v>
      </c>
      <c r="AE308" s="21">
        <v>28.0</v>
      </c>
      <c r="AF308" s="26">
        <v>0.560283687943262</v>
      </c>
      <c r="AG308" s="27">
        <v>0.56198347107438</v>
      </c>
      <c r="AH308" s="36">
        <v>0.561740890688259</v>
      </c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26">
        <v>0.560283687943262</v>
      </c>
      <c r="AT308" s="16">
        <f>AVERAGE(AT275:AT307)</f>
        <v>0.5511846549</v>
      </c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21" t="s">
        <v>504</v>
      </c>
      <c r="BF308" s="21">
        <v>1097.0</v>
      </c>
      <c r="BG308" s="21">
        <v>28.0</v>
      </c>
      <c r="BH308" s="26">
        <v>0.560283687943262</v>
      </c>
      <c r="BI308" s="27">
        <v>0.56198347107438</v>
      </c>
      <c r="BJ308" s="30">
        <f t="shared" si="11"/>
        <v>0.5618614001</v>
      </c>
      <c r="BK308" s="36">
        <v>0.561740890688259</v>
      </c>
      <c r="BL308" s="31">
        <f t="shared" si="12"/>
        <v>-0.0001205094287</v>
      </c>
      <c r="BM308" s="1"/>
      <c r="BN308" s="31">
        <v>-8.60506634986713E-4</v>
      </c>
      <c r="BO308" s="1"/>
      <c r="BP308" s="1"/>
      <c r="BQ308" s="1">
        <f t="shared" si="15"/>
        <v>307</v>
      </c>
      <c r="BR308" s="1">
        <f t="shared" si="13"/>
        <v>0.3785450062</v>
      </c>
      <c r="BS308" s="1">
        <v>0.4177777777777778</v>
      </c>
      <c r="BT308" s="1">
        <v>0.644593895499224</v>
      </c>
      <c r="BU308" s="1">
        <v>0.6209453197405005</v>
      </c>
      <c r="BV308" s="1"/>
      <c r="BW308" s="1"/>
    </row>
    <row r="309" ht="12.0" customHeight="1">
      <c r="A309" s="39"/>
      <c r="B309" s="39"/>
      <c r="C309" s="3" t="s">
        <v>377</v>
      </c>
      <c r="D309" s="3">
        <v>429.0</v>
      </c>
      <c r="E309" s="24">
        <v>133.0</v>
      </c>
      <c r="F309" s="25">
        <v>154.0</v>
      </c>
      <c r="G309" s="24">
        <v>967.0</v>
      </c>
      <c r="H309" s="25">
        <v>633.0</v>
      </c>
      <c r="I309" s="26">
        <f t="shared" si="2"/>
        <v>0.4634146341</v>
      </c>
      <c r="J309" s="27">
        <f t="shared" si="3"/>
        <v>0.604375</v>
      </c>
      <c r="K309" s="28">
        <f t="shared" si="4"/>
        <v>0.5829358771</v>
      </c>
      <c r="L309" s="29">
        <f t="shared" si="5"/>
        <v>0.4059353471</v>
      </c>
      <c r="M309" s="10">
        <f t="shared" si="6"/>
        <v>5.574912892</v>
      </c>
      <c r="N309" s="30">
        <f t="shared" si="7"/>
        <v>0.5869421438</v>
      </c>
      <c r="O309" s="31">
        <f t="shared" si="8"/>
        <v>-0.004006266722</v>
      </c>
      <c r="P309" s="32">
        <f t="shared" si="9"/>
        <v>0.5998229288</v>
      </c>
      <c r="Q309" s="33">
        <f t="shared" si="10"/>
        <v>0.004552071157</v>
      </c>
      <c r="R309" s="1"/>
      <c r="S309" s="16">
        <v>0.5998229276514414</v>
      </c>
      <c r="T309" s="16">
        <v>0.604375</v>
      </c>
      <c r="U309" s="16">
        <v>-8.471197763286753E-4</v>
      </c>
      <c r="V309" s="16">
        <v>-8.45230555278409E-4</v>
      </c>
      <c r="W309" s="1"/>
      <c r="X309" s="1"/>
      <c r="Y309" s="19"/>
      <c r="Z309" s="19"/>
      <c r="AA309" s="19"/>
      <c r="AB309" s="1"/>
      <c r="AC309" s="21" t="s">
        <v>505</v>
      </c>
      <c r="AD309" s="21">
        <v>1016.0</v>
      </c>
      <c r="AE309" s="21">
        <v>28.0</v>
      </c>
      <c r="AF309" s="26">
        <v>0.560283687943262</v>
      </c>
      <c r="AG309" s="27">
        <v>0.586601307189542</v>
      </c>
      <c r="AH309" s="36">
        <v>0.581673306772908</v>
      </c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26">
        <v>0.560975609756098</v>
      </c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21" t="s">
        <v>505</v>
      </c>
      <c r="BF309" s="21">
        <v>1016.0</v>
      </c>
      <c r="BG309" s="21">
        <v>28.0</v>
      </c>
      <c r="BH309" s="26">
        <v>0.560283687943262</v>
      </c>
      <c r="BI309" s="27">
        <v>0.586601307189542</v>
      </c>
      <c r="BJ309" s="30">
        <f t="shared" si="11"/>
        <v>0.5830648646</v>
      </c>
      <c r="BK309" s="36">
        <v>0.581673306772908</v>
      </c>
      <c r="BL309" s="31">
        <f t="shared" si="12"/>
        <v>-0.001391557806</v>
      </c>
      <c r="BM309" s="1"/>
      <c r="BN309" s="31">
        <v>-8.47119776328786E-4</v>
      </c>
      <c r="BO309" s="1"/>
      <c r="BP309" s="1"/>
      <c r="BQ309" s="1">
        <f t="shared" si="15"/>
        <v>308</v>
      </c>
      <c r="BR309" s="1">
        <f t="shared" si="13"/>
        <v>0.3797780518</v>
      </c>
      <c r="BS309" s="1">
        <v>0.5961538461538461</v>
      </c>
      <c r="BT309" s="1">
        <v>0.6313993174061433</v>
      </c>
      <c r="BU309" s="1">
        <v>0.6221662468513854</v>
      </c>
      <c r="BV309" s="1"/>
      <c r="BW309" s="1"/>
    </row>
    <row r="310" ht="12.0" customHeight="1">
      <c r="A310" s="39"/>
      <c r="B310" s="39"/>
      <c r="C310" s="3" t="s">
        <v>355</v>
      </c>
      <c r="D310" s="3">
        <v>430.0</v>
      </c>
      <c r="E310" s="24">
        <v>80.0</v>
      </c>
      <c r="F310" s="25">
        <v>96.0</v>
      </c>
      <c r="G310" s="24">
        <v>803.0</v>
      </c>
      <c r="H310" s="25">
        <v>663.0</v>
      </c>
      <c r="I310" s="26">
        <f t="shared" si="2"/>
        <v>0.4545454545</v>
      </c>
      <c r="J310" s="27">
        <f t="shared" si="3"/>
        <v>0.5477489768</v>
      </c>
      <c r="K310" s="28">
        <f t="shared" si="4"/>
        <v>0.5377588307</v>
      </c>
      <c r="L310" s="29">
        <f t="shared" si="5"/>
        <v>0.4524969549</v>
      </c>
      <c r="M310" s="10">
        <f t="shared" si="6"/>
        <v>8.329545455</v>
      </c>
      <c r="N310" s="30">
        <f t="shared" si="7"/>
        <v>0.5361322857</v>
      </c>
      <c r="O310" s="31">
        <f t="shared" si="8"/>
        <v>0.00162654502</v>
      </c>
      <c r="P310" s="32">
        <f t="shared" si="9"/>
        <v>0.5495935124</v>
      </c>
      <c r="Q310" s="33">
        <f t="shared" si="10"/>
        <v>-0.001844535589</v>
      </c>
      <c r="R310" s="1"/>
      <c r="S310" s="16">
        <v>0.5495935112525729</v>
      </c>
      <c r="T310" s="16">
        <v>0.5477489768076398</v>
      </c>
      <c r="U310" s="16">
        <v>-8.445758643939039E-4</v>
      </c>
      <c r="V310" s="16">
        <v>-8.32464999407867E-4</v>
      </c>
      <c r="W310" s="1"/>
      <c r="X310" s="1"/>
      <c r="Y310" s="19"/>
      <c r="Z310" s="19"/>
      <c r="AA310" s="19"/>
      <c r="AB310" s="1"/>
      <c r="AC310" s="21" t="s">
        <v>506</v>
      </c>
      <c r="AD310" s="21">
        <v>1071.0</v>
      </c>
      <c r="AE310" s="21">
        <v>28.0</v>
      </c>
      <c r="AF310" s="26">
        <v>0.560975609756098</v>
      </c>
      <c r="AG310" s="27">
        <v>0.546822742474916</v>
      </c>
      <c r="AH310" s="36">
        <v>0.549237170596394</v>
      </c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26">
        <v>0.5625</v>
      </c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21" t="s">
        <v>506</v>
      </c>
      <c r="BF310" s="21">
        <v>1071.0</v>
      </c>
      <c r="BG310" s="21">
        <v>28.0</v>
      </c>
      <c r="BH310" s="26">
        <v>0.560975609756098</v>
      </c>
      <c r="BI310" s="27">
        <v>0.546822742474916</v>
      </c>
      <c r="BJ310" s="30">
        <f t="shared" si="11"/>
        <v>0.5489050489</v>
      </c>
      <c r="BK310" s="36">
        <v>0.549237170596394</v>
      </c>
      <c r="BL310" s="31">
        <f t="shared" si="12"/>
        <v>0.0003321217242</v>
      </c>
      <c r="BM310" s="1"/>
      <c r="BN310" s="31">
        <v>-8.44575864393904E-4</v>
      </c>
      <c r="BO310" s="1"/>
      <c r="BP310" s="1"/>
      <c r="BQ310" s="1">
        <f t="shared" si="15"/>
        <v>309</v>
      </c>
      <c r="BR310" s="1">
        <f t="shared" si="13"/>
        <v>0.3810110974</v>
      </c>
      <c r="BS310" s="1">
        <v>0.5</v>
      </c>
      <c r="BT310" s="1">
        <v>0.6355828220858896</v>
      </c>
      <c r="BU310" s="1">
        <v>0.6226415094339622</v>
      </c>
      <c r="BV310" s="1"/>
      <c r="BW310" s="1"/>
    </row>
    <row r="311" ht="12.0" customHeight="1">
      <c r="A311" s="39"/>
      <c r="B311" s="39"/>
      <c r="C311" s="3" t="s">
        <v>219</v>
      </c>
      <c r="D311" s="3">
        <v>431.0</v>
      </c>
      <c r="E311" s="24">
        <v>69.0</v>
      </c>
      <c r="F311" s="25">
        <v>116.0</v>
      </c>
      <c r="G311" s="24">
        <v>724.0</v>
      </c>
      <c r="H311" s="25">
        <v>607.0</v>
      </c>
      <c r="I311" s="26">
        <f t="shared" si="2"/>
        <v>0.372972973</v>
      </c>
      <c r="J311" s="27">
        <f t="shared" si="3"/>
        <v>0.5439519159</v>
      </c>
      <c r="K311" s="28">
        <f t="shared" si="4"/>
        <v>0.5230870712</v>
      </c>
      <c r="L311" s="29">
        <f t="shared" si="5"/>
        <v>0.4459102902</v>
      </c>
      <c r="M311" s="10">
        <f t="shared" si="6"/>
        <v>7.194594595</v>
      </c>
      <c r="N311" s="30">
        <f t="shared" si="7"/>
        <v>0.5251132306</v>
      </c>
      <c r="O311" s="31">
        <f t="shared" si="8"/>
        <v>-0.002026159396</v>
      </c>
      <c r="P311" s="32">
        <f t="shared" si="9"/>
        <v>0.5416947169</v>
      </c>
      <c r="Q311" s="33">
        <f t="shared" si="10"/>
        <v>0.002257198961</v>
      </c>
      <c r="R311" s="1"/>
      <c r="S311" s="16">
        <v>0.5416947161349557</v>
      </c>
      <c r="T311" s="16">
        <v>0.5439519158527423</v>
      </c>
      <c r="U311" s="16">
        <v>-8.440486157017535E-4</v>
      </c>
      <c r="V311" s="16">
        <v>-8.173821535006898E-4</v>
      </c>
      <c r="W311" s="1"/>
      <c r="X311" s="1"/>
      <c r="Y311" s="19"/>
      <c r="Z311" s="19"/>
      <c r="AA311" s="19"/>
      <c r="AB311" s="1"/>
      <c r="AC311" s="21" t="s">
        <v>476</v>
      </c>
      <c r="AD311" s="21">
        <v>384.0</v>
      </c>
      <c r="AE311" s="21">
        <v>28.0</v>
      </c>
      <c r="AF311" s="26">
        <v>0.5625</v>
      </c>
      <c r="AG311" s="27">
        <v>0.701415701415701</v>
      </c>
      <c r="AH311" s="36">
        <v>0.686139747995418</v>
      </c>
      <c r="AI311" s="1"/>
      <c r="AJ311" s="1"/>
      <c r="AK311" s="1"/>
      <c r="AL311" s="1"/>
      <c r="AM311" s="1"/>
      <c r="AN311" s="1"/>
      <c r="AO311" s="1" t="s">
        <v>23</v>
      </c>
      <c r="AP311" s="1" t="s">
        <v>7</v>
      </c>
      <c r="AQ311" s="1" t="s">
        <v>24</v>
      </c>
      <c r="AR311" s="1" t="s">
        <v>25</v>
      </c>
      <c r="AS311" s="26">
        <v>0.562814070351759</v>
      </c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21" t="s">
        <v>476</v>
      </c>
      <c r="BF311" s="21">
        <v>384.0</v>
      </c>
      <c r="BG311" s="21">
        <v>28.0</v>
      </c>
      <c r="BH311" s="26">
        <v>0.5625</v>
      </c>
      <c r="BI311" s="27">
        <v>0.701415701415701</v>
      </c>
      <c r="BJ311" s="30">
        <f t="shared" si="11"/>
        <v>0.6822148458</v>
      </c>
      <c r="BK311" s="36">
        <v>0.686139747995418</v>
      </c>
      <c r="BL311" s="31">
        <f t="shared" si="12"/>
        <v>0.003924902164</v>
      </c>
      <c r="BM311" s="1"/>
      <c r="BN311" s="31">
        <v>-8.44048615701865E-4</v>
      </c>
      <c r="BO311" s="1"/>
      <c r="BP311" s="1"/>
      <c r="BQ311" s="1">
        <f t="shared" si="15"/>
        <v>310</v>
      </c>
      <c r="BR311" s="1">
        <f t="shared" si="13"/>
        <v>0.382244143</v>
      </c>
      <c r="BS311" s="1">
        <v>0.5789473684210527</v>
      </c>
      <c r="BT311" s="1">
        <v>0.6283135927805978</v>
      </c>
      <c r="BU311" s="1">
        <v>0.6231079717457114</v>
      </c>
      <c r="BV311" s="1"/>
      <c r="BW311" s="1"/>
    </row>
    <row r="312" ht="12.0" customHeight="1">
      <c r="A312" s="39"/>
      <c r="B312" s="39"/>
      <c r="C312" s="3" t="s">
        <v>439</v>
      </c>
      <c r="D312" s="3">
        <v>432.0</v>
      </c>
      <c r="E312" s="24">
        <v>182.0</v>
      </c>
      <c r="F312" s="25">
        <v>181.0</v>
      </c>
      <c r="G312" s="24">
        <v>1265.0</v>
      </c>
      <c r="H312" s="25">
        <v>533.0</v>
      </c>
      <c r="I312" s="26">
        <f t="shared" si="2"/>
        <v>0.5013774105</v>
      </c>
      <c r="J312" s="27">
        <f t="shared" si="3"/>
        <v>0.7035595106</v>
      </c>
      <c r="K312" s="28">
        <f t="shared" si="4"/>
        <v>0.6695974086</v>
      </c>
      <c r="L312" s="29">
        <f t="shared" si="5"/>
        <v>0.3308653401</v>
      </c>
      <c r="M312" s="10">
        <f t="shared" si="6"/>
        <v>4.953168044</v>
      </c>
      <c r="N312" s="30">
        <f t="shared" si="7"/>
        <v>0.6775767427</v>
      </c>
      <c r="O312" s="31">
        <f t="shared" si="8"/>
        <v>-0.007979334071</v>
      </c>
      <c r="P312" s="32">
        <f t="shared" si="9"/>
        <v>0.6944165813</v>
      </c>
      <c r="Q312" s="33">
        <f t="shared" si="10"/>
        <v>0.009142929236</v>
      </c>
      <c r="R312" s="1"/>
      <c r="S312" s="16">
        <v>0.694416579924058</v>
      </c>
      <c r="T312" s="16">
        <v>0.703559510567297</v>
      </c>
      <c r="U312" s="16">
        <v>-8.352064563987849E-4</v>
      </c>
      <c r="V312" s="16">
        <v>-8.148440420657765E-4</v>
      </c>
      <c r="W312" s="1"/>
      <c r="X312" s="1"/>
      <c r="Y312" s="19"/>
      <c r="Z312" s="19"/>
      <c r="AA312" s="19"/>
      <c r="AB312" s="1"/>
      <c r="AC312" s="21" t="s">
        <v>131</v>
      </c>
      <c r="AD312" s="21">
        <v>54.0</v>
      </c>
      <c r="AE312" s="21">
        <v>28.0</v>
      </c>
      <c r="AF312" s="26">
        <v>0.562814070351759</v>
      </c>
      <c r="AG312" s="27">
        <v>0.620405576679341</v>
      </c>
      <c r="AH312" s="36">
        <v>0.613956105796286</v>
      </c>
      <c r="AI312" s="1"/>
      <c r="AJ312" s="1"/>
      <c r="AK312" s="1"/>
      <c r="AL312" s="1"/>
      <c r="AM312" s="1"/>
      <c r="AN312" s="1"/>
      <c r="AO312" s="1">
        <v>8.0</v>
      </c>
      <c r="AP312" s="16">
        <f>16.85%</f>
        <v>0.1685</v>
      </c>
      <c r="AQ312" s="1">
        <v>0.9021314</v>
      </c>
      <c r="AR312" s="1">
        <v>0.0196623</v>
      </c>
      <c r="AS312" s="26">
        <v>0.5635103926097</v>
      </c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21" t="s">
        <v>131</v>
      </c>
      <c r="BF312" s="21">
        <v>54.0</v>
      </c>
      <c r="BG312" s="21">
        <v>28.0</v>
      </c>
      <c r="BH312" s="26">
        <v>0.562814070351759</v>
      </c>
      <c r="BI312" s="27">
        <v>0.620405576679341</v>
      </c>
      <c r="BJ312" s="30">
        <f t="shared" si="11"/>
        <v>0.6125171473</v>
      </c>
      <c r="BK312" s="36">
        <v>0.613956105796286</v>
      </c>
      <c r="BL312" s="31">
        <f t="shared" si="12"/>
        <v>0.001438958459</v>
      </c>
      <c r="BM312" s="1"/>
      <c r="BN312" s="31">
        <v>-8.35206456398896E-4</v>
      </c>
      <c r="BO312" s="1"/>
      <c r="BP312" s="1"/>
      <c r="BQ312" s="1">
        <f t="shared" si="15"/>
        <v>311</v>
      </c>
      <c r="BR312" s="1">
        <f t="shared" si="13"/>
        <v>0.3834771887</v>
      </c>
      <c r="BS312" s="1">
        <v>0.5774647887323944</v>
      </c>
      <c r="BT312" s="1">
        <v>0.6282051282051282</v>
      </c>
      <c r="BU312" s="1">
        <v>0.6232085067036524</v>
      </c>
      <c r="BV312" s="1"/>
      <c r="BW312" s="1"/>
    </row>
    <row r="313" ht="12.0" customHeight="1">
      <c r="A313" s="39"/>
      <c r="B313" s="39"/>
      <c r="C313" s="3" t="s">
        <v>215</v>
      </c>
      <c r="D313" s="3">
        <v>433.0</v>
      </c>
      <c r="E313" s="24">
        <v>105.0</v>
      </c>
      <c r="F313" s="25">
        <v>179.0</v>
      </c>
      <c r="G313" s="24">
        <v>879.0</v>
      </c>
      <c r="H313" s="25">
        <v>839.0</v>
      </c>
      <c r="I313" s="26">
        <f t="shared" si="2"/>
        <v>0.3697183099</v>
      </c>
      <c r="J313" s="27">
        <f t="shared" si="3"/>
        <v>0.5116414435</v>
      </c>
      <c r="K313" s="28">
        <f t="shared" si="4"/>
        <v>0.4915084915</v>
      </c>
      <c r="L313" s="29">
        <f t="shared" si="5"/>
        <v>0.4715284715</v>
      </c>
      <c r="M313" s="10">
        <f t="shared" si="6"/>
        <v>6.049295775</v>
      </c>
      <c r="N313" s="30">
        <f t="shared" si="7"/>
        <v>0.4958337294</v>
      </c>
      <c r="O313" s="31">
        <f t="shared" si="8"/>
        <v>-0.004325237931</v>
      </c>
      <c r="P313" s="32">
        <f t="shared" si="9"/>
        <v>0.5068263929</v>
      </c>
      <c r="Q313" s="33">
        <f t="shared" si="10"/>
        <v>0.004815050654</v>
      </c>
      <c r="R313" s="1"/>
      <c r="S313" s="16">
        <v>0.5068263921416097</v>
      </c>
      <c r="T313" s="16">
        <v>0.5116414435389989</v>
      </c>
      <c r="U313" s="16">
        <v>-8.281863965461378E-4</v>
      </c>
      <c r="V313" s="16">
        <v>-8.055910595817783E-4</v>
      </c>
      <c r="W313" s="1"/>
      <c r="X313" s="1"/>
      <c r="Y313" s="19"/>
      <c r="Z313" s="19"/>
      <c r="AA313" s="19"/>
      <c r="AB313" s="1"/>
      <c r="AC313" s="21" t="s">
        <v>507</v>
      </c>
      <c r="AD313" s="21">
        <v>471.0</v>
      </c>
      <c r="AE313" s="21">
        <v>28.0</v>
      </c>
      <c r="AF313" s="26">
        <v>0.5635103926097</v>
      </c>
      <c r="AG313" s="27">
        <v>0.596498905908096</v>
      </c>
      <c r="AH313" s="36">
        <v>0.591243561442237</v>
      </c>
      <c r="AI313" s="1"/>
      <c r="AJ313" s="1"/>
      <c r="AK313" s="1"/>
      <c r="AL313" s="1"/>
      <c r="AM313" s="1"/>
      <c r="AN313" s="1"/>
      <c r="AO313" s="1">
        <v>11.0</v>
      </c>
      <c r="AP313" s="16">
        <f>23.376666666%</f>
        <v>0.2337666667</v>
      </c>
      <c r="AQ313" s="1">
        <v>0.9365345</v>
      </c>
      <c r="AR313" s="1">
        <v>0.0128751</v>
      </c>
      <c r="AS313" s="26">
        <v>0.563829787234043</v>
      </c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21" t="s">
        <v>507</v>
      </c>
      <c r="BF313" s="21">
        <v>471.0</v>
      </c>
      <c r="BG313" s="21">
        <v>28.0</v>
      </c>
      <c r="BH313" s="26">
        <v>0.5635103926097</v>
      </c>
      <c r="BI313" s="27">
        <v>0.596498905908096</v>
      </c>
      <c r="BJ313" s="30">
        <f t="shared" si="11"/>
        <v>0.592034186</v>
      </c>
      <c r="BK313" s="36">
        <v>0.591243561442237</v>
      </c>
      <c r="BL313" s="31">
        <f t="shared" si="12"/>
        <v>-0.0007906245487</v>
      </c>
      <c r="BM313" s="1"/>
      <c r="BN313" s="31">
        <v>-8.28186396546138E-4</v>
      </c>
      <c r="BO313" s="1"/>
      <c r="BP313" s="1"/>
      <c r="BQ313" s="1">
        <f t="shared" si="15"/>
        <v>312</v>
      </c>
      <c r="BR313" s="1">
        <f t="shared" si="13"/>
        <v>0.3847102343</v>
      </c>
      <c r="BS313" s="1">
        <v>0.6157635467980296</v>
      </c>
      <c r="BT313" s="1">
        <v>0.627563576702215</v>
      </c>
      <c r="BU313" s="1">
        <v>0.6246153846153846</v>
      </c>
      <c r="BV313" s="1"/>
      <c r="BW313" s="1"/>
    </row>
    <row r="314" ht="12.0" customHeight="1">
      <c r="A314" s="39"/>
      <c r="B314" s="39"/>
      <c r="C314" s="3" t="s">
        <v>314</v>
      </c>
      <c r="D314" s="3">
        <v>434.0</v>
      </c>
      <c r="E314" s="24">
        <v>83.0</v>
      </c>
      <c r="F314" s="25">
        <v>108.0</v>
      </c>
      <c r="G314" s="24">
        <v>560.0</v>
      </c>
      <c r="H314" s="25">
        <v>381.0</v>
      </c>
      <c r="I314" s="26">
        <f t="shared" si="2"/>
        <v>0.4345549738</v>
      </c>
      <c r="J314" s="27">
        <f t="shared" si="3"/>
        <v>0.5951115834</v>
      </c>
      <c r="K314" s="28">
        <f t="shared" si="4"/>
        <v>0.5680212014</v>
      </c>
      <c r="L314" s="29">
        <f t="shared" si="5"/>
        <v>0.4098939929</v>
      </c>
      <c r="M314" s="10">
        <f t="shared" si="6"/>
        <v>4.926701571</v>
      </c>
      <c r="N314" s="30">
        <f t="shared" si="7"/>
        <v>0.5759920929</v>
      </c>
      <c r="O314" s="31">
        <f t="shared" si="8"/>
        <v>-0.007970891484</v>
      </c>
      <c r="P314" s="32">
        <f t="shared" si="9"/>
        <v>0.5861120074</v>
      </c>
      <c r="Q314" s="33">
        <f t="shared" si="10"/>
        <v>0.008999576004</v>
      </c>
      <c r="R314" s="1"/>
      <c r="S314" s="16">
        <v>0.5861120063761197</v>
      </c>
      <c r="T314" s="16">
        <v>0.5951115834218916</v>
      </c>
      <c r="U314" s="16">
        <v>-8.094389125661294E-4</v>
      </c>
      <c r="V314" s="16">
        <v>-7.77239717898226E-4</v>
      </c>
      <c r="W314" s="1"/>
      <c r="X314" s="1"/>
      <c r="Y314" s="19"/>
      <c r="Z314" s="19"/>
      <c r="AA314" s="19"/>
      <c r="AB314" s="1"/>
      <c r="AC314" s="21" t="s">
        <v>508</v>
      </c>
      <c r="AD314" s="21">
        <v>1122.0</v>
      </c>
      <c r="AE314" s="21">
        <v>28.0</v>
      </c>
      <c r="AF314" s="26">
        <v>0.563829787234043</v>
      </c>
      <c r="AG314" s="27">
        <v>0.652542372881356</v>
      </c>
      <c r="AH314" s="36">
        <v>0.637809187279152</v>
      </c>
      <c r="AI314" s="1"/>
      <c r="AJ314" s="1"/>
      <c r="AK314" s="1"/>
      <c r="AL314" s="1"/>
      <c r="AM314" s="1"/>
      <c r="AN314" s="1"/>
      <c r="AO314" s="1">
        <v>12.0</v>
      </c>
      <c r="AP314" s="16">
        <f>25.18%</f>
        <v>0.2518</v>
      </c>
      <c r="AQ314" s="1">
        <v>0.8973886</v>
      </c>
      <c r="AR314" s="1">
        <v>0.02544337</v>
      </c>
      <c r="AS314" s="26">
        <v>0.567567567567568</v>
      </c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21" t="s">
        <v>508</v>
      </c>
      <c r="BF314" s="21">
        <v>1122.0</v>
      </c>
      <c r="BG314" s="21">
        <v>28.0</v>
      </c>
      <c r="BH314" s="26">
        <v>0.563829787234043</v>
      </c>
      <c r="BI314" s="27">
        <v>0.652542372881356</v>
      </c>
      <c r="BJ314" s="30">
        <f t="shared" si="11"/>
        <v>0.6403103495</v>
      </c>
      <c r="BK314" s="36">
        <v>0.637809187279152</v>
      </c>
      <c r="BL314" s="31">
        <f t="shared" si="12"/>
        <v>-0.002501162202</v>
      </c>
      <c r="BM314" s="1"/>
      <c r="BN314" s="31">
        <v>-8.0943891256624E-4</v>
      </c>
      <c r="BO314" s="1"/>
      <c r="BP314" s="1"/>
      <c r="BQ314" s="1">
        <f t="shared" si="15"/>
        <v>313</v>
      </c>
      <c r="BR314" s="1">
        <f t="shared" si="13"/>
        <v>0.3859432799</v>
      </c>
      <c r="BS314" s="1">
        <v>0.6666666666666666</v>
      </c>
      <c r="BT314" s="1">
        <v>0.6206896551724138</v>
      </c>
      <c r="BU314" s="1">
        <v>0.625</v>
      </c>
      <c r="BV314" s="1"/>
      <c r="BW314" s="1"/>
    </row>
    <row r="315" ht="12.0" customHeight="1">
      <c r="A315" s="39"/>
      <c r="B315" s="39"/>
      <c r="C315" s="3" t="s">
        <v>339</v>
      </c>
      <c r="D315" s="3">
        <v>435.0</v>
      </c>
      <c r="E315" s="24">
        <v>100.0</v>
      </c>
      <c r="F315" s="25">
        <v>124.0</v>
      </c>
      <c r="G315" s="24">
        <v>641.0</v>
      </c>
      <c r="H315" s="25">
        <v>488.0</v>
      </c>
      <c r="I315" s="26">
        <f t="shared" si="2"/>
        <v>0.4464285714</v>
      </c>
      <c r="J315" s="27">
        <f t="shared" si="3"/>
        <v>0.5677590788</v>
      </c>
      <c r="K315" s="28">
        <f t="shared" si="4"/>
        <v>0.5476718404</v>
      </c>
      <c r="L315" s="29">
        <f t="shared" si="5"/>
        <v>0.4345898004</v>
      </c>
      <c r="M315" s="10">
        <f t="shared" si="6"/>
        <v>5.040178571</v>
      </c>
      <c r="N315" s="30">
        <f t="shared" si="7"/>
        <v>0.5529432871</v>
      </c>
      <c r="O315" s="31">
        <f t="shared" si="8"/>
        <v>-0.005271446722</v>
      </c>
      <c r="P315" s="32">
        <f t="shared" si="9"/>
        <v>0.5617918054</v>
      </c>
      <c r="Q315" s="33">
        <f t="shared" si="10"/>
        <v>0.005967273427</v>
      </c>
      <c r="R315" s="1"/>
      <c r="S315" s="16">
        <v>0.5617918043023123</v>
      </c>
      <c r="T315" s="16">
        <v>0.5677590788308238</v>
      </c>
      <c r="U315" s="16">
        <v>-8.0467657585509E-4</v>
      </c>
      <c r="V315" s="16">
        <v>-7.625490722547035E-4</v>
      </c>
      <c r="W315" s="1"/>
      <c r="X315" s="1"/>
      <c r="Y315" s="19"/>
      <c r="Z315" s="19"/>
      <c r="AA315" s="19"/>
      <c r="AB315" s="1"/>
      <c r="AC315" s="21" t="s">
        <v>471</v>
      </c>
      <c r="AD315" s="21">
        <v>379.0</v>
      </c>
      <c r="AE315" s="21">
        <v>28.0</v>
      </c>
      <c r="AF315" s="26">
        <v>0.567567567567568</v>
      </c>
      <c r="AG315" s="27">
        <v>0.625235404896422</v>
      </c>
      <c r="AH315" s="36">
        <v>0.618181818181818</v>
      </c>
      <c r="AI315" s="1"/>
      <c r="AJ315" s="1"/>
      <c r="AK315" s="1"/>
      <c r="AL315" s="1"/>
      <c r="AM315" s="1"/>
      <c r="AN315" s="1"/>
      <c r="AO315" s="1">
        <v>13.0</v>
      </c>
      <c r="AP315" s="16">
        <f t="shared" ref="AP315:AP316" si="43">0.01+(2*AO315)/100</f>
        <v>0.27</v>
      </c>
      <c r="AQ315" s="1">
        <v>0.90695238</v>
      </c>
      <c r="AR315" s="1">
        <v>0.0228222</v>
      </c>
      <c r="AS315" s="26">
        <v>0.567723342939481</v>
      </c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21" t="s">
        <v>471</v>
      </c>
      <c r="BF315" s="21">
        <v>379.0</v>
      </c>
      <c r="BG315" s="21">
        <v>28.0</v>
      </c>
      <c r="BH315" s="26">
        <v>0.567567567567568</v>
      </c>
      <c r="BI315" s="27">
        <v>0.625235404896422</v>
      </c>
      <c r="BJ315" s="30">
        <f t="shared" si="11"/>
        <v>0.617308711</v>
      </c>
      <c r="BK315" s="36">
        <v>0.618181818181818</v>
      </c>
      <c r="BL315" s="31">
        <f t="shared" si="12"/>
        <v>0.0008731071826</v>
      </c>
      <c r="BM315" s="1"/>
      <c r="BN315" s="31">
        <v>-8.0467657585509E-4</v>
      </c>
      <c r="BO315" s="1"/>
      <c r="BP315" s="1"/>
      <c r="BQ315" s="1">
        <f t="shared" si="15"/>
        <v>314</v>
      </c>
      <c r="BR315" s="1">
        <f t="shared" si="13"/>
        <v>0.3871763255</v>
      </c>
      <c r="BS315" s="1">
        <v>0.3333333333333333</v>
      </c>
      <c r="BT315" s="1">
        <v>0.6666666666666666</v>
      </c>
      <c r="BU315" s="1">
        <v>0.625</v>
      </c>
      <c r="BV315" s="1"/>
      <c r="BW315" s="1"/>
    </row>
    <row r="316" ht="12.0" customHeight="1">
      <c r="A316" s="39"/>
      <c r="B316" s="39"/>
      <c r="C316" s="3" t="s">
        <v>332</v>
      </c>
      <c r="D316" s="3">
        <v>436.0</v>
      </c>
      <c r="E316" s="24">
        <v>66.0</v>
      </c>
      <c r="F316" s="25">
        <v>83.0</v>
      </c>
      <c r="G316" s="24">
        <v>462.0</v>
      </c>
      <c r="H316" s="25">
        <v>375.0</v>
      </c>
      <c r="I316" s="26">
        <f t="shared" si="2"/>
        <v>0.4429530201</v>
      </c>
      <c r="J316" s="27">
        <f t="shared" si="3"/>
        <v>0.5519713262</v>
      </c>
      <c r="K316" s="28">
        <f t="shared" si="4"/>
        <v>0.5354969574</v>
      </c>
      <c r="L316" s="29">
        <f t="shared" si="5"/>
        <v>0.4472616633</v>
      </c>
      <c r="M316" s="10">
        <f t="shared" si="6"/>
        <v>5.617449664</v>
      </c>
      <c r="N316" s="30">
        <f t="shared" si="7"/>
        <v>0.5386359602</v>
      </c>
      <c r="O316" s="31">
        <f t="shared" si="8"/>
        <v>-0.003139002803</v>
      </c>
      <c r="P316" s="32">
        <f t="shared" si="9"/>
        <v>0.5484206876</v>
      </c>
      <c r="Q316" s="33">
        <f t="shared" si="10"/>
        <v>0.00355063858</v>
      </c>
      <c r="R316" s="1"/>
      <c r="S316" s="16">
        <v>0.5484206865004962</v>
      </c>
      <c r="T316" s="16">
        <v>0.5519713261648745</v>
      </c>
      <c r="U316" s="16">
        <v>-7.969615433327526E-4</v>
      </c>
      <c r="V316" s="16">
        <v>-7.478147552296144E-4</v>
      </c>
      <c r="W316" s="1"/>
      <c r="X316" s="1"/>
      <c r="Y316" s="19"/>
      <c r="Z316" s="19"/>
      <c r="AA316" s="19"/>
      <c r="AB316" s="1"/>
      <c r="AC316" s="21" t="s">
        <v>423</v>
      </c>
      <c r="AD316" s="21">
        <v>306.0</v>
      </c>
      <c r="AE316" s="21">
        <v>28.0</v>
      </c>
      <c r="AF316" s="26">
        <v>0.567723342939481</v>
      </c>
      <c r="AG316" s="27">
        <v>0.683305369127517</v>
      </c>
      <c r="AH316" s="36">
        <v>0.668619553277188</v>
      </c>
      <c r="AI316" s="1"/>
      <c r="AJ316" s="1"/>
      <c r="AK316" s="1"/>
      <c r="AL316" s="1"/>
      <c r="AM316" s="1"/>
      <c r="AN316" s="1"/>
      <c r="AO316" s="1">
        <v>14.0</v>
      </c>
      <c r="AP316" s="16">
        <f t="shared" si="43"/>
        <v>0.29</v>
      </c>
      <c r="AQ316" s="1">
        <v>0.94231821</v>
      </c>
      <c r="AR316" s="1">
        <v>0.012782237</v>
      </c>
      <c r="AS316" s="26">
        <v>0.568376068376068</v>
      </c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21" t="s">
        <v>423</v>
      </c>
      <c r="BF316" s="21">
        <v>306.0</v>
      </c>
      <c r="BG316" s="21">
        <v>28.0</v>
      </c>
      <c r="BH316" s="26">
        <v>0.567723342939481</v>
      </c>
      <c r="BI316" s="27">
        <v>0.683305369127517</v>
      </c>
      <c r="BJ316" s="30">
        <f t="shared" si="11"/>
        <v>0.6672617626</v>
      </c>
      <c r="BK316" s="36">
        <v>0.668619553277188</v>
      </c>
      <c r="BL316" s="31">
        <f t="shared" si="12"/>
        <v>0.001357790684</v>
      </c>
      <c r="BM316" s="1"/>
      <c r="BN316" s="31">
        <v>-7.96961543332864E-4</v>
      </c>
      <c r="BO316" s="1"/>
      <c r="BP316" s="1"/>
      <c r="BQ316" s="1">
        <f t="shared" si="15"/>
        <v>315</v>
      </c>
      <c r="BR316" s="1">
        <f t="shared" si="13"/>
        <v>0.3884093711</v>
      </c>
      <c r="BS316" s="1">
        <v>0.5</v>
      </c>
      <c r="BT316" s="1">
        <v>0.6333333333333333</v>
      </c>
      <c r="BU316" s="1">
        <v>0.625</v>
      </c>
      <c r="BV316" s="1"/>
      <c r="BW316" s="1"/>
    </row>
    <row r="317" ht="12.0" customHeight="1">
      <c r="A317" s="39"/>
      <c r="B317" s="39"/>
      <c r="C317" s="3" t="s">
        <v>364</v>
      </c>
      <c r="D317" s="3">
        <v>437.0</v>
      </c>
      <c r="E317" s="24">
        <v>143.0</v>
      </c>
      <c r="F317" s="25">
        <v>169.0</v>
      </c>
      <c r="G317" s="24">
        <v>863.0</v>
      </c>
      <c r="H317" s="25">
        <v>562.0</v>
      </c>
      <c r="I317" s="26">
        <f t="shared" si="2"/>
        <v>0.4583333333</v>
      </c>
      <c r="J317" s="27">
        <f t="shared" si="3"/>
        <v>0.6056140351</v>
      </c>
      <c r="K317" s="28">
        <f t="shared" si="4"/>
        <v>0.5791594704</v>
      </c>
      <c r="L317" s="29">
        <f t="shared" si="5"/>
        <v>0.4058721934</v>
      </c>
      <c r="M317" s="10">
        <f t="shared" si="6"/>
        <v>4.567307692</v>
      </c>
      <c r="N317" s="30">
        <f t="shared" si="7"/>
        <v>0.5875284593</v>
      </c>
      <c r="O317" s="31">
        <f t="shared" si="8"/>
        <v>-0.008368988901</v>
      </c>
      <c r="P317" s="32">
        <f t="shared" si="9"/>
        <v>0.5961155137</v>
      </c>
      <c r="Q317" s="33">
        <f t="shared" si="10"/>
        <v>0.009498521405</v>
      </c>
      <c r="R317" s="1"/>
      <c r="S317" s="16">
        <v>0.5961155125184011</v>
      </c>
      <c r="T317" s="16">
        <v>0.6056140350877193</v>
      </c>
      <c r="U317" s="16">
        <v>-7.928893999595843E-4</v>
      </c>
      <c r="V317" s="16">
        <v>-7.230618707613212E-4</v>
      </c>
      <c r="W317" s="1"/>
      <c r="X317" s="1"/>
      <c r="Y317" s="19"/>
      <c r="Z317" s="19"/>
      <c r="AA317" s="19"/>
      <c r="AB317" s="1"/>
      <c r="AC317" s="21" t="s">
        <v>342</v>
      </c>
      <c r="AD317" s="21">
        <v>219.0</v>
      </c>
      <c r="AE317" s="21">
        <v>28.0</v>
      </c>
      <c r="AF317" s="26">
        <v>0.568376068376068</v>
      </c>
      <c r="AG317" s="27">
        <v>0.541057367829021</v>
      </c>
      <c r="AH317" s="36">
        <v>0.546749777382012</v>
      </c>
      <c r="AI317" s="1"/>
      <c r="AJ317" s="1"/>
      <c r="AK317" s="1"/>
      <c r="AL317" s="1"/>
      <c r="AM317" s="1"/>
      <c r="AN317" s="1"/>
      <c r="AO317" s="1">
        <v>15.0</v>
      </c>
      <c r="AP317" s="16">
        <f>30.89%</f>
        <v>0.3089</v>
      </c>
      <c r="AQ317" s="1">
        <v>0.8950400233</v>
      </c>
      <c r="AR317" s="1">
        <v>0.034430488</v>
      </c>
      <c r="AS317" s="26">
        <v>0.56953642384106</v>
      </c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21" t="s">
        <v>342</v>
      </c>
      <c r="BF317" s="21">
        <v>219.0</v>
      </c>
      <c r="BG317" s="21">
        <v>28.0</v>
      </c>
      <c r="BH317" s="26">
        <v>0.568376068376068</v>
      </c>
      <c r="BI317" s="27">
        <v>0.541057367829021</v>
      </c>
      <c r="BJ317" s="30">
        <f t="shared" si="11"/>
        <v>0.5450465516</v>
      </c>
      <c r="BK317" s="36">
        <v>0.546749777382012</v>
      </c>
      <c r="BL317" s="31">
        <f t="shared" si="12"/>
        <v>0.001703225781</v>
      </c>
      <c r="BM317" s="1"/>
      <c r="BN317" s="31">
        <v>-7.92889399959695E-4</v>
      </c>
      <c r="BO317" s="1"/>
      <c r="BP317" s="1"/>
      <c r="BQ317" s="1">
        <f t="shared" si="15"/>
        <v>316</v>
      </c>
      <c r="BR317" s="1">
        <f t="shared" si="13"/>
        <v>0.3896424168</v>
      </c>
      <c r="BS317" s="1">
        <v>0.4772727272727273</v>
      </c>
      <c r="BT317" s="1">
        <v>0.6480836236933798</v>
      </c>
      <c r="BU317" s="1">
        <v>0.6253776435045317</v>
      </c>
      <c r="BV317" s="1"/>
      <c r="BW317" s="1"/>
    </row>
    <row r="318" ht="12.0" customHeight="1">
      <c r="A318" s="39"/>
      <c r="B318" s="39"/>
      <c r="C318" s="3" t="s">
        <v>424</v>
      </c>
      <c r="D318" s="3">
        <v>438.0</v>
      </c>
      <c r="E318" s="24">
        <v>136.0</v>
      </c>
      <c r="F318" s="25">
        <v>136.0</v>
      </c>
      <c r="G318" s="24">
        <v>809.0</v>
      </c>
      <c r="H318" s="25">
        <v>640.0</v>
      </c>
      <c r="I318" s="26">
        <f t="shared" si="2"/>
        <v>0.5</v>
      </c>
      <c r="J318" s="27">
        <f t="shared" si="3"/>
        <v>0.5583160801</v>
      </c>
      <c r="K318" s="28">
        <f t="shared" si="4"/>
        <v>0.5490993608</v>
      </c>
      <c r="L318" s="29">
        <f t="shared" si="5"/>
        <v>0.4509006392</v>
      </c>
      <c r="M318" s="10">
        <f t="shared" si="6"/>
        <v>5.327205882</v>
      </c>
      <c r="N318" s="30">
        <f t="shared" si="7"/>
        <v>0.5506487806</v>
      </c>
      <c r="O318" s="31">
        <f t="shared" si="8"/>
        <v>-0.001549419784</v>
      </c>
      <c r="P318" s="32">
        <f t="shared" si="9"/>
        <v>0.5565412579</v>
      </c>
      <c r="Q318" s="33">
        <f t="shared" si="10"/>
        <v>0.001774822204</v>
      </c>
      <c r="R318" s="1"/>
      <c r="S318" s="16">
        <v>0.556541256452867</v>
      </c>
      <c r="T318" s="16">
        <v>0.5583160800552105</v>
      </c>
      <c r="U318" s="16">
        <v>-7.906245486688501E-4</v>
      </c>
      <c r="V318" s="16">
        <v>-7.189201571436987E-4</v>
      </c>
      <c r="W318" s="1"/>
      <c r="X318" s="1"/>
      <c r="Y318" s="19"/>
      <c r="Z318" s="19"/>
      <c r="AA318" s="19"/>
      <c r="AB318" s="1"/>
      <c r="AC318" s="21" t="s">
        <v>509</v>
      </c>
      <c r="AD318" s="21">
        <v>1014.0</v>
      </c>
      <c r="AE318" s="21">
        <v>28.0</v>
      </c>
      <c r="AF318" s="26">
        <v>0.56953642384106</v>
      </c>
      <c r="AG318" s="27">
        <v>0.593301435406699</v>
      </c>
      <c r="AH318" s="36">
        <v>0.590301003344482</v>
      </c>
      <c r="AI318" s="1"/>
      <c r="AJ318" s="1"/>
      <c r="AK318" s="1"/>
      <c r="AL318" s="1"/>
      <c r="AM318" s="1"/>
      <c r="AN318" s="1"/>
      <c r="AO318" s="1">
        <v>16.0</v>
      </c>
      <c r="AP318" s="16">
        <f t="shared" ref="AP318:AP320" si="44">0.01+(2*AO318)/100</f>
        <v>0.33</v>
      </c>
      <c r="AQ318" s="1">
        <v>0.85642864</v>
      </c>
      <c r="AR318" s="1">
        <v>0.051511264</v>
      </c>
      <c r="AS318" s="26">
        <v>0.56980056980057</v>
      </c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21" t="s">
        <v>509</v>
      </c>
      <c r="BF318" s="21">
        <v>1014.0</v>
      </c>
      <c r="BG318" s="21">
        <v>28.0</v>
      </c>
      <c r="BH318" s="26">
        <v>0.56953642384106</v>
      </c>
      <c r="BI318" s="27">
        <v>0.593301435406699</v>
      </c>
      <c r="BJ318" s="30">
        <f t="shared" si="11"/>
        <v>0.5901261438</v>
      </c>
      <c r="BK318" s="36">
        <v>0.590301003344482</v>
      </c>
      <c r="BL318" s="31">
        <f t="shared" si="12"/>
        <v>0.000174859544</v>
      </c>
      <c r="BM318" s="1"/>
      <c r="BN318" s="31">
        <v>-7.90624548668961E-4</v>
      </c>
      <c r="BO318" s="1"/>
      <c r="BP318" s="1"/>
      <c r="BQ318" s="1">
        <f t="shared" si="15"/>
        <v>317</v>
      </c>
      <c r="BR318" s="1">
        <f t="shared" si="13"/>
        <v>0.3908754624</v>
      </c>
      <c r="BS318" s="1">
        <v>0.5972222222222222</v>
      </c>
      <c r="BT318" s="1">
        <v>0.6306209850107066</v>
      </c>
      <c r="BU318" s="1">
        <v>0.6261595547309833</v>
      </c>
      <c r="BV318" s="1"/>
      <c r="BW318" s="1"/>
    </row>
    <row r="319" ht="12.0" customHeight="1">
      <c r="A319" s="39"/>
      <c r="B319" s="39"/>
      <c r="C319" s="3" t="s">
        <v>510</v>
      </c>
      <c r="D319" s="3">
        <v>439.0</v>
      </c>
      <c r="E319" s="24">
        <v>51.0</v>
      </c>
      <c r="F319" s="25">
        <v>38.0</v>
      </c>
      <c r="G319" s="24">
        <v>504.0</v>
      </c>
      <c r="H319" s="25">
        <v>230.0</v>
      </c>
      <c r="I319" s="26">
        <f t="shared" si="2"/>
        <v>0.5730337079</v>
      </c>
      <c r="J319" s="27">
        <f t="shared" si="3"/>
        <v>0.6866485014</v>
      </c>
      <c r="K319" s="28">
        <f t="shared" si="4"/>
        <v>0.6743620899</v>
      </c>
      <c r="L319" s="29">
        <f t="shared" si="5"/>
        <v>0.3414337789</v>
      </c>
      <c r="M319" s="10">
        <f t="shared" si="6"/>
        <v>8.247191011</v>
      </c>
      <c r="N319" s="30">
        <f t="shared" si="7"/>
        <v>0.6707913982</v>
      </c>
      <c r="O319" s="31">
        <f t="shared" si="8"/>
        <v>0.003570691761</v>
      </c>
      <c r="P319" s="32">
        <f t="shared" si="9"/>
        <v>0.6908061178</v>
      </c>
      <c r="Q319" s="33">
        <f t="shared" si="10"/>
        <v>-0.004157616394</v>
      </c>
      <c r="R319" s="1"/>
      <c r="S319" s="16">
        <v>0.6908061158893654</v>
      </c>
      <c r="T319" s="16">
        <v>0.6866485013623979</v>
      </c>
      <c r="U319" s="16">
        <v>-7.885543821962715E-4</v>
      </c>
      <c r="V319" s="16">
        <v>-7.144759896041686E-4</v>
      </c>
      <c r="W319" s="1"/>
      <c r="X319" s="1"/>
      <c r="Y319" s="19"/>
      <c r="Z319" s="19"/>
      <c r="AA319" s="19"/>
      <c r="AB319" s="1"/>
      <c r="AC319" s="21" t="s">
        <v>511</v>
      </c>
      <c r="AD319" s="21">
        <v>950.0</v>
      </c>
      <c r="AE319" s="21">
        <v>28.0</v>
      </c>
      <c r="AF319" s="26">
        <v>0.56980056980057</v>
      </c>
      <c r="AG319" s="27">
        <v>0.782051282051282</v>
      </c>
      <c r="AH319" s="36">
        <v>0.756581196581197</v>
      </c>
      <c r="AI319" s="1"/>
      <c r="AJ319" s="1"/>
      <c r="AK319" s="1"/>
      <c r="AL319" s="1"/>
      <c r="AM319" s="1"/>
      <c r="AN319" s="1"/>
      <c r="AO319" s="1">
        <v>17.0</v>
      </c>
      <c r="AP319" s="16">
        <f t="shared" si="44"/>
        <v>0.35</v>
      </c>
      <c r="AQ319" s="1">
        <v>0.88730529</v>
      </c>
      <c r="AR319" s="1">
        <v>0.04029478</v>
      </c>
      <c r="AS319" s="26">
        <v>0.570032573289902</v>
      </c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21" t="s">
        <v>511</v>
      </c>
      <c r="BF319" s="21">
        <v>950.0</v>
      </c>
      <c r="BG319" s="21">
        <v>28.0</v>
      </c>
      <c r="BH319" s="26">
        <v>0.56980056980057</v>
      </c>
      <c r="BI319" s="27">
        <v>0.782051282051282</v>
      </c>
      <c r="BJ319" s="30">
        <f t="shared" si="11"/>
        <v>0.7523861359</v>
      </c>
      <c r="BK319" s="36">
        <v>0.756581196581197</v>
      </c>
      <c r="BL319" s="31">
        <f t="shared" si="12"/>
        <v>0.004195060659</v>
      </c>
      <c r="BM319" s="1"/>
      <c r="BN319" s="31">
        <v>-7.88554382196272E-4</v>
      </c>
      <c r="BO319" s="1"/>
      <c r="BP319" s="1"/>
      <c r="BQ319" s="1">
        <f t="shared" si="15"/>
        <v>318</v>
      </c>
      <c r="BR319" s="1">
        <f t="shared" si="13"/>
        <v>0.392108508</v>
      </c>
      <c r="BS319" s="1">
        <v>0.5401069518716578</v>
      </c>
      <c r="BT319" s="1">
        <v>0.6407599309153713</v>
      </c>
      <c r="BU319" s="1">
        <v>0.6267657992565056</v>
      </c>
      <c r="BV319" s="1"/>
      <c r="BW319" s="1"/>
    </row>
    <row r="320" ht="12.0" customHeight="1">
      <c r="A320" s="39"/>
      <c r="B320" s="39"/>
      <c r="C320" s="3" t="s">
        <v>465</v>
      </c>
      <c r="D320" s="3">
        <v>440.0</v>
      </c>
      <c r="E320" s="24">
        <v>32.0</v>
      </c>
      <c r="F320" s="25">
        <v>27.0</v>
      </c>
      <c r="G320" s="24">
        <v>346.0</v>
      </c>
      <c r="H320" s="25">
        <v>113.0</v>
      </c>
      <c r="I320" s="26">
        <f t="shared" si="2"/>
        <v>0.5423728814</v>
      </c>
      <c r="J320" s="27">
        <f t="shared" si="3"/>
        <v>0.7538126362</v>
      </c>
      <c r="K320" s="28">
        <f t="shared" si="4"/>
        <v>0.7297297297</v>
      </c>
      <c r="L320" s="29">
        <f t="shared" si="5"/>
        <v>0.2799227799</v>
      </c>
      <c r="M320" s="10">
        <f t="shared" si="6"/>
        <v>7.779661017</v>
      </c>
      <c r="N320" s="30">
        <f t="shared" si="7"/>
        <v>0.725233142</v>
      </c>
      <c r="O320" s="31">
        <f t="shared" si="8"/>
        <v>0.004496587774</v>
      </c>
      <c r="P320" s="32">
        <f t="shared" si="9"/>
        <v>0.759012328</v>
      </c>
      <c r="Q320" s="33">
        <f t="shared" si="10"/>
        <v>-0.005199691871</v>
      </c>
      <c r="R320" s="1"/>
      <c r="S320" s="16">
        <v>0.7590123263751655</v>
      </c>
      <c r="T320" s="16">
        <v>0.7538126361655774</v>
      </c>
      <c r="U320" s="16">
        <v>-7.792191159167183E-4</v>
      </c>
      <c r="V320" s="16">
        <v>-7.135443594754598E-4</v>
      </c>
      <c r="W320" s="1"/>
      <c r="X320" s="1"/>
      <c r="Y320" s="19"/>
      <c r="Z320" s="19"/>
      <c r="AA320" s="19"/>
      <c r="AB320" s="1"/>
      <c r="AC320" s="21" t="s">
        <v>512</v>
      </c>
      <c r="AD320" s="21">
        <v>720.0</v>
      </c>
      <c r="AE320" s="21">
        <v>28.0</v>
      </c>
      <c r="AF320" s="26">
        <v>0.570032573289902</v>
      </c>
      <c r="AG320" s="27">
        <v>0.617411225658648</v>
      </c>
      <c r="AH320" s="36">
        <v>0.610326351680468</v>
      </c>
      <c r="AI320" s="1"/>
      <c r="AJ320" s="1"/>
      <c r="AK320" s="1"/>
      <c r="AL320" s="1"/>
      <c r="AM320" s="1"/>
      <c r="AN320" s="1"/>
      <c r="AO320" s="1">
        <v>18.0</v>
      </c>
      <c r="AP320" s="16">
        <f t="shared" si="44"/>
        <v>0.37</v>
      </c>
      <c r="AQ320" s="1">
        <v>0.8899377043</v>
      </c>
      <c r="AR320" s="1">
        <v>0.04255524</v>
      </c>
      <c r="AS320" s="26">
        <v>0.570652173913043</v>
      </c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21" t="s">
        <v>512</v>
      </c>
      <c r="BF320" s="21">
        <v>720.0</v>
      </c>
      <c r="BG320" s="21">
        <v>28.0</v>
      </c>
      <c r="BH320" s="26">
        <v>0.570032573289902</v>
      </c>
      <c r="BI320" s="27">
        <v>0.617411225658648</v>
      </c>
      <c r="BJ320" s="30">
        <f t="shared" si="11"/>
        <v>0.6109165025</v>
      </c>
      <c r="BK320" s="36">
        <v>0.610326351680468</v>
      </c>
      <c r="BL320" s="31">
        <f t="shared" si="12"/>
        <v>-0.0005901508442</v>
      </c>
      <c r="BM320" s="1"/>
      <c r="BN320" s="31">
        <v>-7.79219115916663E-4</v>
      </c>
      <c r="BO320" s="1"/>
      <c r="BP320" s="1"/>
      <c r="BQ320" s="1">
        <f t="shared" si="15"/>
        <v>319</v>
      </c>
      <c r="BR320" s="1">
        <f t="shared" si="13"/>
        <v>0.3933415536</v>
      </c>
      <c r="BS320" s="1">
        <v>0.4868421052631579</v>
      </c>
      <c r="BT320" s="1">
        <v>0.6419400855920114</v>
      </c>
      <c r="BU320" s="1">
        <v>0.6267696267696268</v>
      </c>
      <c r="BV320" s="1"/>
      <c r="BW320" s="1"/>
    </row>
    <row r="321" ht="12.0" customHeight="1">
      <c r="A321" s="39"/>
      <c r="B321" s="39"/>
      <c r="C321" s="3" t="s">
        <v>513</v>
      </c>
      <c r="D321" s="3">
        <v>441.0</v>
      </c>
      <c r="E321" s="24">
        <v>131.0</v>
      </c>
      <c r="F321" s="25">
        <v>72.0</v>
      </c>
      <c r="G321" s="24">
        <v>1326.0</v>
      </c>
      <c r="H321" s="25">
        <v>539.0</v>
      </c>
      <c r="I321" s="26">
        <f t="shared" si="2"/>
        <v>0.645320197</v>
      </c>
      <c r="J321" s="27">
        <f t="shared" si="3"/>
        <v>0.7109919571</v>
      </c>
      <c r="K321" s="28">
        <f t="shared" si="4"/>
        <v>0.7045454545</v>
      </c>
      <c r="L321" s="29">
        <f t="shared" si="5"/>
        <v>0.3239845261</v>
      </c>
      <c r="M321" s="10">
        <f t="shared" si="6"/>
        <v>9.187192118</v>
      </c>
      <c r="N321" s="30">
        <f t="shared" si="7"/>
        <v>0.701293668</v>
      </c>
      <c r="O321" s="31">
        <f t="shared" si="8"/>
        <v>0.003251786555</v>
      </c>
      <c r="P321" s="32">
        <f t="shared" si="9"/>
        <v>0.7148411004</v>
      </c>
      <c r="Q321" s="33">
        <f t="shared" si="10"/>
        <v>-0.003849143249</v>
      </c>
      <c r="R321" s="1"/>
      <c r="S321" s="16">
        <v>0.7148410979458485</v>
      </c>
      <c r="T321" s="16">
        <v>0.7109919571045576</v>
      </c>
      <c r="U321" s="16">
        <v>-7.679213178540811E-4</v>
      </c>
      <c r="V321" s="16">
        <v>-7.11936719774986E-4</v>
      </c>
      <c r="W321" s="1"/>
      <c r="X321" s="1"/>
      <c r="Y321" s="19"/>
      <c r="Z321" s="19"/>
      <c r="AA321" s="19"/>
      <c r="AB321" s="1"/>
      <c r="AC321" s="21" t="s">
        <v>514</v>
      </c>
      <c r="AD321" s="21">
        <v>1069.0</v>
      </c>
      <c r="AE321" s="21">
        <v>28.0</v>
      </c>
      <c r="AF321" s="26">
        <v>0.570652173913043</v>
      </c>
      <c r="AG321" s="27">
        <v>0.539961013645224</v>
      </c>
      <c r="AH321" s="36">
        <v>0.544628099173554</v>
      </c>
      <c r="AI321" s="1"/>
      <c r="AJ321" s="1"/>
      <c r="AK321" s="1"/>
      <c r="AL321" s="1"/>
      <c r="AM321" s="1"/>
      <c r="AN321" s="1"/>
      <c r="AO321" s="1">
        <v>19.0</v>
      </c>
      <c r="AP321" s="16">
        <v>0.3912</v>
      </c>
      <c r="AQ321" s="1">
        <v>0.904854056</v>
      </c>
      <c r="AR321" s="1">
        <v>0.037181676</v>
      </c>
      <c r="AS321" s="26">
        <v>0.571428571428571</v>
      </c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21" t="s">
        <v>514</v>
      </c>
      <c r="BF321" s="21">
        <v>1069.0</v>
      </c>
      <c r="BG321" s="21">
        <v>28.0</v>
      </c>
      <c r="BH321" s="26">
        <v>0.570652173913043</v>
      </c>
      <c r="BI321" s="27">
        <v>0.539961013645224</v>
      </c>
      <c r="BJ321" s="30">
        <f t="shared" si="11"/>
        <v>0.5444487793</v>
      </c>
      <c r="BK321" s="36">
        <v>0.544628099173554</v>
      </c>
      <c r="BL321" s="31">
        <f t="shared" si="12"/>
        <v>0.0001793198637</v>
      </c>
      <c r="BM321" s="1"/>
      <c r="BN321" s="31">
        <v>-7.67921317854192E-4</v>
      </c>
      <c r="BO321" s="1"/>
      <c r="BP321" s="1"/>
      <c r="BQ321" s="1">
        <f t="shared" si="15"/>
        <v>320</v>
      </c>
      <c r="BR321" s="1">
        <f t="shared" si="13"/>
        <v>0.3945745993</v>
      </c>
      <c r="BS321" s="1">
        <v>0.6044444444444445</v>
      </c>
      <c r="BT321" s="1">
        <v>0.632065775950668</v>
      </c>
      <c r="BU321" s="1">
        <v>0.6268781302170284</v>
      </c>
      <c r="BV321" s="1"/>
      <c r="BW321" s="1"/>
    </row>
    <row r="322" ht="12.0" customHeight="1">
      <c r="A322" s="39"/>
      <c r="B322" s="39"/>
      <c r="C322" s="3" t="s">
        <v>482</v>
      </c>
      <c r="D322" s="3">
        <v>442.0</v>
      </c>
      <c r="E322" s="24">
        <v>50.0</v>
      </c>
      <c r="F322" s="25">
        <v>41.0</v>
      </c>
      <c r="G322" s="24">
        <v>705.0</v>
      </c>
      <c r="H322" s="25">
        <v>348.0</v>
      </c>
      <c r="I322" s="26">
        <f t="shared" si="2"/>
        <v>0.5494505495</v>
      </c>
      <c r="J322" s="27">
        <f t="shared" si="3"/>
        <v>0.6695156695</v>
      </c>
      <c r="K322" s="28">
        <f t="shared" si="4"/>
        <v>0.659965035</v>
      </c>
      <c r="L322" s="29">
        <f t="shared" si="5"/>
        <v>0.3479020979</v>
      </c>
      <c r="M322" s="10">
        <f t="shared" si="6"/>
        <v>11.57142857</v>
      </c>
      <c r="N322" s="30">
        <f t="shared" si="7"/>
        <v>0.6531683438</v>
      </c>
      <c r="O322" s="31">
        <f t="shared" si="8"/>
        <v>0.006796691165</v>
      </c>
      <c r="P322" s="32">
        <f t="shared" si="9"/>
        <v>0.6773876168</v>
      </c>
      <c r="Q322" s="33">
        <f t="shared" si="10"/>
        <v>-0.007871947257</v>
      </c>
      <c r="R322" s="1"/>
      <c r="S322" s="16">
        <v>0.6773876150646931</v>
      </c>
      <c r="T322" s="16">
        <v>0.6695156695156695</v>
      </c>
      <c r="U322" s="16">
        <v>-7.637586734956514E-4</v>
      </c>
      <c r="V322" s="16">
        <v>-7.081979857713749E-4</v>
      </c>
      <c r="W322" s="1"/>
      <c r="X322" s="1"/>
      <c r="Y322" s="19"/>
      <c r="Z322" s="19"/>
      <c r="AA322" s="19"/>
      <c r="AB322" s="1"/>
      <c r="AC322" s="21" t="s">
        <v>515</v>
      </c>
      <c r="AD322" s="21">
        <v>1140.0</v>
      </c>
      <c r="AE322" s="21">
        <v>28.0</v>
      </c>
      <c r="AF322" s="26">
        <v>0.571428571428571</v>
      </c>
      <c r="AG322" s="27">
        <v>0.707692307692308</v>
      </c>
      <c r="AH322" s="36">
        <v>0.694444444444444</v>
      </c>
      <c r="AI322" s="1"/>
      <c r="AJ322" s="1"/>
      <c r="AK322" s="1"/>
      <c r="AL322" s="1"/>
      <c r="AM322" s="1"/>
      <c r="AN322" s="1"/>
      <c r="AO322" s="1">
        <v>20.0</v>
      </c>
      <c r="AP322" s="16">
        <v>0.4114</v>
      </c>
      <c r="AQ322" s="1">
        <v>0.8666842228</v>
      </c>
      <c r="AR322" s="1">
        <v>0.05736441</v>
      </c>
      <c r="AS322" s="26">
        <v>0.572727272727273</v>
      </c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21" t="s">
        <v>515</v>
      </c>
      <c r="BF322" s="21">
        <v>1140.0</v>
      </c>
      <c r="BG322" s="21">
        <v>28.0</v>
      </c>
      <c r="BH322" s="26">
        <v>0.571428571428571</v>
      </c>
      <c r="BI322" s="27">
        <v>0.707692307692308</v>
      </c>
      <c r="BJ322" s="30">
        <f t="shared" si="11"/>
        <v>0.6886719683</v>
      </c>
      <c r="BK322" s="36">
        <v>0.694444444444444</v>
      </c>
      <c r="BL322" s="31">
        <f t="shared" si="12"/>
        <v>0.005772476119</v>
      </c>
      <c r="BM322" s="1"/>
      <c r="BN322" s="31">
        <v>-7.63758673495762E-4</v>
      </c>
      <c r="BO322" s="1"/>
      <c r="BP322" s="1"/>
      <c r="BQ322" s="1">
        <f t="shared" si="15"/>
        <v>321</v>
      </c>
      <c r="BR322" s="1">
        <f t="shared" si="13"/>
        <v>0.3958076449</v>
      </c>
      <c r="BS322" s="1">
        <v>0.42</v>
      </c>
      <c r="BT322" s="1">
        <v>0.6474609375</v>
      </c>
      <c r="BU322" s="1">
        <v>0.6272241992882562</v>
      </c>
      <c r="BV322" s="1"/>
      <c r="BW322" s="1"/>
    </row>
    <row r="323" ht="12.0" customHeight="1">
      <c r="A323" s="39"/>
      <c r="B323" s="39"/>
      <c r="C323" s="3" t="s">
        <v>516</v>
      </c>
      <c r="D323" s="3">
        <v>443.0</v>
      </c>
      <c r="E323" s="24">
        <v>66.0</v>
      </c>
      <c r="F323" s="25">
        <v>47.0</v>
      </c>
      <c r="G323" s="24">
        <v>684.0</v>
      </c>
      <c r="H323" s="25">
        <v>258.0</v>
      </c>
      <c r="I323" s="26">
        <f t="shared" si="2"/>
        <v>0.5840707965</v>
      </c>
      <c r="J323" s="27">
        <f t="shared" si="3"/>
        <v>0.7261146497</v>
      </c>
      <c r="K323" s="28">
        <f t="shared" si="4"/>
        <v>0.7109004739</v>
      </c>
      <c r="L323" s="29">
        <f t="shared" si="5"/>
        <v>0.3071090047</v>
      </c>
      <c r="M323" s="10">
        <f t="shared" si="6"/>
        <v>8.336283186</v>
      </c>
      <c r="N323" s="30">
        <f t="shared" si="7"/>
        <v>0.7059958586</v>
      </c>
      <c r="O323" s="31">
        <f t="shared" si="8"/>
        <v>0.004904615331</v>
      </c>
      <c r="P323" s="32">
        <f t="shared" si="9"/>
        <v>0.7318397239</v>
      </c>
      <c r="Q323" s="33">
        <f t="shared" si="10"/>
        <v>-0.005725074194</v>
      </c>
      <c r="R323" s="1"/>
      <c r="S323" s="16">
        <v>0.7318397219302382</v>
      </c>
      <c r="T323" s="16">
        <v>0.7261146496815286</v>
      </c>
      <c r="U323" s="16">
        <v>-7.630969755875183E-4</v>
      </c>
      <c r="V323" s="16">
        <v>-7.031706113901359E-4</v>
      </c>
      <c r="W323" s="1"/>
      <c r="X323" s="1"/>
      <c r="Y323" s="19"/>
      <c r="Z323" s="19"/>
      <c r="AA323" s="19"/>
      <c r="AB323" s="1"/>
      <c r="AC323" s="21" t="s">
        <v>517</v>
      </c>
      <c r="AD323" s="21">
        <v>728.0</v>
      </c>
      <c r="AE323" s="21">
        <v>28.0</v>
      </c>
      <c r="AF323" s="26">
        <v>0.572727272727273</v>
      </c>
      <c r="AG323" s="27">
        <v>0.647186147186147</v>
      </c>
      <c r="AH323" s="36">
        <v>0.63926499032882</v>
      </c>
      <c r="AI323" s="1"/>
      <c r="AJ323" s="1"/>
      <c r="AK323" s="1"/>
      <c r="AL323" s="1"/>
      <c r="AM323" s="1"/>
      <c r="AN323" s="1"/>
      <c r="AO323" s="1">
        <v>21.0</v>
      </c>
      <c r="AP323" s="16">
        <v>0.4305</v>
      </c>
      <c r="AQ323" s="1">
        <v>0.913968</v>
      </c>
      <c r="AR323" s="1">
        <v>0.0349317985</v>
      </c>
      <c r="AS323" s="26">
        <v>0.572815533980582</v>
      </c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21" t="s">
        <v>517</v>
      </c>
      <c r="BF323" s="21">
        <v>728.0</v>
      </c>
      <c r="BG323" s="21">
        <v>28.0</v>
      </c>
      <c r="BH323" s="26">
        <v>0.572727272727273</v>
      </c>
      <c r="BI323" s="27">
        <v>0.647186147186147</v>
      </c>
      <c r="BJ323" s="30">
        <f t="shared" si="11"/>
        <v>0.6368594663</v>
      </c>
      <c r="BK323" s="36">
        <v>0.63926499032882</v>
      </c>
      <c r="BL323" s="31">
        <f t="shared" si="12"/>
        <v>0.002405523995</v>
      </c>
      <c r="BM323" s="1"/>
      <c r="BN323" s="31">
        <v>-7.63096975587629E-4</v>
      </c>
      <c r="BO323" s="1"/>
      <c r="BP323" s="1"/>
      <c r="BQ323" s="1">
        <f t="shared" si="15"/>
        <v>322</v>
      </c>
      <c r="BR323" s="1">
        <f t="shared" si="13"/>
        <v>0.3970406905</v>
      </c>
      <c r="BS323" s="1">
        <v>0.5544041450777202</v>
      </c>
      <c r="BT323" s="1">
        <v>0.6384615384615384</v>
      </c>
      <c r="BU323" s="1">
        <v>0.6275954454119224</v>
      </c>
      <c r="BV323" s="1"/>
      <c r="BW323" s="1"/>
    </row>
    <row r="324" ht="12.0" customHeight="1">
      <c r="A324" s="39"/>
      <c r="B324" s="39"/>
      <c r="C324" s="3" t="s">
        <v>518</v>
      </c>
      <c r="D324" s="3">
        <v>444.0</v>
      </c>
      <c r="E324" s="24">
        <v>100.0</v>
      </c>
      <c r="F324" s="25">
        <v>68.0</v>
      </c>
      <c r="G324" s="24">
        <v>1200.0</v>
      </c>
      <c r="H324" s="25">
        <v>528.0</v>
      </c>
      <c r="I324" s="26">
        <f t="shared" si="2"/>
        <v>0.5952380952</v>
      </c>
      <c r="J324" s="27">
        <f t="shared" si="3"/>
        <v>0.6944444444</v>
      </c>
      <c r="K324" s="28">
        <f t="shared" si="4"/>
        <v>0.6856540084</v>
      </c>
      <c r="L324" s="29">
        <f t="shared" si="5"/>
        <v>0.3312236287</v>
      </c>
      <c r="M324" s="10">
        <f t="shared" si="6"/>
        <v>10.28571429</v>
      </c>
      <c r="N324" s="30">
        <f t="shared" si="7"/>
        <v>0.6803031714</v>
      </c>
      <c r="O324" s="31">
        <f t="shared" si="8"/>
        <v>0.005350836995</v>
      </c>
      <c r="P324" s="32">
        <f t="shared" si="9"/>
        <v>0.7007062208</v>
      </c>
      <c r="Q324" s="33">
        <f t="shared" si="10"/>
        <v>-0.006261776366</v>
      </c>
      <c r="R324" s="1"/>
      <c r="S324" s="16">
        <v>0.7007062187851313</v>
      </c>
      <c r="T324" s="16">
        <v>0.6944444444444444</v>
      </c>
      <c r="U324" s="16">
        <v>-7.535618315278603E-4</v>
      </c>
      <c r="V324" s="16">
        <v>-6.8502825127148E-4</v>
      </c>
      <c r="W324" s="1"/>
      <c r="X324" s="1"/>
      <c r="Y324" s="19"/>
      <c r="Z324" s="19"/>
      <c r="AA324" s="19"/>
      <c r="AB324" s="1"/>
      <c r="AC324" s="21" t="s">
        <v>469</v>
      </c>
      <c r="AD324" s="21">
        <v>377.0</v>
      </c>
      <c r="AE324" s="21">
        <v>28.0</v>
      </c>
      <c r="AF324" s="26">
        <v>0.572815533980582</v>
      </c>
      <c r="AG324" s="27">
        <v>0.58785046728972</v>
      </c>
      <c r="AH324" s="36">
        <v>0.586530264279625</v>
      </c>
      <c r="AI324" s="1"/>
      <c r="AJ324" s="1"/>
      <c r="AK324" s="1"/>
      <c r="AL324" s="1"/>
      <c r="AM324" s="1"/>
      <c r="AN324" s="1"/>
      <c r="AO324" s="1">
        <v>22.0</v>
      </c>
      <c r="AP324" s="16">
        <v>0.4496</v>
      </c>
      <c r="AQ324" s="1">
        <v>0.8645409576</v>
      </c>
      <c r="AR324" s="1">
        <v>0.06107839277</v>
      </c>
      <c r="AS324" s="26">
        <v>0.572916666666667</v>
      </c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21" t="s">
        <v>469</v>
      </c>
      <c r="BF324" s="21">
        <v>377.0</v>
      </c>
      <c r="BG324" s="21">
        <v>28.0</v>
      </c>
      <c r="BH324" s="26">
        <v>0.572815533980582</v>
      </c>
      <c r="BI324" s="27">
        <v>0.58785046728972</v>
      </c>
      <c r="BJ324" s="30">
        <f t="shared" si="11"/>
        <v>0.5859092454</v>
      </c>
      <c r="BK324" s="36">
        <v>0.586530264279625</v>
      </c>
      <c r="BL324" s="31">
        <f t="shared" si="12"/>
        <v>0.0006210188867</v>
      </c>
      <c r="BM324" s="1"/>
      <c r="BN324" s="31">
        <v>-7.53561831527971E-4</v>
      </c>
      <c r="BO324" s="1"/>
      <c r="BP324" s="1"/>
      <c r="BQ324" s="1">
        <f t="shared" si="15"/>
        <v>323</v>
      </c>
      <c r="BR324" s="1">
        <f t="shared" si="13"/>
        <v>0.3982737361</v>
      </c>
      <c r="BS324" s="1">
        <v>0.875</v>
      </c>
      <c r="BT324" s="1">
        <v>0.6158536585365854</v>
      </c>
      <c r="BU324" s="1">
        <v>0.627906976744186</v>
      </c>
      <c r="BV324" s="1"/>
      <c r="BW324" s="1"/>
    </row>
    <row r="325" ht="12.0" customHeight="1">
      <c r="A325" s="39"/>
      <c r="B325" s="39"/>
      <c r="C325" s="3" t="s">
        <v>448</v>
      </c>
      <c r="D325" s="3">
        <v>446.0</v>
      </c>
      <c r="E325" s="24">
        <v>67.0</v>
      </c>
      <c r="F325" s="25">
        <v>61.0</v>
      </c>
      <c r="G325" s="24">
        <v>1319.0</v>
      </c>
      <c r="H325" s="25">
        <v>559.0</v>
      </c>
      <c r="I325" s="26">
        <f t="shared" si="2"/>
        <v>0.5234375</v>
      </c>
      <c r="J325" s="27">
        <f t="shared" si="3"/>
        <v>0.702342918</v>
      </c>
      <c r="K325" s="28">
        <f t="shared" si="4"/>
        <v>0.6909272183</v>
      </c>
      <c r="L325" s="29">
        <f t="shared" si="5"/>
        <v>0.3120638086</v>
      </c>
      <c r="M325" s="10">
        <f t="shared" si="6"/>
        <v>14.671875</v>
      </c>
      <c r="N325" s="30">
        <f t="shared" si="7"/>
        <v>0.6787034543</v>
      </c>
      <c r="O325" s="31">
        <f t="shared" si="8"/>
        <v>0.01222376408</v>
      </c>
      <c r="P325" s="32">
        <f t="shared" si="9"/>
        <v>0.7164182477</v>
      </c>
      <c r="Q325" s="33">
        <f t="shared" si="10"/>
        <v>-0.01407532972</v>
      </c>
      <c r="R325" s="1"/>
      <c r="S325" s="16">
        <v>0.7164182461725267</v>
      </c>
      <c r="T325" s="16">
        <v>0.7023429179978701</v>
      </c>
      <c r="U325" s="16">
        <v>-7.387174199279256E-4</v>
      </c>
      <c r="V325" s="16">
        <v>-6.796734985989872E-4</v>
      </c>
      <c r="W325" s="1"/>
      <c r="X325" s="1"/>
      <c r="Y325" s="19"/>
      <c r="Z325" s="19"/>
      <c r="AA325" s="19"/>
      <c r="AB325" s="1"/>
      <c r="AC325" s="21" t="s">
        <v>519</v>
      </c>
      <c r="AD325" s="21">
        <v>674.0</v>
      </c>
      <c r="AE325" s="21">
        <v>28.0</v>
      </c>
      <c r="AF325" s="26">
        <v>0.572916666666667</v>
      </c>
      <c r="AG325" s="27">
        <v>0.58840372226199</v>
      </c>
      <c r="AH325" s="36">
        <v>0.586532410320957</v>
      </c>
      <c r="AI325" s="1"/>
      <c r="AJ325" s="1"/>
      <c r="AK325" s="1"/>
      <c r="AL325" s="1"/>
      <c r="AM325" s="1"/>
      <c r="AN325" s="1"/>
      <c r="AO325" s="1">
        <v>23.0</v>
      </c>
      <c r="AP325" s="16">
        <v>0.4692</v>
      </c>
      <c r="AQ325" s="1">
        <v>0.910124959</v>
      </c>
      <c r="AR325" s="1">
        <v>0.039864059</v>
      </c>
      <c r="AS325" s="26">
        <v>0.573033707865169</v>
      </c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21" t="s">
        <v>519</v>
      </c>
      <c r="BF325" s="21">
        <v>674.0</v>
      </c>
      <c r="BG325" s="21">
        <v>28.0</v>
      </c>
      <c r="BH325" s="26">
        <v>0.572916666666667</v>
      </c>
      <c r="BI325" s="27">
        <v>0.58840372226199</v>
      </c>
      <c r="BJ325" s="30">
        <f t="shared" si="11"/>
        <v>0.5863989149</v>
      </c>
      <c r="BK325" s="36">
        <v>0.586532410320957</v>
      </c>
      <c r="BL325" s="31">
        <f t="shared" si="12"/>
        <v>0.0001334954618</v>
      </c>
      <c r="BM325" s="1"/>
      <c r="BN325" s="31">
        <v>-7.38717419928037E-4</v>
      </c>
      <c r="BO325" s="1"/>
      <c r="BP325" s="1"/>
      <c r="BQ325" s="1">
        <f t="shared" si="15"/>
        <v>324</v>
      </c>
      <c r="BR325" s="1">
        <f t="shared" si="13"/>
        <v>0.3995067818</v>
      </c>
      <c r="BS325" s="1">
        <v>0.3770491803278688</v>
      </c>
      <c r="BT325" s="1">
        <v>0.6499302649930265</v>
      </c>
      <c r="BU325" s="1">
        <v>0.62853470437018</v>
      </c>
      <c r="BV325" s="1"/>
      <c r="BW325" s="1"/>
    </row>
    <row r="326" ht="12.0" customHeight="1">
      <c r="A326" s="39"/>
      <c r="B326" s="39"/>
      <c r="C326" s="3" t="s">
        <v>353</v>
      </c>
      <c r="D326" s="3">
        <v>449.0</v>
      </c>
      <c r="E326" s="24">
        <v>111.0</v>
      </c>
      <c r="F326" s="25">
        <v>134.0</v>
      </c>
      <c r="G326" s="24">
        <v>798.0</v>
      </c>
      <c r="H326" s="25">
        <v>490.0</v>
      </c>
      <c r="I326" s="26">
        <f t="shared" si="2"/>
        <v>0.4530612245</v>
      </c>
      <c r="J326" s="27">
        <f t="shared" si="3"/>
        <v>0.6195652174</v>
      </c>
      <c r="K326" s="28">
        <f t="shared" si="4"/>
        <v>0.5929549902</v>
      </c>
      <c r="L326" s="29">
        <f t="shared" si="5"/>
        <v>0.3920417482</v>
      </c>
      <c r="M326" s="10">
        <f t="shared" si="6"/>
        <v>5.257142857</v>
      </c>
      <c r="N326" s="30">
        <f t="shared" si="7"/>
        <v>0.599321726</v>
      </c>
      <c r="O326" s="31">
        <f t="shared" si="8"/>
        <v>-0.006366735817</v>
      </c>
      <c r="P326" s="32">
        <f t="shared" si="9"/>
        <v>0.6123475645</v>
      </c>
      <c r="Q326" s="33">
        <f t="shared" si="10"/>
        <v>0.007217652905</v>
      </c>
      <c r="R326" s="1"/>
      <c r="S326" s="16">
        <v>0.612347563349864</v>
      </c>
      <c r="T326" s="16">
        <v>0.6195652173913043</v>
      </c>
      <c r="U326" s="16">
        <v>-7.376497937739979E-4</v>
      </c>
      <c r="V326" s="16">
        <v>-6.094025706975259E-4</v>
      </c>
      <c r="W326" s="1"/>
      <c r="X326" s="1"/>
      <c r="Y326" s="19"/>
      <c r="Z326" s="19"/>
      <c r="AA326" s="19"/>
      <c r="AB326" s="1"/>
      <c r="AC326" s="21" t="s">
        <v>510</v>
      </c>
      <c r="AD326" s="21">
        <v>439.0</v>
      </c>
      <c r="AE326" s="21">
        <v>28.0</v>
      </c>
      <c r="AF326" s="26">
        <v>0.573033707865169</v>
      </c>
      <c r="AG326" s="27">
        <v>0.686648501362398</v>
      </c>
      <c r="AH326" s="36">
        <v>0.674362089914945</v>
      </c>
      <c r="AI326" s="1"/>
      <c r="AJ326" s="1"/>
      <c r="AK326" s="1"/>
      <c r="AL326" s="1"/>
      <c r="AM326" s="1"/>
      <c r="AN326" s="1"/>
      <c r="AO326" s="1">
        <v>24.0</v>
      </c>
      <c r="AP326" s="16">
        <v>0.490074</v>
      </c>
      <c r="AQ326" s="1">
        <v>0.8887940143</v>
      </c>
      <c r="AR326" s="1">
        <v>0.0541877987</v>
      </c>
      <c r="AS326" s="26">
        <v>0.573529411764706</v>
      </c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21" t="s">
        <v>510</v>
      </c>
      <c r="BF326" s="21">
        <v>439.0</v>
      </c>
      <c r="BG326" s="21">
        <v>28.0</v>
      </c>
      <c r="BH326" s="26">
        <v>0.573033707865169</v>
      </c>
      <c r="BI326" s="27">
        <v>0.686648501362398</v>
      </c>
      <c r="BJ326" s="30">
        <f t="shared" si="11"/>
        <v>0.6707913998</v>
      </c>
      <c r="BK326" s="36">
        <v>0.674362089914945</v>
      </c>
      <c r="BL326" s="31">
        <f t="shared" si="12"/>
        <v>0.003570690157</v>
      </c>
      <c r="BM326" s="1"/>
      <c r="BN326" s="31">
        <v>-7.37649793773998E-4</v>
      </c>
      <c r="BO326" s="1"/>
      <c r="BP326" s="1"/>
      <c r="BQ326" s="1">
        <f t="shared" si="15"/>
        <v>325</v>
      </c>
      <c r="BR326" s="1">
        <f t="shared" si="13"/>
        <v>0.4007398274</v>
      </c>
      <c r="BS326" s="1">
        <v>0.5373134328358209</v>
      </c>
      <c r="BT326" s="1">
        <v>0.6438492063492064</v>
      </c>
      <c r="BU326" s="1">
        <v>0.628668651637601</v>
      </c>
      <c r="BV326" s="1"/>
      <c r="BW326" s="1"/>
    </row>
    <row r="327" ht="12.0" customHeight="1">
      <c r="A327" s="39"/>
      <c r="B327" s="39"/>
      <c r="C327" s="3" t="s">
        <v>403</v>
      </c>
      <c r="D327" s="3">
        <v>450.0</v>
      </c>
      <c r="E327" s="24">
        <v>36.0</v>
      </c>
      <c r="F327" s="25">
        <v>38.0</v>
      </c>
      <c r="G327" s="24">
        <v>305.0</v>
      </c>
      <c r="H327" s="25">
        <v>200.0</v>
      </c>
      <c r="I327" s="26">
        <f t="shared" si="2"/>
        <v>0.4864864865</v>
      </c>
      <c r="J327" s="27">
        <f t="shared" si="3"/>
        <v>0.603960396</v>
      </c>
      <c r="K327" s="28">
        <f t="shared" si="4"/>
        <v>0.5889464594</v>
      </c>
      <c r="L327" s="29">
        <f t="shared" si="5"/>
        <v>0.4075993092</v>
      </c>
      <c r="M327" s="10">
        <f t="shared" si="6"/>
        <v>6.824324324</v>
      </c>
      <c r="N327" s="30">
        <f t="shared" si="7"/>
        <v>0.5889919768</v>
      </c>
      <c r="O327" s="31">
        <f t="shared" si="8"/>
        <v>-0.00004551734221</v>
      </c>
      <c r="P327" s="32">
        <f t="shared" si="9"/>
        <v>0.6039084131</v>
      </c>
      <c r="Q327" s="33">
        <f t="shared" si="10"/>
        <v>0.00005198288974</v>
      </c>
      <c r="R327" s="1"/>
      <c r="S327" s="16">
        <v>0.60390841182967</v>
      </c>
      <c r="T327" s="16">
        <v>0.6039603960396039</v>
      </c>
      <c r="U327" s="16">
        <v>-7.371896809088563E-4</v>
      </c>
      <c r="V327" s="16">
        <v>-5.975219041327584E-4</v>
      </c>
      <c r="W327" s="1"/>
      <c r="X327" s="1"/>
      <c r="Y327" s="19"/>
      <c r="Z327" s="19"/>
      <c r="AA327" s="19"/>
      <c r="AB327" s="1"/>
      <c r="AC327" s="21" t="s">
        <v>255</v>
      </c>
      <c r="AD327" s="21">
        <v>138.0</v>
      </c>
      <c r="AE327" s="21">
        <v>28.0</v>
      </c>
      <c r="AF327" s="26">
        <v>0.573529411764706</v>
      </c>
      <c r="AG327" s="27">
        <v>0.690337601862631</v>
      </c>
      <c r="AH327" s="36">
        <v>0.674371859296482</v>
      </c>
      <c r="AI327" s="1"/>
      <c r="AJ327" s="1"/>
      <c r="AK327" s="1"/>
      <c r="AL327" s="1"/>
      <c r="AM327" s="1"/>
      <c r="AN327" s="1"/>
      <c r="AO327" s="1">
        <v>25.0</v>
      </c>
      <c r="AP327" s="16">
        <v>0.5038</v>
      </c>
      <c r="AQ327" s="1">
        <v>0.8959825504</v>
      </c>
      <c r="AR327" s="1">
        <v>0.05083365</v>
      </c>
      <c r="AS327" s="26">
        <v>0.575</v>
      </c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21" t="s">
        <v>255</v>
      </c>
      <c r="BF327" s="21">
        <v>138.0</v>
      </c>
      <c r="BG327" s="21">
        <v>28.0</v>
      </c>
      <c r="BH327" s="26">
        <v>0.573529411764706</v>
      </c>
      <c r="BI327" s="27">
        <v>0.690337601862631</v>
      </c>
      <c r="BJ327" s="30">
        <f t="shared" si="11"/>
        <v>0.6740210267</v>
      </c>
      <c r="BK327" s="36">
        <v>0.674371859296482</v>
      </c>
      <c r="BL327" s="31">
        <f t="shared" si="12"/>
        <v>0.0003508325846</v>
      </c>
      <c r="BM327" s="1"/>
      <c r="BN327" s="31">
        <v>-7.37189680908967E-4</v>
      </c>
      <c r="BO327" s="1"/>
      <c r="BP327" s="1"/>
      <c r="BQ327" s="1">
        <f t="shared" si="15"/>
        <v>326</v>
      </c>
      <c r="BR327" s="1">
        <f t="shared" si="13"/>
        <v>0.401972873</v>
      </c>
      <c r="BS327" s="1">
        <v>0.75</v>
      </c>
      <c r="BT327" s="1">
        <v>0.6206896551724138</v>
      </c>
      <c r="BU327" s="1">
        <v>0.6290322580645161</v>
      </c>
      <c r="BV327" s="1"/>
      <c r="BW327" s="1"/>
    </row>
    <row r="328" ht="12.0" customHeight="1">
      <c r="A328" s="39"/>
      <c r="B328" s="39"/>
      <c r="C328" s="3" t="s">
        <v>453</v>
      </c>
      <c r="D328" s="3">
        <v>451.0</v>
      </c>
      <c r="E328" s="24">
        <v>42.0</v>
      </c>
      <c r="F328" s="25">
        <v>37.0</v>
      </c>
      <c r="G328" s="24">
        <v>356.0</v>
      </c>
      <c r="H328" s="25">
        <v>234.0</v>
      </c>
      <c r="I328" s="26">
        <f t="shared" si="2"/>
        <v>0.5316455696</v>
      </c>
      <c r="J328" s="27">
        <f t="shared" si="3"/>
        <v>0.6033898305</v>
      </c>
      <c r="K328" s="28">
        <f t="shared" si="4"/>
        <v>0.5949177877</v>
      </c>
      <c r="L328" s="29">
        <f t="shared" si="5"/>
        <v>0.4125560538</v>
      </c>
      <c r="M328" s="10">
        <f t="shared" si="6"/>
        <v>7.46835443</v>
      </c>
      <c r="N328" s="30">
        <f t="shared" si="7"/>
        <v>0.5937843904</v>
      </c>
      <c r="O328" s="31">
        <f t="shared" si="8"/>
        <v>0.001133397376</v>
      </c>
      <c r="P328" s="32">
        <f t="shared" si="9"/>
        <v>0.6046973039</v>
      </c>
      <c r="Q328" s="33">
        <f t="shared" si="10"/>
        <v>-0.00130747339</v>
      </c>
      <c r="R328" s="1"/>
      <c r="S328" s="16">
        <v>0.6046973023060768</v>
      </c>
      <c r="T328" s="16">
        <v>0.6033898305084746</v>
      </c>
      <c r="U328" s="16">
        <v>-7.295981481922897E-4</v>
      </c>
      <c r="V328" s="16">
        <v>-5.921866321880742E-4</v>
      </c>
      <c r="W328" s="1"/>
      <c r="X328" s="1"/>
      <c r="Y328" s="19"/>
      <c r="Z328" s="19"/>
      <c r="AA328" s="19"/>
      <c r="AB328" s="1"/>
      <c r="AC328" s="21" t="s">
        <v>520</v>
      </c>
      <c r="AD328" s="21">
        <v>650.0</v>
      </c>
      <c r="AE328" s="21">
        <v>28.0</v>
      </c>
      <c r="AF328" s="26">
        <v>0.575</v>
      </c>
      <c r="AG328" s="27">
        <v>0.813559322033898</v>
      </c>
      <c r="AH328" s="36">
        <v>0.786654135338346</v>
      </c>
      <c r="AI328" s="1"/>
      <c r="AJ328" s="1"/>
      <c r="AK328" s="1"/>
      <c r="AL328" s="1"/>
      <c r="AM328" s="1"/>
      <c r="AN328" s="1"/>
      <c r="AO328" s="1">
        <v>26.0</v>
      </c>
      <c r="AP328" s="16">
        <v>0.5334</v>
      </c>
      <c r="AQ328" s="1">
        <v>0.8816121972</v>
      </c>
      <c r="AR328" s="1">
        <v>0.06314143</v>
      </c>
      <c r="AS328" s="26">
        <v>0.575757575757576</v>
      </c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21" t="s">
        <v>520</v>
      </c>
      <c r="BF328" s="21">
        <v>650.0</v>
      </c>
      <c r="BG328" s="21">
        <v>28.0</v>
      </c>
      <c r="BH328" s="26">
        <v>0.575</v>
      </c>
      <c r="BI328" s="27">
        <v>0.813559322033898</v>
      </c>
      <c r="BJ328" s="30">
        <f t="shared" si="11"/>
        <v>0.7799831289</v>
      </c>
      <c r="BK328" s="36">
        <v>0.786654135338346</v>
      </c>
      <c r="BL328" s="31">
        <f t="shared" si="12"/>
        <v>0.006671006397</v>
      </c>
      <c r="BM328" s="1"/>
      <c r="BN328" s="31">
        <v>-7.2959814819229E-4</v>
      </c>
      <c r="BO328" s="1"/>
      <c r="BP328" s="1"/>
      <c r="BQ328" s="1">
        <f t="shared" si="15"/>
        <v>327</v>
      </c>
      <c r="BR328" s="1">
        <f t="shared" si="13"/>
        <v>0.4032059186</v>
      </c>
      <c r="BS328" s="1">
        <v>0.6</v>
      </c>
      <c r="BT328" s="1">
        <v>0.6346153846153846</v>
      </c>
      <c r="BU328" s="1">
        <v>0.6290322580645161</v>
      </c>
      <c r="BV328" s="1"/>
      <c r="BW328" s="1"/>
    </row>
    <row r="329" ht="12.0" customHeight="1">
      <c r="A329" s="39"/>
      <c r="B329" s="39"/>
      <c r="C329" s="3" t="s">
        <v>190</v>
      </c>
      <c r="D329" s="3">
        <v>452.0</v>
      </c>
      <c r="E329" s="24">
        <v>100.0</v>
      </c>
      <c r="F329" s="25">
        <v>181.0</v>
      </c>
      <c r="G329" s="24">
        <v>684.0</v>
      </c>
      <c r="H329" s="25">
        <v>594.0</v>
      </c>
      <c r="I329" s="26">
        <f t="shared" si="2"/>
        <v>0.3558718861</v>
      </c>
      <c r="J329" s="27">
        <f t="shared" si="3"/>
        <v>0.5352112676</v>
      </c>
      <c r="K329" s="28">
        <f t="shared" si="4"/>
        <v>0.5028864657</v>
      </c>
      <c r="L329" s="29">
        <f t="shared" si="5"/>
        <v>0.445157152</v>
      </c>
      <c r="M329" s="10">
        <f t="shared" si="6"/>
        <v>4.548042705</v>
      </c>
      <c r="N329" s="30">
        <f t="shared" si="7"/>
        <v>0.5159371514</v>
      </c>
      <c r="O329" s="31">
        <f t="shared" si="8"/>
        <v>-0.01305068574</v>
      </c>
      <c r="P329" s="32">
        <f t="shared" si="9"/>
        <v>0.5207259704</v>
      </c>
      <c r="Q329" s="33">
        <f t="shared" si="10"/>
        <v>0.01448529721</v>
      </c>
      <c r="R329" s="1"/>
      <c r="S329" s="16">
        <v>0.5207259697127062</v>
      </c>
      <c r="T329" s="16">
        <v>0.5352112676056338</v>
      </c>
      <c r="U329" s="16">
        <v>-7.215377033700232E-4</v>
      </c>
      <c r="V329" s="16">
        <v>-5.822548592395727E-4</v>
      </c>
      <c r="W329" s="1"/>
      <c r="X329" s="1"/>
      <c r="Y329" s="19"/>
      <c r="Z329" s="19"/>
      <c r="AA329" s="19"/>
      <c r="AB329" s="1"/>
      <c r="AC329" s="21" t="s">
        <v>103</v>
      </c>
      <c r="AD329" s="21">
        <v>39.0</v>
      </c>
      <c r="AE329" s="21">
        <v>28.0</v>
      </c>
      <c r="AF329" s="26">
        <v>0.575757575757576</v>
      </c>
      <c r="AG329" s="27">
        <v>0.633333333333333</v>
      </c>
      <c r="AH329" s="36">
        <v>0.620915032679739</v>
      </c>
      <c r="AI329" s="1"/>
      <c r="AJ329" s="1"/>
      <c r="AK329" s="1"/>
      <c r="AL329" s="1"/>
      <c r="AM329" s="1"/>
      <c r="AN329" s="1"/>
      <c r="AO329" s="1">
        <v>27.0</v>
      </c>
      <c r="AP329" s="16">
        <v>0.5512</v>
      </c>
      <c r="AQ329" s="1">
        <v>0.879255269</v>
      </c>
      <c r="AR329" s="1">
        <v>0.06529619</v>
      </c>
      <c r="AS329" s="26">
        <v>0.576</v>
      </c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21" t="s">
        <v>103</v>
      </c>
      <c r="BF329" s="21">
        <v>39.0</v>
      </c>
      <c r="BG329" s="21">
        <v>28.0</v>
      </c>
      <c r="BH329" s="26">
        <v>0.575757575757576</v>
      </c>
      <c r="BI329" s="27">
        <v>0.633333333333333</v>
      </c>
      <c r="BJ329" s="30">
        <f t="shared" si="11"/>
        <v>0.6253707861</v>
      </c>
      <c r="BK329" s="36">
        <v>0.620915032679739</v>
      </c>
      <c r="BL329" s="31">
        <f t="shared" si="12"/>
        <v>-0.004455753445</v>
      </c>
      <c r="BM329" s="1"/>
      <c r="BN329" s="31">
        <v>-7.21537703370134E-4</v>
      </c>
      <c r="BO329" s="1"/>
      <c r="BP329" s="1"/>
      <c r="BQ329" s="1">
        <f t="shared" si="15"/>
        <v>328</v>
      </c>
      <c r="BR329" s="1">
        <f t="shared" si="13"/>
        <v>0.4044389642</v>
      </c>
      <c r="BS329" s="1">
        <v>0.6071428571428571</v>
      </c>
      <c r="BT329" s="1">
        <v>0.6339113680154143</v>
      </c>
      <c r="BU329" s="1">
        <v>0.6291600633914421</v>
      </c>
      <c r="BV329" s="1"/>
      <c r="BW329" s="1"/>
    </row>
    <row r="330" ht="12.0" customHeight="1">
      <c r="A330" s="39"/>
      <c r="B330" s="39"/>
      <c r="C330" s="3" t="s">
        <v>521</v>
      </c>
      <c r="D330" s="3">
        <v>453.0</v>
      </c>
      <c r="E330" s="24">
        <v>86.0</v>
      </c>
      <c r="F330" s="25">
        <v>58.0</v>
      </c>
      <c r="G330" s="24">
        <v>589.0</v>
      </c>
      <c r="H330" s="25">
        <v>345.0</v>
      </c>
      <c r="I330" s="26">
        <f t="shared" si="2"/>
        <v>0.5972222222</v>
      </c>
      <c r="J330" s="27">
        <f t="shared" si="3"/>
        <v>0.630620985</v>
      </c>
      <c r="K330" s="28">
        <f t="shared" si="4"/>
        <v>0.6261595547</v>
      </c>
      <c r="L330" s="29">
        <f t="shared" si="5"/>
        <v>0.3998144712</v>
      </c>
      <c r="M330" s="10">
        <f t="shared" si="6"/>
        <v>6.486111111</v>
      </c>
      <c r="N330" s="30">
        <f t="shared" si="7"/>
        <v>0.6260494686</v>
      </c>
      <c r="O330" s="31">
        <f t="shared" si="8"/>
        <v>0.0001100861568</v>
      </c>
      <c r="P330" s="32">
        <f t="shared" si="9"/>
        <v>0.6307498706</v>
      </c>
      <c r="Q330" s="33">
        <f t="shared" si="10"/>
        <v>-0.0001288855457</v>
      </c>
      <c r="R330" s="1"/>
      <c r="S330" s="16">
        <v>0.6307498685167601</v>
      </c>
      <c r="T330" s="16">
        <v>0.6306209850107066</v>
      </c>
      <c r="U330" s="16">
        <v>-7.215377033700232E-4</v>
      </c>
      <c r="V330" s="16">
        <v>-5.565018432821534E-4</v>
      </c>
      <c r="W330" s="1"/>
      <c r="X330" s="1"/>
      <c r="Y330" s="19"/>
      <c r="Z330" s="19"/>
      <c r="AA330" s="19"/>
      <c r="AB330" s="1"/>
      <c r="AC330" s="21" t="s">
        <v>522</v>
      </c>
      <c r="AD330" s="21">
        <v>508.0</v>
      </c>
      <c r="AE330" s="21">
        <v>28.0</v>
      </c>
      <c r="AF330" s="26">
        <v>0.576</v>
      </c>
      <c r="AG330" s="27">
        <v>0.69601677148847</v>
      </c>
      <c r="AH330" s="36">
        <v>0.682113067655236</v>
      </c>
      <c r="AI330" s="1"/>
      <c r="AJ330" s="1"/>
      <c r="AK330" s="1"/>
      <c r="AL330" s="1"/>
      <c r="AM330" s="1"/>
      <c r="AN330" s="1"/>
      <c r="AO330" s="1">
        <v>28.0</v>
      </c>
      <c r="AP330" s="16">
        <v>0.572</v>
      </c>
      <c r="AQ330" s="1">
        <v>0.8826589726</v>
      </c>
      <c r="AR330" s="1">
        <v>0.066739582</v>
      </c>
      <c r="AS330" s="26">
        <v>0.577338129496403</v>
      </c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21" t="s">
        <v>522</v>
      </c>
      <c r="BF330" s="21">
        <v>508.0</v>
      </c>
      <c r="BG330" s="21">
        <v>28.0</v>
      </c>
      <c r="BH330" s="26">
        <v>0.576</v>
      </c>
      <c r="BI330" s="27">
        <v>0.69601677148847</v>
      </c>
      <c r="BJ330" s="30">
        <f t="shared" si="11"/>
        <v>0.6792021174</v>
      </c>
      <c r="BK330" s="36">
        <v>0.682113067655236</v>
      </c>
      <c r="BL330" s="31">
        <f t="shared" si="12"/>
        <v>0.002910950226</v>
      </c>
      <c r="BM330" s="1"/>
      <c r="BN330" s="31">
        <v>-7.21537703370134E-4</v>
      </c>
      <c r="BO330" s="1"/>
      <c r="BP330" s="1"/>
      <c r="BQ330" s="1">
        <f t="shared" si="15"/>
        <v>329</v>
      </c>
      <c r="BR330" s="1">
        <f t="shared" si="13"/>
        <v>0.4056720099</v>
      </c>
      <c r="BS330" s="1">
        <v>0.6666666666666666</v>
      </c>
      <c r="BT330" s="1">
        <v>0.625</v>
      </c>
      <c r="BU330" s="1">
        <v>0.6296296296296297</v>
      </c>
      <c r="BV330" s="1"/>
      <c r="BW330" s="1"/>
    </row>
    <row r="331" ht="12.0" customHeight="1">
      <c r="A331" s="39"/>
      <c r="B331" s="39"/>
      <c r="C331" s="3" t="s">
        <v>147</v>
      </c>
      <c r="D331" s="3">
        <v>457.0</v>
      </c>
      <c r="E331" s="24">
        <v>88.0</v>
      </c>
      <c r="F331" s="25">
        <v>181.0</v>
      </c>
      <c r="G331" s="24">
        <v>1287.0</v>
      </c>
      <c r="H331" s="25">
        <v>1825.0</v>
      </c>
      <c r="I331" s="26">
        <f t="shared" si="2"/>
        <v>0.3271375465</v>
      </c>
      <c r="J331" s="27">
        <f t="shared" si="3"/>
        <v>0.4135604113</v>
      </c>
      <c r="K331" s="28">
        <f t="shared" si="4"/>
        <v>0.4066844129</v>
      </c>
      <c r="L331" s="29">
        <f t="shared" si="5"/>
        <v>0.5658089323</v>
      </c>
      <c r="M331" s="10">
        <f t="shared" si="6"/>
        <v>11.56877323</v>
      </c>
      <c r="N331" s="30">
        <f t="shared" si="7"/>
        <v>0.403661073</v>
      </c>
      <c r="O331" s="31">
        <f t="shared" si="8"/>
        <v>0.003023339928</v>
      </c>
      <c r="P331" s="32">
        <f t="shared" si="9"/>
        <v>0.4168954606</v>
      </c>
      <c r="Q331" s="33">
        <f t="shared" si="10"/>
        <v>-0.003335049252</v>
      </c>
      <c r="R331" s="1"/>
      <c r="S331" s="16">
        <v>0.4168954599866503</v>
      </c>
      <c r="T331" s="16">
        <v>0.413560411311054</v>
      </c>
      <c r="U331" s="16">
        <v>-7.123390716925471E-4</v>
      </c>
      <c r="V331" s="16">
        <v>-5.23225950579298E-4</v>
      </c>
      <c r="W331" s="1"/>
      <c r="X331" s="1"/>
      <c r="Y331" s="19"/>
      <c r="Z331" s="19"/>
      <c r="AA331" s="19"/>
      <c r="AB331" s="1"/>
      <c r="AC331" s="21" t="s">
        <v>523</v>
      </c>
      <c r="AD331" s="21">
        <v>551.0</v>
      </c>
      <c r="AE331" s="21">
        <v>28.0</v>
      </c>
      <c r="AF331" s="26">
        <v>0.577338129496403</v>
      </c>
      <c r="AG331" s="27">
        <v>0.741738066095471</v>
      </c>
      <c r="AH331" s="36">
        <v>0.722042663219134</v>
      </c>
      <c r="AI331" s="1"/>
      <c r="AJ331" s="1"/>
      <c r="AK331" s="1"/>
      <c r="AL331" s="1"/>
      <c r="AM331" s="1"/>
      <c r="AN331" s="1"/>
      <c r="AO331" s="1">
        <v>29.0</v>
      </c>
      <c r="AP331" s="16">
        <f>0.01+(2*AO331)/100</f>
        <v>0.59</v>
      </c>
      <c r="AQ331" s="1"/>
      <c r="AR331" s="1"/>
      <c r="AS331" s="26">
        <v>0.577464788732394</v>
      </c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21" t="s">
        <v>523</v>
      </c>
      <c r="BF331" s="21">
        <v>551.0</v>
      </c>
      <c r="BG331" s="21">
        <v>28.0</v>
      </c>
      <c r="BH331" s="26">
        <v>0.577338129496403</v>
      </c>
      <c r="BI331" s="27">
        <v>0.741738066095471</v>
      </c>
      <c r="BJ331" s="30">
        <f t="shared" si="11"/>
        <v>0.7185965061</v>
      </c>
      <c r="BK331" s="36">
        <v>0.722042663219134</v>
      </c>
      <c r="BL331" s="31">
        <f t="shared" si="12"/>
        <v>0.003446157087</v>
      </c>
      <c r="BM331" s="1"/>
      <c r="BN331" s="31">
        <v>-7.12339071692547E-4</v>
      </c>
      <c r="BO331" s="1"/>
      <c r="BP331" s="1"/>
      <c r="BQ331" s="1">
        <f t="shared" si="15"/>
        <v>330</v>
      </c>
      <c r="BR331" s="1">
        <f t="shared" si="13"/>
        <v>0.4069050555</v>
      </c>
      <c r="BS331" s="1">
        <v>0.3670886075949367</v>
      </c>
      <c r="BT331" s="1">
        <v>0.6493506493506493</v>
      </c>
      <c r="BU331" s="1">
        <v>0.6300777873811582</v>
      </c>
      <c r="BV331" s="1"/>
      <c r="BW331" s="1"/>
    </row>
    <row r="332" ht="12.0" customHeight="1">
      <c r="A332" s="39"/>
      <c r="B332" s="39"/>
      <c r="C332" s="3" t="s">
        <v>524</v>
      </c>
      <c r="D332" s="3">
        <v>459.0</v>
      </c>
      <c r="E332" s="24">
        <v>75.0</v>
      </c>
      <c r="F332" s="25">
        <v>53.0</v>
      </c>
      <c r="G332" s="24">
        <v>391.0</v>
      </c>
      <c r="H332" s="25">
        <v>292.0</v>
      </c>
      <c r="I332" s="26">
        <f t="shared" si="2"/>
        <v>0.5859375</v>
      </c>
      <c r="J332" s="27">
        <f t="shared" si="3"/>
        <v>0.5724743777</v>
      </c>
      <c r="K332" s="28">
        <f t="shared" si="4"/>
        <v>0.5745992602</v>
      </c>
      <c r="L332" s="29">
        <f t="shared" si="5"/>
        <v>0.4525277435</v>
      </c>
      <c r="M332" s="10">
        <f t="shared" si="6"/>
        <v>5.3359375</v>
      </c>
      <c r="N332" s="30">
        <f t="shared" si="7"/>
        <v>0.5746552633</v>
      </c>
      <c r="O332" s="31">
        <f t="shared" si="8"/>
        <v>-0.00005600310576</v>
      </c>
      <c r="P332" s="32">
        <f t="shared" si="9"/>
        <v>0.5724089786</v>
      </c>
      <c r="Q332" s="33">
        <f t="shared" si="10"/>
        <v>0.00006539911995</v>
      </c>
      <c r="R332" s="1"/>
      <c r="S332" s="16">
        <v>0.5724089766670111</v>
      </c>
      <c r="T332" s="16">
        <v>0.5724743777452416</v>
      </c>
      <c r="U332" s="16">
        <v>-6.823631754518944E-4</v>
      </c>
      <c r="V332" s="16">
        <v>-5.070169839340166E-4</v>
      </c>
      <c r="W332" s="1"/>
      <c r="X332" s="1"/>
      <c r="Y332" s="19"/>
      <c r="Z332" s="19"/>
      <c r="AA332" s="19"/>
      <c r="AB332" s="1"/>
      <c r="AC332" s="21" t="s">
        <v>491</v>
      </c>
      <c r="AD332" s="21">
        <v>414.0</v>
      </c>
      <c r="AE332" s="21">
        <v>28.0</v>
      </c>
      <c r="AF332" s="26">
        <v>0.577464788732394</v>
      </c>
      <c r="AG332" s="27">
        <v>0.628205128205128</v>
      </c>
      <c r="AH332" s="36">
        <v>0.623208506703652</v>
      </c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26">
        <v>0.577639751552795</v>
      </c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21" t="s">
        <v>491</v>
      </c>
      <c r="BF332" s="21">
        <v>414.0</v>
      </c>
      <c r="BG332" s="21">
        <v>28.0</v>
      </c>
      <c r="BH332" s="26">
        <v>0.577464788732394</v>
      </c>
      <c r="BI332" s="27">
        <v>0.628205128205128</v>
      </c>
      <c r="BJ332" s="30">
        <f t="shared" si="11"/>
        <v>0.6212030363</v>
      </c>
      <c r="BK332" s="36">
        <v>0.623208506703652</v>
      </c>
      <c r="BL332" s="31">
        <f t="shared" si="12"/>
        <v>0.00200547038</v>
      </c>
      <c r="BM332" s="1"/>
      <c r="BN332" s="31">
        <v>-6.82363175451894E-4</v>
      </c>
      <c r="BO332" s="1"/>
      <c r="BP332" s="1"/>
      <c r="BQ332" s="1">
        <f t="shared" si="15"/>
        <v>331</v>
      </c>
      <c r="BR332" s="1">
        <f t="shared" si="13"/>
        <v>0.4081381011</v>
      </c>
      <c r="BS332" s="1">
        <v>0.5582010582010583</v>
      </c>
      <c r="BT332" s="1">
        <v>0.6416732438831886</v>
      </c>
      <c r="BU332" s="1">
        <v>0.6308379120879121</v>
      </c>
      <c r="BV332" s="1"/>
      <c r="BW332" s="1"/>
    </row>
    <row r="333" ht="12.0" customHeight="1">
      <c r="A333" s="39"/>
      <c r="B333" s="39"/>
      <c r="C333" s="3" t="s">
        <v>492</v>
      </c>
      <c r="D333" s="3">
        <v>460.0</v>
      </c>
      <c r="E333" s="24">
        <v>181.0</v>
      </c>
      <c r="F333" s="25">
        <v>144.0</v>
      </c>
      <c r="G333" s="24">
        <v>1163.0</v>
      </c>
      <c r="H333" s="25">
        <v>725.0</v>
      </c>
      <c r="I333" s="26">
        <f t="shared" si="2"/>
        <v>0.5569230769</v>
      </c>
      <c r="J333" s="27">
        <f t="shared" si="3"/>
        <v>0.6159957627</v>
      </c>
      <c r="K333" s="28">
        <f t="shared" si="4"/>
        <v>0.6073203796</v>
      </c>
      <c r="L333" s="29">
        <f t="shared" si="5"/>
        <v>0.4093990059</v>
      </c>
      <c r="M333" s="10">
        <f t="shared" si="6"/>
        <v>5.809230769</v>
      </c>
      <c r="N333" s="30">
        <f t="shared" si="7"/>
        <v>0.6079362767</v>
      </c>
      <c r="O333" s="31">
        <f t="shared" si="8"/>
        <v>-0.0006158971206</v>
      </c>
      <c r="P333" s="32">
        <f t="shared" si="9"/>
        <v>0.6152812292</v>
      </c>
      <c r="Q333" s="33">
        <f t="shared" si="10"/>
        <v>0.0007145335272</v>
      </c>
      <c r="R333" s="1"/>
      <c r="S333" s="16">
        <v>0.6152812274270598</v>
      </c>
      <c r="T333" s="16">
        <v>0.6159957627118644</v>
      </c>
      <c r="U333" s="16">
        <v>-6.816057842842227E-4</v>
      </c>
      <c r="V333" s="16">
        <v>-5.03548824980049E-4</v>
      </c>
      <c r="W333" s="1"/>
      <c r="X333" s="1"/>
      <c r="Y333" s="19"/>
      <c r="Z333" s="19"/>
      <c r="AA333" s="19"/>
      <c r="AB333" s="1"/>
      <c r="AC333" s="21" t="s">
        <v>525</v>
      </c>
      <c r="AD333" s="21">
        <v>1074.0</v>
      </c>
      <c r="AE333" s="21">
        <v>28.0</v>
      </c>
      <c r="AF333" s="26">
        <v>0.577639751552795</v>
      </c>
      <c r="AG333" s="27">
        <v>0.627177700348432</v>
      </c>
      <c r="AH333" s="36">
        <v>0.619373776908023</v>
      </c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26">
        <v>0.577777777777778</v>
      </c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21" t="s">
        <v>525</v>
      </c>
      <c r="BF333" s="21">
        <v>1074.0</v>
      </c>
      <c r="BG333" s="21">
        <v>28.0</v>
      </c>
      <c r="BH333" s="26">
        <v>0.577639751552795</v>
      </c>
      <c r="BI333" s="27">
        <v>0.627177700348432</v>
      </c>
      <c r="BJ333" s="30">
        <f t="shared" si="11"/>
        <v>0.6203455883</v>
      </c>
      <c r="BK333" s="36">
        <v>0.619373776908023</v>
      </c>
      <c r="BL333" s="31">
        <f t="shared" si="12"/>
        <v>-0.0009718113459</v>
      </c>
      <c r="BM333" s="1"/>
      <c r="BN333" s="31">
        <v>-6.70332271768159E-4</v>
      </c>
      <c r="BO333" s="1"/>
      <c r="BP333" s="1"/>
      <c r="BQ333" s="1">
        <f t="shared" si="15"/>
        <v>332</v>
      </c>
      <c r="BR333" s="1">
        <f t="shared" si="13"/>
        <v>0.4093711467</v>
      </c>
      <c r="BS333" s="1">
        <v>0.5964912280701754</v>
      </c>
      <c r="BT333" s="1">
        <v>0.6369930761622157</v>
      </c>
      <c r="BU333" s="1">
        <v>0.6311336717428088</v>
      </c>
      <c r="BV333" s="1"/>
      <c r="BW333" s="1"/>
    </row>
    <row r="334" ht="12.0" customHeight="1">
      <c r="A334" s="39"/>
      <c r="B334" s="39"/>
      <c r="C334" s="3" t="s">
        <v>478</v>
      </c>
      <c r="D334" s="3">
        <v>461.0</v>
      </c>
      <c r="E334" s="24">
        <v>141.0</v>
      </c>
      <c r="F334" s="25">
        <v>116.0</v>
      </c>
      <c r="G334" s="24">
        <v>624.0</v>
      </c>
      <c r="H334" s="25">
        <v>353.0</v>
      </c>
      <c r="I334" s="26">
        <f t="shared" si="2"/>
        <v>0.5486381323</v>
      </c>
      <c r="J334" s="27">
        <f t="shared" si="3"/>
        <v>0.6386898669</v>
      </c>
      <c r="K334" s="28">
        <f t="shared" si="4"/>
        <v>0.6199351702</v>
      </c>
      <c r="L334" s="29">
        <f t="shared" si="5"/>
        <v>0.4003241491</v>
      </c>
      <c r="M334" s="10">
        <f t="shared" si="6"/>
        <v>3.80155642</v>
      </c>
      <c r="N334" s="30">
        <f t="shared" si="7"/>
        <v>0.6264516835</v>
      </c>
      <c r="O334" s="31">
        <f t="shared" si="8"/>
        <v>-0.006516513318</v>
      </c>
      <c r="P334" s="32">
        <f t="shared" si="9"/>
        <v>0.6311438</v>
      </c>
      <c r="Q334" s="33">
        <f t="shared" si="10"/>
        <v>0.007546066986</v>
      </c>
      <c r="R334" s="1"/>
      <c r="S334" s="16">
        <v>0.6311437982507422</v>
      </c>
      <c r="T334" s="16">
        <v>0.638689866939611</v>
      </c>
      <c r="U334" s="16">
        <v>-6.703322717681592E-4</v>
      </c>
      <c r="V334" s="16">
        <v>-5.004537990151992E-4</v>
      </c>
      <c r="W334" s="1"/>
      <c r="X334" s="1"/>
      <c r="Y334" s="19"/>
      <c r="Z334" s="19"/>
      <c r="AA334" s="19"/>
      <c r="AB334" s="1"/>
      <c r="AC334" s="21" t="s">
        <v>319</v>
      </c>
      <c r="AD334" s="21">
        <v>196.0</v>
      </c>
      <c r="AE334" s="21">
        <v>28.0</v>
      </c>
      <c r="AF334" s="26">
        <v>0.577777777777778</v>
      </c>
      <c r="AG334" s="27">
        <v>0.545356371490281</v>
      </c>
      <c r="AH334" s="36">
        <v>0.551694178974805</v>
      </c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26">
        <v>0.577777777777778</v>
      </c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21" t="s">
        <v>319</v>
      </c>
      <c r="BF334" s="21">
        <v>196.0</v>
      </c>
      <c r="BG334" s="21">
        <v>28.0</v>
      </c>
      <c r="BH334" s="26">
        <v>0.577777777777778</v>
      </c>
      <c r="BI334" s="27">
        <v>0.545356371490281</v>
      </c>
      <c r="BJ334" s="30">
        <f t="shared" si="11"/>
        <v>0.5501691465</v>
      </c>
      <c r="BK334" s="36">
        <v>0.551694178974805</v>
      </c>
      <c r="BL334" s="31">
        <f t="shared" si="12"/>
        <v>0.001525032432</v>
      </c>
      <c r="BM334" s="1"/>
      <c r="BN334" s="31">
        <v>-6.44349418243206E-4</v>
      </c>
      <c r="BO334" s="1"/>
      <c r="BP334" s="1"/>
      <c r="BQ334" s="1">
        <f t="shared" si="15"/>
        <v>333</v>
      </c>
      <c r="BR334" s="1">
        <f t="shared" si="13"/>
        <v>0.4106041924</v>
      </c>
      <c r="BS334" s="1">
        <v>0.7142857142857143</v>
      </c>
      <c r="BT334" s="1">
        <v>0.6232876712328768</v>
      </c>
      <c r="BU334" s="1">
        <v>0.63125</v>
      </c>
      <c r="BV334" s="1"/>
      <c r="BW334" s="1"/>
    </row>
    <row r="335" ht="12.0" customHeight="1">
      <c r="A335" s="39"/>
      <c r="B335" s="39"/>
      <c r="C335" s="3" t="s">
        <v>406</v>
      </c>
      <c r="D335" s="3">
        <v>462.0</v>
      </c>
      <c r="E335" s="24">
        <v>102.0</v>
      </c>
      <c r="F335" s="25">
        <v>107.0</v>
      </c>
      <c r="G335" s="24">
        <v>769.0</v>
      </c>
      <c r="H335" s="25">
        <v>769.0</v>
      </c>
      <c r="I335" s="26">
        <f t="shared" si="2"/>
        <v>0.4880382775</v>
      </c>
      <c r="J335" s="27">
        <f t="shared" si="3"/>
        <v>0.5</v>
      </c>
      <c r="K335" s="28">
        <f t="shared" si="4"/>
        <v>0.4985689754</v>
      </c>
      <c r="L335" s="29">
        <f t="shared" si="5"/>
        <v>0.4985689754</v>
      </c>
      <c r="M335" s="10">
        <f t="shared" si="6"/>
        <v>7.358851675</v>
      </c>
      <c r="N335" s="30">
        <f t="shared" si="7"/>
        <v>0.4981626676</v>
      </c>
      <c r="O335" s="31">
        <f t="shared" si="8"/>
        <v>0.000406307823</v>
      </c>
      <c r="P335" s="32">
        <f t="shared" si="9"/>
        <v>0.5004641817</v>
      </c>
      <c r="Q335" s="33">
        <f t="shared" si="10"/>
        <v>-0.0004641817353</v>
      </c>
      <c r="R335" s="1"/>
      <c r="S335" s="16">
        <v>0.5004641804061769</v>
      </c>
      <c r="T335" s="16">
        <v>0.5</v>
      </c>
      <c r="U335" s="16">
        <v>-6.443494182430953E-4</v>
      </c>
      <c r="V335" s="16">
        <v>-4.839711526458679E-4</v>
      </c>
      <c r="W335" s="1"/>
      <c r="X335" s="1"/>
      <c r="Y335" s="19"/>
      <c r="Z335" s="19"/>
      <c r="AA335" s="19"/>
      <c r="AB335" s="1"/>
      <c r="AC335" s="21" t="s">
        <v>526</v>
      </c>
      <c r="AD335" s="21">
        <v>561.0</v>
      </c>
      <c r="AE335" s="21">
        <v>28.0</v>
      </c>
      <c r="AF335" s="26">
        <v>0.577777777777778</v>
      </c>
      <c r="AG335" s="27">
        <v>0.581632653061224</v>
      </c>
      <c r="AH335" s="36">
        <v>0.58041958041958</v>
      </c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26">
        <v>0.577946768060836</v>
      </c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21" t="s">
        <v>526</v>
      </c>
      <c r="BF335" s="21">
        <v>561.0</v>
      </c>
      <c r="BG335" s="21">
        <v>28.0</v>
      </c>
      <c r="BH335" s="26">
        <v>0.577777777777778</v>
      </c>
      <c r="BI335" s="27">
        <v>0.581632653061224</v>
      </c>
      <c r="BJ335" s="30">
        <f t="shared" si="11"/>
        <v>0.5812909716</v>
      </c>
      <c r="BK335" s="36">
        <v>0.58041958041958</v>
      </c>
      <c r="BL335" s="31">
        <f t="shared" si="12"/>
        <v>-0.0008713911529</v>
      </c>
      <c r="BM335" s="1"/>
      <c r="BN335" s="31">
        <v>-6.3680034632474E-4</v>
      </c>
      <c r="BO335" s="1"/>
      <c r="BP335" s="1"/>
      <c r="BQ335" s="1">
        <f t="shared" si="15"/>
        <v>334</v>
      </c>
      <c r="BR335" s="1">
        <f t="shared" si="13"/>
        <v>0.411837238</v>
      </c>
      <c r="BS335" s="1">
        <v>0.43283582089552236</v>
      </c>
      <c r="BT335" s="1">
        <v>0.6528</v>
      </c>
      <c r="BU335" s="1">
        <v>0.6315028901734104</v>
      </c>
      <c r="BV335" s="1"/>
      <c r="BW335" s="1"/>
    </row>
    <row r="336" ht="12.0" customHeight="1">
      <c r="A336" s="39"/>
      <c r="B336" s="39"/>
      <c r="C336" s="3" t="s">
        <v>527</v>
      </c>
      <c r="D336" s="3">
        <v>463.0</v>
      </c>
      <c r="E336" s="24">
        <v>234.0</v>
      </c>
      <c r="F336" s="25">
        <v>149.0</v>
      </c>
      <c r="G336" s="24">
        <v>984.0</v>
      </c>
      <c r="H336" s="25">
        <v>703.0</v>
      </c>
      <c r="I336" s="26">
        <f t="shared" si="2"/>
        <v>0.6109660574</v>
      </c>
      <c r="J336" s="27">
        <f t="shared" si="3"/>
        <v>0.583283936</v>
      </c>
      <c r="K336" s="28">
        <f t="shared" si="4"/>
        <v>0.5884057971</v>
      </c>
      <c r="L336" s="29">
        <f t="shared" si="5"/>
        <v>0.4526570048</v>
      </c>
      <c r="M336" s="10">
        <f t="shared" si="6"/>
        <v>4.404699739</v>
      </c>
      <c r="N336" s="30">
        <f t="shared" si="7"/>
        <v>0.5877565056</v>
      </c>
      <c r="O336" s="31">
        <f t="shared" si="8"/>
        <v>0.0006492914529</v>
      </c>
      <c r="P336" s="32">
        <f t="shared" si="9"/>
        <v>0.5840464872</v>
      </c>
      <c r="Q336" s="33">
        <f t="shared" si="10"/>
        <v>-0.0007625512135</v>
      </c>
      <c r="R336" s="1"/>
      <c r="S336" s="16">
        <v>0.5840464850532862</v>
      </c>
      <c r="T336" s="16">
        <v>0.5832839359810315</v>
      </c>
      <c r="U336" s="16">
        <v>-6.368003463246286E-4</v>
      </c>
      <c r="V336" s="16">
        <v>-4.6418040617690615E-4</v>
      </c>
      <c r="W336" s="1"/>
      <c r="X336" s="1"/>
      <c r="Y336" s="19"/>
      <c r="Z336" s="19"/>
      <c r="AA336" s="19"/>
      <c r="AB336" s="1"/>
      <c r="AC336" s="21" t="s">
        <v>366</v>
      </c>
      <c r="AD336" s="21">
        <v>240.0</v>
      </c>
      <c r="AE336" s="21">
        <v>28.0</v>
      </c>
      <c r="AF336" s="26">
        <v>0.577946768060836</v>
      </c>
      <c r="AG336" s="27">
        <v>0.603174603174603</v>
      </c>
      <c r="AH336" s="36">
        <v>0.597042513863216</v>
      </c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26">
        <v>0.578125</v>
      </c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21" t="s">
        <v>366</v>
      </c>
      <c r="BF336" s="21">
        <v>240.0</v>
      </c>
      <c r="BG336" s="21">
        <v>28.0</v>
      </c>
      <c r="BH336" s="26">
        <v>0.577946768060836</v>
      </c>
      <c r="BI336" s="27">
        <v>0.603174603174603</v>
      </c>
      <c r="BJ336" s="30">
        <f t="shared" si="11"/>
        <v>0.5997960908</v>
      </c>
      <c r="BK336" s="36">
        <v>0.597042513863216</v>
      </c>
      <c r="BL336" s="31">
        <f t="shared" si="12"/>
        <v>-0.002753576961</v>
      </c>
      <c r="BM336" s="1"/>
      <c r="BN336" s="31">
        <v>-6.31866995573382E-4</v>
      </c>
      <c r="BO336" s="1"/>
      <c r="BP336" s="1"/>
      <c r="BQ336" s="1">
        <f t="shared" si="15"/>
        <v>335</v>
      </c>
      <c r="BR336" s="1">
        <f t="shared" si="13"/>
        <v>0.4130702836</v>
      </c>
      <c r="BS336" s="1">
        <v>0.47593582887700536</v>
      </c>
      <c r="BT336" s="1">
        <v>0.6546593578700078</v>
      </c>
      <c r="BU336" s="1">
        <v>0.6318306010928961</v>
      </c>
      <c r="BV336" s="1"/>
      <c r="BW336" s="1"/>
    </row>
    <row r="337" ht="12.0" customHeight="1">
      <c r="A337" s="39"/>
      <c r="B337" s="39"/>
      <c r="C337" s="3" t="s">
        <v>444</v>
      </c>
      <c r="D337" s="3">
        <v>464.0</v>
      </c>
      <c r="E337" s="24">
        <v>162.0</v>
      </c>
      <c r="F337" s="25">
        <v>152.0</v>
      </c>
      <c r="G337" s="24">
        <v>985.0</v>
      </c>
      <c r="H337" s="25">
        <v>1106.0</v>
      </c>
      <c r="I337" s="26">
        <f t="shared" si="2"/>
        <v>0.5159235669</v>
      </c>
      <c r="J337" s="27">
        <f t="shared" si="3"/>
        <v>0.4710664754</v>
      </c>
      <c r="K337" s="28">
        <f t="shared" si="4"/>
        <v>0.4769230769</v>
      </c>
      <c r="L337" s="29">
        <f t="shared" si="5"/>
        <v>0.5272349272</v>
      </c>
      <c r="M337" s="10">
        <f t="shared" si="6"/>
        <v>6.659235669</v>
      </c>
      <c r="N337" s="30">
        <f t="shared" si="7"/>
        <v>0.4767482663</v>
      </c>
      <c r="O337" s="31">
        <f t="shared" si="8"/>
        <v>0.0001748106486</v>
      </c>
      <c r="P337" s="32">
        <f t="shared" si="9"/>
        <v>0.4712674277</v>
      </c>
      <c r="Q337" s="33">
        <f t="shared" si="10"/>
        <v>-0.0002009523769</v>
      </c>
      <c r="R337" s="1"/>
      <c r="S337" s="16">
        <v>0.4712674262530158</v>
      </c>
      <c r="T337" s="16">
        <v>0.47106647537063606</v>
      </c>
      <c r="U337" s="16">
        <v>-6.318669955733824E-4</v>
      </c>
      <c r="V337" s="16">
        <v>-4.361423545195531E-4</v>
      </c>
      <c r="W337" s="1"/>
      <c r="X337" s="1"/>
      <c r="Y337" s="19"/>
      <c r="Z337" s="19"/>
      <c r="AA337" s="19"/>
      <c r="AB337" s="1"/>
      <c r="AC337" s="21" t="s">
        <v>528</v>
      </c>
      <c r="AD337" s="21">
        <v>1013.0</v>
      </c>
      <c r="AE337" s="21">
        <v>28.0</v>
      </c>
      <c r="AF337" s="26">
        <v>0.578125</v>
      </c>
      <c r="AG337" s="27">
        <v>0.618980169971671</v>
      </c>
      <c r="AH337" s="36">
        <v>0.612709832134293</v>
      </c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26">
        <v>0.578231292517007</v>
      </c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21" t="s">
        <v>528</v>
      </c>
      <c r="BF337" s="21">
        <v>1013.0</v>
      </c>
      <c r="BG337" s="21">
        <v>28.0</v>
      </c>
      <c r="BH337" s="26">
        <v>0.578125</v>
      </c>
      <c r="BI337" s="27">
        <v>0.618980169971671</v>
      </c>
      <c r="BJ337" s="30">
        <f t="shared" si="11"/>
        <v>0.6133801644</v>
      </c>
      <c r="BK337" s="36">
        <v>0.612709832134293</v>
      </c>
      <c r="BL337" s="31">
        <f t="shared" si="12"/>
        <v>-0.0006703322718</v>
      </c>
      <c r="BM337" s="1"/>
      <c r="BN337" s="31">
        <v>-6.16397011013459E-4</v>
      </c>
      <c r="BO337" s="1"/>
      <c r="BP337" s="1"/>
      <c r="BQ337" s="1">
        <f t="shared" si="15"/>
        <v>336</v>
      </c>
      <c r="BR337" s="1">
        <f t="shared" si="13"/>
        <v>0.4143033292</v>
      </c>
      <c r="BS337" s="1">
        <v>0.639344262295082</v>
      </c>
      <c r="BT337" s="1">
        <v>0.6311475409836066</v>
      </c>
      <c r="BU337" s="1">
        <v>0.6323185011709602</v>
      </c>
      <c r="BV337" s="1"/>
      <c r="BW337" s="1"/>
    </row>
    <row r="338" ht="12.0" customHeight="1">
      <c r="A338" s="39"/>
      <c r="B338" s="39"/>
      <c r="C338" s="3" t="s">
        <v>270</v>
      </c>
      <c r="D338" s="3">
        <v>465.0</v>
      </c>
      <c r="E338" s="24">
        <v>18.0</v>
      </c>
      <c r="F338" s="25">
        <v>26.0</v>
      </c>
      <c r="G338" s="24">
        <v>241.0</v>
      </c>
      <c r="H338" s="25">
        <v>244.0</v>
      </c>
      <c r="I338" s="26">
        <f t="shared" si="2"/>
        <v>0.4090909091</v>
      </c>
      <c r="J338" s="27">
        <f t="shared" si="3"/>
        <v>0.4969072165</v>
      </c>
      <c r="K338" s="28">
        <f t="shared" si="4"/>
        <v>0.4896030246</v>
      </c>
      <c r="L338" s="29">
        <f t="shared" si="5"/>
        <v>0.4952741021</v>
      </c>
      <c r="M338" s="10">
        <f t="shared" si="6"/>
        <v>11.02272727</v>
      </c>
      <c r="N338" s="30">
        <f t="shared" si="7"/>
        <v>0.4863111886</v>
      </c>
      <c r="O338" s="31">
        <f t="shared" si="8"/>
        <v>0.003291835984</v>
      </c>
      <c r="P338" s="32">
        <f t="shared" si="9"/>
        <v>0.5006032659</v>
      </c>
      <c r="Q338" s="33">
        <f t="shared" si="10"/>
        <v>-0.003696049385</v>
      </c>
      <c r="R338" s="1"/>
      <c r="S338" s="16">
        <v>0.500603264962161</v>
      </c>
      <c r="T338" s="16">
        <v>0.49690721649484537</v>
      </c>
      <c r="U338" s="16">
        <v>-6.163970110134587E-4</v>
      </c>
      <c r="V338" s="16">
        <v>-4.085456682775268E-4</v>
      </c>
      <c r="W338" s="1"/>
      <c r="X338" s="1"/>
      <c r="Y338" s="19"/>
      <c r="Z338" s="19"/>
      <c r="AA338" s="19"/>
      <c r="AB338" s="1"/>
      <c r="AC338" s="21" t="s">
        <v>477</v>
      </c>
      <c r="AD338" s="21">
        <v>388.0</v>
      </c>
      <c r="AE338" s="21">
        <v>28.0</v>
      </c>
      <c r="AF338" s="26">
        <v>0.578231292517007</v>
      </c>
      <c r="AG338" s="27">
        <v>0.722705314009662</v>
      </c>
      <c r="AH338" s="36">
        <v>0.704737732656514</v>
      </c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26">
        <v>0.578651685393258</v>
      </c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21" t="s">
        <v>477</v>
      </c>
      <c r="BF338" s="21">
        <v>388.0</v>
      </c>
      <c r="BG338" s="21">
        <v>28.0</v>
      </c>
      <c r="BH338" s="26">
        <v>0.578231292517007</v>
      </c>
      <c r="BI338" s="27">
        <v>0.722705314009662</v>
      </c>
      <c r="BJ338" s="30">
        <f t="shared" si="11"/>
        <v>0.7023727997</v>
      </c>
      <c r="BK338" s="36">
        <v>0.704737732656514</v>
      </c>
      <c r="BL338" s="31">
        <f t="shared" si="12"/>
        <v>0.00236493293</v>
      </c>
      <c r="BM338" s="1"/>
      <c r="BN338" s="31">
        <v>-6.15995677932912E-4</v>
      </c>
      <c r="BO338" s="1"/>
      <c r="BP338" s="1"/>
      <c r="BQ338" s="1">
        <f t="shared" si="15"/>
        <v>337</v>
      </c>
      <c r="BR338" s="1">
        <f t="shared" si="13"/>
        <v>0.4155363748</v>
      </c>
      <c r="BS338" s="1">
        <v>0.6342281879194631</v>
      </c>
      <c r="BT338" s="1">
        <v>0.6320541760722348</v>
      </c>
      <c r="BU338" s="1">
        <v>0.6324523663183774</v>
      </c>
      <c r="BV338" s="1"/>
      <c r="BW338" s="1"/>
    </row>
    <row r="339" ht="12.0" customHeight="1">
      <c r="A339" s="39"/>
      <c r="B339" s="39"/>
      <c r="C339" s="3" t="s">
        <v>408</v>
      </c>
      <c r="D339" s="3">
        <v>466.0</v>
      </c>
      <c r="E339" s="24">
        <v>51.0</v>
      </c>
      <c r="F339" s="25">
        <v>53.0</v>
      </c>
      <c r="G339" s="24">
        <v>338.0</v>
      </c>
      <c r="H339" s="25">
        <v>355.0</v>
      </c>
      <c r="I339" s="26">
        <f t="shared" si="2"/>
        <v>0.4903846154</v>
      </c>
      <c r="J339" s="27">
        <f t="shared" si="3"/>
        <v>0.4877344877</v>
      </c>
      <c r="K339" s="28">
        <f t="shared" si="4"/>
        <v>0.4880803011</v>
      </c>
      <c r="L339" s="29">
        <f t="shared" si="5"/>
        <v>0.5094102886</v>
      </c>
      <c r="M339" s="10">
        <f t="shared" si="6"/>
        <v>6.663461538</v>
      </c>
      <c r="N339" s="30">
        <f t="shared" si="7"/>
        <v>0.4877370634</v>
      </c>
      <c r="O339" s="31">
        <f t="shared" si="8"/>
        <v>0.0003432376917</v>
      </c>
      <c r="P339" s="32">
        <f t="shared" si="9"/>
        <v>0.4881268197</v>
      </c>
      <c r="Q339" s="33">
        <f t="shared" si="10"/>
        <v>-0.0003923320064</v>
      </c>
      <c r="R339" s="1"/>
      <c r="S339" s="16">
        <v>0.48812681839832417</v>
      </c>
      <c r="T339" s="16">
        <v>0.48773448773448774</v>
      </c>
      <c r="U339" s="16">
        <v>-6.159956779328013E-4</v>
      </c>
      <c r="V339" s="16">
        <v>-3.99600237136144E-4</v>
      </c>
      <c r="W339" s="1"/>
      <c r="X339" s="1"/>
      <c r="Y339" s="19"/>
      <c r="Z339" s="19"/>
      <c r="AA339" s="19"/>
      <c r="AB339" s="1"/>
      <c r="AC339" s="21" t="s">
        <v>529</v>
      </c>
      <c r="AD339" s="21">
        <v>698.0</v>
      </c>
      <c r="AE339" s="21">
        <v>28.0</v>
      </c>
      <c r="AF339" s="26">
        <v>0.578651685393258</v>
      </c>
      <c r="AG339" s="27">
        <v>0.558441558441558</v>
      </c>
      <c r="AH339" s="36">
        <v>0.561140285071268</v>
      </c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26">
        <v>0.578947368421053</v>
      </c>
      <c r="AT339" s="26">
        <v>0.580645161290323</v>
      </c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21" t="s">
        <v>529</v>
      </c>
      <c r="BF339" s="21">
        <v>698.0</v>
      </c>
      <c r="BG339" s="21">
        <v>28.0</v>
      </c>
      <c r="BH339" s="26">
        <v>0.578651685393258</v>
      </c>
      <c r="BI339" s="27">
        <v>0.558441558441558</v>
      </c>
      <c r="BJ339" s="30">
        <f t="shared" si="11"/>
        <v>0.5615270937</v>
      </c>
      <c r="BK339" s="36">
        <v>0.561140285071268</v>
      </c>
      <c r="BL339" s="31">
        <f t="shared" si="12"/>
        <v>-0.0003868086231</v>
      </c>
      <c r="BM339" s="1"/>
      <c r="BN339" s="31">
        <v>-6.15898635520029E-4</v>
      </c>
      <c r="BO339" s="1"/>
      <c r="BP339" s="1"/>
      <c r="BQ339" s="1">
        <f t="shared" si="15"/>
        <v>338</v>
      </c>
      <c r="BR339" s="1">
        <f t="shared" si="13"/>
        <v>0.4167694205</v>
      </c>
      <c r="BS339" s="1">
        <v>0.46835443037974683</v>
      </c>
      <c r="BT339" s="1">
        <v>0.6491127647395535</v>
      </c>
      <c r="BU339" s="1">
        <v>0.6341207349081365</v>
      </c>
      <c r="BV339" s="1"/>
      <c r="BW339" s="1"/>
    </row>
    <row r="340" ht="12.0" customHeight="1">
      <c r="A340" s="39"/>
      <c r="B340" s="39"/>
      <c r="C340" s="3" t="s">
        <v>530</v>
      </c>
      <c r="D340" s="3">
        <v>467.0</v>
      </c>
      <c r="E340" s="24">
        <v>4.0</v>
      </c>
      <c r="F340" s="25">
        <v>1.0</v>
      </c>
      <c r="G340" s="24">
        <v>17.0</v>
      </c>
      <c r="H340" s="25">
        <v>5.0</v>
      </c>
      <c r="I340" s="26">
        <f t="shared" si="2"/>
        <v>0.8</v>
      </c>
      <c r="J340" s="27">
        <f t="shared" si="3"/>
        <v>0.7727272727</v>
      </c>
      <c r="K340" s="28">
        <f t="shared" si="4"/>
        <v>0.7777777778</v>
      </c>
      <c r="L340" s="29">
        <f t="shared" si="5"/>
        <v>0.3333333333</v>
      </c>
      <c r="M340" s="10">
        <f t="shared" si="6"/>
        <v>4.4</v>
      </c>
      <c r="N340" s="30">
        <f t="shared" si="7"/>
        <v>0.7785154244</v>
      </c>
      <c r="O340" s="31">
        <f t="shared" si="8"/>
        <v>-0.0007376466677</v>
      </c>
      <c r="P340" s="32">
        <f t="shared" si="9"/>
        <v>0.7718219626</v>
      </c>
      <c r="Q340" s="33">
        <f t="shared" si="10"/>
        <v>0.0009053100979</v>
      </c>
      <c r="R340" s="1"/>
      <c r="S340" s="16">
        <v>0.7718219587928421</v>
      </c>
      <c r="T340" s="16">
        <v>0.7727272727272727</v>
      </c>
      <c r="U340" s="16">
        <v>-6.158986355200291E-4</v>
      </c>
      <c r="V340" s="16">
        <v>-3.9786488287596455E-4</v>
      </c>
      <c r="W340" s="1"/>
      <c r="X340" s="1"/>
      <c r="Y340" s="19"/>
      <c r="Z340" s="19"/>
      <c r="AA340" s="19"/>
      <c r="AB340" s="1"/>
      <c r="AC340" s="21" t="s">
        <v>531</v>
      </c>
      <c r="AD340" s="21">
        <v>1135.0</v>
      </c>
      <c r="AE340" s="21">
        <v>28.0</v>
      </c>
      <c r="AF340" s="26">
        <v>0.578947368421053</v>
      </c>
      <c r="AG340" s="27">
        <v>0.597014925373134</v>
      </c>
      <c r="AH340" s="36">
        <v>0.593846153846154</v>
      </c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26">
        <v>0.578947368421053</v>
      </c>
      <c r="AT340" s="26">
        <v>0.580645161290323</v>
      </c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21" t="s">
        <v>531</v>
      </c>
      <c r="BF340" s="21">
        <v>1135.0</v>
      </c>
      <c r="BG340" s="21">
        <v>28.0</v>
      </c>
      <c r="BH340" s="26">
        <v>0.578947368421053</v>
      </c>
      <c r="BI340" s="27">
        <v>0.597014925373134</v>
      </c>
      <c r="BJ340" s="30">
        <f t="shared" si="11"/>
        <v>0.5946555928</v>
      </c>
      <c r="BK340" s="36">
        <v>0.593846153846154</v>
      </c>
      <c r="BL340" s="31">
        <f t="shared" si="12"/>
        <v>-0.0008094389126</v>
      </c>
      <c r="BM340" s="1"/>
      <c r="BN340" s="31">
        <v>-6.09735509126241E-4</v>
      </c>
      <c r="BO340" s="1"/>
      <c r="BP340" s="1"/>
      <c r="BQ340" s="1">
        <f t="shared" si="15"/>
        <v>339</v>
      </c>
      <c r="BR340" s="1">
        <f t="shared" si="13"/>
        <v>0.4180024661</v>
      </c>
      <c r="BS340" s="1">
        <v>0.6052631578947368</v>
      </c>
      <c r="BT340" s="1">
        <v>0.637203166226913</v>
      </c>
      <c r="BU340" s="1">
        <v>0.6342925659472423</v>
      </c>
      <c r="BV340" s="1"/>
      <c r="BW340" s="1"/>
    </row>
    <row r="341" ht="12.0" customHeight="1">
      <c r="A341" s="39"/>
      <c r="B341" s="39"/>
      <c r="C341" s="3" t="s">
        <v>347</v>
      </c>
      <c r="D341" s="3">
        <v>468.0</v>
      </c>
      <c r="E341" s="24">
        <v>132.0</v>
      </c>
      <c r="F341" s="25">
        <v>162.0</v>
      </c>
      <c r="G341" s="24">
        <v>726.0</v>
      </c>
      <c r="H341" s="25">
        <v>590.0</v>
      </c>
      <c r="I341" s="26">
        <f t="shared" si="2"/>
        <v>0.4489795918</v>
      </c>
      <c r="J341" s="27">
        <f t="shared" si="3"/>
        <v>0.5516717325</v>
      </c>
      <c r="K341" s="28">
        <f t="shared" si="4"/>
        <v>0.5329192547</v>
      </c>
      <c r="L341" s="29">
        <f t="shared" si="5"/>
        <v>0.448447205</v>
      </c>
      <c r="M341" s="10">
        <f t="shared" si="6"/>
        <v>4.476190476</v>
      </c>
      <c r="N341" s="30">
        <f t="shared" si="7"/>
        <v>0.5389994178</v>
      </c>
      <c r="O341" s="31">
        <f t="shared" si="8"/>
        <v>-0.006080163093</v>
      </c>
      <c r="P341" s="32">
        <f t="shared" si="9"/>
        <v>0.5447851348</v>
      </c>
      <c r="Q341" s="33">
        <f t="shared" si="10"/>
        <v>0.006886597743</v>
      </c>
      <c r="R341" s="1"/>
      <c r="S341" s="16">
        <v>0.544785133664809</v>
      </c>
      <c r="T341" s="16">
        <v>0.5516717325227963</v>
      </c>
      <c r="U341" s="16">
        <v>-6.097355091262413E-4</v>
      </c>
      <c r="V341" s="16">
        <v>-3.9233066383642656E-4</v>
      </c>
      <c r="W341" s="1"/>
      <c r="X341" s="1"/>
      <c r="Y341" s="19"/>
      <c r="Z341" s="19"/>
      <c r="AA341" s="19"/>
      <c r="AB341" s="1"/>
      <c r="AC341" s="21" t="s">
        <v>532</v>
      </c>
      <c r="AD341" s="21">
        <v>1040.0</v>
      </c>
      <c r="AE341" s="21">
        <v>28.0</v>
      </c>
      <c r="AF341" s="26">
        <v>0.578947368421053</v>
      </c>
      <c r="AG341" s="27">
        <v>0.628313592780598</v>
      </c>
      <c r="AH341" s="36">
        <v>0.623107971745711</v>
      </c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26">
        <v>0.579710144927536</v>
      </c>
      <c r="AT341" s="26">
        <v>0.580808080808081</v>
      </c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21" t="s">
        <v>532</v>
      </c>
      <c r="BF341" s="21">
        <v>1040.0</v>
      </c>
      <c r="BG341" s="21">
        <v>28.0</v>
      </c>
      <c r="BH341" s="26">
        <v>0.578947368421053</v>
      </c>
      <c r="BI341" s="27">
        <v>0.628313592780598</v>
      </c>
      <c r="BJ341" s="30">
        <f t="shared" si="11"/>
        <v>0.6214999656</v>
      </c>
      <c r="BK341" s="36">
        <v>0.623107971745711</v>
      </c>
      <c r="BL341" s="31">
        <f t="shared" si="12"/>
        <v>0.001608006141</v>
      </c>
      <c r="BM341" s="1"/>
      <c r="BN341" s="31">
        <v>-5.91950691268717E-4</v>
      </c>
      <c r="BO341" s="1"/>
      <c r="BP341" s="1"/>
      <c r="BQ341" s="1">
        <f t="shared" si="15"/>
        <v>340</v>
      </c>
      <c r="BR341" s="1">
        <f t="shared" si="13"/>
        <v>0.4192355117</v>
      </c>
      <c r="BS341" s="1">
        <v>0.3333333333333333</v>
      </c>
      <c r="BT341" s="1">
        <v>0.6625766871165644</v>
      </c>
      <c r="BU341" s="1">
        <v>0.6348314606741573</v>
      </c>
      <c r="BV341" s="1"/>
      <c r="BW341" s="1"/>
    </row>
    <row r="342" ht="12.0" customHeight="1">
      <c r="A342" s="39"/>
      <c r="B342" s="39"/>
      <c r="C342" s="3" t="s">
        <v>387</v>
      </c>
      <c r="D342" s="3">
        <v>469.0</v>
      </c>
      <c r="E342" s="24">
        <v>129.0</v>
      </c>
      <c r="F342" s="25">
        <v>146.0</v>
      </c>
      <c r="G342" s="24">
        <v>848.0</v>
      </c>
      <c r="H342" s="25">
        <v>674.0</v>
      </c>
      <c r="I342" s="26">
        <f t="shared" si="2"/>
        <v>0.4690909091</v>
      </c>
      <c r="J342" s="27">
        <f t="shared" si="3"/>
        <v>0.5571616294</v>
      </c>
      <c r="K342" s="28">
        <f t="shared" si="4"/>
        <v>0.5436839176</v>
      </c>
      <c r="L342" s="29">
        <f t="shared" si="5"/>
        <v>0.4468558709</v>
      </c>
      <c r="M342" s="10">
        <f t="shared" si="6"/>
        <v>5.534545455</v>
      </c>
      <c r="N342" s="30">
        <f t="shared" si="7"/>
        <v>0.5460174256</v>
      </c>
      <c r="O342" s="31">
        <f t="shared" si="8"/>
        <v>-0.002333507992</v>
      </c>
      <c r="P342" s="32">
        <f t="shared" si="9"/>
        <v>0.5545068881</v>
      </c>
      <c r="Q342" s="33">
        <f t="shared" si="10"/>
        <v>0.002654741349</v>
      </c>
      <c r="R342" s="1"/>
      <c r="S342" s="16">
        <v>0.5545068868633817</v>
      </c>
      <c r="T342" s="16">
        <v>0.557161629434954</v>
      </c>
      <c r="U342" s="16">
        <v>-5.919506912686057E-4</v>
      </c>
      <c r="V342" s="16">
        <v>-3.8566304219378456E-4</v>
      </c>
      <c r="W342" s="1"/>
      <c r="X342" s="1"/>
      <c r="Y342" s="19"/>
      <c r="Z342" s="19"/>
      <c r="AA342" s="19"/>
      <c r="AB342" s="1"/>
      <c r="AC342" s="21" t="s">
        <v>464</v>
      </c>
      <c r="AD342" s="21">
        <v>374.0</v>
      </c>
      <c r="AE342" s="21">
        <v>28.0</v>
      </c>
      <c r="AF342" s="26">
        <v>0.579710144927536</v>
      </c>
      <c r="AG342" s="27">
        <v>0.604545454545455</v>
      </c>
      <c r="AH342" s="36">
        <v>0.601178781925344</v>
      </c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6">
        <f>AVERAGE(AS307:AS341)</f>
        <v>0.5719900728</v>
      </c>
      <c r="AT342" s="26">
        <v>0.583333333333333</v>
      </c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21" t="s">
        <v>464</v>
      </c>
      <c r="BF342" s="21">
        <v>374.0</v>
      </c>
      <c r="BG342" s="21">
        <v>28.0</v>
      </c>
      <c r="BH342" s="26">
        <v>0.579710144927536</v>
      </c>
      <c r="BI342" s="27">
        <v>0.604545454545455</v>
      </c>
      <c r="BJ342" s="30">
        <f t="shared" si="11"/>
        <v>0.601223127</v>
      </c>
      <c r="BK342" s="36">
        <v>0.601178781925344</v>
      </c>
      <c r="BL342" s="31">
        <f t="shared" si="12"/>
        <v>-0.0000443450949</v>
      </c>
      <c r="BM342" s="1"/>
      <c r="BN342" s="31">
        <v>-5.90150844163473E-4</v>
      </c>
      <c r="BO342" s="1"/>
      <c r="BP342" s="1"/>
      <c r="BQ342" s="1">
        <f t="shared" si="15"/>
        <v>341</v>
      </c>
      <c r="BR342" s="1">
        <f t="shared" si="13"/>
        <v>0.4204685573</v>
      </c>
      <c r="BS342" s="1">
        <v>0.6792452830188679</v>
      </c>
      <c r="BT342" s="1">
        <v>0.6288659793814433</v>
      </c>
      <c r="BU342" s="1">
        <v>0.6366279069767442</v>
      </c>
      <c r="BV342" s="1"/>
      <c r="BW342" s="1"/>
    </row>
    <row r="343" ht="12.0" customHeight="1">
      <c r="A343" s="39"/>
      <c r="B343" s="39"/>
      <c r="C343" s="3" t="s">
        <v>507</v>
      </c>
      <c r="D343" s="3">
        <v>471.0</v>
      </c>
      <c r="E343" s="24">
        <v>244.0</v>
      </c>
      <c r="F343" s="25">
        <v>189.0</v>
      </c>
      <c r="G343" s="24">
        <v>1363.0</v>
      </c>
      <c r="H343" s="25">
        <v>922.0</v>
      </c>
      <c r="I343" s="26">
        <f t="shared" si="2"/>
        <v>0.5635103926</v>
      </c>
      <c r="J343" s="27">
        <f t="shared" si="3"/>
        <v>0.5964989059</v>
      </c>
      <c r="K343" s="28">
        <f t="shared" si="4"/>
        <v>0.5912435614</v>
      </c>
      <c r="L343" s="29">
        <f t="shared" si="5"/>
        <v>0.4289919058</v>
      </c>
      <c r="M343" s="10">
        <f t="shared" si="6"/>
        <v>5.277136259</v>
      </c>
      <c r="N343" s="30">
        <f t="shared" si="7"/>
        <v>0.5920341844</v>
      </c>
      <c r="O343" s="31">
        <f t="shared" si="8"/>
        <v>-0.0007906229977</v>
      </c>
      <c r="P343" s="32">
        <f t="shared" si="9"/>
        <v>0.5955803021</v>
      </c>
      <c r="Q343" s="33">
        <f t="shared" si="10"/>
        <v>0.0009186038145</v>
      </c>
      <c r="R343" s="1"/>
      <c r="S343" s="16">
        <v>0.5955803002914617</v>
      </c>
      <c r="T343" s="16">
        <v>0.5964989059080963</v>
      </c>
      <c r="U343" s="16">
        <v>-5.901508441634729E-4</v>
      </c>
      <c r="V343" s="16">
        <v>-3.8534691315395E-4</v>
      </c>
      <c r="W343" s="1"/>
      <c r="X343" s="1"/>
      <c r="Y343" s="19"/>
      <c r="Z343" s="19"/>
      <c r="AA343" s="19"/>
      <c r="AB343" s="1"/>
      <c r="AC343" s="21" t="s">
        <v>533</v>
      </c>
      <c r="AD343" s="21">
        <v>754.0</v>
      </c>
      <c r="AE343" s="21">
        <v>29.0</v>
      </c>
      <c r="AF343" s="26">
        <v>0.580645161290323</v>
      </c>
      <c r="AG343" s="27">
        <v>0.73469387755102</v>
      </c>
      <c r="AH343" s="36">
        <v>0.707865168539326</v>
      </c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26">
        <v>0.583333333333333</v>
      </c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21" t="s">
        <v>533</v>
      </c>
      <c r="BF343" s="21">
        <v>754.0</v>
      </c>
      <c r="BG343" s="21">
        <v>29.0</v>
      </c>
      <c r="BH343" s="26">
        <v>0.580645161290323</v>
      </c>
      <c r="BI343" s="27">
        <v>0.73469387755102</v>
      </c>
      <c r="BJ343" s="30">
        <f t="shared" si="11"/>
        <v>0.7129400637</v>
      </c>
      <c r="BK343" s="36">
        <v>0.707865168539326</v>
      </c>
      <c r="BL343" s="31">
        <f t="shared" si="12"/>
        <v>-0.005074895111</v>
      </c>
      <c r="BM343" s="1"/>
      <c r="BN343" s="31">
        <v>-5.66888016914513E-4</v>
      </c>
      <c r="BO343" s="1"/>
      <c r="BP343" s="1"/>
      <c r="BQ343" s="1">
        <f t="shared" si="15"/>
        <v>342</v>
      </c>
      <c r="BR343" s="1">
        <f t="shared" si="13"/>
        <v>0.421701603</v>
      </c>
      <c r="BS343" s="1">
        <v>0.6626506024096386</v>
      </c>
      <c r="BT343" s="1">
        <v>0.6317016317016317</v>
      </c>
      <c r="BU343" s="1">
        <v>0.63671875</v>
      </c>
      <c r="BV343" s="1"/>
      <c r="BW343" s="1"/>
    </row>
    <row r="344" ht="12.0" customHeight="1">
      <c r="A344" s="39"/>
      <c r="B344" s="39"/>
      <c r="C344" s="3" t="s">
        <v>221</v>
      </c>
      <c r="D344" s="3">
        <v>472.0</v>
      </c>
      <c r="E344" s="24">
        <v>45.0</v>
      </c>
      <c r="F344" s="25">
        <v>75.0</v>
      </c>
      <c r="G344" s="24">
        <v>420.0</v>
      </c>
      <c r="H344" s="25">
        <v>686.0</v>
      </c>
      <c r="I344" s="26">
        <f t="shared" si="2"/>
        <v>0.375</v>
      </c>
      <c r="J344" s="27">
        <f t="shared" si="3"/>
        <v>0.3797468354</v>
      </c>
      <c r="K344" s="28">
        <f t="shared" si="4"/>
        <v>0.3792822186</v>
      </c>
      <c r="L344" s="29">
        <f t="shared" si="5"/>
        <v>0.5962479608</v>
      </c>
      <c r="M344" s="10">
        <f t="shared" si="6"/>
        <v>9.216666667</v>
      </c>
      <c r="N344" s="30">
        <f t="shared" si="7"/>
        <v>0.3779414986</v>
      </c>
      <c r="O344" s="31">
        <f t="shared" si="8"/>
        <v>0.001340720042</v>
      </c>
      <c r="P344" s="32">
        <f t="shared" si="9"/>
        <v>0.3812410902</v>
      </c>
      <c r="Q344" s="33">
        <f t="shared" si="10"/>
        <v>-0.001494254714</v>
      </c>
      <c r="R344" s="1"/>
      <c r="S344" s="16">
        <v>0.38124108939113255</v>
      </c>
      <c r="T344" s="16">
        <v>0.379746835443038</v>
      </c>
      <c r="U344" s="16">
        <v>-5.66888016914513E-4</v>
      </c>
      <c r="V344" s="16">
        <v>-3.8042160430240557E-4</v>
      </c>
      <c r="W344" s="1"/>
      <c r="X344" s="1"/>
      <c r="Y344" s="19"/>
      <c r="Z344" s="19"/>
      <c r="AA344" s="19"/>
      <c r="AB344" s="1"/>
      <c r="AC344" s="21" t="s">
        <v>534</v>
      </c>
      <c r="AD344" s="21">
        <v>686.0</v>
      </c>
      <c r="AE344" s="21">
        <v>29.0</v>
      </c>
      <c r="AF344" s="26">
        <v>0.580645161290323</v>
      </c>
      <c r="AG344" s="27">
        <v>0.752577319587629</v>
      </c>
      <c r="AH344" s="36">
        <v>0.728888888888889</v>
      </c>
      <c r="AI344" s="1"/>
      <c r="AJ344" s="1"/>
      <c r="AK344" s="1"/>
      <c r="AL344" s="1"/>
      <c r="AM344" s="1"/>
      <c r="AN344" s="1"/>
      <c r="AO344" s="1" t="s">
        <v>23</v>
      </c>
      <c r="AP344" s="1" t="s">
        <v>7</v>
      </c>
      <c r="AQ344" s="1" t="s">
        <v>24</v>
      </c>
      <c r="AR344" s="1" t="s">
        <v>25</v>
      </c>
      <c r="AS344" s="1"/>
      <c r="AT344" s="26">
        <v>0.583333333333333</v>
      </c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21" t="s">
        <v>534</v>
      </c>
      <c r="BF344" s="21">
        <v>686.0</v>
      </c>
      <c r="BG344" s="21">
        <v>29.0</v>
      </c>
      <c r="BH344" s="26">
        <v>0.580645161290323</v>
      </c>
      <c r="BI344" s="27">
        <v>0.752577319587629</v>
      </c>
      <c r="BJ344" s="30">
        <f t="shared" si="11"/>
        <v>0.7282725192</v>
      </c>
      <c r="BK344" s="36">
        <v>0.728888888888889</v>
      </c>
      <c r="BL344" s="31">
        <f t="shared" si="12"/>
        <v>0.0006163696754</v>
      </c>
      <c r="BM344" s="1"/>
      <c r="BN344" s="31">
        <v>-5.6459596982783E-4</v>
      </c>
      <c r="BO344" s="1"/>
      <c r="BP344" s="1"/>
      <c r="BQ344" s="1">
        <f t="shared" si="15"/>
        <v>343</v>
      </c>
      <c r="BR344" s="1">
        <f t="shared" si="13"/>
        <v>0.4229346486</v>
      </c>
      <c r="BS344" s="1">
        <v>0.5638297872340425</v>
      </c>
      <c r="BT344" s="1">
        <v>0.652542372881356</v>
      </c>
      <c r="BU344" s="1">
        <v>0.6378091872791519</v>
      </c>
      <c r="BV344" s="1"/>
      <c r="BW344" s="1"/>
    </row>
    <row r="345" ht="12.0" customHeight="1">
      <c r="A345" s="39"/>
      <c r="B345" s="39"/>
      <c r="C345" s="3" t="s">
        <v>440</v>
      </c>
      <c r="D345" s="3">
        <v>474.0</v>
      </c>
      <c r="E345" s="24">
        <v>121.0</v>
      </c>
      <c r="F345" s="25">
        <v>120.0</v>
      </c>
      <c r="G345" s="24">
        <v>1053.0</v>
      </c>
      <c r="H345" s="25">
        <v>931.0</v>
      </c>
      <c r="I345" s="26">
        <f t="shared" si="2"/>
        <v>0.5020746888</v>
      </c>
      <c r="J345" s="27">
        <f t="shared" si="3"/>
        <v>0.5307459677</v>
      </c>
      <c r="K345" s="28">
        <f t="shared" si="4"/>
        <v>0.5276404494</v>
      </c>
      <c r="L345" s="29">
        <f t="shared" si="5"/>
        <v>0.4728089888</v>
      </c>
      <c r="M345" s="10">
        <f t="shared" si="6"/>
        <v>8.232365145</v>
      </c>
      <c r="N345" s="30">
        <f t="shared" si="7"/>
        <v>0.5268463742</v>
      </c>
      <c r="O345" s="31">
        <f t="shared" si="8"/>
        <v>0.0007940752576</v>
      </c>
      <c r="P345" s="32">
        <f t="shared" si="9"/>
        <v>0.5316559809</v>
      </c>
      <c r="Q345" s="33">
        <f t="shared" si="10"/>
        <v>-0.0009100132056</v>
      </c>
      <c r="R345" s="1"/>
      <c r="S345" s="16">
        <v>0.5316559795365209</v>
      </c>
      <c r="T345" s="16">
        <v>0.5307459677419355</v>
      </c>
      <c r="U345" s="16">
        <v>-5.645959698277192E-4</v>
      </c>
      <c r="V345" s="16">
        <v>-3.59884287993828E-4</v>
      </c>
      <c r="W345" s="1"/>
      <c r="X345" s="1"/>
      <c r="Y345" s="19"/>
      <c r="Z345" s="19"/>
      <c r="AA345" s="19"/>
      <c r="AB345" s="1"/>
      <c r="AC345" s="21" t="s">
        <v>407</v>
      </c>
      <c r="AD345" s="21">
        <v>286.0</v>
      </c>
      <c r="AE345" s="21">
        <v>29.0</v>
      </c>
      <c r="AF345" s="26">
        <v>0.580808080808081</v>
      </c>
      <c r="AG345" s="27">
        <v>0.704866562009419</v>
      </c>
      <c r="AH345" s="36">
        <v>0.688179347826087</v>
      </c>
      <c r="AI345" s="1"/>
      <c r="AJ345" s="1"/>
      <c r="AK345" s="1"/>
      <c r="AL345" s="1"/>
      <c r="AM345" s="1"/>
      <c r="AN345" s="1"/>
      <c r="AO345" s="1">
        <v>8.0</v>
      </c>
      <c r="AP345" s="16">
        <f>16.85%</f>
        <v>0.1685</v>
      </c>
      <c r="AQ345" s="1">
        <v>0.9021314</v>
      </c>
      <c r="AR345" s="1">
        <v>0.0196623</v>
      </c>
      <c r="AS345" s="1"/>
      <c r="AT345" s="26">
        <v>0.584070796460177</v>
      </c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21" t="s">
        <v>407</v>
      </c>
      <c r="BF345" s="21">
        <v>286.0</v>
      </c>
      <c r="BG345" s="21">
        <v>29.0</v>
      </c>
      <c r="BH345" s="26">
        <v>0.580808080808081</v>
      </c>
      <c r="BI345" s="27">
        <v>0.704866562009419</v>
      </c>
      <c r="BJ345" s="30">
        <f t="shared" si="11"/>
        <v>0.6873876033</v>
      </c>
      <c r="BK345" s="36">
        <v>0.688179347826087</v>
      </c>
      <c r="BL345" s="31">
        <f t="shared" si="12"/>
        <v>0.0007917445293</v>
      </c>
      <c r="BM345" s="1"/>
      <c r="BN345" s="31">
        <v>-5.64063358867717E-4</v>
      </c>
      <c r="BO345" s="1"/>
      <c r="BP345" s="1"/>
      <c r="BQ345" s="1">
        <f t="shared" si="15"/>
        <v>344</v>
      </c>
      <c r="BR345" s="1">
        <f t="shared" si="13"/>
        <v>0.4241676942</v>
      </c>
      <c r="BS345" s="1">
        <v>0.6390977443609023</v>
      </c>
      <c r="BT345" s="1">
        <v>0.6382978723404256</v>
      </c>
      <c r="BU345" s="1">
        <v>0.6384505021520803</v>
      </c>
      <c r="BV345" s="1"/>
      <c r="BW345" s="1"/>
    </row>
    <row r="346" ht="12.0" customHeight="1">
      <c r="A346" s="39"/>
      <c r="B346" s="39"/>
      <c r="C346" s="3" t="s">
        <v>535</v>
      </c>
      <c r="D346" s="3">
        <v>476.0</v>
      </c>
      <c r="E346" s="24">
        <v>90.0</v>
      </c>
      <c r="F346" s="25">
        <v>47.0</v>
      </c>
      <c r="G346" s="24">
        <v>422.0</v>
      </c>
      <c r="H346" s="25">
        <v>234.0</v>
      </c>
      <c r="I346" s="26">
        <f t="shared" si="2"/>
        <v>0.6569343066</v>
      </c>
      <c r="J346" s="27">
        <f t="shared" si="3"/>
        <v>0.6432926829</v>
      </c>
      <c r="K346" s="28">
        <f t="shared" si="4"/>
        <v>0.6456494325</v>
      </c>
      <c r="L346" s="29">
        <f t="shared" si="5"/>
        <v>0.4085750315</v>
      </c>
      <c r="M346" s="10">
        <f t="shared" si="6"/>
        <v>4.788321168</v>
      </c>
      <c r="N346" s="30">
        <f t="shared" si="7"/>
        <v>0.6459722784</v>
      </c>
      <c r="O346" s="31">
        <f t="shared" si="8"/>
        <v>-0.0003228458427</v>
      </c>
      <c r="P346" s="32">
        <f t="shared" si="9"/>
        <v>0.642909508</v>
      </c>
      <c r="Q346" s="33">
        <f t="shared" si="10"/>
        <v>0.0003831749151</v>
      </c>
      <c r="R346" s="1"/>
      <c r="S346" s="16">
        <v>0.6429095055098693</v>
      </c>
      <c r="T346" s="16">
        <v>0.6432926829268293</v>
      </c>
      <c r="U346" s="16">
        <v>-5.640633588677169E-4</v>
      </c>
      <c r="V346" s="16">
        <v>-3.5694249610884743E-4</v>
      </c>
      <c r="W346" s="1"/>
      <c r="X346" s="1"/>
      <c r="Y346" s="19"/>
      <c r="Z346" s="19"/>
      <c r="AA346" s="19"/>
      <c r="AB346" s="1"/>
      <c r="AC346" s="21" t="s">
        <v>99</v>
      </c>
      <c r="AD346" s="21">
        <v>37.0</v>
      </c>
      <c r="AE346" s="21">
        <v>29.0</v>
      </c>
      <c r="AF346" s="26">
        <v>0.583333333333333</v>
      </c>
      <c r="AG346" s="27">
        <v>0.594533029612756</v>
      </c>
      <c r="AH346" s="36">
        <v>0.592954990215264</v>
      </c>
      <c r="AI346" s="1"/>
      <c r="AJ346" s="1"/>
      <c r="AK346" s="1"/>
      <c r="AL346" s="1"/>
      <c r="AM346" s="1"/>
      <c r="AN346" s="1"/>
      <c r="AO346" s="1">
        <v>11.0</v>
      </c>
      <c r="AP346" s="16">
        <f>23.376666666%</f>
        <v>0.2337666667</v>
      </c>
      <c r="AQ346" s="1">
        <v>0.9365345</v>
      </c>
      <c r="AR346" s="1">
        <v>0.0128751</v>
      </c>
      <c r="AS346" s="1"/>
      <c r="AT346" s="26">
        <v>0.5859375</v>
      </c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21" t="s">
        <v>99</v>
      </c>
      <c r="BF346" s="21">
        <v>37.0</v>
      </c>
      <c r="BG346" s="21">
        <v>29.0</v>
      </c>
      <c r="BH346" s="26">
        <v>0.583333333333333</v>
      </c>
      <c r="BI346" s="27">
        <v>0.594533029612756</v>
      </c>
      <c r="BJ346" s="30">
        <f t="shared" si="11"/>
        <v>0.5931634508</v>
      </c>
      <c r="BK346" s="36">
        <v>0.592954990215264</v>
      </c>
      <c r="BL346" s="31">
        <f t="shared" si="12"/>
        <v>-0.0002084605835</v>
      </c>
      <c r="BM346" s="1"/>
      <c r="BN346" s="31">
        <v>-5.39982097468639E-4</v>
      </c>
      <c r="BO346" s="1"/>
      <c r="BP346" s="1"/>
      <c r="BQ346" s="1">
        <f t="shared" si="15"/>
        <v>345</v>
      </c>
      <c r="BR346" s="1">
        <f t="shared" si="13"/>
        <v>0.4254007398</v>
      </c>
      <c r="BS346" s="1">
        <v>0.6101190476190477</v>
      </c>
      <c r="BT346" s="1">
        <v>0.644865925441465</v>
      </c>
      <c r="BU346" s="1">
        <v>0.6386058981233244</v>
      </c>
      <c r="BV346" s="1"/>
      <c r="BW346" s="1"/>
    </row>
    <row r="347" ht="12.0" customHeight="1">
      <c r="A347" s="39"/>
      <c r="B347" s="39"/>
      <c r="C347" s="3" t="s">
        <v>397</v>
      </c>
      <c r="D347" s="3">
        <v>477.0</v>
      </c>
      <c r="E347" s="24">
        <v>115.0</v>
      </c>
      <c r="F347" s="25">
        <v>127.0</v>
      </c>
      <c r="G347" s="24">
        <v>907.0</v>
      </c>
      <c r="H347" s="25">
        <v>696.0</v>
      </c>
      <c r="I347" s="26">
        <f t="shared" si="2"/>
        <v>0.4752066116</v>
      </c>
      <c r="J347" s="27">
        <f t="shared" si="3"/>
        <v>0.5658140986</v>
      </c>
      <c r="K347" s="28">
        <f t="shared" si="4"/>
        <v>0.5539295393</v>
      </c>
      <c r="L347" s="29">
        <f t="shared" si="5"/>
        <v>0.4395663957</v>
      </c>
      <c r="M347" s="10">
        <f t="shared" si="6"/>
        <v>6.623966942</v>
      </c>
      <c r="N347" s="30">
        <f t="shared" si="7"/>
        <v>0.5543020138</v>
      </c>
      <c r="O347" s="31">
        <f t="shared" si="8"/>
        <v>-0.0003724745468</v>
      </c>
      <c r="P347" s="32">
        <f t="shared" si="9"/>
        <v>0.565389776</v>
      </c>
      <c r="Q347" s="33">
        <f t="shared" si="10"/>
        <v>0.0004243225548</v>
      </c>
      <c r="R347" s="1"/>
      <c r="S347" s="16">
        <v>0.5653897747538077</v>
      </c>
      <c r="T347" s="16">
        <v>0.5658140985651903</v>
      </c>
      <c r="U347" s="16">
        <v>-5.399820974686387E-4</v>
      </c>
      <c r="V347" s="16">
        <v>-3.5533937185411313E-4</v>
      </c>
      <c r="W347" s="1"/>
      <c r="X347" s="1"/>
      <c r="Y347" s="19"/>
      <c r="Z347" s="19"/>
      <c r="AA347" s="19"/>
      <c r="AB347" s="1"/>
      <c r="AC347" s="21" t="s">
        <v>495</v>
      </c>
      <c r="AD347" s="21">
        <v>419.0</v>
      </c>
      <c r="AE347" s="21">
        <v>29.0</v>
      </c>
      <c r="AF347" s="26">
        <v>0.583333333333333</v>
      </c>
      <c r="AG347" s="27">
        <v>0.664746543778802</v>
      </c>
      <c r="AH347" s="36">
        <v>0.653162055335968</v>
      </c>
      <c r="AI347" s="1"/>
      <c r="AJ347" s="1"/>
      <c r="AK347" s="1"/>
      <c r="AL347" s="1"/>
      <c r="AM347" s="1"/>
      <c r="AN347" s="1"/>
      <c r="AO347" s="1">
        <v>12.0</v>
      </c>
      <c r="AP347" s="16">
        <f>25.18%</f>
        <v>0.2518</v>
      </c>
      <c r="AQ347" s="1">
        <v>0.8973886</v>
      </c>
      <c r="AR347" s="1">
        <v>0.02544337</v>
      </c>
      <c r="AS347" s="1"/>
      <c r="AT347" s="26">
        <v>0.586206896551724</v>
      </c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21" t="s">
        <v>495</v>
      </c>
      <c r="BF347" s="21">
        <v>419.0</v>
      </c>
      <c r="BG347" s="21">
        <v>29.0</v>
      </c>
      <c r="BH347" s="26">
        <v>0.583333333333333</v>
      </c>
      <c r="BI347" s="27">
        <v>0.664746543778802</v>
      </c>
      <c r="BJ347" s="30">
        <f t="shared" si="11"/>
        <v>0.6533247302</v>
      </c>
      <c r="BK347" s="36">
        <v>0.653162055335968</v>
      </c>
      <c r="BL347" s="31">
        <f t="shared" si="12"/>
        <v>-0.0001626748508</v>
      </c>
      <c r="BM347" s="1"/>
      <c r="BN347" s="31">
        <v>-5.36968050704023E-4</v>
      </c>
      <c r="BO347" s="1"/>
      <c r="BP347" s="1"/>
      <c r="BQ347" s="1">
        <f t="shared" si="15"/>
        <v>346</v>
      </c>
      <c r="BR347" s="1">
        <f t="shared" si="13"/>
        <v>0.4266337855</v>
      </c>
      <c r="BS347" s="1">
        <v>0.5727272727272728</v>
      </c>
      <c r="BT347" s="1">
        <v>0.6471861471861472</v>
      </c>
      <c r="BU347" s="1">
        <v>0.6392649903288201</v>
      </c>
      <c r="BV347" s="1"/>
      <c r="BW347" s="1"/>
    </row>
    <row r="348" ht="12.0" customHeight="1">
      <c r="A348" s="39"/>
      <c r="B348" s="39"/>
      <c r="C348" s="3" t="s">
        <v>536</v>
      </c>
      <c r="D348" s="3">
        <v>478.0</v>
      </c>
      <c r="E348" s="24">
        <v>83.0</v>
      </c>
      <c r="F348" s="25">
        <v>57.0</v>
      </c>
      <c r="G348" s="24">
        <v>540.0</v>
      </c>
      <c r="H348" s="25">
        <v>336.0</v>
      </c>
      <c r="I348" s="26">
        <f t="shared" si="2"/>
        <v>0.5928571429</v>
      </c>
      <c r="J348" s="27">
        <f t="shared" si="3"/>
        <v>0.6164383562</v>
      </c>
      <c r="K348" s="28">
        <f t="shared" si="4"/>
        <v>0.6131889764</v>
      </c>
      <c r="L348" s="29">
        <f t="shared" si="5"/>
        <v>0.4124015748</v>
      </c>
      <c r="M348" s="10">
        <f t="shared" si="6"/>
        <v>6.257142857</v>
      </c>
      <c r="N348" s="30">
        <f t="shared" si="7"/>
        <v>0.6132984963</v>
      </c>
      <c r="O348" s="31">
        <f t="shared" si="8"/>
        <v>-0.0001095198915</v>
      </c>
      <c r="P348" s="32">
        <f t="shared" si="9"/>
        <v>0.6163102606</v>
      </c>
      <c r="Q348" s="33">
        <f t="shared" si="10"/>
        <v>0.0001280955806</v>
      </c>
      <c r="R348" s="1"/>
      <c r="S348" s="16">
        <v>0.6163102585758578</v>
      </c>
      <c r="T348" s="16">
        <v>0.6164383561643836</v>
      </c>
      <c r="U348" s="16">
        <v>-5.369680507040231E-4</v>
      </c>
      <c r="V348" s="16">
        <v>-3.516584731628192E-4</v>
      </c>
      <c r="W348" s="1"/>
      <c r="X348" s="1"/>
      <c r="Y348" s="19"/>
      <c r="Z348" s="19"/>
      <c r="AA348" s="19"/>
      <c r="AB348" s="1"/>
      <c r="AC348" s="21" t="s">
        <v>537</v>
      </c>
      <c r="AD348" s="21">
        <v>897.0</v>
      </c>
      <c r="AE348" s="21">
        <v>29.0</v>
      </c>
      <c r="AF348" s="26">
        <v>0.583333333333333</v>
      </c>
      <c r="AG348" s="27">
        <v>0.783496732026144</v>
      </c>
      <c r="AH348" s="36">
        <v>0.767267267267267</v>
      </c>
      <c r="AI348" s="1"/>
      <c r="AJ348" s="1"/>
      <c r="AK348" s="1"/>
      <c r="AL348" s="1"/>
      <c r="AM348" s="1"/>
      <c r="AN348" s="1"/>
      <c r="AO348" s="1">
        <v>13.0</v>
      </c>
      <c r="AP348" s="16">
        <f t="shared" ref="AP348:AP349" si="45">0.01+(2*AO348)/100</f>
        <v>0.27</v>
      </c>
      <c r="AQ348" s="1">
        <v>0.90695238</v>
      </c>
      <c r="AR348" s="1">
        <v>0.0228222</v>
      </c>
      <c r="AS348" s="1"/>
      <c r="AT348" s="26">
        <v>0.587378640776699</v>
      </c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1" t="s">
        <v>537</v>
      </c>
      <c r="BF348" s="21">
        <v>897.0</v>
      </c>
      <c r="BG348" s="21">
        <v>29.0</v>
      </c>
      <c r="BH348" s="26">
        <v>0.583333333333333</v>
      </c>
      <c r="BI348" s="27">
        <v>0.783496732026144</v>
      </c>
      <c r="BJ348" s="30">
        <f t="shared" si="11"/>
        <v>0.7550738498</v>
      </c>
      <c r="BK348" s="36">
        <v>0.767267267267267</v>
      </c>
      <c r="BL348" s="31">
        <f t="shared" si="12"/>
        <v>0.01219341745</v>
      </c>
      <c r="BM348" s="1"/>
      <c r="BN348" s="31">
        <v>-5.32992551054545E-4</v>
      </c>
      <c r="BO348" s="1"/>
      <c r="BP348" s="1"/>
      <c r="BQ348" s="1">
        <f t="shared" si="15"/>
        <v>347</v>
      </c>
      <c r="BR348" s="1">
        <f t="shared" si="13"/>
        <v>0.4278668311</v>
      </c>
      <c r="BS348" s="1">
        <v>0.25806451612903225</v>
      </c>
      <c r="BT348" s="1">
        <v>0.6721763085399449</v>
      </c>
      <c r="BU348" s="1">
        <v>0.6395939086294417</v>
      </c>
      <c r="BV348" s="1"/>
      <c r="BW348" s="1"/>
    </row>
    <row r="349" ht="12.0" customHeight="1">
      <c r="A349" s="39"/>
      <c r="B349" s="39"/>
      <c r="C349" s="3" t="s">
        <v>168</v>
      </c>
      <c r="D349" s="3">
        <v>485.0</v>
      </c>
      <c r="E349" s="24">
        <v>65.0</v>
      </c>
      <c r="F349" s="25">
        <v>129.0</v>
      </c>
      <c r="G349" s="24">
        <v>1088.0</v>
      </c>
      <c r="H349" s="25">
        <v>1189.0</v>
      </c>
      <c r="I349" s="26">
        <f t="shared" si="2"/>
        <v>0.3350515464</v>
      </c>
      <c r="J349" s="27">
        <f t="shared" si="3"/>
        <v>0.4778216952</v>
      </c>
      <c r="K349" s="28">
        <f t="shared" si="4"/>
        <v>0.4666127074</v>
      </c>
      <c r="L349" s="29">
        <f t="shared" si="5"/>
        <v>0.5074868474</v>
      </c>
      <c r="M349" s="10">
        <f t="shared" si="6"/>
        <v>11.7371134</v>
      </c>
      <c r="N349" s="30">
        <f t="shared" si="7"/>
        <v>0.4625238675</v>
      </c>
      <c r="O349" s="31">
        <f t="shared" si="8"/>
        <v>0.004088839943</v>
      </c>
      <c r="P349" s="32">
        <f t="shared" si="9"/>
        <v>0.4823397504</v>
      </c>
      <c r="Q349" s="33">
        <f t="shared" si="10"/>
        <v>-0.004518055185</v>
      </c>
      <c r="R349" s="1"/>
      <c r="S349" s="16">
        <v>0.48233974979227423</v>
      </c>
      <c r="T349" s="16">
        <v>0.47782169521299955</v>
      </c>
      <c r="U349" s="16">
        <v>-5.329925510545452E-4</v>
      </c>
      <c r="V349" s="16">
        <v>-3.287440009761555E-4</v>
      </c>
      <c r="W349" s="1"/>
      <c r="X349" s="1"/>
      <c r="Y349" s="19"/>
      <c r="Z349" s="19"/>
      <c r="AA349" s="19"/>
      <c r="AB349" s="1"/>
      <c r="AC349" s="21" t="s">
        <v>516</v>
      </c>
      <c r="AD349" s="21">
        <v>443.0</v>
      </c>
      <c r="AE349" s="21">
        <v>29.0</v>
      </c>
      <c r="AF349" s="26">
        <v>0.584070796460177</v>
      </c>
      <c r="AG349" s="27">
        <v>0.726114649681529</v>
      </c>
      <c r="AH349" s="36">
        <v>0.710900473933649</v>
      </c>
      <c r="AI349" s="1"/>
      <c r="AJ349" s="1"/>
      <c r="AK349" s="1"/>
      <c r="AL349" s="1"/>
      <c r="AM349" s="1"/>
      <c r="AN349" s="1"/>
      <c r="AO349" s="1">
        <v>14.0</v>
      </c>
      <c r="AP349" s="16">
        <f t="shared" si="45"/>
        <v>0.29</v>
      </c>
      <c r="AQ349" s="1">
        <v>0.94231821</v>
      </c>
      <c r="AR349" s="1">
        <v>0.012782237</v>
      </c>
      <c r="AS349" s="1"/>
      <c r="AT349" s="26">
        <v>0.588235294117647</v>
      </c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21" t="s">
        <v>516</v>
      </c>
      <c r="BF349" s="21">
        <v>443.0</v>
      </c>
      <c r="BG349" s="21">
        <v>29.0</v>
      </c>
      <c r="BH349" s="26">
        <v>0.584070796460177</v>
      </c>
      <c r="BI349" s="27">
        <v>0.726114649681529</v>
      </c>
      <c r="BJ349" s="30">
        <f t="shared" si="11"/>
        <v>0.7059958603</v>
      </c>
      <c r="BK349" s="36">
        <v>0.710900473933649</v>
      </c>
      <c r="BL349" s="31">
        <f t="shared" si="12"/>
        <v>0.004904613665</v>
      </c>
      <c r="BM349" s="1"/>
      <c r="BN349" s="31">
        <v>-5.29976658200093E-4</v>
      </c>
      <c r="BO349" s="1"/>
      <c r="BP349" s="1"/>
      <c r="BQ349" s="1">
        <f t="shared" si="15"/>
        <v>348</v>
      </c>
      <c r="BR349" s="1">
        <f t="shared" si="13"/>
        <v>0.4290998767</v>
      </c>
      <c r="BS349" s="1">
        <v>0.6358381502890174</v>
      </c>
      <c r="BT349" s="1">
        <v>0.6408020924149956</v>
      </c>
      <c r="BU349" s="1">
        <v>0.6401515151515151</v>
      </c>
      <c r="BV349" s="1"/>
      <c r="BW349" s="1"/>
    </row>
    <row r="350" ht="12.0" customHeight="1">
      <c r="A350" s="39"/>
      <c r="B350" s="39"/>
      <c r="C350" s="3" t="s">
        <v>225</v>
      </c>
      <c r="D350" s="3">
        <v>486.0</v>
      </c>
      <c r="E350" s="24">
        <v>92.0</v>
      </c>
      <c r="F350" s="25">
        <v>153.0</v>
      </c>
      <c r="G350" s="24">
        <v>1560.0</v>
      </c>
      <c r="H350" s="25">
        <v>1509.0</v>
      </c>
      <c r="I350" s="26">
        <f t="shared" si="2"/>
        <v>0.3755102041</v>
      </c>
      <c r="J350" s="27">
        <f t="shared" si="3"/>
        <v>0.5083088954</v>
      </c>
      <c r="K350" s="28">
        <f t="shared" si="4"/>
        <v>0.4984912492</v>
      </c>
      <c r="L350" s="29">
        <f t="shared" si="5"/>
        <v>0.4831019916</v>
      </c>
      <c r="M350" s="10">
        <f t="shared" si="6"/>
        <v>12.52653061</v>
      </c>
      <c r="N350" s="30">
        <f t="shared" si="7"/>
        <v>0.4933381637</v>
      </c>
      <c r="O350" s="31">
        <f t="shared" si="8"/>
        <v>0.00515308557</v>
      </c>
      <c r="P350" s="32">
        <f t="shared" si="9"/>
        <v>0.5140527283</v>
      </c>
      <c r="Q350" s="33">
        <f t="shared" si="10"/>
        <v>-0.005743832926</v>
      </c>
      <c r="R350" s="1"/>
      <c r="S350" s="16">
        <v>0.514052727563575</v>
      </c>
      <c r="T350" s="16">
        <v>0.5083088954056696</v>
      </c>
      <c r="U350" s="16">
        <v>-5.299766582000931E-4</v>
      </c>
      <c r="V350" s="16">
        <v>-3.1437383854415746E-4</v>
      </c>
      <c r="W350" s="1"/>
      <c r="X350" s="1"/>
      <c r="Y350" s="19"/>
      <c r="Z350" s="19"/>
      <c r="AA350" s="19"/>
      <c r="AB350" s="1"/>
      <c r="AC350" s="21" t="s">
        <v>524</v>
      </c>
      <c r="AD350" s="21">
        <v>459.0</v>
      </c>
      <c r="AE350" s="21">
        <v>29.0</v>
      </c>
      <c r="AF350" s="26">
        <v>0.5859375</v>
      </c>
      <c r="AG350" s="27">
        <v>0.572474377745242</v>
      </c>
      <c r="AH350" s="36">
        <v>0.574599260172626</v>
      </c>
      <c r="AI350" s="1"/>
      <c r="AJ350" s="1"/>
      <c r="AK350" s="1"/>
      <c r="AL350" s="1"/>
      <c r="AM350" s="1"/>
      <c r="AN350" s="1"/>
      <c r="AO350" s="1">
        <v>15.0</v>
      </c>
      <c r="AP350" s="16">
        <f>30.89%</f>
        <v>0.3089</v>
      </c>
      <c r="AQ350" s="1">
        <v>0.8950400233</v>
      </c>
      <c r="AR350" s="1">
        <v>0.034430488</v>
      </c>
      <c r="AS350" s="1"/>
      <c r="AT350" s="26">
        <v>0.59047619047619</v>
      </c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21" t="s">
        <v>524</v>
      </c>
      <c r="BF350" s="21">
        <v>459.0</v>
      </c>
      <c r="BG350" s="21">
        <v>29.0</v>
      </c>
      <c r="BH350" s="26">
        <v>0.5859375</v>
      </c>
      <c r="BI350" s="27">
        <v>0.572474377745242</v>
      </c>
      <c r="BJ350" s="30">
        <f t="shared" si="11"/>
        <v>0.574655265</v>
      </c>
      <c r="BK350" s="36">
        <v>0.574599260172626</v>
      </c>
      <c r="BL350" s="31">
        <f t="shared" si="12"/>
        <v>-0.0000560047827</v>
      </c>
      <c r="BM350" s="1"/>
      <c r="BN350" s="31">
        <v>-5.09383223534332E-4</v>
      </c>
      <c r="BO350" s="1"/>
      <c r="BP350" s="1"/>
      <c r="BQ350" s="1">
        <f t="shared" si="15"/>
        <v>349</v>
      </c>
      <c r="BR350" s="1">
        <f t="shared" si="13"/>
        <v>0.4303329223</v>
      </c>
      <c r="BS350" s="1">
        <v>0.5904761904761905</v>
      </c>
      <c r="BT350" s="1">
        <v>0.6524163568773235</v>
      </c>
      <c r="BU350" s="1">
        <v>0.6423017107309487</v>
      </c>
      <c r="BV350" s="1"/>
      <c r="BW350" s="1"/>
    </row>
    <row r="351" ht="12.0" customHeight="1">
      <c r="A351" s="39"/>
      <c r="B351" s="39"/>
      <c r="C351" s="3" t="s">
        <v>330</v>
      </c>
      <c r="D351" s="3">
        <v>487.0</v>
      </c>
      <c r="E351" s="24">
        <v>31.0</v>
      </c>
      <c r="F351" s="25">
        <v>39.0</v>
      </c>
      <c r="G351" s="24">
        <v>368.0</v>
      </c>
      <c r="H351" s="25">
        <v>552.0</v>
      </c>
      <c r="I351" s="26">
        <f t="shared" si="2"/>
        <v>0.4428571429</v>
      </c>
      <c r="J351" s="27">
        <f t="shared" si="3"/>
        <v>0.4</v>
      </c>
      <c r="K351" s="28">
        <f t="shared" si="4"/>
        <v>0.403030303</v>
      </c>
      <c r="L351" s="29">
        <f t="shared" si="5"/>
        <v>0.5888888889</v>
      </c>
      <c r="M351" s="10">
        <f t="shared" si="6"/>
        <v>13.14285714</v>
      </c>
      <c r="N351" s="30">
        <f t="shared" si="7"/>
        <v>0.4042703982</v>
      </c>
      <c r="O351" s="31">
        <f t="shared" si="8"/>
        <v>-0.001240095132</v>
      </c>
      <c r="P351" s="32">
        <f t="shared" si="9"/>
        <v>0.3985973135</v>
      </c>
      <c r="Q351" s="33">
        <f t="shared" si="10"/>
        <v>0.001402686541</v>
      </c>
      <c r="R351" s="1"/>
      <c r="S351" s="16">
        <v>0.3985973123755135</v>
      </c>
      <c r="T351" s="16">
        <v>0.4</v>
      </c>
      <c r="U351" s="16">
        <v>-5.09383223534221E-4</v>
      </c>
      <c r="V351" s="16">
        <v>-2.9914781973661153E-4</v>
      </c>
      <c r="W351" s="1"/>
      <c r="X351" s="1"/>
      <c r="Y351" s="19"/>
      <c r="Z351" s="19"/>
      <c r="AA351" s="19"/>
      <c r="AB351" s="1"/>
      <c r="AC351" s="21" t="s">
        <v>61</v>
      </c>
      <c r="AD351" s="21">
        <v>14.0</v>
      </c>
      <c r="AE351" s="21">
        <v>29.0</v>
      </c>
      <c r="AF351" s="26">
        <v>0.586206896551724</v>
      </c>
      <c r="AG351" s="27">
        <v>0.655430711610487</v>
      </c>
      <c r="AH351" s="36">
        <v>0.648648648648649</v>
      </c>
      <c r="AI351" s="1"/>
      <c r="AJ351" s="1"/>
      <c r="AK351" s="1"/>
      <c r="AL351" s="1"/>
      <c r="AM351" s="1"/>
      <c r="AN351" s="1"/>
      <c r="AO351" s="1">
        <v>16.0</v>
      </c>
      <c r="AP351" s="16">
        <f t="shared" ref="AP351:AP353" si="46">0.01+(2*AO351)/100</f>
        <v>0.33</v>
      </c>
      <c r="AQ351" s="1">
        <v>0.85642864</v>
      </c>
      <c r="AR351" s="1">
        <v>0.051511264</v>
      </c>
      <c r="AS351" s="1"/>
      <c r="AT351" s="26">
        <v>0.591439688715953</v>
      </c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21" t="s">
        <v>61</v>
      </c>
      <c r="BF351" s="21">
        <v>14.0</v>
      </c>
      <c r="BG351" s="21">
        <v>29.0</v>
      </c>
      <c r="BH351" s="26">
        <v>0.586206896551724</v>
      </c>
      <c r="BI351" s="27">
        <v>0.655430711610487</v>
      </c>
      <c r="BJ351" s="30">
        <f t="shared" si="11"/>
        <v>0.6457295054</v>
      </c>
      <c r="BK351" s="36">
        <v>0.648648648648649</v>
      </c>
      <c r="BL351" s="31">
        <f t="shared" si="12"/>
        <v>0.002919143202</v>
      </c>
      <c r="BM351" s="1"/>
      <c r="BN351" s="31">
        <v>-5.01075942671458E-4</v>
      </c>
      <c r="BO351" s="1"/>
      <c r="BP351" s="1"/>
      <c r="BQ351" s="1">
        <f t="shared" si="15"/>
        <v>350</v>
      </c>
      <c r="BR351" s="1">
        <f t="shared" si="13"/>
        <v>0.4315659679</v>
      </c>
      <c r="BS351" s="1">
        <v>0.6621621621621622</v>
      </c>
      <c r="BT351" s="1">
        <v>0.6351575456053068</v>
      </c>
      <c r="BU351" s="1">
        <v>0.6424242424242425</v>
      </c>
      <c r="BV351" s="1"/>
      <c r="BW351" s="1"/>
    </row>
    <row r="352" ht="12.0" customHeight="1">
      <c r="A352" s="39"/>
      <c r="B352" s="39"/>
      <c r="C352" s="3" t="s">
        <v>149</v>
      </c>
      <c r="D352" s="3">
        <v>488.0</v>
      </c>
      <c r="E352" s="24">
        <v>47.0</v>
      </c>
      <c r="F352" s="25">
        <v>95.0</v>
      </c>
      <c r="G352" s="24">
        <v>766.0</v>
      </c>
      <c r="H352" s="25">
        <v>903.0</v>
      </c>
      <c r="I352" s="26">
        <f t="shared" si="2"/>
        <v>0.3309859155</v>
      </c>
      <c r="J352" s="27">
        <f t="shared" si="3"/>
        <v>0.4589574596</v>
      </c>
      <c r="K352" s="28">
        <f t="shared" si="4"/>
        <v>0.4489232468</v>
      </c>
      <c r="L352" s="29">
        <f t="shared" si="5"/>
        <v>0.5245720596</v>
      </c>
      <c r="M352" s="10">
        <f t="shared" si="6"/>
        <v>11.75352113</v>
      </c>
      <c r="N352" s="30">
        <f t="shared" si="7"/>
        <v>0.4451218319</v>
      </c>
      <c r="O352" s="31">
        <f t="shared" si="8"/>
        <v>0.003801414926</v>
      </c>
      <c r="P352" s="32">
        <f t="shared" si="9"/>
        <v>0.4631542604</v>
      </c>
      <c r="Q352" s="33">
        <f t="shared" si="10"/>
        <v>-0.004196800855</v>
      </c>
      <c r="R352" s="1"/>
      <c r="S352" s="16">
        <v>0.46315425982055025</v>
      </c>
      <c r="T352" s="16">
        <v>0.4589574595566207</v>
      </c>
      <c r="U352" s="16">
        <v>-5.010759426713474E-4</v>
      </c>
      <c r="V352" s="16">
        <v>-2.9249561170718863E-4</v>
      </c>
      <c r="W352" s="1"/>
      <c r="X352" s="1"/>
      <c r="Y352" s="19"/>
      <c r="Z352" s="19"/>
      <c r="AA352" s="19"/>
      <c r="AB352" s="1"/>
      <c r="AC352" s="21" t="s">
        <v>431</v>
      </c>
      <c r="AD352" s="21">
        <v>316.0</v>
      </c>
      <c r="AE352" s="21">
        <v>29.0</v>
      </c>
      <c r="AF352" s="26">
        <v>0.587378640776699</v>
      </c>
      <c r="AG352" s="27">
        <v>0.756624825662483</v>
      </c>
      <c r="AH352" s="36">
        <v>0.735365853658537</v>
      </c>
      <c r="AI352" s="1"/>
      <c r="AJ352" s="1"/>
      <c r="AK352" s="1"/>
      <c r="AL352" s="1"/>
      <c r="AM352" s="1"/>
      <c r="AN352" s="1"/>
      <c r="AO352" s="1">
        <v>17.0</v>
      </c>
      <c r="AP352" s="16">
        <f t="shared" si="46"/>
        <v>0.35</v>
      </c>
      <c r="AQ352" s="1">
        <v>0.88730529</v>
      </c>
      <c r="AR352" s="1">
        <v>0.04029478</v>
      </c>
      <c r="AS352" s="1"/>
      <c r="AT352" s="26">
        <v>0.592857142857143</v>
      </c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21" t="s">
        <v>431</v>
      </c>
      <c r="BF352" s="21">
        <v>316.0</v>
      </c>
      <c r="BG352" s="21">
        <v>29.0</v>
      </c>
      <c r="BH352" s="26">
        <v>0.587378640776699</v>
      </c>
      <c r="BI352" s="27">
        <v>0.756624825662483</v>
      </c>
      <c r="BJ352" s="30">
        <f t="shared" si="11"/>
        <v>0.7325152031</v>
      </c>
      <c r="BK352" s="36">
        <v>0.735365853658537</v>
      </c>
      <c r="BL352" s="31">
        <f t="shared" si="12"/>
        <v>0.002850650526</v>
      </c>
      <c r="BM352" s="1"/>
      <c r="BN352" s="31">
        <v>-4.98254305929313E-4</v>
      </c>
      <c r="BO352" s="1"/>
      <c r="BP352" s="1"/>
      <c r="BQ352" s="1">
        <f t="shared" si="15"/>
        <v>351</v>
      </c>
      <c r="BR352" s="1">
        <f t="shared" si="13"/>
        <v>0.4327990136</v>
      </c>
      <c r="BS352" s="1">
        <v>0.6363636363636364</v>
      </c>
      <c r="BT352" s="1">
        <v>0.6435185185185185</v>
      </c>
      <c r="BU352" s="1">
        <v>0.642570281124498</v>
      </c>
      <c r="BV352" s="1"/>
      <c r="BW352" s="1"/>
    </row>
    <row r="353" ht="12.0" customHeight="1">
      <c r="A353" s="39"/>
      <c r="B353" s="39"/>
      <c r="C353" s="3" t="s">
        <v>538</v>
      </c>
      <c r="D353" s="3">
        <v>489.0</v>
      </c>
      <c r="E353" s="24">
        <v>2.0</v>
      </c>
      <c r="F353" s="25">
        <v>1.0</v>
      </c>
      <c r="G353" s="24">
        <v>4.0</v>
      </c>
      <c r="H353" s="25">
        <v>13.0</v>
      </c>
      <c r="I353" s="26">
        <f t="shared" si="2"/>
        <v>0.6666666667</v>
      </c>
      <c r="J353" s="27">
        <f t="shared" si="3"/>
        <v>0.2352941176</v>
      </c>
      <c r="K353" s="28">
        <f t="shared" si="4"/>
        <v>0.3</v>
      </c>
      <c r="L353" s="29">
        <f t="shared" si="5"/>
        <v>0.75</v>
      </c>
      <c r="M353" s="10">
        <f t="shared" si="6"/>
        <v>5.666666667</v>
      </c>
      <c r="N353" s="30">
        <f t="shared" si="7"/>
        <v>0.3045875506</v>
      </c>
      <c r="O353" s="31">
        <f t="shared" si="8"/>
        <v>-0.004587550573</v>
      </c>
      <c r="P353" s="32">
        <f t="shared" si="9"/>
        <v>0.2298370789</v>
      </c>
      <c r="Q353" s="33">
        <f t="shared" si="10"/>
        <v>0.005457038747</v>
      </c>
      <c r="R353" s="1"/>
      <c r="S353" s="16">
        <v>0.22983707631769365</v>
      </c>
      <c r="T353" s="16">
        <v>0.23529411764705882</v>
      </c>
      <c r="U353" s="16">
        <v>-4.982543059292577E-4</v>
      </c>
      <c r="V353" s="16">
        <v>-2.912155384265924E-4</v>
      </c>
      <c r="W353" s="1"/>
      <c r="X353" s="1"/>
      <c r="Y353" s="19"/>
      <c r="Z353" s="19"/>
      <c r="AA353" s="19"/>
      <c r="AB353" s="1"/>
      <c r="AC353" s="21" t="s">
        <v>539</v>
      </c>
      <c r="AD353" s="21">
        <v>1010.0</v>
      </c>
      <c r="AE353" s="21">
        <v>29.0</v>
      </c>
      <c r="AF353" s="26">
        <v>0.588235294117647</v>
      </c>
      <c r="AG353" s="27">
        <v>0.603803486529319</v>
      </c>
      <c r="AH353" s="36">
        <v>0.601794340924776</v>
      </c>
      <c r="AI353" s="1"/>
      <c r="AJ353" s="1"/>
      <c r="AK353" s="1"/>
      <c r="AL353" s="1"/>
      <c r="AM353" s="1"/>
      <c r="AN353" s="1"/>
      <c r="AO353" s="1">
        <v>18.0</v>
      </c>
      <c r="AP353" s="16">
        <f t="shared" si="46"/>
        <v>0.37</v>
      </c>
      <c r="AQ353" s="1">
        <v>0.8899377043</v>
      </c>
      <c r="AR353" s="1">
        <v>0.04255524</v>
      </c>
      <c r="AS353" s="1"/>
      <c r="AT353" s="26">
        <v>0.59375</v>
      </c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21" t="s">
        <v>539</v>
      </c>
      <c r="BF353" s="21">
        <v>1010.0</v>
      </c>
      <c r="BG353" s="21">
        <v>29.0</v>
      </c>
      <c r="BH353" s="26">
        <v>0.588235294117647</v>
      </c>
      <c r="BI353" s="27">
        <v>0.603803486529319</v>
      </c>
      <c r="BJ353" s="30">
        <f t="shared" si="11"/>
        <v>0.601817583</v>
      </c>
      <c r="BK353" s="36">
        <v>0.601794340924776</v>
      </c>
      <c r="BL353" s="31">
        <f t="shared" si="12"/>
        <v>-0.00002324212211</v>
      </c>
      <c r="BM353" s="1"/>
      <c r="BN353" s="31">
        <v>-4.91670528842136E-4</v>
      </c>
      <c r="BO353" s="1"/>
      <c r="BP353" s="1"/>
      <c r="BQ353" s="1">
        <f t="shared" si="15"/>
        <v>352</v>
      </c>
      <c r="BR353" s="1">
        <f t="shared" si="13"/>
        <v>0.4340320592</v>
      </c>
      <c r="BS353" s="1">
        <v>0.5</v>
      </c>
      <c r="BT353" s="1">
        <v>0.6666666666666666</v>
      </c>
      <c r="BU353" s="1">
        <v>0.6428571428571429</v>
      </c>
      <c r="BV353" s="1"/>
      <c r="BW353" s="1"/>
    </row>
    <row r="354" ht="12.0" customHeight="1">
      <c r="A354" s="39"/>
      <c r="B354" s="39"/>
      <c r="C354" s="3" t="s">
        <v>227</v>
      </c>
      <c r="D354" s="3">
        <v>492.0</v>
      </c>
      <c r="E354" s="24">
        <v>74.0</v>
      </c>
      <c r="F354" s="25">
        <v>123.0</v>
      </c>
      <c r="G354" s="24">
        <v>1555.0</v>
      </c>
      <c r="H354" s="25">
        <v>1408.0</v>
      </c>
      <c r="I354" s="26">
        <f t="shared" si="2"/>
        <v>0.3756345178</v>
      </c>
      <c r="J354" s="27">
        <f t="shared" si="3"/>
        <v>0.5248059399</v>
      </c>
      <c r="K354" s="28">
        <f t="shared" si="4"/>
        <v>0.5155063291</v>
      </c>
      <c r="L354" s="29">
        <f t="shared" si="5"/>
        <v>0.4689873418</v>
      </c>
      <c r="M354" s="10">
        <f t="shared" si="6"/>
        <v>15.04060914</v>
      </c>
      <c r="N354" s="30">
        <f t="shared" si="7"/>
        <v>0.5081489282</v>
      </c>
      <c r="O354" s="31">
        <f t="shared" si="8"/>
        <v>0.007357400866</v>
      </c>
      <c r="P354" s="32">
        <f t="shared" si="9"/>
        <v>0.5330070103</v>
      </c>
      <c r="Q354" s="33">
        <f t="shared" si="10"/>
        <v>-0.008201070369</v>
      </c>
      <c r="R354" s="1"/>
      <c r="S354" s="16">
        <v>0.5330070095266327</v>
      </c>
      <c r="T354" s="16">
        <v>0.524805939925751</v>
      </c>
      <c r="U354" s="16">
        <v>-4.916705288421364E-4</v>
      </c>
      <c r="V354" s="16">
        <v>-2.883773567902148E-4</v>
      </c>
      <c r="W354" s="1"/>
      <c r="X354" s="1"/>
      <c r="Y354" s="19"/>
      <c r="Z354" s="19"/>
      <c r="AA354" s="19"/>
      <c r="AB354" s="1"/>
      <c r="AC354" s="21" t="s">
        <v>540</v>
      </c>
      <c r="AD354" s="21">
        <v>1051.0</v>
      </c>
      <c r="AE354" s="21">
        <v>29.0</v>
      </c>
      <c r="AF354" s="26">
        <v>0.59047619047619</v>
      </c>
      <c r="AG354" s="27">
        <v>0.652416356877323</v>
      </c>
      <c r="AH354" s="36">
        <v>0.642301710730949</v>
      </c>
      <c r="AI354" s="1"/>
      <c r="AJ354" s="1"/>
      <c r="AK354" s="1"/>
      <c r="AL354" s="1"/>
      <c r="AM354" s="1"/>
      <c r="AN354" s="1"/>
      <c r="AO354" s="1">
        <v>19.0</v>
      </c>
      <c r="AP354" s="16">
        <v>0.3912</v>
      </c>
      <c r="AQ354" s="1">
        <v>0.904854056</v>
      </c>
      <c r="AR354" s="1">
        <v>0.037181676</v>
      </c>
      <c r="AS354" s="1"/>
      <c r="AT354" s="26">
        <v>0.59375</v>
      </c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21" t="s">
        <v>540</v>
      </c>
      <c r="BF354" s="21">
        <v>1051.0</v>
      </c>
      <c r="BG354" s="21">
        <v>29.0</v>
      </c>
      <c r="BH354" s="26">
        <v>0.59047619047619</v>
      </c>
      <c r="BI354" s="27">
        <v>0.652416356877323</v>
      </c>
      <c r="BJ354" s="30">
        <f t="shared" si="11"/>
        <v>0.6437312404</v>
      </c>
      <c r="BK354" s="36">
        <v>0.642301710730949</v>
      </c>
      <c r="BL354" s="31">
        <f t="shared" si="12"/>
        <v>-0.001429529702</v>
      </c>
      <c r="BM354" s="1"/>
      <c r="BN354" s="31">
        <v>-4.90152643583819E-4</v>
      </c>
      <c r="BO354" s="1"/>
      <c r="BP354" s="1"/>
      <c r="BQ354" s="1">
        <f t="shared" si="15"/>
        <v>353</v>
      </c>
      <c r="BR354" s="1">
        <f t="shared" si="13"/>
        <v>0.4352651048</v>
      </c>
      <c r="BS354" s="1">
        <v>0.6666666666666666</v>
      </c>
      <c r="BT354" s="1">
        <v>0.6355140186915887</v>
      </c>
      <c r="BU354" s="1">
        <v>0.6428571428571429</v>
      </c>
      <c r="BV354" s="1"/>
      <c r="BW354" s="1"/>
    </row>
    <row r="355" ht="12.0" customHeight="1">
      <c r="A355" s="39"/>
      <c r="B355" s="39"/>
      <c r="C355" s="3" t="s">
        <v>192</v>
      </c>
      <c r="D355" s="3">
        <v>493.0</v>
      </c>
      <c r="E355" s="24">
        <v>44.0</v>
      </c>
      <c r="F355" s="25">
        <v>79.0</v>
      </c>
      <c r="G355" s="24">
        <v>838.0</v>
      </c>
      <c r="H355" s="25">
        <v>871.0</v>
      </c>
      <c r="I355" s="26">
        <f t="shared" si="2"/>
        <v>0.3577235772</v>
      </c>
      <c r="J355" s="27">
        <f t="shared" si="3"/>
        <v>0.4903452311</v>
      </c>
      <c r="K355" s="28">
        <f t="shared" si="4"/>
        <v>0.481441048</v>
      </c>
      <c r="L355" s="29">
        <f t="shared" si="5"/>
        <v>0.4994541485</v>
      </c>
      <c r="M355" s="10">
        <f t="shared" si="6"/>
        <v>13.89430894</v>
      </c>
      <c r="N355" s="30">
        <f t="shared" si="7"/>
        <v>0.47566961</v>
      </c>
      <c r="O355" s="31">
        <f t="shared" si="8"/>
        <v>0.00577143802</v>
      </c>
      <c r="P355" s="32">
        <f t="shared" si="9"/>
        <v>0.4967536562</v>
      </c>
      <c r="Q355" s="33">
        <f t="shared" si="10"/>
        <v>-0.00640842505</v>
      </c>
      <c r="R355" s="1"/>
      <c r="S355" s="16">
        <v>0.4967536554852537</v>
      </c>
      <c r="T355" s="16">
        <v>0.4903452311293154</v>
      </c>
      <c r="U355" s="16">
        <v>-4.901526435838188E-4</v>
      </c>
      <c r="V355" s="16">
        <v>-2.438666463004946E-4</v>
      </c>
      <c r="W355" s="1"/>
      <c r="X355" s="1"/>
      <c r="Y355" s="19"/>
      <c r="Z355" s="19"/>
      <c r="AA355" s="19"/>
      <c r="AB355" s="1"/>
      <c r="AC355" s="21" t="s">
        <v>67</v>
      </c>
      <c r="AD355" s="21">
        <v>18.0</v>
      </c>
      <c r="AE355" s="21">
        <v>29.0</v>
      </c>
      <c r="AF355" s="26">
        <v>0.591439688715953</v>
      </c>
      <c r="AG355" s="27">
        <v>0.737704918032787</v>
      </c>
      <c r="AH355" s="36">
        <v>0.715060240963855</v>
      </c>
      <c r="AI355" s="1"/>
      <c r="AJ355" s="1"/>
      <c r="AK355" s="1"/>
      <c r="AL355" s="1"/>
      <c r="AM355" s="1"/>
      <c r="AN355" s="1"/>
      <c r="AO355" s="1">
        <v>20.0</v>
      </c>
      <c r="AP355" s="16">
        <v>0.4114</v>
      </c>
      <c r="AQ355" s="1">
        <v>0.8666842228</v>
      </c>
      <c r="AR355" s="1">
        <v>0.05736441</v>
      </c>
      <c r="AS355" s="1"/>
      <c r="AT355" s="26">
        <v>0.595238095238095</v>
      </c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21" t="s">
        <v>67</v>
      </c>
      <c r="BF355" s="21">
        <v>18.0</v>
      </c>
      <c r="BG355" s="21">
        <v>29.0</v>
      </c>
      <c r="BH355" s="26">
        <v>0.591439688715953</v>
      </c>
      <c r="BI355" s="27">
        <v>0.737704918032787</v>
      </c>
      <c r="BJ355" s="30">
        <f t="shared" si="11"/>
        <v>0.7168076514</v>
      </c>
      <c r="BK355" s="36">
        <v>0.715060240963855</v>
      </c>
      <c r="BL355" s="31">
        <f t="shared" si="12"/>
        <v>-0.00174741042</v>
      </c>
      <c r="BM355" s="1"/>
      <c r="BN355" s="31">
        <v>-4.86323169784031E-4</v>
      </c>
      <c r="BO355" s="1"/>
      <c r="BP355" s="1"/>
      <c r="BQ355" s="1">
        <f t="shared" si="15"/>
        <v>354</v>
      </c>
      <c r="BR355" s="1">
        <f t="shared" si="13"/>
        <v>0.4364981504</v>
      </c>
      <c r="BS355" s="1">
        <v>0.6377952755905512</v>
      </c>
      <c r="BT355" s="1">
        <v>0.6451612903225806</v>
      </c>
      <c r="BU355" s="1">
        <v>0.6436213991769547</v>
      </c>
      <c r="BV355" s="1"/>
      <c r="BW355" s="1"/>
    </row>
    <row r="356" ht="12.0" customHeight="1">
      <c r="A356" s="39"/>
      <c r="B356" s="39"/>
      <c r="C356" s="3" t="s">
        <v>383</v>
      </c>
      <c r="D356" s="3">
        <v>494.0</v>
      </c>
      <c r="E356" s="24">
        <v>78.0</v>
      </c>
      <c r="F356" s="25">
        <v>89.0</v>
      </c>
      <c r="G356" s="24">
        <v>934.0</v>
      </c>
      <c r="H356" s="25">
        <v>711.0</v>
      </c>
      <c r="I356" s="26">
        <f t="shared" si="2"/>
        <v>0.4670658683</v>
      </c>
      <c r="J356" s="27">
        <f t="shared" si="3"/>
        <v>0.567781155</v>
      </c>
      <c r="K356" s="28">
        <f t="shared" si="4"/>
        <v>0.5584988962</v>
      </c>
      <c r="L356" s="29">
        <f t="shared" si="5"/>
        <v>0.4354304636</v>
      </c>
      <c r="M356" s="10">
        <f t="shared" si="6"/>
        <v>9.850299401</v>
      </c>
      <c r="N356" s="30">
        <f t="shared" si="7"/>
        <v>0.5551308578</v>
      </c>
      <c r="O356" s="31">
        <f t="shared" si="8"/>
        <v>0.003368038463</v>
      </c>
      <c r="P356" s="32">
        <f t="shared" si="9"/>
        <v>0.5716111297</v>
      </c>
      <c r="Q356" s="33">
        <f t="shared" si="10"/>
        <v>-0.003829974692</v>
      </c>
      <c r="R356" s="1"/>
      <c r="S356" s="16">
        <v>0.5716111284956578</v>
      </c>
      <c r="T356" s="16">
        <v>0.5677811550151975</v>
      </c>
      <c r="U356" s="16">
        <v>-4.758505358993803E-4</v>
      </c>
      <c r="V356" s="16">
        <v>-2.4245783225940176E-4</v>
      </c>
      <c r="W356" s="1"/>
      <c r="X356" s="1"/>
      <c r="Y356" s="19"/>
      <c r="Z356" s="19"/>
      <c r="AA356" s="19"/>
      <c r="AB356" s="1"/>
      <c r="AC356" s="21" t="s">
        <v>536</v>
      </c>
      <c r="AD356" s="21">
        <v>478.0</v>
      </c>
      <c r="AE356" s="21">
        <v>29.0</v>
      </c>
      <c r="AF356" s="26">
        <v>0.592857142857143</v>
      </c>
      <c r="AG356" s="27">
        <v>0.616438356164384</v>
      </c>
      <c r="AH356" s="36">
        <v>0.613188976377953</v>
      </c>
      <c r="AI356" s="1"/>
      <c r="AJ356" s="1"/>
      <c r="AK356" s="1"/>
      <c r="AL356" s="1"/>
      <c r="AM356" s="1"/>
      <c r="AN356" s="1"/>
      <c r="AO356" s="1">
        <v>21.0</v>
      </c>
      <c r="AP356" s="16">
        <v>0.4305</v>
      </c>
      <c r="AQ356" s="1">
        <v>0.913968</v>
      </c>
      <c r="AR356" s="1">
        <v>0.0349317985</v>
      </c>
      <c r="AS356" s="1"/>
      <c r="AT356" s="26">
        <v>0.595238095238095</v>
      </c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21" t="s">
        <v>536</v>
      </c>
      <c r="BF356" s="21">
        <v>478.0</v>
      </c>
      <c r="BG356" s="21">
        <v>29.0</v>
      </c>
      <c r="BH356" s="26">
        <v>0.592857142857143</v>
      </c>
      <c r="BI356" s="27">
        <v>0.616438356164384</v>
      </c>
      <c r="BJ356" s="30">
        <f t="shared" si="11"/>
        <v>0.613298498</v>
      </c>
      <c r="BK356" s="36">
        <v>0.613188976377953</v>
      </c>
      <c r="BL356" s="31">
        <f t="shared" si="12"/>
        <v>-0.0001095216082</v>
      </c>
      <c r="BM356" s="1"/>
      <c r="BN356" s="31">
        <v>-4.75850535899491E-4</v>
      </c>
      <c r="BO356" s="1"/>
      <c r="BP356" s="1"/>
      <c r="BQ356" s="1">
        <f t="shared" si="15"/>
        <v>355</v>
      </c>
      <c r="BR356" s="1">
        <f t="shared" si="13"/>
        <v>0.4377311961</v>
      </c>
      <c r="BS356" s="1">
        <v>0.6206896551724138</v>
      </c>
      <c r="BT356" s="1">
        <v>0.6521739130434783</v>
      </c>
      <c r="BU356" s="1">
        <v>0.6446280991735537</v>
      </c>
      <c r="BV356" s="1"/>
      <c r="BW356" s="1"/>
    </row>
    <row r="357" ht="12.0" customHeight="1">
      <c r="A357" s="39"/>
      <c r="B357" s="39"/>
      <c r="C357" s="3" t="s">
        <v>278</v>
      </c>
      <c r="D357" s="3">
        <v>499.0</v>
      </c>
      <c r="E357" s="24">
        <v>80.0</v>
      </c>
      <c r="F357" s="25">
        <v>114.0</v>
      </c>
      <c r="G357" s="24">
        <v>1139.0</v>
      </c>
      <c r="H357" s="25">
        <v>1131.0</v>
      </c>
      <c r="I357" s="26">
        <f t="shared" si="2"/>
        <v>0.412371134</v>
      </c>
      <c r="J357" s="27">
        <f t="shared" si="3"/>
        <v>0.5017621145</v>
      </c>
      <c r="K357" s="28">
        <f t="shared" si="4"/>
        <v>0.494724026</v>
      </c>
      <c r="L357" s="29">
        <f t="shared" si="5"/>
        <v>0.4914772727</v>
      </c>
      <c r="M357" s="10">
        <f t="shared" si="6"/>
        <v>11.70103093</v>
      </c>
      <c r="N357" s="30">
        <f t="shared" si="7"/>
        <v>0.4909668296</v>
      </c>
      <c r="O357" s="31">
        <f t="shared" si="8"/>
        <v>0.003757196417</v>
      </c>
      <c r="P357" s="32">
        <f t="shared" si="9"/>
        <v>0.5059836835</v>
      </c>
      <c r="Q357" s="33">
        <f t="shared" si="10"/>
        <v>-0.004221569008</v>
      </c>
      <c r="R357" s="1"/>
      <c r="S357" s="16">
        <v>0.5059836826117179</v>
      </c>
      <c r="T357" s="16">
        <v>0.5017621145374449</v>
      </c>
      <c r="U357" s="16">
        <v>-4.685417451532059E-4</v>
      </c>
      <c r="V357" s="16">
        <v>-2.37065116063917E-4</v>
      </c>
      <c r="W357" s="1"/>
      <c r="X357" s="1"/>
      <c r="Y357" s="19"/>
      <c r="Z357" s="19"/>
      <c r="AA357" s="19"/>
      <c r="AB357" s="1"/>
      <c r="AC357" s="21" t="s">
        <v>466</v>
      </c>
      <c r="AD357" s="21">
        <v>375.0</v>
      </c>
      <c r="AE357" s="21">
        <v>29.0</v>
      </c>
      <c r="AF357" s="26">
        <v>0.59375</v>
      </c>
      <c r="AG357" s="27">
        <v>0.558016877637131</v>
      </c>
      <c r="AH357" s="36">
        <v>0.562267657992565</v>
      </c>
      <c r="AI357" s="1"/>
      <c r="AJ357" s="1"/>
      <c r="AK357" s="1"/>
      <c r="AL357" s="1"/>
      <c r="AM357" s="1"/>
      <c r="AN357" s="1"/>
      <c r="AO357" s="1">
        <v>22.0</v>
      </c>
      <c r="AP357" s="16">
        <v>0.4496</v>
      </c>
      <c r="AQ357" s="1">
        <v>0.8645409576</v>
      </c>
      <c r="AR357" s="1">
        <v>0.06107839277</v>
      </c>
      <c r="AS357" s="1"/>
      <c r="AT357" s="26">
        <v>0.595375722543353</v>
      </c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21" t="s">
        <v>466</v>
      </c>
      <c r="BF357" s="21">
        <v>375.0</v>
      </c>
      <c r="BG357" s="21">
        <v>29.0</v>
      </c>
      <c r="BH357" s="26">
        <v>0.59375</v>
      </c>
      <c r="BI357" s="27">
        <v>0.558016877637131</v>
      </c>
      <c r="BJ357" s="30">
        <f t="shared" si="11"/>
        <v>0.5634888269</v>
      </c>
      <c r="BK357" s="36">
        <v>0.562267657992565</v>
      </c>
      <c r="BL357" s="31">
        <f t="shared" si="12"/>
        <v>-0.001221168938</v>
      </c>
      <c r="BM357" s="1"/>
      <c r="BN357" s="31">
        <v>-4.68541745153317E-4</v>
      </c>
      <c r="BO357" s="1"/>
      <c r="BP357" s="1"/>
      <c r="BQ357" s="1">
        <f t="shared" si="15"/>
        <v>356</v>
      </c>
      <c r="BR357" s="1">
        <f t="shared" si="13"/>
        <v>0.4389642417</v>
      </c>
      <c r="BS357" s="1">
        <v>0.656934306569343</v>
      </c>
      <c r="BT357" s="1">
        <v>0.6432926829268293</v>
      </c>
      <c r="BU357" s="1">
        <v>0.6456494325346784</v>
      </c>
      <c r="BV357" s="1"/>
      <c r="BW357" s="1"/>
    </row>
    <row r="358" ht="12.0" customHeight="1">
      <c r="A358" s="39"/>
      <c r="B358" s="39"/>
      <c r="C358" s="3" t="s">
        <v>441</v>
      </c>
      <c r="D358" s="3">
        <v>501.0</v>
      </c>
      <c r="E358" s="24">
        <v>112.0</v>
      </c>
      <c r="F358" s="25">
        <v>107.0</v>
      </c>
      <c r="G358" s="24">
        <v>1043.0</v>
      </c>
      <c r="H358" s="25">
        <v>730.0</v>
      </c>
      <c r="I358" s="26">
        <f t="shared" si="2"/>
        <v>0.5114155251</v>
      </c>
      <c r="J358" s="27">
        <f t="shared" si="3"/>
        <v>0.5882684715</v>
      </c>
      <c r="K358" s="28">
        <f t="shared" si="4"/>
        <v>0.5798192771</v>
      </c>
      <c r="L358" s="29">
        <f t="shared" si="5"/>
        <v>0.4226907631</v>
      </c>
      <c r="M358" s="10">
        <f t="shared" si="6"/>
        <v>8.095890411</v>
      </c>
      <c r="N358" s="30">
        <f t="shared" si="7"/>
        <v>0.578154496</v>
      </c>
      <c r="O358" s="31">
        <f t="shared" si="8"/>
        <v>0.001664781059</v>
      </c>
      <c r="P358" s="32">
        <f t="shared" si="9"/>
        <v>0.5901802871</v>
      </c>
      <c r="Q358" s="33">
        <f t="shared" si="10"/>
        <v>-0.001911815566</v>
      </c>
      <c r="R358" s="1"/>
      <c r="S358" s="16">
        <v>0.5901802856158377</v>
      </c>
      <c r="T358" s="16">
        <v>0.5882684715172025</v>
      </c>
      <c r="U358" s="16">
        <v>-4.5914566826965597E-4</v>
      </c>
      <c r="V358" s="16">
        <v>-2.346646190888313E-4</v>
      </c>
      <c r="W358" s="1"/>
      <c r="X358" s="1"/>
      <c r="Y358" s="19"/>
      <c r="Z358" s="19"/>
      <c r="AA358" s="19"/>
      <c r="AB358" s="1"/>
      <c r="AC358" s="21" t="s">
        <v>541</v>
      </c>
      <c r="AD358" s="21">
        <v>715.0</v>
      </c>
      <c r="AE358" s="21">
        <v>29.0</v>
      </c>
      <c r="AF358" s="26">
        <v>0.59375</v>
      </c>
      <c r="AG358" s="27">
        <v>0.687943262411348</v>
      </c>
      <c r="AH358" s="36">
        <v>0.668224299065421</v>
      </c>
      <c r="AI358" s="1"/>
      <c r="AJ358" s="1"/>
      <c r="AK358" s="1"/>
      <c r="AL358" s="1"/>
      <c r="AM358" s="1"/>
      <c r="AN358" s="1"/>
      <c r="AO358" s="1">
        <v>23.0</v>
      </c>
      <c r="AP358" s="16">
        <v>0.4692</v>
      </c>
      <c r="AQ358" s="1">
        <v>0.910124959</v>
      </c>
      <c r="AR358" s="1">
        <v>0.039864059</v>
      </c>
      <c r="AS358" s="1"/>
      <c r="AT358" s="26">
        <v>0.595854922279793</v>
      </c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21" t="s">
        <v>541</v>
      </c>
      <c r="BF358" s="21">
        <v>715.0</v>
      </c>
      <c r="BG358" s="21">
        <v>29.0</v>
      </c>
      <c r="BH358" s="26">
        <v>0.59375</v>
      </c>
      <c r="BI358" s="27">
        <v>0.687943262411348</v>
      </c>
      <c r="BJ358" s="30">
        <f t="shared" si="11"/>
        <v>0.6745515247</v>
      </c>
      <c r="BK358" s="36">
        <v>0.668224299065421</v>
      </c>
      <c r="BL358" s="31">
        <f t="shared" si="12"/>
        <v>-0.00632722565</v>
      </c>
      <c r="BM358" s="1"/>
      <c r="BN358" s="31">
        <v>-4.59145668269767E-4</v>
      </c>
      <c r="BO358" s="1"/>
      <c r="BP358" s="1"/>
      <c r="BQ358" s="1">
        <f t="shared" si="15"/>
        <v>357</v>
      </c>
      <c r="BR358" s="1">
        <f t="shared" si="13"/>
        <v>0.4401972873</v>
      </c>
      <c r="BS358" s="1">
        <v>0.3333333333333333</v>
      </c>
      <c r="BT358" s="1">
        <v>0.7232704402515723</v>
      </c>
      <c r="BU358" s="1">
        <v>0.6464646464646465</v>
      </c>
      <c r="BV358" s="1"/>
      <c r="BW358" s="1"/>
    </row>
    <row r="359" ht="12.0" customHeight="1">
      <c r="A359" s="39"/>
      <c r="B359" s="39"/>
      <c r="C359" s="3" t="s">
        <v>151</v>
      </c>
      <c r="D359" s="3">
        <v>503.0</v>
      </c>
      <c r="E359" s="24">
        <v>1.0</v>
      </c>
      <c r="F359" s="25">
        <v>2.0</v>
      </c>
      <c r="G359" s="24">
        <v>3.0</v>
      </c>
      <c r="H359" s="25">
        <v>15.0</v>
      </c>
      <c r="I359" s="26">
        <f t="shared" si="2"/>
        <v>0.3333333333</v>
      </c>
      <c r="J359" s="27">
        <f t="shared" si="3"/>
        <v>0.1666666667</v>
      </c>
      <c r="K359" s="28">
        <f t="shared" si="4"/>
        <v>0.1904761905</v>
      </c>
      <c r="L359" s="29">
        <f t="shared" si="5"/>
        <v>0.7619047619</v>
      </c>
      <c r="M359" s="10">
        <f t="shared" si="6"/>
        <v>6</v>
      </c>
      <c r="N359" s="30">
        <f t="shared" si="7"/>
        <v>0.1806909795</v>
      </c>
      <c r="O359" s="31">
        <f t="shared" si="8"/>
        <v>0.009785210954</v>
      </c>
      <c r="P359" s="32">
        <f t="shared" si="9"/>
        <v>0.1774750735</v>
      </c>
      <c r="Q359" s="33">
        <f t="shared" si="10"/>
        <v>-0.0108084068</v>
      </c>
      <c r="R359" s="1"/>
      <c r="S359" s="16">
        <v>0.17747507286516745</v>
      </c>
      <c r="T359" s="16">
        <v>0.16666666666666666</v>
      </c>
      <c r="U359" s="16">
        <v>-4.5720655494596585E-4</v>
      </c>
      <c r="V359" s="16">
        <v>-2.26723706901244E-4</v>
      </c>
      <c r="W359" s="1"/>
      <c r="X359" s="1"/>
      <c r="Y359" s="19"/>
      <c r="Z359" s="19"/>
      <c r="AA359" s="19"/>
      <c r="AB359" s="1"/>
      <c r="AC359" s="21" t="s">
        <v>542</v>
      </c>
      <c r="AD359" s="21">
        <v>692.0</v>
      </c>
      <c r="AE359" s="21">
        <v>29.0</v>
      </c>
      <c r="AF359" s="26">
        <v>0.595238095238095</v>
      </c>
      <c r="AG359" s="27">
        <v>0.686213991769547</v>
      </c>
      <c r="AH359" s="36">
        <v>0.675774134790528</v>
      </c>
      <c r="AI359" s="1"/>
      <c r="AJ359" s="1"/>
      <c r="AK359" s="1"/>
      <c r="AL359" s="1"/>
      <c r="AM359" s="1"/>
      <c r="AN359" s="1"/>
      <c r="AO359" s="1">
        <v>24.0</v>
      </c>
      <c r="AP359" s="16">
        <v>0.490074</v>
      </c>
      <c r="AQ359" s="1">
        <v>0.8887940143</v>
      </c>
      <c r="AR359" s="1">
        <v>0.0541877987</v>
      </c>
      <c r="AS359" s="1"/>
      <c r="AT359" s="26">
        <v>0.596153846153846</v>
      </c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21" t="s">
        <v>542</v>
      </c>
      <c r="BF359" s="21">
        <v>692.0</v>
      </c>
      <c r="BG359" s="21">
        <v>29.0</v>
      </c>
      <c r="BH359" s="26">
        <v>0.595238095238095</v>
      </c>
      <c r="BI359" s="27">
        <v>0.686213991769547</v>
      </c>
      <c r="BJ359" s="30">
        <f t="shared" si="11"/>
        <v>0.6732700554</v>
      </c>
      <c r="BK359" s="36">
        <v>0.675774134790528</v>
      </c>
      <c r="BL359" s="31">
        <f t="shared" si="12"/>
        <v>0.00250407939</v>
      </c>
      <c r="BM359" s="1"/>
      <c r="BN359" s="31">
        <v>-4.57206554945966E-4</v>
      </c>
      <c r="BO359" s="1"/>
      <c r="BP359" s="1"/>
      <c r="BQ359" s="1">
        <f t="shared" si="15"/>
        <v>358</v>
      </c>
      <c r="BR359" s="1">
        <f t="shared" si="13"/>
        <v>0.4414303329</v>
      </c>
      <c r="BS359" s="1">
        <v>0.4306930693069307</v>
      </c>
      <c r="BT359" s="1">
        <v>0.6628104797550187</v>
      </c>
      <c r="BU359" s="1">
        <v>0.6478828398599172</v>
      </c>
      <c r="BV359" s="1"/>
      <c r="BW359" s="1"/>
    </row>
    <row r="360" ht="12.0" customHeight="1">
      <c r="A360" s="39"/>
      <c r="B360" s="39"/>
      <c r="C360" s="3" t="s">
        <v>237</v>
      </c>
      <c r="D360" s="3">
        <v>507.0</v>
      </c>
      <c r="E360" s="24">
        <v>76.0</v>
      </c>
      <c r="F360" s="25">
        <v>124.0</v>
      </c>
      <c r="G360" s="24">
        <v>1000.0</v>
      </c>
      <c r="H360" s="25">
        <v>925.0</v>
      </c>
      <c r="I360" s="26">
        <f t="shared" si="2"/>
        <v>0.38</v>
      </c>
      <c r="J360" s="27">
        <f t="shared" si="3"/>
        <v>0.5194805195</v>
      </c>
      <c r="K360" s="28">
        <f t="shared" si="4"/>
        <v>0.5063529412</v>
      </c>
      <c r="L360" s="29">
        <f t="shared" si="5"/>
        <v>0.4710588235</v>
      </c>
      <c r="M360" s="10">
        <f t="shared" si="6"/>
        <v>9.625</v>
      </c>
      <c r="N360" s="30">
        <f t="shared" si="7"/>
        <v>0.5037454914</v>
      </c>
      <c r="O360" s="31">
        <f t="shared" si="8"/>
        <v>0.0026074498</v>
      </c>
      <c r="P360" s="32">
        <f t="shared" si="9"/>
        <v>0.5223897106</v>
      </c>
      <c r="Q360" s="33">
        <f t="shared" si="10"/>
        <v>-0.002909191101</v>
      </c>
      <c r="R360" s="1"/>
      <c r="S360" s="16">
        <v>0.5223897097950424</v>
      </c>
      <c r="T360" s="16">
        <v>0.5194805194805194</v>
      </c>
      <c r="U360" s="16">
        <v>-4.5334696043863865E-4</v>
      </c>
      <c r="V360" s="16">
        <v>-2.142697381238845E-4</v>
      </c>
      <c r="W360" s="1"/>
      <c r="X360" s="1"/>
      <c r="Y360" s="19"/>
      <c r="Z360" s="19"/>
      <c r="AA360" s="19"/>
      <c r="AB360" s="1"/>
      <c r="AC360" s="21" t="s">
        <v>518</v>
      </c>
      <c r="AD360" s="21">
        <v>444.0</v>
      </c>
      <c r="AE360" s="21">
        <v>29.0</v>
      </c>
      <c r="AF360" s="26">
        <v>0.595238095238095</v>
      </c>
      <c r="AG360" s="27">
        <v>0.694444444444444</v>
      </c>
      <c r="AH360" s="36">
        <v>0.685654008438819</v>
      </c>
      <c r="AI360" s="1"/>
      <c r="AJ360" s="1"/>
      <c r="AK360" s="1"/>
      <c r="AL360" s="1"/>
      <c r="AM360" s="1"/>
      <c r="AN360" s="1"/>
      <c r="AO360" s="1">
        <v>25.0</v>
      </c>
      <c r="AP360" s="16">
        <v>0.5038</v>
      </c>
      <c r="AQ360" s="1">
        <v>0.8959825504</v>
      </c>
      <c r="AR360" s="1">
        <v>0.05083365</v>
      </c>
      <c r="AS360" s="1"/>
      <c r="AT360" s="26">
        <v>0.596491228070175</v>
      </c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21" t="s">
        <v>518</v>
      </c>
      <c r="BF360" s="21">
        <v>444.0</v>
      </c>
      <c r="BG360" s="21">
        <v>29.0</v>
      </c>
      <c r="BH360" s="26">
        <v>0.595238095238095</v>
      </c>
      <c r="BI360" s="27">
        <v>0.694444444444444</v>
      </c>
      <c r="BJ360" s="30">
        <f t="shared" si="11"/>
        <v>0.6803031732</v>
      </c>
      <c r="BK360" s="36">
        <v>0.685654008438819</v>
      </c>
      <c r="BL360" s="31">
        <f t="shared" si="12"/>
        <v>0.005350835264</v>
      </c>
      <c r="BM360" s="1"/>
      <c r="BN360" s="31">
        <v>-4.5334696043875E-4</v>
      </c>
      <c r="BO360" s="1"/>
      <c r="BP360" s="1"/>
      <c r="BQ360" s="1">
        <f t="shared" si="15"/>
        <v>359</v>
      </c>
      <c r="BR360" s="1">
        <f t="shared" si="13"/>
        <v>0.4426633785</v>
      </c>
      <c r="BS360" s="1">
        <v>0.5862068965517241</v>
      </c>
      <c r="BT360" s="1">
        <v>0.6554307116104869</v>
      </c>
      <c r="BU360" s="1">
        <v>0.6486486486486487</v>
      </c>
      <c r="BV360" s="1"/>
      <c r="BW360" s="1"/>
    </row>
    <row r="361" ht="12.0" customHeight="1">
      <c r="A361" s="39"/>
      <c r="B361" s="39"/>
      <c r="C361" s="3" t="s">
        <v>522</v>
      </c>
      <c r="D361" s="3">
        <v>508.0</v>
      </c>
      <c r="E361" s="24">
        <v>72.0</v>
      </c>
      <c r="F361" s="25">
        <v>53.0</v>
      </c>
      <c r="G361" s="24">
        <v>664.0</v>
      </c>
      <c r="H361" s="25">
        <v>290.0</v>
      </c>
      <c r="I361" s="26">
        <f t="shared" si="2"/>
        <v>0.576</v>
      </c>
      <c r="J361" s="27">
        <f t="shared" si="3"/>
        <v>0.6960167715</v>
      </c>
      <c r="K361" s="28">
        <f t="shared" si="4"/>
        <v>0.6821130677</v>
      </c>
      <c r="L361" s="29">
        <f t="shared" si="5"/>
        <v>0.3354958295</v>
      </c>
      <c r="M361" s="10">
        <f t="shared" si="6"/>
        <v>7.632</v>
      </c>
      <c r="N361" s="30">
        <f t="shared" si="7"/>
        <v>0.6792021158</v>
      </c>
      <c r="O361" s="31">
        <f t="shared" si="8"/>
        <v>0.002910951847</v>
      </c>
      <c r="P361" s="32">
        <f t="shared" si="9"/>
        <v>0.6994084773</v>
      </c>
      <c r="Q361" s="33">
        <f t="shared" si="10"/>
        <v>-0.003391705793</v>
      </c>
      <c r="R361" s="1"/>
      <c r="S361" s="16">
        <v>0.6994084753928272</v>
      </c>
      <c r="T361" s="16">
        <v>0.6960167714884696</v>
      </c>
      <c r="U361" s="16">
        <v>-4.531686625802722E-4</v>
      </c>
      <c r="V361" s="16">
        <v>-2.1375198994477707E-4</v>
      </c>
      <c r="W361" s="1"/>
      <c r="X361" s="1"/>
      <c r="Y361" s="19"/>
      <c r="Z361" s="19"/>
      <c r="AA361" s="19"/>
      <c r="AB361" s="1"/>
      <c r="AC361" s="21" t="s">
        <v>543</v>
      </c>
      <c r="AD361" s="21">
        <v>1022.0</v>
      </c>
      <c r="AE361" s="21">
        <v>29.0</v>
      </c>
      <c r="AF361" s="26">
        <v>0.595375722543353</v>
      </c>
      <c r="AG361" s="27">
        <v>0.475165562913907</v>
      </c>
      <c r="AH361" s="36">
        <v>0.501930501930502</v>
      </c>
      <c r="AI361" s="1"/>
      <c r="AJ361" s="1"/>
      <c r="AK361" s="1"/>
      <c r="AL361" s="1"/>
      <c r="AM361" s="1"/>
      <c r="AN361" s="1"/>
      <c r="AO361" s="1">
        <v>26.0</v>
      </c>
      <c r="AP361" s="16">
        <v>0.5334</v>
      </c>
      <c r="AQ361" s="1">
        <v>0.8816121972</v>
      </c>
      <c r="AR361" s="1">
        <v>0.06314143</v>
      </c>
      <c r="AS361" s="1"/>
      <c r="AT361" s="26">
        <v>0.597222222222222</v>
      </c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21" t="s">
        <v>543</v>
      </c>
      <c r="BF361" s="21">
        <v>1022.0</v>
      </c>
      <c r="BG361" s="21">
        <v>29.0</v>
      </c>
      <c r="BH361" s="26">
        <v>0.595375722543353</v>
      </c>
      <c r="BI361" s="27">
        <v>0.475165562913907</v>
      </c>
      <c r="BJ361" s="30">
        <f t="shared" si="11"/>
        <v>0.4929480186</v>
      </c>
      <c r="BK361" s="36">
        <v>0.501930501930502</v>
      </c>
      <c r="BL361" s="31">
        <f t="shared" si="12"/>
        <v>0.008982483366</v>
      </c>
      <c r="BM361" s="1"/>
      <c r="BN361" s="31">
        <v>-4.53168662580383E-4</v>
      </c>
      <c r="BO361" s="1"/>
      <c r="BP361" s="1"/>
      <c r="BQ361" s="1">
        <f t="shared" si="15"/>
        <v>360</v>
      </c>
      <c r="BR361" s="1">
        <f t="shared" si="13"/>
        <v>0.4438964242</v>
      </c>
      <c r="BS361" s="1">
        <v>0.6492537313432836</v>
      </c>
      <c r="BT361" s="1">
        <v>0.648729446935725</v>
      </c>
      <c r="BU361" s="1">
        <v>0.6488169364881694</v>
      </c>
      <c r="BV361" s="1"/>
      <c r="BW361" s="1"/>
    </row>
    <row r="362" ht="12.0" customHeight="1">
      <c r="A362" s="39"/>
      <c r="B362" s="39"/>
      <c r="C362" s="3" t="s">
        <v>544</v>
      </c>
      <c r="D362" s="3">
        <v>510.0</v>
      </c>
      <c r="E362" s="24">
        <v>116.0</v>
      </c>
      <c r="F362" s="25">
        <v>63.0</v>
      </c>
      <c r="G362" s="24">
        <v>705.0</v>
      </c>
      <c r="H362" s="25">
        <v>325.0</v>
      </c>
      <c r="I362" s="26">
        <f t="shared" si="2"/>
        <v>0.6480446927</v>
      </c>
      <c r="J362" s="27">
        <f t="shared" si="3"/>
        <v>0.6844660194</v>
      </c>
      <c r="K362" s="28">
        <f t="shared" si="4"/>
        <v>0.6790736146</v>
      </c>
      <c r="L362" s="29">
        <f t="shared" si="5"/>
        <v>0.364764268</v>
      </c>
      <c r="M362" s="10">
        <f t="shared" si="6"/>
        <v>5.754189944</v>
      </c>
      <c r="N362" s="30">
        <f t="shared" si="7"/>
        <v>0.6792972015</v>
      </c>
      <c r="O362" s="31">
        <f t="shared" si="8"/>
        <v>-0.0002235869402</v>
      </c>
      <c r="P362" s="32">
        <f t="shared" si="9"/>
        <v>0.6842011936</v>
      </c>
      <c r="Q362" s="33">
        <f t="shared" si="10"/>
        <v>0.0002648257897</v>
      </c>
      <c r="R362" s="1"/>
      <c r="S362" s="16">
        <v>0.6842011911981642</v>
      </c>
      <c r="T362" s="16">
        <v>0.6844660194174758</v>
      </c>
      <c r="U362" s="16">
        <v>-4.4654193321447266E-4</v>
      </c>
      <c r="V362" s="16">
        <v>-2.086829100957921E-4</v>
      </c>
      <c r="W362" s="1"/>
      <c r="X362" s="1"/>
      <c r="Y362" s="19"/>
      <c r="Z362" s="19"/>
      <c r="AA362" s="19"/>
      <c r="AB362" s="1"/>
      <c r="AC362" s="21" t="s">
        <v>370</v>
      </c>
      <c r="AD362" s="21">
        <v>243.0</v>
      </c>
      <c r="AE362" s="21">
        <v>29.0</v>
      </c>
      <c r="AF362" s="26">
        <v>0.595854922279793</v>
      </c>
      <c r="AG362" s="27">
        <v>0.563545150501672</v>
      </c>
      <c r="AH362" s="36">
        <v>0.571428571428571</v>
      </c>
      <c r="AI362" s="1"/>
      <c r="AJ362" s="1"/>
      <c r="AK362" s="1"/>
      <c r="AL362" s="1"/>
      <c r="AM362" s="1"/>
      <c r="AN362" s="1"/>
      <c r="AO362" s="1">
        <v>27.0</v>
      </c>
      <c r="AP362" s="16">
        <v>0.5512</v>
      </c>
      <c r="AQ362" s="1">
        <v>0.879255269</v>
      </c>
      <c r="AR362" s="1">
        <v>0.06529619</v>
      </c>
      <c r="AS362" s="1"/>
      <c r="AT362" s="26">
        <v>0.598326359832636</v>
      </c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21" t="s">
        <v>370</v>
      </c>
      <c r="BF362" s="21">
        <v>243.0</v>
      </c>
      <c r="BG362" s="21">
        <v>29.0</v>
      </c>
      <c r="BH362" s="26">
        <v>0.595854922279793</v>
      </c>
      <c r="BI362" s="27">
        <v>0.563545150501672</v>
      </c>
      <c r="BJ362" s="30">
        <f t="shared" si="11"/>
        <v>0.5685430725</v>
      </c>
      <c r="BK362" s="36">
        <v>0.571428571428571</v>
      </c>
      <c r="BL362" s="31">
        <f t="shared" si="12"/>
        <v>0.002885498953</v>
      </c>
      <c r="BM362" s="1"/>
      <c r="BN362" s="31">
        <v>-4.46541933214473E-4</v>
      </c>
      <c r="BO362" s="1"/>
      <c r="BP362" s="1"/>
      <c r="BQ362" s="1">
        <f t="shared" si="15"/>
        <v>361</v>
      </c>
      <c r="BR362" s="1">
        <f t="shared" si="13"/>
        <v>0.4451294698</v>
      </c>
      <c r="BS362" s="1">
        <v>0.45454545454545453</v>
      </c>
      <c r="BT362" s="1">
        <v>0.6961325966850829</v>
      </c>
      <c r="BU362" s="1">
        <v>0.6488888888888888</v>
      </c>
      <c r="BV362" s="1"/>
      <c r="BW362" s="1"/>
    </row>
    <row r="363" ht="12.0" customHeight="1">
      <c r="A363" s="39"/>
      <c r="B363" s="39"/>
      <c r="C363" s="3" t="s">
        <v>545</v>
      </c>
      <c r="D363" s="3">
        <v>511.0</v>
      </c>
      <c r="E363" s="24">
        <v>6.0</v>
      </c>
      <c r="F363" s="25">
        <v>2.0</v>
      </c>
      <c r="G363" s="24">
        <v>27.0</v>
      </c>
      <c r="H363" s="25">
        <v>9.0</v>
      </c>
      <c r="I363" s="26">
        <f t="shared" si="2"/>
        <v>0.75</v>
      </c>
      <c r="J363" s="27">
        <f t="shared" si="3"/>
        <v>0.75</v>
      </c>
      <c r="K363" s="28">
        <f t="shared" si="4"/>
        <v>0.75</v>
      </c>
      <c r="L363" s="29">
        <f t="shared" si="5"/>
        <v>0.3409090909</v>
      </c>
      <c r="M363" s="10">
        <f t="shared" si="6"/>
        <v>4.5</v>
      </c>
      <c r="N363" s="30">
        <f t="shared" si="7"/>
        <v>0.750721535</v>
      </c>
      <c r="O363" s="31">
        <f t="shared" si="8"/>
        <v>-0.0007215349559</v>
      </c>
      <c r="P363" s="32">
        <f t="shared" si="9"/>
        <v>0.7491248818</v>
      </c>
      <c r="Q363" s="33">
        <f t="shared" si="10"/>
        <v>0.0008751182</v>
      </c>
      <c r="R363" s="1"/>
      <c r="S363" s="16">
        <v>0.7491248784677137</v>
      </c>
      <c r="T363" s="16">
        <v>0.75</v>
      </c>
      <c r="U363" s="16">
        <v>-4.432553608400003E-4</v>
      </c>
      <c r="V363" s="16">
        <v>-2.034409808370219E-4</v>
      </c>
      <c r="W363" s="1"/>
      <c r="X363" s="1"/>
      <c r="Y363" s="19"/>
      <c r="Z363" s="19"/>
      <c r="AA363" s="19"/>
      <c r="AB363" s="1"/>
      <c r="AC363" s="21" t="s">
        <v>325</v>
      </c>
      <c r="AD363" s="21">
        <v>199.0</v>
      </c>
      <c r="AE363" s="21">
        <v>29.0</v>
      </c>
      <c r="AF363" s="26">
        <v>0.596153846153846</v>
      </c>
      <c r="AG363" s="27">
        <v>0.631399317406143</v>
      </c>
      <c r="AH363" s="36">
        <v>0.622166246851385</v>
      </c>
      <c r="AI363" s="1"/>
      <c r="AJ363" s="1"/>
      <c r="AK363" s="1"/>
      <c r="AL363" s="1"/>
      <c r="AM363" s="1"/>
      <c r="AN363" s="1"/>
      <c r="AO363" s="1">
        <v>28.0</v>
      </c>
      <c r="AP363" s="16">
        <v>0.572</v>
      </c>
      <c r="AQ363" s="1">
        <v>0.8826589726</v>
      </c>
      <c r="AR363" s="1">
        <v>0.066739582</v>
      </c>
      <c r="AS363" s="1"/>
      <c r="AT363" s="26">
        <v>0.598484848484848</v>
      </c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21" t="s">
        <v>325</v>
      </c>
      <c r="BF363" s="21">
        <v>199.0</v>
      </c>
      <c r="BG363" s="21">
        <v>29.0</v>
      </c>
      <c r="BH363" s="26">
        <v>0.596153846153846</v>
      </c>
      <c r="BI363" s="27">
        <v>0.631399317406143</v>
      </c>
      <c r="BJ363" s="30">
        <f t="shared" si="11"/>
        <v>0.6265608161</v>
      </c>
      <c r="BK363" s="36">
        <v>0.622166246851385</v>
      </c>
      <c r="BL363" s="31">
        <f t="shared" si="12"/>
        <v>-0.004394569219</v>
      </c>
      <c r="BM363" s="1"/>
      <c r="BN363" s="31">
        <v>-4.4325536084E-4</v>
      </c>
      <c r="BO363" s="1"/>
      <c r="BP363" s="1"/>
      <c r="BQ363" s="1">
        <f t="shared" si="15"/>
        <v>362</v>
      </c>
      <c r="BR363" s="1">
        <f t="shared" si="13"/>
        <v>0.4463625154</v>
      </c>
      <c r="BS363" s="1">
        <v>0.4444444444444444</v>
      </c>
      <c r="BT363" s="1">
        <v>0.6652452025586354</v>
      </c>
      <c r="BU363" s="1">
        <v>0.6495049504950495</v>
      </c>
      <c r="BV363" s="1"/>
      <c r="BW363" s="1"/>
    </row>
    <row r="364" ht="12.0" customHeight="1">
      <c r="A364" s="39"/>
      <c r="B364" s="39"/>
      <c r="C364" s="3" t="s">
        <v>468</v>
      </c>
      <c r="D364" s="3">
        <v>512.0</v>
      </c>
      <c r="E364" s="24">
        <v>130.0</v>
      </c>
      <c r="F364" s="25">
        <v>109.0</v>
      </c>
      <c r="G364" s="24">
        <v>1149.0</v>
      </c>
      <c r="H364" s="25">
        <v>560.0</v>
      </c>
      <c r="I364" s="26">
        <f t="shared" si="2"/>
        <v>0.5439330544</v>
      </c>
      <c r="J364" s="27">
        <f t="shared" si="3"/>
        <v>0.6723229959</v>
      </c>
      <c r="K364" s="28">
        <f t="shared" si="4"/>
        <v>0.6565708419</v>
      </c>
      <c r="L364" s="29">
        <f t="shared" si="5"/>
        <v>0.3542094456</v>
      </c>
      <c r="M364" s="10">
        <f t="shared" si="6"/>
        <v>7.150627615</v>
      </c>
      <c r="N364" s="30">
        <f t="shared" si="7"/>
        <v>0.6549438769</v>
      </c>
      <c r="O364" s="31">
        <f t="shared" si="8"/>
        <v>0.001626965012</v>
      </c>
      <c r="P364" s="32">
        <f t="shared" si="9"/>
        <v>0.6742050183</v>
      </c>
      <c r="Q364" s="33">
        <f t="shared" si="10"/>
        <v>-0.001882022351</v>
      </c>
      <c r="R364" s="1"/>
      <c r="S364" s="16">
        <v>0.674205016583562</v>
      </c>
      <c r="T364" s="16">
        <v>0.6723229959040374</v>
      </c>
      <c r="U364" s="16">
        <v>-4.421136899799283E-4</v>
      </c>
      <c r="V364" s="16">
        <v>-2.009508823797579E-4</v>
      </c>
      <c r="W364" s="1"/>
      <c r="X364" s="1"/>
      <c r="Y364" s="19"/>
      <c r="Z364" s="19"/>
      <c r="AA364" s="19"/>
      <c r="AB364" s="1"/>
      <c r="AC364" s="21" t="s">
        <v>488</v>
      </c>
      <c r="AD364" s="21">
        <v>411.0</v>
      </c>
      <c r="AE364" s="21">
        <v>29.0</v>
      </c>
      <c r="AF364" s="26">
        <v>0.596491228070175</v>
      </c>
      <c r="AG364" s="27">
        <v>0.636993076162216</v>
      </c>
      <c r="AH364" s="36">
        <v>0.631133671742809</v>
      </c>
      <c r="AI364" s="1"/>
      <c r="AJ364" s="1"/>
      <c r="AK364" s="1"/>
      <c r="AL364" s="1"/>
      <c r="AM364" s="1"/>
      <c r="AN364" s="1"/>
      <c r="AO364" s="1">
        <v>29.0</v>
      </c>
      <c r="AP364" s="16">
        <v>0.5908</v>
      </c>
      <c r="AQ364" s="1">
        <v>0.85837334</v>
      </c>
      <c r="AR364" s="1">
        <v>0.08490054</v>
      </c>
      <c r="AS364" s="1"/>
      <c r="AT364" s="26">
        <v>0.598765432098765</v>
      </c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21" t="s">
        <v>488</v>
      </c>
      <c r="BF364" s="21">
        <v>411.0</v>
      </c>
      <c r="BG364" s="21">
        <v>29.0</v>
      </c>
      <c r="BH364" s="26">
        <v>0.596491228070175</v>
      </c>
      <c r="BI364" s="27">
        <v>0.636993076162216</v>
      </c>
      <c r="BJ364" s="30">
        <f t="shared" si="11"/>
        <v>0.6313878718</v>
      </c>
      <c r="BK364" s="36">
        <v>0.631133671742809</v>
      </c>
      <c r="BL364" s="31">
        <f t="shared" si="12"/>
        <v>-0.0002542000996</v>
      </c>
      <c r="BM364" s="1"/>
      <c r="BN364" s="31">
        <v>-4.42113689979928E-4</v>
      </c>
      <c r="BO364" s="1"/>
      <c r="BP364" s="1"/>
      <c r="BQ364" s="1">
        <f t="shared" si="15"/>
        <v>363</v>
      </c>
      <c r="BR364" s="1">
        <f t="shared" si="13"/>
        <v>0.447595561</v>
      </c>
      <c r="BS364" s="1">
        <v>0.3684210526315789</v>
      </c>
      <c r="BT364" s="1">
        <v>0.6722689075630253</v>
      </c>
      <c r="BU364" s="1">
        <v>0.6498054474708171</v>
      </c>
      <c r="BV364" s="1"/>
      <c r="BW364" s="1"/>
    </row>
    <row r="365" ht="12.0" customHeight="1">
      <c r="A365" s="39"/>
      <c r="B365" s="39"/>
      <c r="C365" s="3" t="s">
        <v>64</v>
      </c>
      <c r="D365" s="3">
        <v>515.0</v>
      </c>
      <c r="E365" s="24">
        <v>5.0</v>
      </c>
      <c r="F365" s="25">
        <v>15.0</v>
      </c>
      <c r="G365" s="24">
        <v>121.0</v>
      </c>
      <c r="H365" s="25">
        <v>203.0</v>
      </c>
      <c r="I365" s="26">
        <f t="shared" si="2"/>
        <v>0.25</v>
      </c>
      <c r="J365" s="27">
        <f t="shared" si="3"/>
        <v>0.3734567901</v>
      </c>
      <c r="K365" s="28">
        <f t="shared" si="4"/>
        <v>0.3662790698</v>
      </c>
      <c r="L365" s="29">
        <f t="shared" si="5"/>
        <v>0.6046511628</v>
      </c>
      <c r="M365" s="10">
        <f t="shared" si="6"/>
        <v>16.2</v>
      </c>
      <c r="N365" s="30">
        <f t="shared" si="7"/>
        <v>0.3610146595</v>
      </c>
      <c r="O365" s="31">
        <f t="shared" si="8"/>
        <v>0.005264410271</v>
      </c>
      <c r="P365" s="32">
        <f t="shared" si="9"/>
        <v>0.3791696607</v>
      </c>
      <c r="Q365" s="33">
        <f t="shared" si="10"/>
        <v>-0.005712870614</v>
      </c>
      <c r="R365" s="1"/>
      <c r="S365" s="16">
        <v>0.37916966040593797</v>
      </c>
      <c r="T365" s="16">
        <v>0.3734567901234568</v>
      </c>
      <c r="U365" s="16">
        <v>-4.394343834008829E-4</v>
      </c>
      <c r="V365" s="16">
        <v>-1.6099846864581213E-4</v>
      </c>
      <c r="W365" s="1"/>
      <c r="X365" s="1"/>
      <c r="Y365" s="19"/>
      <c r="Z365" s="19"/>
      <c r="AA365" s="19"/>
      <c r="AB365" s="1"/>
      <c r="AC365" s="21" t="s">
        <v>521</v>
      </c>
      <c r="AD365" s="21">
        <v>453.0</v>
      </c>
      <c r="AE365" s="21">
        <v>29.0</v>
      </c>
      <c r="AF365" s="26">
        <v>0.597222222222222</v>
      </c>
      <c r="AG365" s="27">
        <v>0.630620985010707</v>
      </c>
      <c r="AH365" s="36">
        <v>0.626159554730983</v>
      </c>
      <c r="AI365" s="1"/>
      <c r="AJ365" s="1"/>
      <c r="AK365" s="1"/>
      <c r="AL365" s="1"/>
      <c r="AM365" s="1"/>
      <c r="AN365" s="1"/>
      <c r="AO365" s="1">
        <v>30.0</v>
      </c>
      <c r="AP365" s="16">
        <f>0.01+(2*AO365)/100</f>
        <v>0.61</v>
      </c>
      <c r="AQ365" s="1"/>
      <c r="AR365" s="1"/>
      <c r="AS365" s="1"/>
      <c r="AT365" s="26">
        <v>0.599099099099099</v>
      </c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21" t="s">
        <v>521</v>
      </c>
      <c r="BF365" s="21">
        <v>453.0</v>
      </c>
      <c r="BG365" s="21">
        <v>29.0</v>
      </c>
      <c r="BH365" s="26">
        <v>0.597222222222222</v>
      </c>
      <c r="BI365" s="27">
        <v>0.630620985010707</v>
      </c>
      <c r="BJ365" s="30">
        <f t="shared" si="11"/>
        <v>0.6260494703</v>
      </c>
      <c r="BK365" s="36">
        <v>0.626159554730983</v>
      </c>
      <c r="BL365" s="31">
        <f t="shared" si="12"/>
        <v>0.0001100844147</v>
      </c>
      <c r="BM365" s="1"/>
      <c r="BN365" s="31">
        <v>-4.39434383400994E-4</v>
      </c>
      <c r="BO365" s="1"/>
      <c r="BP365" s="1"/>
      <c r="BQ365" s="1">
        <f t="shared" si="15"/>
        <v>364</v>
      </c>
      <c r="BR365" s="1">
        <f t="shared" si="13"/>
        <v>0.4488286067</v>
      </c>
      <c r="BS365" s="1">
        <v>0.7393939393939394</v>
      </c>
      <c r="BT365" s="1">
        <v>0.6364494806421152</v>
      </c>
      <c r="BU365" s="1">
        <v>0.6503267973856209</v>
      </c>
      <c r="BV365" s="1"/>
      <c r="BW365" s="1"/>
    </row>
    <row r="366" ht="12.0" customHeight="1">
      <c r="A366" s="39"/>
      <c r="B366" s="39"/>
      <c r="C366" s="3" t="s">
        <v>470</v>
      </c>
      <c r="D366" s="3">
        <v>517.0</v>
      </c>
      <c r="E366" s="24">
        <v>6.0</v>
      </c>
      <c r="F366" s="25">
        <v>5.0</v>
      </c>
      <c r="G366" s="24">
        <v>89.0</v>
      </c>
      <c r="H366" s="25">
        <v>94.0</v>
      </c>
      <c r="I366" s="26">
        <f t="shared" si="2"/>
        <v>0.5454545455</v>
      </c>
      <c r="J366" s="27">
        <f t="shared" si="3"/>
        <v>0.4863387978</v>
      </c>
      <c r="K366" s="28">
        <f t="shared" si="4"/>
        <v>0.4896907216</v>
      </c>
      <c r="L366" s="29">
        <f t="shared" si="5"/>
        <v>0.5154639175</v>
      </c>
      <c r="M366" s="10">
        <f t="shared" si="6"/>
        <v>16.63636364</v>
      </c>
      <c r="N366" s="30">
        <f t="shared" si="7"/>
        <v>0.4943973904</v>
      </c>
      <c r="O366" s="31">
        <f t="shared" si="8"/>
        <v>-0.004706668762</v>
      </c>
      <c r="P366" s="32">
        <f t="shared" si="9"/>
        <v>0.4808924107</v>
      </c>
      <c r="Q366" s="33">
        <f t="shared" si="10"/>
        <v>0.005446387164</v>
      </c>
      <c r="R366" s="1"/>
      <c r="S366" s="16">
        <v>0.48089240896878394</v>
      </c>
      <c r="T366" s="16">
        <v>0.48633879781420764</v>
      </c>
      <c r="U366" s="16">
        <v>-4.3491169656084683E-4</v>
      </c>
      <c r="V366" s="16">
        <v>-1.5827951781144378E-4</v>
      </c>
      <c r="W366" s="1"/>
      <c r="X366" s="1"/>
      <c r="Y366" s="19"/>
      <c r="Z366" s="19"/>
      <c r="AA366" s="19"/>
      <c r="AB366" s="1"/>
      <c r="AC366" s="21" t="s">
        <v>546</v>
      </c>
      <c r="AD366" s="21">
        <v>945.0</v>
      </c>
      <c r="AE366" s="21">
        <v>29.0</v>
      </c>
      <c r="AF366" s="26">
        <v>0.598326359832636</v>
      </c>
      <c r="AG366" s="27">
        <v>0.842</v>
      </c>
      <c r="AH366" s="36">
        <v>0.808510638297872</v>
      </c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6">
        <f>AVERAGE(AT339:AT365)</f>
        <v>0.5908314972</v>
      </c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21" t="s">
        <v>546</v>
      </c>
      <c r="BF366" s="21">
        <v>945.0</v>
      </c>
      <c r="BG366" s="21">
        <v>29.0</v>
      </c>
      <c r="BH366" s="26">
        <v>0.598326359832636</v>
      </c>
      <c r="BI366" s="27">
        <v>0.842</v>
      </c>
      <c r="BJ366" s="30">
        <f t="shared" si="11"/>
        <v>0.8067104274</v>
      </c>
      <c r="BK366" s="36">
        <v>0.808510638297872</v>
      </c>
      <c r="BL366" s="31">
        <f t="shared" si="12"/>
        <v>0.001800210888</v>
      </c>
      <c r="BM366" s="1"/>
      <c r="BN366" s="31">
        <v>-4.34911696560958E-4</v>
      </c>
      <c r="BO366" s="1"/>
      <c r="BP366" s="1"/>
      <c r="BQ366" s="1">
        <f t="shared" si="15"/>
        <v>365</v>
      </c>
      <c r="BR366" s="1">
        <f t="shared" si="13"/>
        <v>0.4500616523</v>
      </c>
      <c r="BS366" s="1">
        <v>0.6228070175438597</v>
      </c>
      <c r="BT366" s="1">
        <v>0.6579545454545455</v>
      </c>
      <c r="BU366" s="1">
        <v>0.6507220216606499</v>
      </c>
      <c r="BV366" s="1"/>
      <c r="BW366" s="1"/>
    </row>
    <row r="367" ht="12.0" customHeight="1">
      <c r="A367" s="39"/>
      <c r="B367" s="39"/>
      <c r="C367" s="3" t="s">
        <v>316</v>
      </c>
      <c r="D367" s="3">
        <v>518.0</v>
      </c>
      <c r="E367" s="24">
        <v>116.0</v>
      </c>
      <c r="F367" s="25">
        <v>150.0</v>
      </c>
      <c r="G367" s="24">
        <v>1109.0</v>
      </c>
      <c r="H367" s="25">
        <v>1020.0</v>
      </c>
      <c r="I367" s="26">
        <f t="shared" si="2"/>
        <v>0.4360902256</v>
      </c>
      <c r="J367" s="27">
        <f t="shared" si="3"/>
        <v>0.5209018318</v>
      </c>
      <c r="K367" s="28">
        <f t="shared" si="4"/>
        <v>0.5114822547</v>
      </c>
      <c r="L367" s="29">
        <f t="shared" si="5"/>
        <v>0.4743215031</v>
      </c>
      <c r="M367" s="10">
        <f t="shared" si="6"/>
        <v>8.003759398</v>
      </c>
      <c r="N367" s="30">
        <f t="shared" si="7"/>
        <v>0.5104280684</v>
      </c>
      <c r="O367" s="31">
        <f t="shared" si="8"/>
        <v>0.001054186249</v>
      </c>
      <c r="P367" s="32">
        <f t="shared" si="9"/>
        <v>0.5220924666</v>
      </c>
      <c r="Q367" s="33">
        <f t="shared" si="10"/>
        <v>-0.001190634786</v>
      </c>
      <c r="R367" s="1"/>
      <c r="S367" s="16">
        <v>0.5220924655831138</v>
      </c>
      <c r="T367" s="16">
        <v>0.5209018318459371</v>
      </c>
      <c r="U367" s="16">
        <v>-4.3255362600480574E-4</v>
      </c>
      <c r="V367" s="16">
        <v>-1.5563318942801718E-4</v>
      </c>
      <c r="W367" s="1"/>
      <c r="X367" s="1"/>
      <c r="Y367" s="19"/>
      <c r="Z367" s="19"/>
      <c r="AA367" s="19"/>
      <c r="AB367" s="1"/>
      <c r="AC367" s="21" t="s">
        <v>127</v>
      </c>
      <c r="AD367" s="21">
        <v>52.0</v>
      </c>
      <c r="AE367" s="21">
        <v>29.0</v>
      </c>
      <c r="AF367" s="26">
        <v>0.598484848484848</v>
      </c>
      <c r="AG367" s="27">
        <v>0.665343915343915</v>
      </c>
      <c r="AH367" s="36">
        <v>0.655405405405405</v>
      </c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21" t="s">
        <v>127</v>
      </c>
      <c r="BF367" s="21">
        <v>52.0</v>
      </c>
      <c r="BG367" s="21">
        <v>29.0</v>
      </c>
      <c r="BH367" s="26">
        <v>0.598484848484848</v>
      </c>
      <c r="BI367" s="27">
        <v>0.665343915343915</v>
      </c>
      <c r="BJ367" s="30">
        <f t="shared" si="11"/>
        <v>0.6558812559</v>
      </c>
      <c r="BK367" s="36">
        <v>0.655405405405405</v>
      </c>
      <c r="BL367" s="31">
        <f t="shared" si="12"/>
        <v>-0.0004758505359</v>
      </c>
      <c r="BM367" s="1"/>
      <c r="BN367" s="31">
        <v>-4.32553626004806E-4</v>
      </c>
      <c r="BO367" s="1"/>
      <c r="BP367" s="1"/>
      <c r="BQ367" s="1">
        <f t="shared" si="15"/>
        <v>366</v>
      </c>
      <c r="BR367" s="1">
        <f t="shared" si="13"/>
        <v>0.4512946979</v>
      </c>
      <c r="BS367" s="1">
        <v>0.6486486486486487</v>
      </c>
      <c r="BT367" s="1">
        <v>0.6525934861278649</v>
      </c>
      <c r="BU367" s="1">
        <v>0.6518737672583826</v>
      </c>
      <c r="BV367" s="1"/>
      <c r="BW367" s="1"/>
    </row>
    <row r="368" ht="12.0" customHeight="1">
      <c r="A368" s="39"/>
      <c r="B368" s="39"/>
      <c r="C368" s="3" t="s">
        <v>250</v>
      </c>
      <c r="D368" s="3">
        <v>519.0</v>
      </c>
      <c r="E368" s="24">
        <v>128.0</v>
      </c>
      <c r="F368" s="25">
        <v>200.0</v>
      </c>
      <c r="G368" s="24">
        <v>1332.0</v>
      </c>
      <c r="H368" s="25">
        <v>1507.0</v>
      </c>
      <c r="I368" s="26">
        <f t="shared" si="2"/>
        <v>0.3902439024</v>
      </c>
      <c r="J368" s="27">
        <f t="shared" si="3"/>
        <v>0.4691792885</v>
      </c>
      <c r="K368" s="28">
        <f t="shared" si="4"/>
        <v>0.4610041048</v>
      </c>
      <c r="L368" s="29">
        <f t="shared" si="5"/>
        <v>0.5162614462</v>
      </c>
      <c r="M368" s="10">
        <f t="shared" si="6"/>
        <v>8.655487805</v>
      </c>
      <c r="N368" s="30">
        <f t="shared" si="7"/>
        <v>0.4596666455</v>
      </c>
      <c r="O368" s="31">
        <f t="shared" si="8"/>
        <v>0.001337459352</v>
      </c>
      <c r="P368" s="32">
        <f t="shared" si="9"/>
        <v>0.4706748384</v>
      </c>
      <c r="Q368" s="33">
        <f t="shared" si="10"/>
        <v>-0.001495549922</v>
      </c>
      <c r="R368" s="1"/>
      <c r="S368" s="16">
        <v>0.47067483757160183</v>
      </c>
      <c r="T368" s="16">
        <v>0.4691792884818598</v>
      </c>
      <c r="U368" s="16">
        <v>-4.2602738812524965E-4</v>
      </c>
      <c r="V368" s="16">
        <v>-1.5543437633591672E-4</v>
      </c>
      <c r="W368" s="1"/>
      <c r="X368" s="1"/>
      <c r="Y368" s="19"/>
      <c r="Z368" s="19"/>
      <c r="AA368" s="19"/>
      <c r="AB368" s="1"/>
      <c r="AC368" s="21" t="s">
        <v>547</v>
      </c>
      <c r="AD368" s="21">
        <v>555.0</v>
      </c>
      <c r="AE368" s="21">
        <v>29.0</v>
      </c>
      <c r="AF368" s="26">
        <v>0.598765432098765</v>
      </c>
      <c r="AG368" s="27">
        <v>0.843100189035917</v>
      </c>
      <c r="AH368" s="36">
        <v>0.810655737704918</v>
      </c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21" t="s">
        <v>547</v>
      </c>
      <c r="BF368" s="21">
        <v>555.0</v>
      </c>
      <c r="BG368" s="21">
        <v>29.0</v>
      </c>
      <c r="BH368" s="26">
        <v>0.598765432098765</v>
      </c>
      <c r="BI368" s="27">
        <v>0.843100189035917</v>
      </c>
      <c r="BJ368" s="30">
        <f t="shared" si="11"/>
        <v>0.8076952371</v>
      </c>
      <c r="BK368" s="36">
        <v>0.810655737704918</v>
      </c>
      <c r="BL368" s="31">
        <f t="shared" si="12"/>
        <v>0.002960500591</v>
      </c>
      <c r="BM368" s="1"/>
      <c r="BN368" s="31">
        <v>-4.2602738812525E-4</v>
      </c>
      <c r="BO368" s="1"/>
      <c r="BP368" s="1"/>
      <c r="BQ368" s="1">
        <f t="shared" si="15"/>
        <v>367</v>
      </c>
      <c r="BR368" s="1">
        <f t="shared" si="13"/>
        <v>0.4525277435</v>
      </c>
      <c r="BS368" s="1">
        <v>0.6963562753036437</v>
      </c>
      <c r="BT368" s="1">
        <v>0.638432364096081</v>
      </c>
      <c r="BU368" s="1">
        <v>0.6522157996146436</v>
      </c>
      <c r="BV368" s="1"/>
      <c r="BW368" s="1"/>
    </row>
    <row r="369" ht="12.0" customHeight="1">
      <c r="A369" s="39"/>
      <c r="B369" s="39"/>
      <c r="C369" s="3" t="s">
        <v>276</v>
      </c>
      <c r="D369" s="3">
        <v>521.0</v>
      </c>
      <c r="E369" s="24">
        <v>195.0</v>
      </c>
      <c r="F369" s="25">
        <v>278.0</v>
      </c>
      <c r="G369" s="24">
        <v>1717.0</v>
      </c>
      <c r="H369" s="25">
        <v>1754.0</v>
      </c>
      <c r="I369" s="26">
        <f t="shared" si="2"/>
        <v>0.4122621564</v>
      </c>
      <c r="J369" s="27">
        <f t="shared" si="3"/>
        <v>0.4946701239</v>
      </c>
      <c r="K369" s="28">
        <f t="shared" si="4"/>
        <v>0.4847870183</v>
      </c>
      <c r="L369" s="29">
        <f t="shared" si="5"/>
        <v>0.494168357</v>
      </c>
      <c r="M369" s="10">
        <f t="shared" si="6"/>
        <v>7.338266385</v>
      </c>
      <c r="N369" s="30">
        <f t="shared" si="7"/>
        <v>0.4846437254</v>
      </c>
      <c r="O369" s="31">
        <f t="shared" si="8"/>
        <v>0.000143292871</v>
      </c>
      <c r="P369" s="32">
        <f t="shared" si="9"/>
        <v>0.4948311233</v>
      </c>
      <c r="Q369" s="33">
        <f t="shared" si="10"/>
        <v>-0.0001609994014</v>
      </c>
      <c r="R369" s="1"/>
      <c r="S369" s="16">
        <v>0.49483112235225285</v>
      </c>
      <c r="T369" s="16">
        <v>0.49467012388360704</v>
      </c>
      <c r="U369" s="16">
        <v>-4.1169779131433604E-4</v>
      </c>
      <c r="V369" s="16">
        <v>-1.4274264036506779E-4</v>
      </c>
      <c r="W369" s="1"/>
      <c r="X369" s="1"/>
      <c r="Y369" s="19"/>
      <c r="Z369" s="19"/>
      <c r="AA369" s="19"/>
      <c r="AB369" s="1"/>
      <c r="AC369" s="21" t="s">
        <v>79</v>
      </c>
      <c r="AD369" s="21">
        <v>26.0</v>
      </c>
      <c r="AE369" s="21">
        <v>29.0</v>
      </c>
      <c r="AF369" s="26">
        <v>0.599099099099099</v>
      </c>
      <c r="AG369" s="27">
        <v>0.724676724137931</v>
      </c>
      <c r="AH369" s="36">
        <v>0.71126082771896</v>
      </c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21" t="s">
        <v>79</v>
      </c>
      <c r="BF369" s="21">
        <v>26.0</v>
      </c>
      <c r="BG369" s="21">
        <v>29.0</v>
      </c>
      <c r="BH369" s="26">
        <v>0.599099099099099</v>
      </c>
      <c r="BI369" s="27">
        <v>0.724676724137931</v>
      </c>
      <c r="BJ369" s="30">
        <f t="shared" si="11"/>
        <v>0.7066227657</v>
      </c>
      <c r="BK369" s="36">
        <v>0.71126082771896</v>
      </c>
      <c r="BL369" s="31">
        <f t="shared" si="12"/>
        <v>0.004638061991</v>
      </c>
      <c r="BM369" s="1"/>
      <c r="BN369" s="31">
        <v>-4.11697791314447E-4</v>
      </c>
      <c r="BO369" s="1"/>
      <c r="BP369" s="1"/>
      <c r="BQ369" s="1">
        <f t="shared" si="15"/>
        <v>368</v>
      </c>
      <c r="BR369" s="1">
        <f t="shared" si="13"/>
        <v>0.4537607891</v>
      </c>
      <c r="BS369" s="1">
        <v>0.6623376623376623</v>
      </c>
      <c r="BT369" s="1">
        <v>0.6498470948012233</v>
      </c>
      <c r="BU369" s="1">
        <v>0.6522277227722773</v>
      </c>
      <c r="BV369" s="1"/>
      <c r="BW369" s="1"/>
    </row>
    <row r="370" ht="12.0" customHeight="1">
      <c r="A370" s="39"/>
      <c r="B370" s="39"/>
      <c r="C370" s="3" t="s">
        <v>122</v>
      </c>
      <c r="D370" s="3">
        <v>522.0</v>
      </c>
      <c r="E370" s="24">
        <v>9.0</v>
      </c>
      <c r="F370" s="25">
        <v>21.0</v>
      </c>
      <c r="G370" s="24">
        <v>39.0</v>
      </c>
      <c r="H370" s="25">
        <v>128.0</v>
      </c>
      <c r="I370" s="26">
        <f t="shared" si="2"/>
        <v>0.3</v>
      </c>
      <c r="J370" s="27">
        <f t="shared" si="3"/>
        <v>0.2335329341</v>
      </c>
      <c r="K370" s="28">
        <f t="shared" si="4"/>
        <v>0.2436548223</v>
      </c>
      <c r="L370" s="29">
        <f t="shared" si="5"/>
        <v>0.6954314721</v>
      </c>
      <c r="M370" s="10">
        <f t="shared" si="6"/>
        <v>5.566666667</v>
      </c>
      <c r="N370" s="30">
        <f t="shared" si="7"/>
        <v>0.2372630337</v>
      </c>
      <c r="O370" s="31">
        <f t="shared" si="8"/>
        <v>0.00639178868</v>
      </c>
      <c r="P370" s="32">
        <f t="shared" si="9"/>
        <v>0.2405430116</v>
      </c>
      <c r="Q370" s="33">
        <f t="shared" si="10"/>
        <v>-0.007010077517</v>
      </c>
      <c r="R370" s="1"/>
      <c r="S370" s="16">
        <v>0.24054301116654467</v>
      </c>
      <c r="T370" s="16">
        <v>0.23353293413173654</v>
      </c>
      <c r="U370" s="16">
        <v>-4.074741350709177E-4</v>
      </c>
      <c r="V370" s="16">
        <v>-1.303961794281161E-4</v>
      </c>
      <c r="W370" s="1"/>
      <c r="X370" s="1"/>
      <c r="Y370" s="19"/>
      <c r="Z370" s="19"/>
      <c r="AA370" s="19"/>
      <c r="AB370" s="1"/>
      <c r="AC370" s="21" t="s">
        <v>297</v>
      </c>
      <c r="AD370" s="21">
        <v>180.0</v>
      </c>
      <c r="AE370" s="21">
        <v>30.0</v>
      </c>
      <c r="AF370" s="26">
        <v>0.6</v>
      </c>
      <c r="AG370" s="27">
        <v>0.600314712824548</v>
      </c>
      <c r="AH370" s="36">
        <v>0.600249843847595</v>
      </c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26">
        <v>0.6</v>
      </c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21" t="s">
        <v>297</v>
      </c>
      <c r="BF370" s="21">
        <v>180.0</v>
      </c>
      <c r="BG370" s="21">
        <v>30.0</v>
      </c>
      <c r="BH370" s="26">
        <v>0.6</v>
      </c>
      <c r="BI370" s="27">
        <v>0.600314712824548</v>
      </c>
      <c r="BJ370" s="30">
        <f t="shared" si="11"/>
        <v>0.600581391</v>
      </c>
      <c r="BK370" s="36">
        <v>0.600249843847595</v>
      </c>
      <c r="BL370" s="31">
        <f t="shared" si="12"/>
        <v>-0.0003315471728</v>
      </c>
      <c r="BM370" s="1"/>
      <c r="BN370" s="31">
        <v>-4.07474135071029E-4</v>
      </c>
      <c r="BO370" s="1"/>
      <c r="BP370" s="1"/>
      <c r="BQ370" s="1">
        <f t="shared" si="15"/>
        <v>369</v>
      </c>
      <c r="BR370" s="1">
        <f t="shared" si="13"/>
        <v>0.4549938348</v>
      </c>
      <c r="BS370" s="1">
        <v>0.5833333333333334</v>
      </c>
      <c r="BT370" s="1">
        <v>0.6647465437788018</v>
      </c>
      <c r="BU370" s="1">
        <v>0.6531620553359684</v>
      </c>
      <c r="BV370" s="1"/>
      <c r="BW370" s="1"/>
    </row>
    <row r="371" ht="12.0" customHeight="1">
      <c r="A371" s="39"/>
      <c r="B371" s="39"/>
      <c r="C371" s="3" t="s">
        <v>188</v>
      </c>
      <c r="D371" s="3">
        <v>524.0</v>
      </c>
      <c r="E371" s="24">
        <v>115.0</v>
      </c>
      <c r="F371" s="25">
        <v>209.0</v>
      </c>
      <c r="G371" s="24">
        <v>1058.0</v>
      </c>
      <c r="H371" s="25">
        <v>1111.0</v>
      </c>
      <c r="I371" s="26">
        <f t="shared" si="2"/>
        <v>0.3549382716</v>
      </c>
      <c r="J371" s="27">
        <f t="shared" si="3"/>
        <v>0.4877823882</v>
      </c>
      <c r="K371" s="28">
        <f t="shared" si="4"/>
        <v>0.4705174489</v>
      </c>
      <c r="L371" s="29">
        <f t="shared" si="5"/>
        <v>0.4917769755</v>
      </c>
      <c r="M371" s="10">
        <f t="shared" si="6"/>
        <v>6.694444444</v>
      </c>
      <c r="N371" s="30">
        <f t="shared" si="7"/>
        <v>0.4731274458</v>
      </c>
      <c r="O371" s="31">
        <f t="shared" si="8"/>
        <v>-0.002609996923</v>
      </c>
      <c r="P371" s="32">
        <f t="shared" si="9"/>
        <v>0.4848860666</v>
      </c>
      <c r="Q371" s="33">
        <f t="shared" si="10"/>
        <v>0.002896321551</v>
      </c>
      <c r="R371" s="1"/>
      <c r="S371" s="16">
        <v>0.4848860659635923</v>
      </c>
      <c r="T371" s="16">
        <v>0.48778238819732594</v>
      </c>
      <c r="U371" s="16">
        <v>-3.945371432279021E-4</v>
      </c>
      <c r="V371" s="16">
        <v>-1.2888350605344545E-4</v>
      </c>
      <c r="W371" s="1"/>
      <c r="X371" s="1"/>
      <c r="Y371" s="19"/>
      <c r="Z371" s="19"/>
      <c r="AA371" s="19"/>
      <c r="AB371" s="1"/>
      <c r="AC371" s="21" t="s">
        <v>548</v>
      </c>
      <c r="AD371" s="21">
        <v>1164.0</v>
      </c>
      <c r="AE371" s="21">
        <v>30.0</v>
      </c>
      <c r="AF371" s="26">
        <v>0.6</v>
      </c>
      <c r="AG371" s="27">
        <v>0.634615384615385</v>
      </c>
      <c r="AH371" s="36">
        <v>0.629032258064516</v>
      </c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26">
        <v>0.6</v>
      </c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21" t="s">
        <v>548</v>
      </c>
      <c r="BF371" s="21">
        <v>1164.0</v>
      </c>
      <c r="BG371" s="21">
        <v>30.0</v>
      </c>
      <c r="BH371" s="26">
        <v>0.6</v>
      </c>
      <c r="BI371" s="27">
        <v>0.634615384615385</v>
      </c>
      <c r="BJ371" s="30">
        <f t="shared" si="11"/>
        <v>0.6298604445</v>
      </c>
      <c r="BK371" s="36">
        <v>0.629032258064516</v>
      </c>
      <c r="BL371" s="31">
        <f t="shared" si="12"/>
        <v>-0.0008281863965</v>
      </c>
      <c r="BM371" s="1"/>
      <c r="BN371" s="31">
        <v>-3.94537143227902E-4</v>
      </c>
      <c r="BO371" s="1"/>
      <c r="BP371" s="1"/>
      <c r="BQ371" s="1">
        <f t="shared" si="15"/>
        <v>370</v>
      </c>
      <c r="BR371" s="1">
        <f t="shared" si="13"/>
        <v>0.4562268804</v>
      </c>
      <c r="BS371" s="1">
        <v>0.6111111111111112</v>
      </c>
      <c r="BT371" s="1">
        <v>0.6578947368421053</v>
      </c>
      <c r="BU371" s="1">
        <v>0.6538461538461539</v>
      </c>
      <c r="BV371" s="1"/>
      <c r="BW371" s="1"/>
    </row>
    <row r="372" ht="12.0" customHeight="1">
      <c r="A372" s="39"/>
      <c r="B372" s="39"/>
      <c r="C372" s="3" t="s">
        <v>415</v>
      </c>
      <c r="D372" s="3">
        <v>525.0</v>
      </c>
      <c r="E372" s="24">
        <v>81.0</v>
      </c>
      <c r="F372" s="25">
        <v>82.0</v>
      </c>
      <c r="G372" s="24">
        <v>646.0</v>
      </c>
      <c r="H372" s="25">
        <v>642.0</v>
      </c>
      <c r="I372" s="26">
        <f t="shared" si="2"/>
        <v>0.4969325153</v>
      </c>
      <c r="J372" s="27">
        <f t="shared" si="3"/>
        <v>0.501552795</v>
      </c>
      <c r="K372" s="28">
        <f t="shared" si="4"/>
        <v>0.5010337698</v>
      </c>
      <c r="L372" s="29">
        <f t="shared" si="5"/>
        <v>0.4982770503</v>
      </c>
      <c r="M372" s="10">
        <f t="shared" si="6"/>
        <v>7.901840491</v>
      </c>
      <c r="N372" s="30">
        <f t="shared" si="7"/>
        <v>0.5006861958</v>
      </c>
      <c r="O372" s="31">
        <f t="shared" si="8"/>
        <v>0.0003475740151</v>
      </c>
      <c r="P372" s="32">
        <f t="shared" si="9"/>
        <v>0.5019506613</v>
      </c>
      <c r="Q372" s="33">
        <f t="shared" si="10"/>
        <v>-0.0003978662636</v>
      </c>
      <c r="R372" s="1"/>
      <c r="S372" s="16">
        <v>0.5019506599139318</v>
      </c>
      <c r="T372" s="16">
        <v>0.5015527950310559</v>
      </c>
      <c r="U372" s="16">
        <v>-3.925922205649801E-4</v>
      </c>
      <c r="V372" s="16">
        <v>-7.989574406708222E-5</v>
      </c>
      <c r="W372" s="1"/>
      <c r="X372" s="1"/>
      <c r="Y372" s="19"/>
      <c r="Z372" s="19"/>
      <c r="AA372" s="19"/>
      <c r="AB372" s="1"/>
      <c r="AC372" s="21" t="s">
        <v>368</v>
      </c>
      <c r="AD372" s="21">
        <v>242.0</v>
      </c>
      <c r="AE372" s="21">
        <v>30.0</v>
      </c>
      <c r="AF372" s="26">
        <v>0.6</v>
      </c>
      <c r="AG372" s="27">
        <v>0.706422018348624</v>
      </c>
      <c r="AH372" s="36">
        <v>0.686567164179104</v>
      </c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26">
        <v>0.6</v>
      </c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21" t="s">
        <v>368</v>
      </c>
      <c r="BF372" s="21">
        <v>242.0</v>
      </c>
      <c r="BG372" s="21">
        <v>30.0</v>
      </c>
      <c r="BH372" s="26">
        <v>0.6</v>
      </c>
      <c r="BI372" s="27">
        <v>0.706422018348624</v>
      </c>
      <c r="BJ372" s="30">
        <f t="shared" si="11"/>
        <v>0.691154587</v>
      </c>
      <c r="BK372" s="36">
        <v>0.686567164179104</v>
      </c>
      <c r="BL372" s="31">
        <f t="shared" si="12"/>
        <v>-0.004587422837</v>
      </c>
      <c r="BM372" s="1"/>
      <c r="BN372" s="31">
        <v>-3.9259222056498E-4</v>
      </c>
      <c r="BO372" s="1"/>
      <c r="BP372" s="1"/>
      <c r="BQ372" s="1">
        <f t="shared" si="15"/>
        <v>371</v>
      </c>
      <c r="BR372" s="1">
        <f t="shared" si="13"/>
        <v>0.457459926</v>
      </c>
      <c r="BS372" s="1">
        <v>0.76</v>
      </c>
      <c r="BT372" s="1">
        <v>0.6369426751592356</v>
      </c>
      <c r="BU372" s="1">
        <v>0.6538461538461539</v>
      </c>
      <c r="BV372" s="1"/>
      <c r="BW372" s="1"/>
    </row>
    <row r="373" ht="12.0" customHeight="1">
      <c r="A373" s="39"/>
      <c r="B373" s="39"/>
      <c r="C373" s="3" t="s">
        <v>280</v>
      </c>
      <c r="D373" s="3">
        <v>528.0</v>
      </c>
      <c r="E373" s="24">
        <v>83.0</v>
      </c>
      <c r="F373" s="25">
        <v>118.0</v>
      </c>
      <c r="G373" s="24">
        <v>855.0</v>
      </c>
      <c r="H373" s="25">
        <v>1320.0</v>
      </c>
      <c r="I373" s="26">
        <f t="shared" si="2"/>
        <v>0.4129353234</v>
      </c>
      <c r="J373" s="27">
        <f t="shared" si="3"/>
        <v>0.3931034483</v>
      </c>
      <c r="K373" s="28">
        <f t="shared" si="4"/>
        <v>0.3947811448</v>
      </c>
      <c r="L373" s="29">
        <f t="shared" si="5"/>
        <v>0.5904882155</v>
      </c>
      <c r="M373" s="10">
        <f t="shared" si="6"/>
        <v>10.82089552</v>
      </c>
      <c r="N373" s="30">
        <f t="shared" si="7"/>
        <v>0.3943299543</v>
      </c>
      <c r="O373" s="31">
        <f t="shared" si="8"/>
        <v>0.0004511904542</v>
      </c>
      <c r="P373" s="32">
        <f t="shared" si="9"/>
        <v>0.3936104662</v>
      </c>
      <c r="Q373" s="33">
        <f t="shared" si="10"/>
        <v>-0.0005070179199</v>
      </c>
      <c r="R373" s="1"/>
      <c r="S373" s="16">
        <v>0.3936104652597961</v>
      </c>
      <c r="T373" s="16">
        <v>0.3931034482758621</v>
      </c>
      <c r="U373" s="16">
        <v>-3.8832455226589513E-4</v>
      </c>
      <c r="V373" s="16">
        <v>-5.116411475669658E-5</v>
      </c>
      <c r="W373" s="1"/>
      <c r="X373" s="1"/>
      <c r="Y373" s="19"/>
      <c r="Z373" s="19"/>
      <c r="AA373" s="19"/>
      <c r="AB373" s="1"/>
      <c r="AC373" s="21" t="s">
        <v>549</v>
      </c>
      <c r="AD373" s="21">
        <v>783.0</v>
      </c>
      <c r="AE373" s="21">
        <v>30.0</v>
      </c>
      <c r="AF373" s="26">
        <v>0.6</v>
      </c>
      <c r="AG373" s="27">
        <v>0.724137931034483</v>
      </c>
      <c r="AH373" s="36">
        <v>0.705882352941176</v>
      </c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26">
        <v>0.6</v>
      </c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21" t="s">
        <v>549</v>
      </c>
      <c r="BF373" s="21">
        <v>783.0</v>
      </c>
      <c r="BG373" s="21">
        <v>30.0</v>
      </c>
      <c r="BH373" s="26">
        <v>0.6</v>
      </c>
      <c r="BI373" s="27">
        <v>0.724137931034483</v>
      </c>
      <c r="BJ373" s="30">
        <f t="shared" si="11"/>
        <v>0.7062768901</v>
      </c>
      <c r="BK373" s="36">
        <v>0.705882352941176</v>
      </c>
      <c r="BL373" s="31">
        <f t="shared" si="12"/>
        <v>-0.0003945371432</v>
      </c>
      <c r="BM373" s="1"/>
      <c r="BN373" s="31">
        <v>-3.88324552265895E-4</v>
      </c>
      <c r="BO373" s="1"/>
      <c r="BP373" s="1"/>
      <c r="BQ373" s="1">
        <f t="shared" si="15"/>
        <v>372</v>
      </c>
      <c r="BR373" s="1">
        <f t="shared" si="13"/>
        <v>0.4586929716</v>
      </c>
      <c r="BS373" s="1">
        <v>0.47115384615384615</v>
      </c>
      <c r="BT373" s="1">
        <v>0.6695825049701789</v>
      </c>
      <c r="BU373" s="1">
        <v>0.654425266250459</v>
      </c>
      <c r="BV373" s="1"/>
      <c r="BW373" s="1"/>
    </row>
    <row r="374" ht="12.0" customHeight="1">
      <c r="A374" s="39"/>
      <c r="B374" s="39"/>
      <c r="C374" s="3" t="s">
        <v>393</v>
      </c>
      <c r="D374" s="3">
        <v>529.0</v>
      </c>
      <c r="E374" s="24">
        <v>129.0</v>
      </c>
      <c r="F374" s="25">
        <v>144.0</v>
      </c>
      <c r="G374" s="24">
        <v>783.0</v>
      </c>
      <c r="H374" s="25">
        <v>812.0</v>
      </c>
      <c r="I374" s="26">
        <f t="shared" si="2"/>
        <v>0.4725274725</v>
      </c>
      <c r="J374" s="27">
        <f t="shared" si="3"/>
        <v>0.4909090909</v>
      </c>
      <c r="K374" s="28">
        <f t="shared" si="4"/>
        <v>0.4882226981</v>
      </c>
      <c r="L374" s="29">
        <f t="shared" si="5"/>
        <v>0.5037473233</v>
      </c>
      <c r="M374" s="10">
        <f t="shared" si="6"/>
        <v>5.842490842</v>
      </c>
      <c r="N374" s="30">
        <f t="shared" si="7"/>
        <v>0.4882115513</v>
      </c>
      <c r="O374" s="31">
        <f t="shared" si="8"/>
        <v>0.00001114680773</v>
      </c>
      <c r="P374" s="32">
        <f t="shared" si="9"/>
        <v>0.4909217818</v>
      </c>
      <c r="Q374" s="33">
        <f t="shared" si="10"/>
        <v>-0.00001269091561</v>
      </c>
      <c r="R374" s="1"/>
      <c r="S374" s="16">
        <v>0.4909217805830251</v>
      </c>
      <c r="T374" s="16">
        <v>0.4909090909090909</v>
      </c>
      <c r="U374" s="16">
        <v>-3.868086230996992E-4</v>
      </c>
      <c r="V374" s="16">
        <v>-3.9097246118058315E-5</v>
      </c>
      <c r="W374" s="1"/>
      <c r="X374" s="1"/>
      <c r="Y374" s="19"/>
      <c r="Z374" s="19"/>
      <c r="AA374" s="19"/>
      <c r="AB374" s="1"/>
      <c r="AC374" s="21" t="s">
        <v>550</v>
      </c>
      <c r="AD374" s="21">
        <v>776.0</v>
      </c>
      <c r="AE374" s="21">
        <v>30.0</v>
      </c>
      <c r="AF374" s="26">
        <v>0.6</v>
      </c>
      <c r="AG374" s="27">
        <v>0.765957446808511</v>
      </c>
      <c r="AH374" s="36">
        <v>0.75</v>
      </c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26">
        <v>0.6</v>
      </c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21" t="s">
        <v>550</v>
      </c>
      <c r="BF374" s="21">
        <v>776.0</v>
      </c>
      <c r="BG374" s="21">
        <v>30.0</v>
      </c>
      <c r="BH374" s="26">
        <v>0.6</v>
      </c>
      <c r="BI374" s="27">
        <v>0.765957446808511</v>
      </c>
      <c r="BJ374" s="30">
        <f t="shared" si="11"/>
        <v>0.7419740287</v>
      </c>
      <c r="BK374" s="36">
        <v>0.75</v>
      </c>
      <c r="BL374" s="31">
        <f t="shared" si="12"/>
        <v>0.008025971251</v>
      </c>
      <c r="BM374" s="1"/>
      <c r="BN374" s="31">
        <v>-3.86808623099699E-4</v>
      </c>
      <c r="BO374" s="1"/>
      <c r="BP374" s="1"/>
      <c r="BQ374" s="1">
        <f t="shared" si="15"/>
        <v>373</v>
      </c>
      <c r="BR374" s="1">
        <f t="shared" si="13"/>
        <v>0.4599260173</v>
      </c>
      <c r="BS374" s="1">
        <v>0.5984848484848485</v>
      </c>
      <c r="BT374" s="1">
        <v>0.6653439153439153</v>
      </c>
      <c r="BU374" s="1">
        <v>0.6554054054054054</v>
      </c>
      <c r="BV374" s="1"/>
      <c r="BW374" s="1"/>
    </row>
    <row r="375" ht="12.0" customHeight="1">
      <c r="A375" s="39"/>
      <c r="B375" s="39"/>
      <c r="C375" s="3" t="s">
        <v>381</v>
      </c>
      <c r="D375" s="3">
        <v>530.0</v>
      </c>
      <c r="E375" s="24">
        <v>215.0</v>
      </c>
      <c r="F375" s="25">
        <v>247.0</v>
      </c>
      <c r="G375" s="24">
        <v>1850.0</v>
      </c>
      <c r="H375" s="25">
        <v>1732.0</v>
      </c>
      <c r="I375" s="26">
        <f t="shared" si="2"/>
        <v>0.4653679654</v>
      </c>
      <c r="J375" s="27">
        <f t="shared" si="3"/>
        <v>0.5164712451</v>
      </c>
      <c r="K375" s="28">
        <f t="shared" si="4"/>
        <v>0.5106330366</v>
      </c>
      <c r="L375" s="29">
        <f t="shared" si="5"/>
        <v>0.4814540059</v>
      </c>
      <c r="M375" s="10">
        <f t="shared" si="6"/>
        <v>7.753246753</v>
      </c>
      <c r="N375" s="30">
        <f t="shared" si="7"/>
        <v>0.5098083495</v>
      </c>
      <c r="O375" s="31">
        <f t="shared" si="8"/>
        <v>0.0008246871435</v>
      </c>
      <c r="P375" s="32">
        <f t="shared" si="9"/>
        <v>0.5174086893</v>
      </c>
      <c r="Q375" s="33">
        <f t="shared" si="10"/>
        <v>-0.0009374442347</v>
      </c>
      <c r="R375" s="1"/>
      <c r="S375" s="16">
        <v>0.5174086881466913</v>
      </c>
      <c r="T375" s="16">
        <v>0.5164712451144612</v>
      </c>
      <c r="U375" s="16">
        <v>-3.864173297547513E-4</v>
      </c>
      <c r="V375" s="16">
        <v>-3.7973349757747243E-5</v>
      </c>
      <c r="W375" s="1"/>
      <c r="X375" s="1"/>
      <c r="Y375" s="19"/>
      <c r="Z375" s="19"/>
      <c r="AA375" s="19"/>
      <c r="AB375" s="1"/>
      <c r="AC375" s="21" t="s">
        <v>551</v>
      </c>
      <c r="AD375" s="21">
        <v>802.0</v>
      </c>
      <c r="AE375" s="21">
        <v>30.0</v>
      </c>
      <c r="AF375" s="26">
        <v>0.6</v>
      </c>
      <c r="AG375" s="27">
        <v>0.826086956521739</v>
      </c>
      <c r="AH375" s="36">
        <v>0.785714285714286</v>
      </c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26">
        <v>0.6</v>
      </c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21" t="s">
        <v>551</v>
      </c>
      <c r="BF375" s="21">
        <v>802.0</v>
      </c>
      <c r="BG375" s="21">
        <v>30.0</v>
      </c>
      <c r="BH375" s="26">
        <v>0.6</v>
      </c>
      <c r="BI375" s="27">
        <v>0.826086956521739</v>
      </c>
      <c r="BJ375" s="30">
        <f t="shared" si="11"/>
        <v>0.7933005782</v>
      </c>
      <c r="BK375" s="36">
        <v>0.785714285714286</v>
      </c>
      <c r="BL375" s="31">
        <f t="shared" si="12"/>
        <v>-0.007586292526</v>
      </c>
      <c r="BM375" s="1"/>
      <c r="BN375" s="31">
        <v>-3.86417329754751E-4</v>
      </c>
      <c r="BO375" s="1"/>
      <c r="BP375" s="1"/>
      <c r="BQ375" s="1">
        <f t="shared" si="15"/>
        <v>374</v>
      </c>
      <c r="BR375" s="1">
        <f t="shared" si="13"/>
        <v>0.4611590629</v>
      </c>
      <c r="BS375" s="1">
        <v>0.6443514644351465</v>
      </c>
      <c r="BT375" s="1">
        <v>0.6581196581196581</v>
      </c>
      <c r="BU375" s="1">
        <v>0.6555727554179567</v>
      </c>
      <c r="BV375" s="1"/>
      <c r="BW375" s="1"/>
    </row>
    <row r="376" ht="12.0" customHeight="1">
      <c r="A376" s="39"/>
      <c r="B376" s="39"/>
      <c r="C376" s="3" t="s">
        <v>135</v>
      </c>
      <c r="D376" s="3">
        <v>532.0</v>
      </c>
      <c r="E376" s="24">
        <v>60.0</v>
      </c>
      <c r="F376" s="25">
        <v>128.0</v>
      </c>
      <c r="G376" s="24">
        <v>654.0</v>
      </c>
      <c r="H376" s="25">
        <v>1182.0</v>
      </c>
      <c r="I376" s="26">
        <f t="shared" si="2"/>
        <v>0.3191489362</v>
      </c>
      <c r="J376" s="27">
        <f t="shared" si="3"/>
        <v>0.3562091503</v>
      </c>
      <c r="K376" s="28">
        <f t="shared" si="4"/>
        <v>0.3527667984</v>
      </c>
      <c r="L376" s="29">
        <f t="shared" si="5"/>
        <v>0.6136363636</v>
      </c>
      <c r="M376" s="10">
        <f t="shared" si="6"/>
        <v>9.765957447</v>
      </c>
      <c r="N376" s="30">
        <f t="shared" si="7"/>
        <v>0.3508913696</v>
      </c>
      <c r="O376" s="31">
        <f t="shared" si="8"/>
        <v>0.0018754288</v>
      </c>
      <c r="P376" s="32">
        <f t="shared" si="9"/>
        <v>0.358274407</v>
      </c>
      <c r="Q376" s="33">
        <f t="shared" si="10"/>
        <v>-0.002065256645</v>
      </c>
      <c r="R376" s="1"/>
      <c r="S376" s="16">
        <v>0.3582744064236154</v>
      </c>
      <c r="T376" s="16">
        <v>0.3562091503267974</v>
      </c>
      <c r="U376" s="16">
        <v>-3.8505437240254903E-4</v>
      </c>
      <c r="V376" s="16">
        <v>-3.680941979999908E-5</v>
      </c>
      <c r="W376" s="1"/>
      <c r="X376" s="1"/>
      <c r="Y376" s="19"/>
      <c r="Z376" s="19"/>
      <c r="AA376" s="19"/>
      <c r="AB376" s="1"/>
      <c r="AC376" s="21" t="s">
        <v>552</v>
      </c>
      <c r="AD376" s="21">
        <v>881.0</v>
      </c>
      <c r="AE376" s="21">
        <v>30.0</v>
      </c>
      <c r="AF376" s="26">
        <v>0.6</v>
      </c>
      <c r="AG376" s="27">
        <v>0.853801169590643</v>
      </c>
      <c r="AH376" s="36">
        <v>0.81592039800995</v>
      </c>
      <c r="AI376" s="1"/>
      <c r="AJ376" s="1"/>
      <c r="AK376" s="1"/>
      <c r="AL376" s="1"/>
      <c r="AM376" s="1"/>
      <c r="AN376" s="1"/>
      <c r="AO376" s="1" t="s">
        <v>23</v>
      </c>
      <c r="AP376" s="1" t="s">
        <v>7</v>
      </c>
      <c r="AQ376" s="1" t="s">
        <v>24</v>
      </c>
      <c r="AR376" s="1" t="s">
        <v>25</v>
      </c>
      <c r="AS376" s="26">
        <v>0.6</v>
      </c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21" t="s">
        <v>552</v>
      </c>
      <c r="BF376" s="21">
        <v>881.0</v>
      </c>
      <c r="BG376" s="21">
        <v>30.0</v>
      </c>
      <c r="BH376" s="26">
        <v>0.6</v>
      </c>
      <c r="BI376" s="27">
        <v>0.853801169590643</v>
      </c>
      <c r="BJ376" s="30">
        <f t="shared" si="11"/>
        <v>0.8169574305</v>
      </c>
      <c r="BK376" s="36">
        <v>0.81592039800995</v>
      </c>
      <c r="BL376" s="31">
        <f t="shared" si="12"/>
        <v>-0.001037032506</v>
      </c>
      <c r="BM376" s="1"/>
      <c r="BN376" s="31">
        <v>-3.8505437240266E-4</v>
      </c>
      <c r="BO376" s="1"/>
      <c r="BP376" s="1"/>
      <c r="BQ376" s="1">
        <f t="shared" si="15"/>
        <v>375</v>
      </c>
      <c r="BR376" s="1">
        <f t="shared" si="13"/>
        <v>0.4623921085</v>
      </c>
      <c r="BS376" s="1">
        <v>0.5357142857142857</v>
      </c>
      <c r="BT376" s="1">
        <v>0.6648793565683646</v>
      </c>
      <c r="BU376" s="1">
        <v>0.655860349127182</v>
      </c>
      <c r="BV376" s="1"/>
      <c r="BW376" s="1"/>
    </row>
    <row r="377" ht="12.0" customHeight="1">
      <c r="A377" s="39"/>
      <c r="B377" s="39"/>
      <c r="C377" s="3" t="s">
        <v>178</v>
      </c>
      <c r="D377" s="3">
        <v>534.0</v>
      </c>
      <c r="E377" s="24">
        <v>35.0</v>
      </c>
      <c r="F377" s="25">
        <v>67.0</v>
      </c>
      <c r="G377" s="24">
        <v>397.0</v>
      </c>
      <c r="H377" s="25">
        <v>430.0</v>
      </c>
      <c r="I377" s="26">
        <f t="shared" si="2"/>
        <v>0.3431372549</v>
      </c>
      <c r="J377" s="27">
        <f t="shared" si="3"/>
        <v>0.4800483676</v>
      </c>
      <c r="K377" s="28">
        <f t="shared" si="4"/>
        <v>0.4650161464</v>
      </c>
      <c r="L377" s="29">
        <f t="shared" si="5"/>
        <v>0.5005382131</v>
      </c>
      <c r="M377" s="10">
        <f t="shared" si="6"/>
        <v>8.107843137</v>
      </c>
      <c r="N377" s="30">
        <f t="shared" si="7"/>
        <v>0.4651799069</v>
      </c>
      <c r="O377" s="31">
        <f t="shared" si="8"/>
        <v>-0.0001637604602</v>
      </c>
      <c r="P377" s="32">
        <f t="shared" si="9"/>
        <v>0.4798671026</v>
      </c>
      <c r="Q377" s="33">
        <f t="shared" si="10"/>
        <v>0.0001812649695</v>
      </c>
      <c r="R377" s="1"/>
      <c r="S377" s="16">
        <v>0.47986710198759724</v>
      </c>
      <c r="T377" s="16">
        <v>0.4800483675937122</v>
      </c>
      <c r="U377" s="16">
        <v>-3.724756498016957E-4</v>
      </c>
      <c r="V377" s="16">
        <v>-3.501129899863287E-5</v>
      </c>
      <c r="W377" s="1"/>
      <c r="X377" s="1"/>
      <c r="Y377" s="19"/>
      <c r="Z377" s="19"/>
      <c r="AA377" s="19"/>
      <c r="AB377" s="1"/>
      <c r="AC377" s="21" t="s">
        <v>553</v>
      </c>
      <c r="AD377" s="21">
        <v>714.0</v>
      </c>
      <c r="AE377" s="21">
        <v>30.0</v>
      </c>
      <c r="AF377" s="26">
        <v>0.60126582278481</v>
      </c>
      <c r="AG377" s="27">
        <v>0.588235294117647</v>
      </c>
      <c r="AH377" s="36">
        <v>0.590465872156013</v>
      </c>
      <c r="AI377" s="1"/>
      <c r="AJ377" s="1"/>
      <c r="AK377" s="1"/>
      <c r="AL377" s="1"/>
      <c r="AM377" s="1"/>
      <c r="AN377" s="1"/>
      <c r="AO377" s="1">
        <v>8.0</v>
      </c>
      <c r="AP377" s="16">
        <f>16.85%</f>
        <v>0.1685</v>
      </c>
      <c r="AQ377" s="1">
        <v>0.9021314</v>
      </c>
      <c r="AR377" s="1">
        <v>0.0196623</v>
      </c>
      <c r="AS377" s="26">
        <v>0.60126582278481</v>
      </c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21" t="s">
        <v>553</v>
      </c>
      <c r="BF377" s="21">
        <v>714.0</v>
      </c>
      <c r="BG377" s="21">
        <v>30.0</v>
      </c>
      <c r="BH377" s="26">
        <v>0.60126582278481</v>
      </c>
      <c r="BI377" s="27">
        <v>0.588235294117647</v>
      </c>
      <c r="BJ377" s="30">
        <f t="shared" si="11"/>
        <v>0.5904646349</v>
      </c>
      <c r="BK377" s="36">
        <v>0.590465872156013</v>
      </c>
      <c r="BL377" s="31">
        <f t="shared" si="12"/>
        <v>0.000001237239279</v>
      </c>
      <c r="BM377" s="1"/>
      <c r="BN377" s="31">
        <v>-3.72475649801696E-4</v>
      </c>
      <c r="BO377" s="1"/>
      <c r="BP377" s="1"/>
      <c r="BQ377" s="1">
        <f t="shared" si="15"/>
        <v>376</v>
      </c>
      <c r="BR377" s="1">
        <f t="shared" si="13"/>
        <v>0.4636251541</v>
      </c>
      <c r="BS377" s="1">
        <v>0.6129032258064516</v>
      </c>
      <c r="BT377" s="1">
        <v>0.6666666666666666</v>
      </c>
      <c r="BU377" s="1">
        <v>0.6560509554140127</v>
      </c>
      <c r="BV377" s="1"/>
      <c r="BW377" s="1"/>
    </row>
    <row r="378" ht="12.0" customHeight="1">
      <c r="A378" s="39"/>
      <c r="B378" s="39"/>
      <c r="C378" s="3" t="s">
        <v>241</v>
      </c>
      <c r="D378" s="3">
        <v>535.0</v>
      </c>
      <c r="E378" s="24">
        <v>45.0</v>
      </c>
      <c r="F378" s="25">
        <v>71.0</v>
      </c>
      <c r="G378" s="24">
        <v>337.0</v>
      </c>
      <c r="H378" s="25">
        <v>665.0</v>
      </c>
      <c r="I378" s="26">
        <f t="shared" si="2"/>
        <v>0.3879310345</v>
      </c>
      <c r="J378" s="27">
        <f t="shared" si="3"/>
        <v>0.3363273453</v>
      </c>
      <c r="K378" s="28">
        <f t="shared" si="4"/>
        <v>0.3416815742</v>
      </c>
      <c r="L378" s="29">
        <f t="shared" si="5"/>
        <v>0.6350626118</v>
      </c>
      <c r="M378" s="10">
        <f t="shared" si="6"/>
        <v>8.637931034</v>
      </c>
      <c r="N378" s="30">
        <f t="shared" si="7"/>
        <v>0.3405682363</v>
      </c>
      <c r="O378" s="31">
        <f t="shared" si="8"/>
        <v>0.001113337925</v>
      </c>
      <c r="P378" s="32">
        <f t="shared" si="9"/>
        <v>0.3375716579</v>
      </c>
      <c r="Q378" s="33">
        <f t="shared" si="10"/>
        <v>-0.001244312548</v>
      </c>
      <c r="R378" s="1"/>
      <c r="S378" s="16">
        <v>0.337571657035679</v>
      </c>
      <c r="T378" s="16">
        <v>0.33632734530938124</v>
      </c>
      <c r="U378" s="16">
        <v>-3.7207528836391557E-4</v>
      </c>
      <c r="V378" s="16">
        <v>-2.26143188667427E-5</v>
      </c>
      <c r="W378" s="1"/>
      <c r="X378" s="1"/>
      <c r="Y378" s="19"/>
      <c r="Z378" s="19"/>
      <c r="AA378" s="19"/>
      <c r="AB378" s="1"/>
      <c r="AC378" s="21" t="s">
        <v>554</v>
      </c>
      <c r="AD378" s="21">
        <v>697.0</v>
      </c>
      <c r="AE378" s="21">
        <v>30.0</v>
      </c>
      <c r="AF378" s="26">
        <v>0.601398601398601</v>
      </c>
      <c r="AG378" s="27">
        <v>0.576627011896431</v>
      </c>
      <c r="AH378" s="36">
        <v>0.578880407124682</v>
      </c>
      <c r="AI378" s="1"/>
      <c r="AJ378" s="1"/>
      <c r="AK378" s="1"/>
      <c r="AL378" s="1"/>
      <c r="AM378" s="1"/>
      <c r="AN378" s="1"/>
      <c r="AO378" s="1">
        <v>11.0</v>
      </c>
      <c r="AP378" s="16">
        <f>23.376666666%</f>
        <v>0.2337666667</v>
      </c>
      <c r="AQ378" s="1">
        <v>0.9365345</v>
      </c>
      <c r="AR378" s="1">
        <v>0.0128751</v>
      </c>
      <c r="AS378" s="26">
        <v>0.601398601398601</v>
      </c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21" t="s">
        <v>554</v>
      </c>
      <c r="BF378" s="21">
        <v>697.0</v>
      </c>
      <c r="BG378" s="21">
        <v>30.0</v>
      </c>
      <c r="BH378" s="26">
        <v>0.601398601398601</v>
      </c>
      <c r="BI378" s="27">
        <v>0.576627011896431</v>
      </c>
      <c r="BJ378" s="30">
        <f t="shared" si="11"/>
        <v>0.580579363</v>
      </c>
      <c r="BK378" s="36">
        <v>0.578880407124682</v>
      </c>
      <c r="BL378" s="31">
        <f t="shared" si="12"/>
        <v>-0.00169895591</v>
      </c>
      <c r="BM378" s="1"/>
      <c r="BN378" s="31">
        <v>-3.72075288363916E-4</v>
      </c>
      <c r="BO378" s="1"/>
      <c r="BP378" s="1"/>
      <c r="BQ378" s="1">
        <f t="shared" si="15"/>
        <v>377</v>
      </c>
      <c r="BR378" s="1">
        <f t="shared" si="13"/>
        <v>0.4648581998</v>
      </c>
      <c r="BS378" s="1">
        <v>0.5528846153846154</v>
      </c>
      <c r="BT378" s="1">
        <v>0.6695869837296621</v>
      </c>
      <c r="BU378" s="1">
        <v>0.6561461794019934</v>
      </c>
      <c r="BV378" s="1"/>
      <c r="BW378" s="1"/>
    </row>
    <row r="379" ht="12.0" customHeight="1">
      <c r="A379" s="39"/>
      <c r="B379" s="39"/>
      <c r="C379" s="3" t="s">
        <v>257</v>
      </c>
      <c r="D379" s="3">
        <v>536.0</v>
      </c>
      <c r="E379" s="24">
        <v>112.0</v>
      </c>
      <c r="F379" s="25">
        <v>169.0</v>
      </c>
      <c r="G379" s="24">
        <v>1366.0</v>
      </c>
      <c r="H379" s="25">
        <v>1788.0</v>
      </c>
      <c r="I379" s="26">
        <f t="shared" si="2"/>
        <v>0.3985765125</v>
      </c>
      <c r="J379" s="27">
        <f t="shared" si="3"/>
        <v>0.4331008244</v>
      </c>
      <c r="K379" s="28">
        <f t="shared" si="4"/>
        <v>0.4302765648</v>
      </c>
      <c r="L379" s="29">
        <f t="shared" si="5"/>
        <v>0.5531295488</v>
      </c>
      <c r="M379" s="10">
        <f t="shared" si="6"/>
        <v>11.22419929</v>
      </c>
      <c r="N379" s="30">
        <f t="shared" si="7"/>
        <v>0.4283060277</v>
      </c>
      <c r="O379" s="31">
        <f t="shared" si="8"/>
        <v>0.001970537036</v>
      </c>
      <c r="P379" s="32">
        <f t="shared" si="9"/>
        <v>0.4353082733</v>
      </c>
      <c r="Q379" s="33">
        <f t="shared" si="10"/>
        <v>-0.00220744894</v>
      </c>
      <c r="R379" s="1"/>
      <c r="S379" s="16">
        <v>0.4353082724206634</v>
      </c>
      <c r="T379" s="16">
        <v>0.4331008243500317</v>
      </c>
      <c r="U379" s="16">
        <v>-3.696433292733614E-4</v>
      </c>
      <c r="V379" s="16">
        <v>-1.26896739341964E-5</v>
      </c>
      <c r="W379" s="1"/>
      <c r="X379" s="1"/>
      <c r="Y379" s="19"/>
      <c r="Z379" s="19"/>
      <c r="AA379" s="19"/>
      <c r="AB379" s="1"/>
      <c r="AC379" s="21" t="s">
        <v>281</v>
      </c>
      <c r="AD379" s="21">
        <v>167.0</v>
      </c>
      <c r="AE379" s="21">
        <v>30.0</v>
      </c>
      <c r="AF379" s="26">
        <v>0.603053435114504</v>
      </c>
      <c r="AG379" s="27">
        <v>0.591710758377425</v>
      </c>
      <c r="AH379" s="36">
        <v>0.593839541547278</v>
      </c>
      <c r="AI379" s="1"/>
      <c r="AJ379" s="1"/>
      <c r="AK379" s="1"/>
      <c r="AL379" s="1"/>
      <c r="AM379" s="1"/>
      <c r="AN379" s="1"/>
      <c r="AO379" s="1">
        <v>12.0</v>
      </c>
      <c r="AP379" s="16">
        <f>25.18%</f>
        <v>0.2518</v>
      </c>
      <c r="AQ379" s="1">
        <v>0.8973886</v>
      </c>
      <c r="AR379" s="1">
        <v>0.02544337</v>
      </c>
      <c r="AS379" s="26">
        <v>0.603053435114504</v>
      </c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21" t="s">
        <v>281</v>
      </c>
      <c r="BF379" s="21">
        <v>167.0</v>
      </c>
      <c r="BG379" s="21">
        <v>30.0</v>
      </c>
      <c r="BH379" s="26">
        <v>0.603053435114504</v>
      </c>
      <c r="BI379" s="27">
        <v>0.591710758377425</v>
      </c>
      <c r="BJ379" s="30">
        <f t="shared" si="11"/>
        <v>0.5937045279</v>
      </c>
      <c r="BK379" s="36">
        <v>0.593839541547278</v>
      </c>
      <c r="BL379" s="31">
        <f t="shared" si="12"/>
        <v>0.0001350136369</v>
      </c>
      <c r="BM379" s="1"/>
      <c r="BN379" s="31">
        <v>-3.69643329273361E-4</v>
      </c>
      <c r="BO379" s="1"/>
      <c r="BP379" s="1"/>
      <c r="BQ379" s="1">
        <f t="shared" si="15"/>
        <v>378</v>
      </c>
      <c r="BR379" s="1">
        <f t="shared" si="13"/>
        <v>0.4660912454</v>
      </c>
      <c r="BS379" s="1">
        <v>0.5439330543933054</v>
      </c>
      <c r="BT379" s="1">
        <v>0.6723229959040374</v>
      </c>
      <c r="BU379" s="1">
        <v>0.6565708418891171</v>
      </c>
      <c r="BV379" s="1"/>
      <c r="BW379" s="1"/>
    </row>
    <row r="380" ht="12.0" customHeight="1">
      <c r="A380" s="39"/>
      <c r="B380" s="39"/>
      <c r="C380" s="3" t="s">
        <v>268</v>
      </c>
      <c r="D380" s="3">
        <v>537.0</v>
      </c>
      <c r="E380" s="24">
        <v>109.0</v>
      </c>
      <c r="F380" s="25">
        <v>158.0</v>
      </c>
      <c r="G380" s="24">
        <v>1230.0</v>
      </c>
      <c r="H380" s="25">
        <v>1654.0</v>
      </c>
      <c r="I380" s="26">
        <f t="shared" si="2"/>
        <v>0.4082397004</v>
      </c>
      <c r="J380" s="27">
        <f t="shared" si="3"/>
        <v>0.4264909847</v>
      </c>
      <c r="K380" s="28">
        <f t="shared" si="4"/>
        <v>0.4249444621</v>
      </c>
      <c r="L380" s="29">
        <f t="shared" si="5"/>
        <v>0.5595049191</v>
      </c>
      <c r="M380" s="10">
        <f t="shared" si="6"/>
        <v>10.80149813</v>
      </c>
      <c r="N380" s="30">
        <f t="shared" si="7"/>
        <v>0.4234980688</v>
      </c>
      <c r="O380" s="31">
        <f t="shared" si="8"/>
        <v>0.001446393243</v>
      </c>
      <c r="P380" s="32">
        <f t="shared" si="9"/>
        <v>0.4281146835</v>
      </c>
      <c r="Q380" s="33">
        <f t="shared" si="10"/>
        <v>-0.00162369871</v>
      </c>
      <c r="R380" s="1"/>
      <c r="S380" s="16">
        <v>0.4281146825393087</v>
      </c>
      <c r="T380" s="16">
        <v>0.4264909847434119</v>
      </c>
      <c r="U380" s="16">
        <v>-3.581156033068966E-4</v>
      </c>
      <c r="V380" s="16">
        <v>-9.550678863878836E-6</v>
      </c>
      <c r="W380" s="1"/>
      <c r="X380" s="1"/>
      <c r="Y380" s="19"/>
      <c r="Z380" s="19"/>
      <c r="AA380" s="19"/>
      <c r="AB380" s="1"/>
      <c r="AC380" s="21" t="s">
        <v>555</v>
      </c>
      <c r="AD380" s="21">
        <v>1081.0</v>
      </c>
      <c r="AE380" s="21">
        <v>30.0</v>
      </c>
      <c r="AF380" s="26">
        <v>0.603896103896104</v>
      </c>
      <c r="AG380" s="27">
        <v>0.559598494353827</v>
      </c>
      <c r="AH380" s="36">
        <v>0.56677181913775</v>
      </c>
      <c r="AI380" s="1"/>
      <c r="AJ380" s="1"/>
      <c r="AK380" s="1"/>
      <c r="AL380" s="1"/>
      <c r="AM380" s="1"/>
      <c r="AN380" s="1"/>
      <c r="AO380" s="1">
        <v>13.0</v>
      </c>
      <c r="AP380" s="16">
        <f t="shared" ref="AP380:AP381" si="47">0.01+(2*AO380)/100</f>
        <v>0.27</v>
      </c>
      <c r="AQ380" s="1">
        <v>0.90695238</v>
      </c>
      <c r="AR380" s="1">
        <v>0.0228222</v>
      </c>
      <c r="AS380" s="26">
        <v>0.603896103896104</v>
      </c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21" t="s">
        <v>555</v>
      </c>
      <c r="BF380" s="21">
        <v>1081.0</v>
      </c>
      <c r="BG380" s="21">
        <v>30.0</v>
      </c>
      <c r="BH380" s="26">
        <v>0.603896103896104</v>
      </c>
      <c r="BI380" s="27">
        <v>0.559598494353827</v>
      </c>
      <c r="BJ380" s="30">
        <f t="shared" si="11"/>
        <v>0.5664473788</v>
      </c>
      <c r="BK380" s="36">
        <v>0.56677181913775</v>
      </c>
      <c r="BL380" s="31">
        <f t="shared" si="12"/>
        <v>0.000324440342</v>
      </c>
      <c r="BM380" s="1"/>
      <c r="BN380" s="31">
        <v>-3.58115603307008E-4</v>
      </c>
      <c r="BO380" s="1"/>
      <c r="BP380" s="1"/>
      <c r="BQ380" s="1">
        <f t="shared" si="15"/>
        <v>379</v>
      </c>
      <c r="BR380" s="1">
        <f t="shared" si="13"/>
        <v>0.467324291</v>
      </c>
      <c r="BS380" s="1">
        <v>0.625</v>
      </c>
      <c r="BT380" s="1">
        <v>0.6683417085427136</v>
      </c>
      <c r="BU380" s="1">
        <v>0.6577946768060836</v>
      </c>
      <c r="BV380" s="1"/>
      <c r="BW380" s="1"/>
    </row>
    <row r="381" ht="12.0" customHeight="1">
      <c r="A381" s="39"/>
      <c r="B381" s="39"/>
      <c r="C381" s="3" t="s">
        <v>153</v>
      </c>
      <c r="D381" s="3">
        <v>538.0</v>
      </c>
      <c r="E381" s="24">
        <v>11.0</v>
      </c>
      <c r="F381" s="25">
        <v>22.0</v>
      </c>
      <c r="G381" s="24">
        <v>76.0</v>
      </c>
      <c r="H381" s="25">
        <v>203.0</v>
      </c>
      <c r="I381" s="26">
        <f t="shared" si="2"/>
        <v>0.3333333333</v>
      </c>
      <c r="J381" s="27">
        <f t="shared" si="3"/>
        <v>0.2724014337</v>
      </c>
      <c r="K381" s="28">
        <f t="shared" si="4"/>
        <v>0.2788461538</v>
      </c>
      <c r="L381" s="29">
        <f t="shared" si="5"/>
        <v>0.6858974359</v>
      </c>
      <c r="M381" s="10">
        <f t="shared" si="6"/>
        <v>8.454545455</v>
      </c>
      <c r="N381" s="30">
        <f t="shared" si="7"/>
        <v>0.2764161886</v>
      </c>
      <c r="O381" s="31">
        <f t="shared" si="8"/>
        <v>0.002429965244</v>
      </c>
      <c r="P381" s="32">
        <f t="shared" si="9"/>
        <v>0.2750854896</v>
      </c>
      <c r="Q381" s="33">
        <f t="shared" si="10"/>
        <v>-0.002684055866</v>
      </c>
      <c r="R381" s="1"/>
      <c r="S381" s="16">
        <v>0.2750854889586469</v>
      </c>
      <c r="T381" s="16">
        <v>0.2724014336917563</v>
      </c>
      <c r="U381" s="16">
        <v>-3.5213178868942485E-4</v>
      </c>
      <c r="V381" s="16">
        <v>-1.7387919662992246E-6</v>
      </c>
      <c r="W381" s="1"/>
      <c r="X381" s="1"/>
      <c r="Y381" s="19"/>
      <c r="Z381" s="19"/>
      <c r="AA381" s="19"/>
      <c r="AB381" s="1"/>
      <c r="AC381" s="21" t="s">
        <v>327</v>
      </c>
      <c r="AD381" s="21">
        <v>200.0</v>
      </c>
      <c r="AE381" s="21">
        <v>30.0</v>
      </c>
      <c r="AF381" s="26">
        <v>0.604444444444444</v>
      </c>
      <c r="AG381" s="27">
        <v>0.632065775950668</v>
      </c>
      <c r="AH381" s="36">
        <v>0.626878130217028</v>
      </c>
      <c r="AI381" s="1"/>
      <c r="AJ381" s="1"/>
      <c r="AK381" s="1"/>
      <c r="AL381" s="1"/>
      <c r="AM381" s="1"/>
      <c r="AN381" s="1"/>
      <c r="AO381" s="1">
        <v>14.0</v>
      </c>
      <c r="AP381" s="16">
        <f t="shared" si="47"/>
        <v>0.29</v>
      </c>
      <c r="AQ381" s="1">
        <v>0.94231821</v>
      </c>
      <c r="AR381" s="1">
        <v>0.012782237</v>
      </c>
      <c r="AS381" s="26">
        <v>0.604444444444444</v>
      </c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21" t="s">
        <v>327</v>
      </c>
      <c r="BF381" s="21">
        <v>200.0</v>
      </c>
      <c r="BG381" s="21">
        <v>30.0</v>
      </c>
      <c r="BH381" s="26">
        <v>0.604444444444444</v>
      </c>
      <c r="BI381" s="27">
        <v>0.632065775950668</v>
      </c>
      <c r="BJ381" s="30">
        <f t="shared" si="11"/>
        <v>0.6283308604</v>
      </c>
      <c r="BK381" s="36">
        <v>0.626878130217028</v>
      </c>
      <c r="BL381" s="31">
        <f t="shared" si="12"/>
        <v>-0.001452730182</v>
      </c>
      <c r="BM381" s="1"/>
      <c r="BN381" s="31">
        <v>-3.52131788689536E-4</v>
      </c>
      <c r="BO381" s="1"/>
      <c r="BP381" s="1"/>
      <c r="BQ381" s="1">
        <f t="shared" si="15"/>
        <v>380</v>
      </c>
      <c r="BR381" s="1">
        <f t="shared" si="13"/>
        <v>0.4685573366</v>
      </c>
      <c r="BS381" s="1">
        <v>0.6666666666666666</v>
      </c>
      <c r="BT381" s="1">
        <v>0.6574074074074074</v>
      </c>
      <c r="BU381" s="1">
        <v>0.6585365853658537</v>
      </c>
      <c r="BV381" s="1"/>
      <c r="BW381" s="1"/>
    </row>
    <row r="382" ht="12.0" customHeight="1">
      <c r="A382" s="39"/>
      <c r="B382" s="39"/>
      <c r="C382" s="3" t="s">
        <v>92</v>
      </c>
      <c r="D382" s="3">
        <v>539.0</v>
      </c>
      <c r="E382" s="24">
        <v>9.0</v>
      </c>
      <c r="F382" s="25">
        <v>25.0</v>
      </c>
      <c r="G382" s="24">
        <v>127.0</v>
      </c>
      <c r="H382" s="25">
        <v>149.0</v>
      </c>
      <c r="I382" s="26">
        <f t="shared" si="2"/>
        <v>0.2647058824</v>
      </c>
      <c r="J382" s="27">
        <f t="shared" si="3"/>
        <v>0.4601449275</v>
      </c>
      <c r="K382" s="28">
        <f t="shared" si="4"/>
        <v>0.4387096774</v>
      </c>
      <c r="L382" s="29">
        <f t="shared" si="5"/>
        <v>0.5096774194</v>
      </c>
      <c r="M382" s="10">
        <f t="shared" si="6"/>
        <v>8.117647059</v>
      </c>
      <c r="N382" s="30">
        <f t="shared" si="7"/>
        <v>0.4416827759</v>
      </c>
      <c r="O382" s="31">
        <f t="shared" si="8"/>
        <v>-0.002973098464</v>
      </c>
      <c r="P382" s="32">
        <f t="shared" si="9"/>
        <v>0.4569085394</v>
      </c>
      <c r="Q382" s="33">
        <f t="shared" si="10"/>
        <v>0.00323638816</v>
      </c>
      <c r="R382" s="1"/>
      <c r="S382" s="16">
        <v>0.45690853900413814</v>
      </c>
      <c r="T382" s="16">
        <v>0.4601449275362319</v>
      </c>
      <c r="U382" s="16">
        <v>-3.490862062861533E-4</v>
      </c>
      <c r="V382" s="16">
        <v>-1.4498539354645956E-6</v>
      </c>
      <c r="W382" s="1"/>
      <c r="X382" s="1"/>
      <c r="Y382" s="19"/>
      <c r="Z382" s="19"/>
      <c r="AA382" s="19"/>
      <c r="AB382" s="1"/>
      <c r="AC382" s="21" t="s">
        <v>166</v>
      </c>
      <c r="AD382" s="21">
        <v>79.0</v>
      </c>
      <c r="AE382" s="21">
        <v>30.0</v>
      </c>
      <c r="AF382" s="26">
        <v>0.604444444444444</v>
      </c>
      <c r="AG382" s="27">
        <v>0.743169398907104</v>
      </c>
      <c r="AH382" s="36">
        <v>0.726495726495726</v>
      </c>
      <c r="AI382" s="1"/>
      <c r="AJ382" s="1"/>
      <c r="AK382" s="1"/>
      <c r="AL382" s="1"/>
      <c r="AM382" s="1"/>
      <c r="AN382" s="1"/>
      <c r="AO382" s="1">
        <v>15.0</v>
      </c>
      <c r="AP382" s="16">
        <f>30.89%</f>
        <v>0.3089</v>
      </c>
      <c r="AQ382" s="1">
        <v>0.8950400233</v>
      </c>
      <c r="AR382" s="1">
        <v>0.034430488</v>
      </c>
      <c r="AS382" s="26">
        <v>0.604444444444444</v>
      </c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21" t="s">
        <v>166</v>
      </c>
      <c r="BF382" s="21">
        <v>79.0</v>
      </c>
      <c r="BG382" s="21">
        <v>30.0</v>
      </c>
      <c r="BH382" s="26">
        <v>0.604444444444444</v>
      </c>
      <c r="BI382" s="27">
        <v>0.743169398907104</v>
      </c>
      <c r="BJ382" s="30">
        <f t="shared" si="11"/>
        <v>0.7230731169</v>
      </c>
      <c r="BK382" s="36">
        <v>0.726495726495726</v>
      </c>
      <c r="BL382" s="31">
        <f t="shared" si="12"/>
        <v>0.003422609554</v>
      </c>
      <c r="BM382" s="1"/>
      <c r="BN382" s="31">
        <v>-3.49086206286153E-4</v>
      </c>
      <c r="BO382" s="1"/>
      <c r="BP382" s="1"/>
      <c r="BQ382" s="1">
        <f t="shared" si="15"/>
        <v>381</v>
      </c>
      <c r="BR382" s="1">
        <f t="shared" si="13"/>
        <v>0.4697903822</v>
      </c>
      <c r="BS382" s="1">
        <v>0.42105263157894735</v>
      </c>
      <c r="BT382" s="1">
        <v>0.6776859504132231</v>
      </c>
      <c r="BU382" s="1">
        <v>0.6590038314176245</v>
      </c>
      <c r="BV382" s="1"/>
      <c r="BW382" s="1"/>
    </row>
    <row r="383" ht="12.0" customHeight="1">
      <c r="A383" s="39"/>
      <c r="B383" s="39"/>
      <c r="C383" s="3" t="s">
        <v>394</v>
      </c>
      <c r="D383" s="3">
        <v>542.0</v>
      </c>
      <c r="E383" s="24">
        <v>160.0</v>
      </c>
      <c r="F383" s="25">
        <v>178.0</v>
      </c>
      <c r="G383" s="24">
        <v>1503.0</v>
      </c>
      <c r="H383" s="25">
        <v>957.0</v>
      </c>
      <c r="I383" s="26">
        <f t="shared" si="2"/>
        <v>0.4733727811</v>
      </c>
      <c r="J383" s="27">
        <f t="shared" si="3"/>
        <v>0.6109756098</v>
      </c>
      <c r="K383" s="28">
        <f t="shared" si="4"/>
        <v>0.5943531094</v>
      </c>
      <c r="L383" s="29">
        <f t="shared" si="5"/>
        <v>0.3992137241</v>
      </c>
      <c r="M383" s="10">
        <f t="shared" si="6"/>
        <v>7.278106509</v>
      </c>
      <c r="N383" s="30">
        <f t="shared" si="7"/>
        <v>0.5937562423</v>
      </c>
      <c r="O383" s="31">
        <f t="shared" si="8"/>
        <v>0.0005968670349</v>
      </c>
      <c r="P383" s="32">
        <f t="shared" si="9"/>
        <v>0.6116552845</v>
      </c>
      <c r="Q383" s="33">
        <f t="shared" si="10"/>
        <v>-0.000679674745</v>
      </c>
      <c r="R383" s="1"/>
      <c r="S383" s="16">
        <v>0.6116552832546965</v>
      </c>
      <c r="T383" s="16">
        <v>0.6109756097560975</v>
      </c>
      <c r="U383" s="16">
        <v>-3.401347315180603E-4</v>
      </c>
      <c r="V383" s="16">
        <v>2.011326758766252E-5</v>
      </c>
      <c r="W383" s="1"/>
      <c r="X383" s="1"/>
      <c r="Y383" s="19"/>
      <c r="Z383" s="19"/>
      <c r="AA383" s="19"/>
      <c r="AB383" s="1"/>
      <c r="AC383" s="21" t="s">
        <v>556</v>
      </c>
      <c r="AD383" s="21">
        <v>1009.0</v>
      </c>
      <c r="AE383" s="21">
        <v>30.0</v>
      </c>
      <c r="AF383" s="26">
        <v>0.605263157894737</v>
      </c>
      <c r="AG383" s="27">
        <v>0.637203166226913</v>
      </c>
      <c r="AH383" s="36">
        <v>0.634292565947242</v>
      </c>
      <c r="AI383" s="1"/>
      <c r="AJ383" s="1"/>
      <c r="AK383" s="1"/>
      <c r="AL383" s="1"/>
      <c r="AM383" s="1"/>
      <c r="AN383" s="1"/>
      <c r="AO383" s="1">
        <v>16.0</v>
      </c>
      <c r="AP383" s="16">
        <f t="shared" ref="AP383:AP385" si="48">0.01+(2*AO383)/100</f>
        <v>0.33</v>
      </c>
      <c r="AQ383" s="1">
        <v>0.85642864</v>
      </c>
      <c r="AR383" s="1">
        <v>0.051511264</v>
      </c>
      <c r="AS383" s="26">
        <v>0.605263157894737</v>
      </c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21" t="s">
        <v>556</v>
      </c>
      <c r="BF383" s="21">
        <v>1009.0</v>
      </c>
      <c r="BG383" s="21">
        <v>30.0</v>
      </c>
      <c r="BH383" s="26">
        <v>0.605263157894737</v>
      </c>
      <c r="BI383" s="27">
        <v>0.637203166226913</v>
      </c>
      <c r="BJ383" s="30">
        <f t="shared" si="11"/>
        <v>0.6328308155</v>
      </c>
      <c r="BK383" s="36">
        <v>0.634292565947242</v>
      </c>
      <c r="BL383" s="31">
        <f t="shared" si="12"/>
        <v>0.001461750402</v>
      </c>
      <c r="BM383" s="1"/>
      <c r="BN383" s="31">
        <v>-3.4013473151806E-4</v>
      </c>
      <c r="BO383" s="1"/>
      <c r="BP383" s="1"/>
      <c r="BQ383" s="1">
        <f t="shared" si="15"/>
        <v>382</v>
      </c>
      <c r="BR383" s="1">
        <f t="shared" si="13"/>
        <v>0.4710234279</v>
      </c>
      <c r="BS383" s="1">
        <v>0.6144578313253012</v>
      </c>
      <c r="BT383" s="1">
        <v>0.6693121693121693</v>
      </c>
      <c r="BU383" s="1">
        <v>0.6594360086767896</v>
      </c>
      <c r="BV383" s="1"/>
      <c r="BW383" s="1"/>
    </row>
    <row r="384" ht="12.0" customHeight="1">
      <c r="A384" s="39"/>
      <c r="B384" s="39"/>
      <c r="C384" s="3" t="s">
        <v>557</v>
      </c>
      <c r="D384" s="3">
        <v>543.0</v>
      </c>
      <c r="E384" s="24">
        <v>34.0</v>
      </c>
      <c r="F384" s="25">
        <v>4.0</v>
      </c>
      <c r="G384" s="24">
        <v>126.0</v>
      </c>
      <c r="H384" s="25">
        <v>15.0</v>
      </c>
      <c r="I384" s="26">
        <f t="shared" si="2"/>
        <v>0.8947368421</v>
      </c>
      <c r="J384" s="27">
        <f t="shared" si="3"/>
        <v>0.8936170213</v>
      </c>
      <c r="K384" s="28">
        <f t="shared" si="4"/>
        <v>0.8938547486</v>
      </c>
      <c r="L384" s="29">
        <f t="shared" si="5"/>
        <v>0.2737430168</v>
      </c>
      <c r="M384" s="10">
        <f t="shared" si="6"/>
        <v>3.710526316</v>
      </c>
      <c r="N384" s="30">
        <f t="shared" si="7"/>
        <v>0.8944466954</v>
      </c>
      <c r="O384" s="31">
        <f t="shared" si="8"/>
        <v>-0.000591946781</v>
      </c>
      <c r="P384" s="32">
        <f t="shared" si="9"/>
        <v>0.8928737627</v>
      </c>
      <c r="Q384" s="33">
        <f t="shared" si="10"/>
        <v>0.0007432585805</v>
      </c>
      <c r="R384" s="1"/>
      <c r="S384" s="16">
        <v>0.8928737577863692</v>
      </c>
      <c r="T384" s="16">
        <v>0.8936170212765957</v>
      </c>
      <c r="U384" s="16">
        <v>-3.3991091602769696E-4</v>
      </c>
      <c r="V384" s="16">
        <v>2.7155744049767172E-5</v>
      </c>
      <c r="W384" s="1"/>
      <c r="X384" s="1"/>
      <c r="Y384" s="19"/>
      <c r="Z384" s="19"/>
      <c r="AA384" s="19"/>
      <c r="AB384" s="1"/>
      <c r="AC384" s="21" t="s">
        <v>140</v>
      </c>
      <c r="AD384" s="21">
        <v>61.0</v>
      </c>
      <c r="AE384" s="21">
        <v>30.0</v>
      </c>
      <c r="AF384" s="26">
        <v>0.607142857142857</v>
      </c>
      <c r="AG384" s="27">
        <v>0.633911368015414</v>
      </c>
      <c r="AH384" s="36">
        <v>0.629160063391442</v>
      </c>
      <c r="AI384" s="1"/>
      <c r="AJ384" s="1"/>
      <c r="AK384" s="1"/>
      <c r="AL384" s="1"/>
      <c r="AM384" s="1"/>
      <c r="AN384" s="1"/>
      <c r="AO384" s="1">
        <v>17.0</v>
      </c>
      <c r="AP384" s="16">
        <f t="shared" si="48"/>
        <v>0.35</v>
      </c>
      <c r="AQ384" s="1">
        <v>0.88730529</v>
      </c>
      <c r="AR384" s="1">
        <v>0.04029478</v>
      </c>
      <c r="AS384" s="26">
        <v>0.607142857142857</v>
      </c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21" t="s">
        <v>140</v>
      </c>
      <c r="BF384" s="21">
        <v>61.0</v>
      </c>
      <c r="BG384" s="21">
        <v>30.0</v>
      </c>
      <c r="BH384" s="26">
        <v>0.607142857142857</v>
      </c>
      <c r="BI384" s="27">
        <v>0.633911368015414</v>
      </c>
      <c r="BJ384" s="30">
        <f t="shared" si="11"/>
        <v>0.6302998841</v>
      </c>
      <c r="BK384" s="36">
        <v>0.629160063391442</v>
      </c>
      <c r="BL384" s="31">
        <f t="shared" si="12"/>
        <v>-0.001139820664</v>
      </c>
      <c r="BM384" s="1"/>
      <c r="BN384" s="31">
        <v>-3.39910916027697E-4</v>
      </c>
      <c r="BO384" s="1"/>
      <c r="BP384" s="1"/>
      <c r="BQ384" s="1">
        <f t="shared" si="15"/>
        <v>383</v>
      </c>
      <c r="BR384" s="1">
        <f t="shared" si="13"/>
        <v>0.4722564735</v>
      </c>
      <c r="BS384" s="1">
        <v>0.5573770491803278</v>
      </c>
      <c r="BT384" s="1">
        <v>0.6748166259168704</v>
      </c>
      <c r="BU384" s="1">
        <v>0.6595744680851063</v>
      </c>
      <c r="BV384" s="1"/>
      <c r="BW384" s="1"/>
    </row>
    <row r="385" ht="12.0" customHeight="1">
      <c r="A385" s="39"/>
      <c r="B385" s="39"/>
      <c r="C385" s="3" t="s">
        <v>558</v>
      </c>
      <c r="D385" s="3">
        <v>544.0</v>
      </c>
      <c r="E385" s="24">
        <v>18.0</v>
      </c>
      <c r="F385" s="25">
        <v>2.0</v>
      </c>
      <c r="G385" s="24">
        <v>55.0</v>
      </c>
      <c r="H385" s="25">
        <v>5.0</v>
      </c>
      <c r="I385" s="26">
        <f t="shared" si="2"/>
        <v>0.9</v>
      </c>
      <c r="J385" s="27">
        <f t="shared" si="3"/>
        <v>0.9166666667</v>
      </c>
      <c r="K385" s="28">
        <f t="shared" si="4"/>
        <v>0.9125</v>
      </c>
      <c r="L385" s="29">
        <f t="shared" si="5"/>
        <v>0.2875</v>
      </c>
      <c r="M385" s="10">
        <f t="shared" si="6"/>
        <v>3</v>
      </c>
      <c r="N385" s="30">
        <f t="shared" si="7"/>
        <v>0.9138444939</v>
      </c>
      <c r="O385" s="31">
        <f t="shared" si="8"/>
        <v>-0.001344493864</v>
      </c>
      <c r="P385" s="32">
        <f t="shared" si="9"/>
        <v>0.9149763299</v>
      </c>
      <c r="Q385" s="33">
        <f t="shared" si="10"/>
        <v>0.001690336766</v>
      </c>
      <c r="R385" s="1"/>
      <c r="S385" s="16">
        <v>0.9149763249266154</v>
      </c>
      <c r="T385" s="16">
        <v>0.9166666666666666</v>
      </c>
      <c r="U385" s="16">
        <v>-3.3154717280858836E-4</v>
      </c>
      <c r="V385" s="16">
        <v>3.1916066425385914E-5</v>
      </c>
      <c r="W385" s="1"/>
      <c r="X385" s="1"/>
      <c r="Y385" s="19"/>
      <c r="Z385" s="19"/>
      <c r="AA385" s="19"/>
      <c r="AB385" s="1"/>
      <c r="AC385" s="21" t="s">
        <v>348</v>
      </c>
      <c r="AD385" s="21">
        <v>223.0</v>
      </c>
      <c r="AE385" s="21">
        <v>30.0</v>
      </c>
      <c r="AF385" s="26">
        <v>0.610119047619048</v>
      </c>
      <c r="AG385" s="27">
        <v>0.644865925441465</v>
      </c>
      <c r="AH385" s="36">
        <v>0.638605898123324</v>
      </c>
      <c r="AI385" s="1"/>
      <c r="AJ385" s="1"/>
      <c r="AK385" s="1"/>
      <c r="AL385" s="1"/>
      <c r="AM385" s="1"/>
      <c r="AN385" s="1"/>
      <c r="AO385" s="1">
        <v>18.0</v>
      </c>
      <c r="AP385" s="16">
        <f t="shared" si="48"/>
        <v>0.37</v>
      </c>
      <c r="AQ385" s="1">
        <v>0.8899377043</v>
      </c>
      <c r="AR385" s="1">
        <v>0.04255524</v>
      </c>
      <c r="AS385" s="26">
        <v>0.610119047619048</v>
      </c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21" t="s">
        <v>348</v>
      </c>
      <c r="BF385" s="21">
        <v>223.0</v>
      </c>
      <c r="BG385" s="21">
        <v>30.0</v>
      </c>
      <c r="BH385" s="26">
        <v>0.610119047619048</v>
      </c>
      <c r="BI385" s="27">
        <v>0.644865925441465</v>
      </c>
      <c r="BJ385" s="30">
        <f t="shared" si="11"/>
        <v>0.640068164</v>
      </c>
      <c r="BK385" s="36">
        <v>0.638605898123324</v>
      </c>
      <c r="BL385" s="31">
        <f t="shared" si="12"/>
        <v>-0.001462265863</v>
      </c>
      <c r="BM385" s="1"/>
      <c r="BN385" s="31">
        <v>-3.31547172808588E-4</v>
      </c>
      <c r="BO385" s="1"/>
      <c r="BP385" s="1"/>
      <c r="BQ385" s="1">
        <f t="shared" si="15"/>
        <v>384</v>
      </c>
      <c r="BR385" s="1">
        <f t="shared" si="13"/>
        <v>0.4734895191</v>
      </c>
      <c r="BS385" s="1">
        <v>0.5370370370370371</v>
      </c>
      <c r="BT385" s="1">
        <v>0.6780595369349504</v>
      </c>
      <c r="BU385" s="1">
        <v>0.6597888675623801</v>
      </c>
      <c r="BV385" s="1"/>
      <c r="BW385" s="1"/>
    </row>
    <row r="386" ht="12.0" customHeight="1">
      <c r="A386" s="39"/>
      <c r="B386" s="39"/>
      <c r="C386" s="3" t="s">
        <v>559</v>
      </c>
      <c r="D386" s="3">
        <v>545.0</v>
      </c>
      <c r="E386" s="24">
        <v>104.0</v>
      </c>
      <c r="F386" s="25">
        <v>28.0</v>
      </c>
      <c r="G386" s="24">
        <v>544.0</v>
      </c>
      <c r="H386" s="25">
        <v>93.0</v>
      </c>
      <c r="I386" s="26">
        <f t="shared" si="2"/>
        <v>0.7878787879</v>
      </c>
      <c r="J386" s="27">
        <f t="shared" si="3"/>
        <v>0.8540031397</v>
      </c>
      <c r="K386" s="28">
        <f t="shared" si="4"/>
        <v>0.8426527958</v>
      </c>
      <c r="L386" s="29">
        <f t="shared" si="5"/>
        <v>0.2561768531</v>
      </c>
      <c r="M386" s="10">
        <f t="shared" si="6"/>
        <v>4.825757576</v>
      </c>
      <c r="N386" s="30">
        <f t="shared" si="7"/>
        <v>0.842651372</v>
      </c>
      <c r="O386" s="31">
        <f t="shared" si="8"/>
        <v>0.000001423888505</v>
      </c>
      <c r="P386" s="32">
        <f t="shared" si="9"/>
        <v>0.8540048822</v>
      </c>
      <c r="Q386" s="33">
        <f t="shared" si="10"/>
        <v>-0.000001742502435</v>
      </c>
      <c r="R386" s="1"/>
      <c r="S386" s="16">
        <v>0.8540048785093918</v>
      </c>
      <c r="T386" s="16">
        <v>0.8540031397174255</v>
      </c>
      <c r="U386" s="16">
        <v>-3.2522723585881597E-4</v>
      </c>
      <c r="V386" s="16">
        <v>3.5929928560718416E-5</v>
      </c>
      <c r="W386" s="1"/>
      <c r="X386" s="1"/>
      <c r="Y386" s="19"/>
      <c r="Z386" s="19"/>
      <c r="AA386" s="19"/>
      <c r="AB386" s="1"/>
      <c r="AC386" s="21" t="s">
        <v>560</v>
      </c>
      <c r="AD386" s="21">
        <v>717.0</v>
      </c>
      <c r="AE386" s="21">
        <v>30.0</v>
      </c>
      <c r="AF386" s="26">
        <v>0.610687022900763</v>
      </c>
      <c r="AG386" s="27">
        <v>0.580895008605852</v>
      </c>
      <c r="AH386" s="36">
        <v>0.583913379737046</v>
      </c>
      <c r="AI386" s="1"/>
      <c r="AJ386" s="1"/>
      <c r="AK386" s="1"/>
      <c r="AL386" s="1"/>
      <c r="AM386" s="1"/>
      <c r="AN386" s="1"/>
      <c r="AO386" s="1">
        <v>19.0</v>
      </c>
      <c r="AP386" s="16">
        <v>0.3912</v>
      </c>
      <c r="AQ386" s="1">
        <v>0.904854056</v>
      </c>
      <c r="AR386" s="1">
        <v>0.037181676</v>
      </c>
      <c r="AS386" s="26">
        <v>0.610687022900763</v>
      </c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21" t="s">
        <v>560</v>
      </c>
      <c r="BF386" s="21">
        <v>717.0</v>
      </c>
      <c r="BG386" s="21">
        <v>30.0</v>
      </c>
      <c r="BH386" s="26">
        <v>0.610687022900763</v>
      </c>
      <c r="BI386" s="27">
        <v>0.580895008605852</v>
      </c>
      <c r="BJ386" s="30">
        <f t="shared" si="11"/>
        <v>0.5856781521</v>
      </c>
      <c r="BK386" s="36">
        <v>0.583913379737046</v>
      </c>
      <c r="BL386" s="31">
        <f t="shared" si="12"/>
        <v>-0.001764772389</v>
      </c>
      <c r="BM386" s="1"/>
      <c r="BN386" s="31">
        <v>-3.25227235858816E-4</v>
      </c>
      <c r="BO386" s="1"/>
      <c r="BP386" s="1"/>
      <c r="BQ386" s="1">
        <f t="shared" si="15"/>
        <v>385</v>
      </c>
      <c r="BR386" s="1">
        <f t="shared" si="13"/>
        <v>0.4747225647</v>
      </c>
      <c r="BS386" s="1">
        <v>0.5494505494505495</v>
      </c>
      <c r="BT386" s="1">
        <v>0.6695156695156695</v>
      </c>
      <c r="BU386" s="1">
        <v>0.659965034965035</v>
      </c>
      <c r="BV386" s="1"/>
      <c r="BW386" s="1"/>
    </row>
    <row r="387" ht="12.0" customHeight="1">
      <c r="A387" s="39"/>
      <c r="B387" s="39"/>
      <c r="C387" s="3" t="s">
        <v>561</v>
      </c>
      <c r="D387" s="3">
        <v>546.0</v>
      </c>
      <c r="E387" s="24">
        <v>119.0</v>
      </c>
      <c r="F387" s="25">
        <v>26.0</v>
      </c>
      <c r="G387" s="24">
        <v>839.0</v>
      </c>
      <c r="H387" s="25">
        <v>99.0</v>
      </c>
      <c r="I387" s="26">
        <f t="shared" si="2"/>
        <v>0.8206896552</v>
      </c>
      <c r="J387" s="27">
        <f t="shared" si="3"/>
        <v>0.89445629</v>
      </c>
      <c r="K387" s="28">
        <f t="shared" si="4"/>
        <v>0.8845798707</v>
      </c>
      <c r="L387" s="29">
        <f t="shared" si="5"/>
        <v>0.2012927054</v>
      </c>
      <c r="M387" s="10">
        <f t="shared" si="6"/>
        <v>6.468965517</v>
      </c>
      <c r="N387" s="30">
        <f t="shared" si="7"/>
        <v>0.881224736</v>
      </c>
      <c r="O387" s="31">
        <f t="shared" si="8"/>
        <v>0.003355134711</v>
      </c>
      <c r="P387" s="32">
        <f t="shared" si="9"/>
        <v>0.898594415</v>
      </c>
      <c r="Q387" s="33">
        <f t="shared" si="10"/>
        <v>-0.004138125048</v>
      </c>
      <c r="R387" s="1"/>
      <c r="S387" s="16">
        <v>0.8985944109692382</v>
      </c>
      <c r="T387" s="16">
        <v>0.894456289978678</v>
      </c>
      <c r="U387" s="16">
        <v>-3.251951431045841E-4</v>
      </c>
      <c r="V387" s="16">
        <v>3.871223230500487E-5</v>
      </c>
      <c r="W387" s="1"/>
      <c r="X387" s="1"/>
      <c r="Y387" s="19"/>
      <c r="Z387" s="19"/>
      <c r="AA387" s="19"/>
      <c r="AB387" s="1"/>
      <c r="AC387" s="21" t="s">
        <v>527</v>
      </c>
      <c r="AD387" s="21">
        <v>463.0</v>
      </c>
      <c r="AE387" s="21">
        <v>30.0</v>
      </c>
      <c r="AF387" s="26">
        <v>0.610966057441253</v>
      </c>
      <c r="AG387" s="27">
        <v>0.583283935981031</v>
      </c>
      <c r="AH387" s="36">
        <v>0.588405797101449</v>
      </c>
      <c r="AI387" s="1"/>
      <c r="AJ387" s="1"/>
      <c r="AK387" s="1"/>
      <c r="AL387" s="1"/>
      <c r="AM387" s="1"/>
      <c r="AN387" s="1"/>
      <c r="AO387" s="1">
        <v>20.0</v>
      </c>
      <c r="AP387" s="16">
        <v>0.4114</v>
      </c>
      <c r="AQ387" s="1">
        <v>0.8666842228</v>
      </c>
      <c r="AR387" s="1">
        <v>0.05736441</v>
      </c>
      <c r="AS387" s="26">
        <v>0.610966057441253</v>
      </c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21" t="s">
        <v>527</v>
      </c>
      <c r="BF387" s="21">
        <v>463.0</v>
      </c>
      <c r="BG387" s="21">
        <v>30.0</v>
      </c>
      <c r="BH387" s="26">
        <v>0.610966057441253</v>
      </c>
      <c r="BI387" s="27">
        <v>0.583283935981031</v>
      </c>
      <c r="BJ387" s="30">
        <f t="shared" si="11"/>
        <v>0.5877565075</v>
      </c>
      <c r="BK387" s="36">
        <v>0.588405797101449</v>
      </c>
      <c r="BL387" s="31">
        <f t="shared" si="12"/>
        <v>0.0006492896296</v>
      </c>
      <c r="BM387" s="1"/>
      <c r="BN387" s="31">
        <v>-3.25195143104695E-4</v>
      </c>
      <c r="BO387" s="1"/>
      <c r="BP387" s="1"/>
      <c r="BQ387" s="1">
        <f t="shared" si="15"/>
        <v>386</v>
      </c>
      <c r="BR387" s="1">
        <f t="shared" si="13"/>
        <v>0.4759556104</v>
      </c>
      <c r="BS387" s="1">
        <v>0.5570175438596491</v>
      </c>
      <c r="BT387" s="1">
        <v>0.6720379146919432</v>
      </c>
      <c r="BU387" s="1">
        <v>0.6608212147134302</v>
      </c>
      <c r="BV387" s="1"/>
      <c r="BW387" s="1"/>
    </row>
    <row r="388" ht="12.0" customHeight="1">
      <c r="A388" s="39"/>
      <c r="B388" s="39"/>
      <c r="C388" s="3" t="s">
        <v>562</v>
      </c>
      <c r="D388" s="3">
        <v>547.0</v>
      </c>
      <c r="E388" s="24">
        <v>113.0</v>
      </c>
      <c r="F388" s="25">
        <v>59.0</v>
      </c>
      <c r="G388" s="24">
        <v>986.0</v>
      </c>
      <c r="H388" s="25">
        <v>161.0</v>
      </c>
      <c r="I388" s="26">
        <f t="shared" si="2"/>
        <v>0.6569767442</v>
      </c>
      <c r="J388" s="27">
        <f t="shared" si="3"/>
        <v>0.8596338274</v>
      </c>
      <c r="K388" s="28">
        <f t="shared" si="4"/>
        <v>0.833206975</v>
      </c>
      <c r="L388" s="29">
        <f t="shared" si="5"/>
        <v>0.2077331312</v>
      </c>
      <c r="M388" s="10">
        <f t="shared" si="6"/>
        <v>6.668604651</v>
      </c>
      <c r="N388" s="30">
        <f t="shared" si="7"/>
        <v>0.8282566833</v>
      </c>
      <c r="O388" s="31">
        <f t="shared" si="8"/>
        <v>0.00495029165</v>
      </c>
      <c r="P388" s="32">
        <f t="shared" si="9"/>
        <v>0.8655092201</v>
      </c>
      <c r="Q388" s="33">
        <f t="shared" si="10"/>
        <v>-0.005875392731</v>
      </c>
      <c r="R388" s="1"/>
      <c r="S388" s="16">
        <v>0.8655092176049669</v>
      </c>
      <c r="T388" s="16">
        <v>0.8596338273757629</v>
      </c>
      <c r="U388" s="16">
        <v>-3.2284795065462557E-4</v>
      </c>
      <c r="V388" s="16">
        <v>4.482989947007798E-5</v>
      </c>
      <c r="W388" s="1"/>
      <c r="X388" s="1"/>
      <c r="Y388" s="19"/>
      <c r="Z388" s="19"/>
      <c r="AA388" s="19"/>
      <c r="AB388" s="1"/>
      <c r="AC388" s="21" t="s">
        <v>563</v>
      </c>
      <c r="AD388" s="21">
        <v>1136.0</v>
      </c>
      <c r="AE388" s="21">
        <v>30.0</v>
      </c>
      <c r="AF388" s="26">
        <v>0.611111111111111</v>
      </c>
      <c r="AG388" s="27">
        <v>0.527777777777778</v>
      </c>
      <c r="AH388" s="36">
        <v>0.544444444444444</v>
      </c>
      <c r="AI388" s="1"/>
      <c r="AJ388" s="1"/>
      <c r="AK388" s="1"/>
      <c r="AL388" s="1"/>
      <c r="AM388" s="1"/>
      <c r="AN388" s="1"/>
      <c r="AO388" s="1">
        <v>21.0</v>
      </c>
      <c r="AP388" s="16">
        <v>0.4305</v>
      </c>
      <c r="AQ388" s="1">
        <v>0.913968</v>
      </c>
      <c r="AR388" s="1">
        <v>0.0349317985</v>
      </c>
      <c r="AS388" s="26">
        <v>0.611111111111111</v>
      </c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21" t="s">
        <v>563</v>
      </c>
      <c r="BF388" s="21">
        <v>1136.0</v>
      </c>
      <c r="BG388" s="21">
        <v>30.0</v>
      </c>
      <c r="BH388" s="26">
        <v>0.611111111111111</v>
      </c>
      <c r="BI388" s="27">
        <v>0.527777777777778</v>
      </c>
      <c r="BJ388" s="30">
        <f t="shared" si="11"/>
        <v>0.540519044</v>
      </c>
      <c r="BK388" s="36">
        <v>0.544444444444444</v>
      </c>
      <c r="BL388" s="31">
        <f t="shared" si="12"/>
        <v>0.003925400491</v>
      </c>
      <c r="BM388" s="1"/>
      <c r="BN388" s="31">
        <v>-3.22847950654737E-4</v>
      </c>
      <c r="BO388" s="1"/>
      <c r="BP388" s="1"/>
      <c r="BQ388" s="1">
        <f t="shared" si="15"/>
        <v>387</v>
      </c>
      <c r="BR388" s="1">
        <f t="shared" si="13"/>
        <v>0.477188656</v>
      </c>
      <c r="BS388" s="1">
        <v>0.5266272189349113</v>
      </c>
      <c r="BT388" s="1">
        <v>0.6824863502729945</v>
      </c>
      <c r="BU388" s="1">
        <v>0.663111438028687</v>
      </c>
      <c r="BV388" s="1"/>
      <c r="BW388" s="1"/>
    </row>
    <row r="389" ht="12.0" customHeight="1">
      <c r="A389" s="39"/>
      <c r="B389" s="39"/>
      <c r="C389" s="3" t="s">
        <v>501</v>
      </c>
      <c r="D389" s="3">
        <v>548.0</v>
      </c>
      <c r="E389" s="24">
        <v>34.0</v>
      </c>
      <c r="F389" s="25">
        <v>27.0</v>
      </c>
      <c r="G389" s="24">
        <v>276.0</v>
      </c>
      <c r="H389" s="25">
        <v>133.0</v>
      </c>
      <c r="I389" s="26">
        <f t="shared" si="2"/>
        <v>0.5573770492</v>
      </c>
      <c r="J389" s="27">
        <f t="shared" si="3"/>
        <v>0.6748166259</v>
      </c>
      <c r="K389" s="28">
        <f t="shared" si="4"/>
        <v>0.6595744681</v>
      </c>
      <c r="L389" s="29">
        <f t="shared" si="5"/>
        <v>0.3553191489</v>
      </c>
      <c r="M389" s="10">
        <f t="shared" si="6"/>
        <v>6.704918033</v>
      </c>
      <c r="N389" s="30">
        <f t="shared" si="7"/>
        <v>0.6586921788</v>
      </c>
      <c r="O389" s="31">
        <f t="shared" si="8"/>
        <v>0.0008822892576</v>
      </c>
      <c r="P389" s="32">
        <f t="shared" si="9"/>
        <v>0.6758403191</v>
      </c>
      <c r="Q389" s="33">
        <f t="shared" si="10"/>
        <v>-0.00102369317</v>
      </c>
      <c r="R389" s="1"/>
      <c r="S389" s="16">
        <v>0.6758403173260831</v>
      </c>
      <c r="T389" s="16">
        <v>0.6748166259168704</v>
      </c>
      <c r="U389" s="16">
        <v>-3.221800962476262E-4</v>
      </c>
      <c r="V389" s="16">
        <v>5.171221138711157E-5</v>
      </c>
      <c r="W389" s="1"/>
      <c r="X389" s="1"/>
      <c r="Y389" s="19"/>
      <c r="Z389" s="19"/>
      <c r="AA389" s="19"/>
      <c r="AB389" s="1"/>
      <c r="AC389" s="21" t="s">
        <v>564</v>
      </c>
      <c r="AD389" s="21">
        <v>1085.0</v>
      </c>
      <c r="AE389" s="21">
        <v>30.0</v>
      </c>
      <c r="AF389" s="26">
        <v>0.611111111111111</v>
      </c>
      <c r="AG389" s="27">
        <v>0.552380952380952</v>
      </c>
      <c r="AH389" s="36">
        <v>0.560975609756098</v>
      </c>
      <c r="AI389" s="1"/>
      <c r="AJ389" s="1"/>
      <c r="AK389" s="1"/>
      <c r="AL389" s="1"/>
      <c r="AM389" s="1"/>
      <c r="AN389" s="1"/>
      <c r="AO389" s="1">
        <v>22.0</v>
      </c>
      <c r="AP389" s="16">
        <v>0.4496</v>
      </c>
      <c r="AQ389" s="1">
        <v>0.8645409576</v>
      </c>
      <c r="AR389" s="1">
        <v>0.06107839277</v>
      </c>
      <c r="AS389" s="26">
        <v>0.611111111111111</v>
      </c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21" t="s">
        <v>564</v>
      </c>
      <c r="BF389" s="21">
        <v>1085.0</v>
      </c>
      <c r="BG389" s="21">
        <v>30.0</v>
      </c>
      <c r="BH389" s="26">
        <v>0.611111111111111</v>
      </c>
      <c r="BI389" s="27">
        <v>0.552380952380952</v>
      </c>
      <c r="BJ389" s="30">
        <f t="shared" si="11"/>
        <v>0.5614672803</v>
      </c>
      <c r="BK389" s="36">
        <v>0.560975609756098</v>
      </c>
      <c r="BL389" s="31">
        <f t="shared" si="12"/>
        <v>-0.0004916705288</v>
      </c>
      <c r="BM389" s="1"/>
      <c r="BN389" s="31">
        <v>-3.22180096247626E-4</v>
      </c>
      <c r="BO389" s="1"/>
      <c r="BP389" s="1"/>
      <c r="BQ389" s="1">
        <f t="shared" si="15"/>
        <v>388</v>
      </c>
      <c r="BR389" s="1">
        <f t="shared" si="13"/>
        <v>0.4784217016</v>
      </c>
      <c r="BS389" s="1">
        <v>0.7142857142857143</v>
      </c>
      <c r="BT389" s="1">
        <v>0.6601941747572816</v>
      </c>
      <c r="BU389" s="1">
        <v>0.6636363636363637</v>
      </c>
      <c r="BV389" s="1"/>
      <c r="BW389" s="1"/>
    </row>
    <row r="390" ht="12.0" customHeight="1">
      <c r="A390" s="39"/>
      <c r="B390" s="39"/>
      <c r="C390" s="3" t="s">
        <v>272</v>
      </c>
      <c r="D390" s="3">
        <v>549.0</v>
      </c>
      <c r="E390" s="24">
        <v>136.0</v>
      </c>
      <c r="F390" s="25">
        <v>195.0</v>
      </c>
      <c r="G390" s="24">
        <v>1535.0</v>
      </c>
      <c r="H390" s="25">
        <v>1125.0</v>
      </c>
      <c r="I390" s="26">
        <f t="shared" si="2"/>
        <v>0.4108761329</v>
      </c>
      <c r="J390" s="27">
        <f t="shared" si="3"/>
        <v>0.5770676692</v>
      </c>
      <c r="K390" s="28">
        <f t="shared" si="4"/>
        <v>0.5586760281</v>
      </c>
      <c r="L390" s="29">
        <f t="shared" si="5"/>
        <v>0.4215981277</v>
      </c>
      <c r="M390" s="10">
        <f t="shared" si="6"/>
        <v>8.036253776</v>
      </c>
      <c r="N390" s="30">
        <f t="shared" si="7"/>
        <v>0.5578589558</v>
      </c>
      <c r="O390" s="31">
        <f t="shared" si="8"/>
        <v>0.0008170722436</v>
      </c>
      <c r="P390" s="32">
        <f t="shared" si="9"/>
        <v>0.5779854288</v>
      </c>
      <c r="Q390" s="33">
        <f t="shared" si="10"/>
        <v>-0.0009177596242</v>
      </c>
      <c r="R390" s="1"/>
      <c r="S390" s="16">
        <v>0.5779854278709506</v>
      </c>
      <c r="T390" s="16">
        <v>0.5770676691729323</v>
      </c>
      <c r="U390" s="16">
        <v>-3.1674808844084357E-4</v>
      </c>
      <c r="V390" s="16">
        <v>5.198420993390851E-5</v>
      </c>
      <c r="W390" s="1"/>
      <c r="X390" s="1"/>
      <c r="Y390" s="19"/>
      <c r="Z390" s="19"/>
      <c r="AA390" s="19"/>
      <c r="AB390" s="1"/>
      <c r="AC390" s="21" t="s">
        <v>442</v>
      </c>
      <c r="AD390" s="21">
        <v>332.0</v>
      </c>
      <c r="AE390" s="21">
        <v>30.0</v>
      </c>
      <c r="AF390" s="26">
        <v>0.611111111111111</v>
      </c>
      <c r="AG390" s="27">
        <v>0.657894736842105</v>
      </c>
      <c r="AH390" s="36">
        <v>0.653846153846154</v>
      </c>
      <c r="AI390" s="1"/>
      <c r="AJ390" s="1"/>
      <c r="AK390" s="1"/>
      <c r="AL390" s="1"/>
      <c r="AM390" s="1"/>
      <c r="AN390" s="1"/>
      <c r="AO390" s="1">
        <v>23.0</v>
      </c>
      <c r="AP390" s="16">
        <v>0.4692</v>
      </c>
      <c r="AQ390" s="1">
        <v>0.910124959</v>
      </c>
      <c r="AR390" s="1">
        <v>0.039864059</v>
      </c>
      <c r="AS390" s="26">
        <v>0.611111111111111</v>
      </c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21" t="s">
        <v>442</v>
      </c>
      <c r="BF390" s="21">
        <v>332.0</v>
      </c>
      <c r="BG390" s="21">
        <v>30.0</v>
      </c>
      <c r="BH390" s="26">
        <v>0.611111111111111</v>
      </c>
      <c r="BI390" s="27">
        <v>0.657894736842105</v>
      </c>
      <c r="BJ390" s="30">
        <f t="shared" si="11"/>
        <v>0.6513064059</v>
      </c>
      <c r="BK390" s="36">
        <v>0.653846153846154</v>
      </c>
      <c r="BL390" s="31">
        <f t="shared" si="12"/>
        <v>0.002539747969</v>
      </c>
      <c r="BM390" s="1"/>
      <c r="BN390" s="31">
        <v>-3.16748088440955E-4</v>
      </c>
      <c r="BO390" s="1"/>
      <c r="BP390" s="1"/>
      <c r="BQ390" s="1">
        <f t="shared" si="15"/>
        <v>389</v>
      </c>
      <c r="BR390" s="1">
        <f t="shared" si="13"/>
        <v>0.4796547472</v>
      </c>
      <c r="BS390" s="1">
        <v>0.704</v>
      </c>
      <c r="BT390" s="1">
        <v>0.658256880733945</v>
      </c>
      <c r="BU390" s="1">
        <v>0.6639919759277834</v>
      </c>
      <c r="BV390" s="1"/>
      <c r="BW390" s="1"/>
    </row>
    <row r="391" ht="12.0" customHeight="1">
      <c r="A391" s="39"/>
      <c r="B391" s="39"/>
      <c r="C391" s="3" t="s">
        <v>343</v>
      </c>
      <c r="D391" s="3">
        <v>550.0</v>
      </c>
      <c r="E391" s="24">
        <v>59.0</v>
      </c>
      <c r="F391" s="25">
        <v>73.0</v>
      </c>
      <c r="G391" s="24">
        <v>554.0</v>
      </c>
      <c r="H391" s="25">
        <v>401.0</v>
      </c>
      <c r="I391" s="26">
        <f t="shared" si="2"/>
        <v>0.446969697</v>
      </c>
      <c r="J391" s="27">
        <f t="shared" si="3"/>
        <v>0.580104712</v>
      </c>
      <c r="K391" s="28">
        <f t="shared" si="4"/>
        <v>0.5639374425</v>
      </c>
      <c r="L391" s="29">
        <f t="shared" si="5"/>
        <v>0.4231830727</v>
      </c>
      <c r="M391" s="10">
        <f t="shared" si="6"/>
        <v>7.234848485</v>
      </c>
      <c r="N391" s="30">
        <f t="shared" si="7"/>
        <v>0.5639029074</v>
      </c>
      <c r="O391" s="31">
        <f t="shared" si="8"/>
        <v>0.00003453509941</v>
      </c>
      <c r="P391" s="32">
        <f t="shared" si="9"/>
        <v>0.5801438104</v>
      </c>
      <c r="Q391" s="33">
        <f t="shared" si="10"/>
        <v>-0.00003909835087</v>
      </c>
      <c r="R391" s="1"/>
      <c r="S391" s="16">
        <v>0.5801438092880029</v>
      </c>
      <c r="T391" s="16">
        <v>0.5801047120418849</v>
      </c>
      <c r="U391" s="16">
        <v>-3.1195550563956065E-4</v>
      </c>
      <c r="V391" s="16">
        <v>6.21991957897583E-5</v>
      </c>
      <c r="W391" s="1"/>
      <c r="X391" s="1"/>
      <c r="Y391" s="19"/>
      <c r="Z391" s="19"/>
      <c r="AA391" s="19"/>
      <c r="AB391" s="1"/>
      <c r="AC391" s="21" t="s">
        <v>493</v>
      </c>
      <c r="AD391" s="21">
        <v>418.0</v>
      </c>
      <c r="AE391" s="21">
        <v>30.0</v>
      </c>
      <c r="AF391" s="26">
        <v>0.611486486486487</v>
      </c>
      <c r="AG391" s="27">
        <v>0.603595080416272</v>
      </c>
      <c r="AH391" s="36">
        <v>0.604564315352697</v>
      </c>
      <c r="AI391" s="1"/>
      <c r="AJ391" s="1"/>
      <c r="AK391" s="1"/>
      <c r="AL391" s="1"/>
      <c r="AM391" s="1"/>
      <c r="AN391" s="1"/>
      <c r="AO391" s="1">
        <v>24.0</v>
      </c>
      <c r="AP391" s="16">
        <v>0.490074</v>
      </c>
      <c r="AQ391" s="1">
        <v>0.8887940143</v>
      </c>
      <c r="AR391" s="1">
        <v>0.0541877987</v>
      </c>
      <c r="AS391" s="26">
        <v>0.611486486486487</v>
      </c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21" t="s">
        <v>493</v>
      </c>
      <c r="BF391" s="21">
        <v>418.0</v>
      </c>
      <c r="BG391" s="21">
        <v>30.0</v>
      </c>
      <c r="BH391" s="26">
        <v>0.611486486486487</v>
      </c>
      <c r="BI391" s="27">
        <v>0.603595080416272</v>
      </c>
      <c r="BJ391" s="30">
        <f t="shared" si="11"/>
        <v>0.6051312034</v>
      </c>
      <c r="BK391" s="36">
        <v>0.604564315352697</v>
      </c>
      <c r="BL391" s="31">
        <f t="shared" si="12"/>
        <v>-0.0005668880169</v>
      </c>
      <c r="BM391" s="1"/>
      <c r="BN391" s="31">
        <v>-3.11955505639672E-4</v>
      </c>
      <c r="BO391" s="1"/>
      <c r="BP391" s="1"/>
      <c r="BQ391" s="1">
        <f t="shared" si="15"/>
        <v>390</v>
      </c>
      <c r="BR391" s="1">
        <f t="shared" si="13"/>
        <v>0.4808877928</v>
      </c>
      <c r="BS391" s="1">
        <v>0.6206896551724138</v>
      </c>
      <c r="BT391" s="1">
        <v>0.6722222222222223</v>
      </c>
      <c r="BU391" s="1">
        <v>0.6650717703349283</v>
      </c>
      <c r="BV391" s="1"/>
      <c r="BW391" s="1"/>
    </row>
    <row r="392" ht="12.0" customHeight="1">
      <c r="A392" s="39"/>
      <c r="B392" s="39"/>
      <c r="C392" s="3" t="s">
        <v>523</v>
      </c>
      <c r="D392" s="3">
        <v>551.0</v>
      </c>
      <c r="E392" s="24">
        <v>321.0</v>
      </c>
      <c r="F392" s="25">
        <v>235.0</v>
      </c>
      <c r="G392" s="24">
        <v>3030.0</v>
      </c>
      <c r="H392" s="25">
        <v>1055.0</v>
      </c>
      <c r="I392" s="26">
        <f t="shared" si="2"/>
        <v>0.5773381295</v>
      </c>
      <c r="J392" s="27">
        <f t="shared" si="3"/>
        <v>0.7417380661</v>
      </c>
      <c r="K392" s="28">
        <f t="shared" si="4"/>
        <v>0.7220426632</v>
      </c>
      <c r="L392" s="29">
        <f t="shared" si="5"/>
        <v>0.2964878259</v>
      </c>
      <c r="M392" s="10">
        <f t="shared" si="6"/>
        <v>7.347122302</v>
      </c>
      <c r="N392" s="30">
        <f t="shared" si="7"/>
        <v>0.7185965045</v>
      </c>
      <c r="O392" s="31">
        <f t="shared" si="8"/>
        <v>0.003446158715</v>
      </c>
      <c r="P392" s="32">
        <f t="shared" si="9"/>
        <v>0.7457545849</v>
      </c>
      <c r="Q392" s="33">
        <f t="shared" si="10"/>
        <v>-0.004016518837</v>
      </c>
      <c r="R392" s="1"/>
      <c r="S392" s="16">
        <v>0.7457545830354035</v>
      </c>
      <c r="T392" s="16">
        <v>0.7417380660954712</v>
      </c>
      <c r="U392" s="16">
        <v>-2.9916310775823796E-4</v>
      </c>
      <c r="V392" s="16">
        <v>6.540107823049812E-5</v>
      </c>
      <c r="W392" s="1"/>
      <c r="X392" s="1"/>
      <c r="Y392" s="19"/>
      <c r="Z392" s="19"/>
      <c r="AA392" s="19"/>
      <c r="AB392" s="1"/>
      <c r="AC392" s="21" t="s">
        <v>565</v>
      </c>
      <c r="AD392" s="21">
        <v>785.0</v>
      </c>
      <c r="AE392" s="21">
        <v>30.0</v>
      </c>
      <c r="AF392" s="26">
        <v>0.612903225806452</v>
      </c>
      <c r="AG392" s="27">
        <v>0.666666666666667</v>
      </c>
      <c r="AH392" s="36">
        <v>0.656050955414013</v>
      </c>
      <c r="AI392" s="1"/>
      <c r="AJ392" s="1"/>
      <c r="AK392" s="1"/>
      <c r="AL392" s="1"/>
      <c r="AM392" s="1"/>
      <c r="AN392" s="1"/>
      <c r="AO392" s="1">
        <v>25.0</v>
      </c>
      <c r="AP392" s="16">
        <v>0.5038</v>
      </c>
      <c r="AQ392" s="1">
        <v>0.8959825504</v>
      </c>
      <c r="AR392" s="1">
        <v>0.05083365</v>
      </c>
      <c r="AS392" s="26">
        <v>0.612903225806452</v>
      </c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21" t="s">
        <v>565</v>
      </c>
      <c r="BF392" s="21">
        <v>785.0</v>
      </c>
      <c r="BG392" s="21">
        <v>30.0</v>
      </c>
      <c r="BH392" s="26">
        <v>0.612903225806452</v>
      </c>
      <c r="BI392" s="27">
        <v>0.666666666666667</v>
      </c>
      <c r="BJ392" s="30">
        <f t="shared" si="11"/>
        <v>0.6590303592</v>
      </c>
      <c r="BK392" s="36">
        <v>0.656050955414013</v>
      </c>
      <c r="BL392" s="31">
        <f t="shared" si="12"/>
        <v>-0.002979403834</v>
      </c>
      <c r="BM392" s="1"/>
      <c r="BN392" s="31">
        <v>-2.99163107758238E-4</v>
      </c>
      <c r="BO392" s="1"/>
      <c r="BP392" s="1"/>
      <c r="BQ392" s="1">
        <f t="shared" si="15"/>
        <v>391</v>
      </c>
      <c r="BR392" s="1">
        <f t="shared" si="13"/>
        <v>0.4821208385</v>
      </c>
      <c r="BS392" s="1">
        <v>0.47619047619047616</v>
      </c>
      <c r="BT392" s="1">
        <v>0.6788079470198676</v>
      </c>
      <c r="BU392" s="1">
        <v>0.6656346749226006</v>
      </c>
      <c r="BV392" s="1"/>
      <c r="BW392" s="1"/>
    </row>
    <row r="393" ht="12.0" customHeight="1">
      <c r="A393" s="39"/>
      <c r="B393" s="39"/>
      <c r="C393" s="3" t="s">
        <v>459</v>
      </c>
      <c r="D393" s="3">
        <v>553.0</v>
      </c>
      <c r="E393" s="24">
        <v>122.0</v>
      </c>
      <c r="F393" s="25">
        <v>105.0</v>
      </c>
      <c r="G393" s="24">
        <v>1099.0</v>
      </c>
      <c r="H393" s="25">
        <v>383.0</v>
      </c>
      <c r="I393" s="26">
        <f t="shared" si="2"/>
        <v>0.5374449339</v>
      </c>
      <c r="J393" s="27">
        <f t="shared" si="3"/>
        <v>0.7415654521</v>
      </c>
      <c r="K393" s="28">
        <f t="shared" si="4"/>
        <v>0.7144528964</v>
      </c>
      <c r="L393" s="29">
        <f t="shared" si="5"/>
        <v>0.2954944412</v>
      </c>
      <c r="M393" s="10">
        <f t="shared" si="6"/>
        <v>6.528634361</v>
      </c>
      <c r="N393" s="30">
        <f t="shared" si="7"/>
        <v>0.7141413304</v>
      </c>
      <c r="O393" s="31">
        <f t="shared" si="8"/>
        <v>0.0003115660807</v>
      </c>
      <c r="P393" s="32">
        <f t="shared" si="9"/>
        <v>0.741925338</v>
      </c>
      <c r="Q393" s="33">
        <f t="shared" si="10"/>
        <v>-0.0003598859176</v>
      </c>
      <c r="R393" s="1"/>
      <c r="S393" s="16">
        <v>0.7419253363797617</v>
      </c>
      <c r="T393" s="16">
        <v>0.7415654520917678</v>
      </c>
      <c r="U393" s="16">
        <v>-2.88017124115858E-4</v>
      </c>
      <c r="V393" s="16">
        <v>8.15955149309211E-5</v>
      </c>
      <c r="W393" s="1"/>
      <c r="X393" s="1"/>
      <c r="Y393" s="19"/>
      <c r="Z393" s="19"/>
      <c r="AA393" s="19"/>
      <c r="AB393" s="1"/>
      <c r="AC393" s="21" t="s">
        <v>566</v>
      </c>
      <c r="AD393" s="21">
        <v>1053.0</v>
      </c>
      <c r="AE393" s="21">
        <v>30.0</v>
      </c>
      <c r="AF393" s="26">
        <v>0.614457831325301</v>
      </c>
      <c r="AG393" s="27">
        <v>0.669312169312169</v>
      </c>
      <c r="AH393" s="36">
        <v>0.65943600867679</v>
      </c>
      <c r="AI393" s="1"/>
      <c r="AJ393" s="1"/>
      <c r="AK393" s="1"/>
      <c r="AL393" s="1"/>
      <c r="AM393" s="1"/>
      <c r="AN393" s="1"/>
      <c r="AO393" s="1">
        <v>26.0</v>
      </c>
      <c r="AP393" s="16">
        <v>0.5334</v>
      </c>
      <c r="AQ393" s="1">
        <v>0.8816121972</v>
      </c>
      <c r="AR393" s="1">
        <v>0.06314143</v>
      </c>
      <c r="AS393" s="26">
        <v>0.614457831325301</v>
      </c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21" t="s">
        <v>566</v>
      </c>
      <c r="BF393" s="21">
        <v>1053.0</v>
      </c>
      <c r="BG393" s="21">
        <v>30.0</v>
      </c>
      <c r="BH393" s="26">
        <v>0.614457831325301</v>
      </c>
      <c r="BI393" s="27">
        <v>0.669312169312169</v>
      </c>
      <c r="BJ393" s="30">
        <f t="shared" si="11"/>
        <v>0.6615034152</v>
      </c>
      <c r="BK393" s="36">
        <v>0.65943600867679</v>
      </c>
      <c r="BL393" s="31">
        <f t="shared" si="12"/>
        <v>-0.002067406495</v>
      </c>
      <c r="BM393" s="1"/>
      <c r="BN393" s="31">
        <v>-2.88017124115858E-4</v>
      </c>
      <c r="BO393" s="1"/>
      <c r="BP393" s="1"/>
      <c r="BQ393" s="1">
        <f t="shared" si="15"/>
        <v>392</v>
      </c>
      <c r="BR393" s="1">
        <f t="shared" si="13"/>
        <v>0.4833538841</v>
      </c>
      <c r="BS393" s="1">
        <v>0.5287356321839081</v>
      </c>
      <c r="BT393" s="1">
        <v>0.6775067750677507</v>
      </c>
      <c r="BU393" s="1">
        <v>0.6666666666666666</v>
      </c>
      <c r="BV393" s="1"/>
      <c r="BW393" s="1"/>
    </row>
    <row r="394" ht="12.0" customHeight="1">
      <c r="A394" s="39"/>
      <c r="B394" s="39"/>
      <c r="C394" s="3" t="s">
        <v>324</v>
      </c>
      <c r="D394" s="3">
        <v>554.0</v>
      </c>
      <c r="E394" s="24">
        <v>19.0</v>
      </c>
      <c r="F394" s="25">
        <v>24.0</v>
      </c>
      <c r="G394" s="24">
        <v>72.0</v>
      </c>
      <c r="H394" s="25">
        <v>90.0</v>
      </c>
      <c r="I394" s="26">
        <f t="shared" si="2"/>
        <v>0.4418604651</v>
      </c>
      <c r="J394" s="27">
        <f t="shared" si="3"/>
        <v>0.4444444444</v>
      </c>
      <c r="K394" s="28">
        <f t="shared" si="4"/>
        <v>0.443902439</v>
      </c>
      <c r="L394" s="29">
        <f t="shared" si="5"/>
        <v>0.5317073171</v>
      </c>
      <c r="M394" s="10">
        <f t="shared" si="6"/>
        <v>3.76744186</v>
      </c>
      <c r="N394" s="30">
        <f t="shared" si="7"/>
        <v>0.4434397603</v>
      </c>
      <c r="O394" s="31">
        <f t="shared" si="8"/>
        <v>0.0004626787105</v>
      </c>
      <c r="P394" s="32">
        <f t="shared" si="9"/>
        <v>0.4449676715</v>
      </c>
      <c r="Q394" s="33">
        <f t="shared" si="10"/>
        <v>-0.000523227029</v>
      </c>
      <c r="R394" s="1"/>
      <c r="S394" s="16">
        <v>0.4449676703950237</v>
      </c>
      <c r="T394" s="16">
        <v>0.4444444444444444</v>
      </c>
      <c r="U394" s="16">
        <v>-2.582087928879595E-4</v>
      </c>
      <c r="V394" s="16">
        <v>8.708158704728852E-5</v>
      </c>
      <c r="W394" s="1"/>
      <c r="X394" s="1"/>
      <c r="Y394" s="19"/>
      <c r="Z394" s="19"/>
      <c r="AA394" s="19"/>
      <c r="AB394" s="1"/>
      <c r="AC394" s="21" t="s">
        <v>258</v>
      </c>
      <c r="AD394" s="21">
        <v>140.0</v>
      </c>
      <c r="AE394" s="21">
        <v>30.0</v>
      </c>
      <c r="AF394" s="26">
        <v>0.615044247787611</v>
      </c>
      <c r="AG394" s="27">
        <v>0.728042328042328</v>
      </c>
      <c r="AH394" s="36">
        <v>0.706233988044407</v>
      </c>
      <c r="AI394" s="1"/>
      <c r="AJ394" s="1"/>
      <c r="AK394" s="1"/>
      <c r="AL394" s="1"/>
      <c r="AM394" s="1"/>
      <c r="AN394" s="1"/>
      <c r="AO394" s="1">
        <v>27.0</v>
      </c>
      <c r="AP394" s="16">
        <v>0.5512</v>
      </c>
      <c r="AQ394" s="1">
        <v>0.879255269</v>
      </c>
      <c r="AR394" s="1">
        <v>0.06529619</v>
      </c>
      <c r="AS394" s="26">
        <v>0.615044247787611</v>
      </c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21" t="s">
        <v>258</v>
      </c>
      <c r="BF394" s="21">
        <v>140.0</v>
      </c>
      <c r="BG394" s="21">
        <v>30.0</v>
      </c>
      <c r="BH394" s="26">
        <v>0.615044247787611</v>
      </c>
      <c r="BI394" s="27">
        <v>0.728042328042328</v>
      </c>
      <c r="BJ394" s="30">
        <f t="shared" si="11"/>
        <v>0.7115478421</v>
      </c>
      <c r="BK394" s="36">
        <v>0.706233988044407</v>
      </c>
      <c r="BL394" s="31">
        <f t="shared" si="12"/>
        <v>-0.005313854077</v>
      </c>
      <c r="BM394" s="1"/>
      <c r="BN394" s="31">
        <v>-2.58208792887959E-4</v>
      </c>
      <c r="BO394" s="1"/>
      <c r="BP394" s="1"/>
      <c r="BQ394" s="1">
        <f t="shared" si="15"/>
        <v>393</v>
      </c>
      <c r="BR394" s="1">
        <f t="shared" si="13"/>
        <v>0.4845869297</v>
      </c>
      <c r="BS394" s="1">
        <v>0.4342105263157895</v>
      </c>
      <c r="BT394" s="1">
        <v>0.6855941114616193</v>
      </c>
      <c r="BU394" s="1">
        <v>0.6669912366114897</v>
      </c>
      <c r="BV394" s="1"/>
      <c r="BW394" s="1"/>
    </row>
    <row r="395" ht="12.0" customHeight="1">
      <c r="A395" s="39"/>
      <c r="B395" s="39"/>
      <c r="C395" s="3" t="s">
        <v>547</v>
      </c>
      <c r="D395" s="3">
        <v>555.0</v>
      </c>
      <c r="E395" s="24">
        <v>97.0</v>
      </c>
      <c r="F395" s="25">
        <v>65.0</v>
      </c>
      <c r="G395" s="24">
        <v>892.0</v>
      </c>
      <c r="H395" s="25">
        <v>166.0</v>
      </c>
      <c r="I395" s="26">
        <f t="shared" si="2"/>
        <v>0.5987654321</v>
      </c>
      <c r="J395" s="27">
        <f t="shared" si="3"/>
        <v>0.843100189</v>
      </c>
      <c r="K395" s="28">
        <f t="shared" si="4"/>
        <v>0.8106557377</v>
      </c>
      <c r="L395" s="29">
        <f t="shared" si="5"/>
        <v>0.2155737705</v>
      </c>
      <c r="M395" s="10">
        <f t="shared" si="6"/>
        <v>6.530864198</v>
      </c>
      <c r="N395" s="30">
        <f t="shared" si="7"/>
        <v>0.8076952354</v>
      </c>
      <c r="O395" s="31">
        <f t="shared" si="8"/>
        <v>0.002960502342</v>
      </c>
      <c r="P395" s="32">
        <f t="shared" si="9"/>
        <v>0.846567471</v>
      </c>
      <c r="Q395" s="33">
        <f t="shared" si="10"/>
        <v>-0.00346728199</v>
      </c>
      <c r="R395" s="1"/>
      <c r="S395" s="16">
        <v>0.8465674689749515</v>
      </c>
      <c r="T395" s="16">
        <v>0.8431001890359168</v>
      </c>
      <c r="U395" s="16">
        <v>-2.5420009964927104E-4</v>
      </c>
      <c r="V395" s="16">
        <v>9.545075565897676E-5</v>
      </c>
      <c r="W395" s="1"/>
      <c r="X395" s="1"/>
      <c r="Y395" s="19"/>
      <c r="Z395" s="19"/>
      <c r="AA395" s="19"/>
      <c r="AB395" s="1"/>
      <c r="AC395" s="21" t="s">
        <v>567</v>
      </c>
      <c r="AD395" s="21">
        <v>639.0</v>
      </c>
      <c r="AE395" s="21">
        <v>30.0</v>
      </c>
      <c r="AF395" s="26">
        <v>0.615384615384615</v>
      </c>
      <c r="AG395" s="27">
        <v>0.544117647058823</v>
      </c>
      <c r="AH395" s="36">
        <v>0.570093457943925</v>
      </c>
      <c r="AI395" s="1"/>
      <c r="AJ395" s="1"/>
      <c r="AK395" s="1"/>
      <c r="AL395" s="1"/>
      <c r="AM395" s="1"/>
      <c r="AN395" s="1"/>
      <c r="AO395" s="1">
        <v>28.0</v>
      </c>
      <c r="AP395" s="16">
        <v>0.572</v>
      </c>
      <c r="AQ395" s="1">
        <v>0.8826589726</v>
      </c>
      <c r="AR395" s="1">
        <v>0.066739582</v>
      </c>
      <c r="AS395" s="26">
        <v>0.615384615384615</v>
      </c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21" t="s">
        <v>567</v>
      </c>
      <c r="BF395" s="21">
        <v>639.0</v>
      </c>
      <c r="BG395" s="21">
        <v>30.0</v>
      </c>
      <c r="BH395" s="26">
        <v>0.615384615384615</v>
      </c>
      <c r="BI395" s="27">
        <v>0.544117647058823</v>
      </c>
      <c r="BJ395" s="30">
        <f t="shared" si="11"/>
        <v>0.5551434814</v>
      </c>
      <c r="BK395" s="36">
        <v>0.570093457943925</v>
      </c>
      <c r="BL395" s="31">
        <f t="shared" si="12"/>
        <v>0.01494997659</v>
      </c>
      <c r="BM395" s="1"/>
      <c r="BN395" s="31">
        <v>-2.54200099649382E-4</v>
      </c>
      <c r="BO395" s="1"/>
      <c r="BP395" s="1"/>
      <c r="BQ395" s="1">
        <f t="shared" si="15"/>
        <v>394</v>
      </c>
      <c r="BR395" s="1">
        <f t="shared" si="13"/>
        <v>0.4858199753</v>
      </c>
      <c r="BS395" s="1">
        <v>0.59375</v>
      </c>
      <c r="BT395" s="1">
        <v>0.6879432624113475</v>
      </c>
      <c r="BU395" s="1">
        <v>0.6682242990654206</v>
      </c>
      <c r="BV395" s="1"/>
      <c r="BW395" s="1"/>
    </row>
    <row r="396" ht="12.0" customHeight="1">
      <c r="A396" s="39"/>
      <c r="B396" s="39"/>
      <c r="C396" s="3" t="s">
        <v>568</v>
      </c>
      <c r="D396" s="3">
        <v>557.0</v>
      </c>
      <c r="E396" s="24">
        <v>12.0</v>
      </c>
      <c r="F396" s="25">
        <v>5.0</v>
      </c>
      <c r="G396" s="24">
        <v>52.0</v>
      </c>
      <c r="H396" s="25">
        <v>14.0</v>
      </c>
      <c r="I396" s="26">
        <f t="shared" si="2"/>
        <v>0.7058823529</v>
      </c>
      <c r="J396" s="27">
        <f t="shared" si="3"/>
        <v>0.7878787879</v>
      </c>
      <c r="K396" s="28">
        <f t="shared" si="4"/>
        <v>0.7710843373</v>
      </c>
      <c r="L396" s="29">
        <f t="shared" si="5"/>
        <v>0.313253012</v>
      </c>
      <c r="M396" s="10">
        <f t="shared" si="6"/>
        <v>3.882352941</v>
      </c>
      <c r="N396" s="30">
        <f t="shared" si="7"/>
        <v>0.7748478248</v>
      </c>
      <c r="O396" s="31">
        <f t="shared" si="8"/>
        <v>-0.003763487499</v>
      </c>
      <c r="P396" s="32">
        <f t="shared" si="9"/>
        <v>0.7833611147</v>
      </c>
      <c r="Q396" s="33">
        <f t="shared" si="10"/>
        <v>0.004517673173</v>
      </c>
      <c r="R396" s="1"/>
      <c r="S396" s="16">
        <v>0.7833611117840282</v>
      </c>
      <c r="T396" s="16">
        <v>0.7878787878787878</v>
      </c>
      <c r="U396" s="16">
        <v>-2.506850977718189E-4</v>
      </c>
      <c r="V396" s="16">
        <v>9.805173907218023E-5</v>
      </c>
      <c r="W396" s="1"/>
      <c r="X396" s="1"/>
      <c r="Y396" s="19"/>
      <c r="Z396" s="19"/>
      <c r="AA396" s="19"/>
      <c r="AB396" s="1"/>
      <c r="AC396" s="21" t="s">
        <v>569</v>
      </c>
      <c r="AD396" s="21">
        <v>798.0</v>
      </c>
      <c r="AE396" s="21">
        <v>30.0</v>
      </c>
      <c r="AF396" s="26">
        <v>0.615384615384615</v>
      </c>
      <c r="AG396" s="27">
        <v>0.576923076923077</v>
      </c>
      <c r="AH396" s="36">
        <v>0.584615384615385</v>
      </c>
      <c r="AI396" s="1"/>
      <c r="AJ396" s="1"/>
      <c r="AK396" s="1"/>
      <c r="AL396" s="1"/>
      <c r="AM396" s="1"/>
      <c r="AN396" s="1"/>
      <c r="AO396" s="1">
        <v>29.0</v>
      </c>
      <c r="AP396" s="16">
        <v>0.5908</v>
      </c>
      <c r="AQ396" s="1">
        <v>0.85837334</v>
      </c>
      <c r="AR396" s="1">
        <v>0.08490054</v>
      </c>
      <c r="AS396" s="26">
        <v>0.615384615384615</v>
      </c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21" t="s">
        <v>569</v>
      </c>
      <c r="BF396" s="21">
        <v>798.0</v>
      </c>
      <c r="BG396" s="21">
        <v>30.0</v>
      </c>
      <c r="BH396" s="26">
        <v>0.615384615384615</v>
      </c>
      <c r="BI396" s="27">
        <v>0.576923076923077</v>
      </c>
      <c r="BJ396" s="30">
        <f t="shared" si="11"/>
        <v>0.5830482847</v>
      </c>
      <c r="BK396" s="36">
        <v>0.584615384615385</v>
      </c>
      <c r="BL396" s="31">
        <f t="shared" si="12"/>
        <v>0.001567099922</v>
      </c>
      <c r="BM396" s="1"/>
      <c r="BN396" s="31">
        <v>-2.50685097771819E-4</v>
      </c>
      <c r="BO396" s="1"/>
      <c r="BP396" s="1"/>
      <c r="BQ396" s="1">
        <f t="shared" si="15"/>
        <v>395</v>
      </c>
      <c r="BR396" s="1">
        <f t="shared" si="13"/>
        <v>0.487053021</v>
      </c>
      <c r="BS396" s="1">
        <v>0.5677233429394812</v>
      </c>
      <c r="BT396" s="1">
        <v>0.6833053691275168</v>
      </c>
      <c r="BU396" s="1">
        <v>0.6686195532771878</v>
      </c>
      <c r="BV396" s="1"/>
      <c r="BW396" s="1"/>
    </row>
    <row r="397" ht="12.0" customHeight="1">
      <c r="A397" s="39"/>
      <c r="B397" s="39"/>
      <c r="C397" s="3" t="s">
        <v>570</v>
      </c>
      <c r="D397" s="3">
        <v>558.0</v>
      </c>
      <c r="E397" s="24">
        <v>65.0</v>
      </c>
      <c r="F397" s="25">
        <v>34.0</v>
      </c>
      <c r="G397" s="24">
        <v>264.0</v>
      </c>
      <c r="H397" s="25">
        <v>91.0</v>
      </c>
      <c r="I397" s="26">
        <f t="shared" si="2"/>
        <v>0.6565656566</v>
      </c>
      <c r="J397" s="27">
        <f t="shared" si="3"/>
        <v>0.7436619718</v>
      </c>
      <c r="K397" s="28">
        <f t="shared" si="4"/>
        <v>0.7246696035</v>
      </c>
      <c r="L397" s="29">
        <f t="shared" si="5"/>
        <v>0.3436123348</v>
      </c>
      <c r="M397" s="10">
        <f t="shared" si="6"/>
        <v>3.585858586</v>
      </c>
      <c r="N397" s="30">
        <f t="shared" si="7"/>
        <v>0.7304859188</v>
      </c>
      <c r="O397" s="31">
        <f t="shared" si="8"/>
        <v>-0.005816315323</v>
      </c>
      <c r="P397" s="32">
        <f t="shared" si="9"/>
        <v>0.7367593679</v>
      </c>
      <c r="Q397" s="33">
        <f t="shared" si="10"/>
        <v>0.006902603895</v>
      </c>
      <c r="R397" s="1"/>
      <c r="S397" s="16">
        <v>0.7367593654367929</v>
      </c>
      <c r="T397" s="16">
        <v>0.7436619718309859</v>
      </c>
      <c r="U397" s="16">
        <v>-2.2754378021316857E-4</v>
      </c>
      <c r="V397" s="16">
        <v>1.080555588858223E-4</v>
      </c>
      <c r="W397" s="1"/>
      <c r="X397" s="1"/>
      <c r="Y397" s="19"/>
      <c r="Z397" s="19"/>
      <c r="AA397" s="19"/>
      <c r="AB397" s="1"/>
      <c r="AC397" s="21" t="s">
        <v>571</v>
      </c>
      <c r="AD397" s="21">
        <v>963.0</v>
      </c>
      <c r="AE397" s="21">
        <v>30.0</v>
      </c>
      <c r="AF397" s="26">
        <v>0.615384615384615</v>
      </c>
      <c r="AG397" s="27">
        <v>0.710526315789474</v>
      </c>
      <c r="AH397" s="36">
        <v>0.686274509803922</v>
      </c>
      <c r="AI397" s="1"/>
      <c r="AJ397" s="1"/>
      <c r="AK397" s="1"/>
      <c r="AL397" s="1"/>
      <c r="AM397" s="1"/>
      <c r="AN397" s="1"/>
      <c r="AO397" s="1">
        <v>30.0</v>
      </c>
      <c r="AP397" s="16">
        <v>0.6093</v>
      </c>
      <c r="AQ397" s="1">
        <v>0.8355107622</v>
      </c>
      <c r="AR397" s="1">
        <v>0.10132381</v>
      </c>
      <c r="AS397" s="26">
        <v>0.615384615384615</v>
      </c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21" t="s">
        <v>571</v>
      </c>
      <c r="BF397" s="21">
        <v>963.0</v>
      </c>
      <c r="BG397" s="21">
        <v>30.0</v>
      </c>
      <c r="BH397" s="26">
        <v>0.615384615384615</v>
      </c>
      <c r="BI397" s="27">
        <v>0.710526315789474</v>
      </c>
      <c r="BJ397" s="30">
        <f t="shared" si="11"/>
        <v>0.6966932551</v>
      </c>
      <c r="BK397" s="36">
        <v>0.686274509803922</v>
      </c>
      <c r="BL397" s="31">
        <f t="shared" si="12"/>
        <v>-0.0104187453</v>
      </c>
      <c r="BM397" s="1"/>
      <c r="BN397" s="31">
        <v>-2.27543780213169E-4</v>
      </c>
      <c r="BO397" s="1"/>
      <c r="BP397" s="1"/>
      <c r="BQ397" s="1">
        <f t="shared" si="15"/>
        <v>396</v>
      </c>
      <c r="BR397" s="1">
        <f t="shared" si="13"/>
        <v>0.4882860666</v>
      </c>
      <c r="BS397" s="1">
        <v>0.5013774104683195</v>
      </c>
      <c r="BT397" s="1">
        <v>0.703559510567297</v>
      </c>
      <c r="BU397" s="1">
        <v>0.6695974086071264</v>
      </c>
      <c r="BV397" s="1"/>
      <c r="BW397" s="1"/>
    </row>
    <row r="398" ht="12.0" customHeight="1">
      <c r="A398" s="39"/>
      <c r="B398" s="39"/>
      <c r="C398" s="3" t="s">
        <v>572</v>
      </c>
      <c r="D398" s="3">
        <v>559.0</v>
      </c>
      <c r="E398" s="24">
        <v>88.0</v>
      </c>
      <c r="F398" s="25">
        <v>28.0</v>
      </c>
      <c r="G398" s="24">
        <v>408.0</v>
      </c>
      <c r="H398" s="25">
        <v>132.0</v>
      </c>
      <c r="I398" s="26">
        <f t="shared" si="2"/>
        <v>0.7586206897</v>
      </c>
      <c r="J398" s="27">
        <f t="shared" si="3"/>
        <v>0.7555555556</v>
      </c>
      <c r="K398" s="28">
        <f t="shared" si="4"/>
        <v>0.756097561</v>
      </c>
      <c r="L398" s="29">
        <f t="shared" si="5"/>
        <v>0.3353658537</v>
      </c>
      <c r="M398" s="10">
        <f t="shared" si="6"/>
        <v>4.655172414</v>
      </c>
      <c r="N398" s="30">
        <f t="shared" si="7"/>
        <v>0.7568271563</v>
      </c>
      <c r="O398" s="31">
        <f t="shared" si="8"/>
        <v>-0.0007295953372</v>
      </c>
      <c r="P398" s="32">
        <f t="shared" si="9"/>
        <v>0.7546688627</v>
      </c>
      <c r="Q398" s="33">
        <f t="shared" si="10"/>
        <v>0.0008866928497</v>
      </c>
      <c r="R398" s="1"/>
      <c r="S398" s="16">
        <v>0.7546688592896275</v>
      </c>
      <c r="T398" s="16">
        <v>0.7555555555555555</v>
      </c>
      <c r="U398" s="16">
        <v>-2.2728463406229693E-4</v>
      </c>
      <c r="V398" s="16">
        <v>1.0849511124189082E-4</v>
      </c>
      <c r="W398" s="1"/>
      <c r="X398" s="1"/>
      <c r="Y398" s="19"/>
      <c r="Z398" s="19"/>
      <c r="AA398" s="19"/>
      <c r="AB398" s="1"/>
      <c r="AC398" s="21" t="s">
        <v>256</v>
      </c>
      <c r="AD398" s="21">
        <v>139.0</v>
      </c>
      <c r="AE398" s="21">
        <v>30.0</v>
      </c>
      <c r="AF398" s="26">
        <v>0.615384615384615</v>
      </c>
      <c r="AG398" s="27">
        <v>0.72316384180791</v>
      </c>
      <c r="AH398" s="36">
        <v>0.70935960591133</v>
      </c>
      <c r="AI398" s="1"/>
      <c r="AJ398" s="1"/>
      <c r="AK398" s="1"/>
      <c r="AL398" s="1"/>
      <c r="AM398" s="1"/>
      <c r="AN398" s="1"/>
      <c r="AO398" s="1">
        <v>31.0</v>
      </c>
      <c r="AP398" s="16">
        <f>0.01+(2*AO398)/100</f>
        <v>0.63</v>
      </c>
      <c r="AQ398" s="1"/>
      <c r="AR398" s="1"/>
      <c r="AS398" s="26">
        <v>0.615384615384615</v>
      </c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21" t="s">
        <v>256</v>
      </c>
      <c r="BF398" s="21">
        <v>139.0</v>
      </c>
      <c r="BG398" s="21">
        <v>30.0</v>
      </c>
      <c r="BH398" s="26">
        <v>0.615384615384615</v>
      </c>
      <c r="BI398" s="27">
        <v>0.72316384180791</v>
      </c>
      <c r="BJ398" s="30">
        <f t="shared" si="11"/>
        <v>0.7074429292</v>
      </c>
      <c r="BK398" s="36">
        <v>0.70935960591133</v>
      </c>
      <c r="BL398" s="31">
        <f t="shared" si="12"/>
        <v>0.001916676749</v>
      </c>
      <c r="BM398" s="1"/>
      <c r="BN398" s="31">
        <v>-2.27284634062408E-4</v>
      </c>
      <c r="BO398" s="1"/>
      <c r="BP398" s="1"/>
      <c r="BQ398" s="1">
        <f t="shared" si="15"/>
        <v>397</v>
      </c>
      <c r="BR398" s="1">
        <f t="shared" si="13"/>
        <v>0.4895191122</v>
      </c>
      <c r="BS398" s="1">
        <v>0.664179104477612</v>
      </c>
      <c r="BT398" s="1">
        <v>0.6717171717171717</v>
      </c>
      <c r="BU398" s="1">
        <v>0.6698113207547169</v>
      </c>
      <c r="BV398" s="1"/>
      <c r="BW398" s="1"/>
    </row>
    <row r="399" ht="12.0" customHeight="1">
      <c r="A399" s="39"/>
      <c r="B399" s="39"/>
      <c r="C399" s="3" t="s">
        <v>526</v>
      </c>
      <c r="D399" s="3">
        <v>561.0</v>
      </c>
      <c r="E399" s="24">
        <v>26.0</v>
      </c>
      <c r="F399" s="25">
        <v>19.0</v>
      </c>
      <c r="G399" s="24">
        <v>57.0</v>
      </c>
      <c r="H399" s="25">
        <v>41.0</v>
      </c>
      <c r="I399" s="26">
        <f t="shared" si="2"/>
        <v>0.5777777778</v>
      </c>
      <c r="J399" s="27">
        <f t="shared" si="3"/>
        <v>0.5816326531</v>
      </c>
      <c r="K399" s="28">
        <f t="shared" si="4"/>
        <v>0.5804195804</v>
      </c>
      <c r="L399" s="29">
        <f t="shared" si="5"/>
        <v>0.4685314685</v>
      </c>
      <c r="M399" s="10">
        <f t="shared" si="6"/>
        <v>2.177777778</v>
      </c>
      <c r="N399" s="30">
        <f t="shared" si="7"/>
        <v>0.5812909699</v>
      </c>
      <c r="O399" s="31">
        <f t="shared" si="8"/>
        <v>-0.0008713895223</v>
      </c>
      <c r="P399" s="32">
        <f t="shared" si="9"/>
        <v>0.5806169423</v>
      </c>
      <c r="Q399" s="33">
        <f t="shared" si="10"/>
        <v>0.001015710732</v>
      </c>
      <c r="R399" s="1"/>
      <c r="S399" s="16">
        <v>0.5806169404289927</v>
      </c>
      <c r="T399" s="16">
        <v>0.5816326530612245</v>
      </c>
      <c r="U399" s="16">
        <v>-2.2358899146179834E-4</v>
      </c>
      <c r="V399" s="16">
        <v>1.116516393939726E-4</v>
      </c>
      <c r="W399" s="1"/>
      <c r="X399" s="1"/>
      <c r="Y399" s="19"/>
      <c r="Z399" s="19"/>
      <c r="AA399" s="19"/>
      <c r="AB399" s="1"/>
      <c r="AC399" s="21" t="s">
        <v>329</v>
      </c>
      <c r="AD399" s="21">
        <v>201.0</v>
      </c>
      <c r="AE399" s="21">
        <v>30.0</v>
      </c>
      <c r="AF399" s="26">
        <v>0.61576354679803</v>
      </c>
      <c r="AG399" s="27">
        <v>0.627563576702215</v>
      </c>
      <c r="AH399" s="36">
        <v>0.624615384615385</v>
      </c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26">
        <v>0.61576354679803</v>
      </c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21" t="s">
        <v>329</v>
      </c>
      <c r="BF399" s="21">
        <v>201.0</v>
      </c>
      <c r="BG399" s="21">
        <v>30.0</v>
      </c>
      <c r="BH399" s="26">
        <v>0.61576354679803</v>
      </c>
      <c r="BI399" s="27">
        <v>0.627563576702215</v>
      </c>
      <c r="BJ399" s="30">
        <f t="shared" si="11"/>
        <v>0.6261811876</v>
      </c>
      <c r="BK399" s="36">
        <v>0.624615384615385</v>
      </c>
      <c r="BL399" s="31">
        <f t="shared" si="12"/>
        <v>-0.001565802958</v>
      </c>
      <c r="BM399" s="1"/>
      <c r="BN399" s="31">
        <v>-2.23588991461798E-4</v>
      </c>
      <c r="BO399" s="1"/>
      <c r="BP399" s="1"/>
      <c r="BQ399" s="1">
        <f t="shared" si="15"/>
        <v>398</v>
      </c>
      <c r="BR399" s="1">
        <f t="shared" si="13"/>
        <v>0.4907521578</v>
      </c>
      <c r="BS399" s="1">
        <v>0.6774193548387096</v>
      </c>
      <c r="BT399" s="1">
        <v>0.6693944353518821</v>
      </c>
      <c r="BU399" s="1">
        <v>0.6707482993197279</v>
      </c>
      <c r="BV399" s="1"/>
      <c r="BW399" s="1"/>
    </row>
    <row r="400" ht="12.0" customHeight="1">
      <c r="A400" s="39"/>
      <c r="B400" s="39"/>
      <c r="C400" s="3" t="s">
        <v>573</v>
      </c>
      <c r="D400" s="3">
        <v>563.0</v>
      </c>
      <c r="E400" s="24">
        <v>112.0</v>
      </c>
      <c r="F400" s="25">
        <v>58.0</v>
      </c>
      <c r="G400" s="24">
        <v>775.0</v>
      </c>
      <c r="H400" s="25">
        <v>141.0</v>
      </c>
      <c r="I400" s="26">
        <f t="shared" si="2"/>
        <v>0.6588235294</v>
      </c>
      <c r="J400" s="27">
        <f t="shared" si="3"/>
        <v>0.846069869</v>
      </c>
      <c r="K400" s="28">
        <f t="shared" si="4"/>
        <v>0.8167587477</v>
      </c>
      <c r="L400" s="29">
        <f t="shared" si="5"/>
        <v>0.2329650092</v>
      </c>
      <c r="M400" s="10">
        <f t="shared" si="6"/>
        <v>5.388235294</v>
      </c>
      <c r="N400" s="30">
        <f t="shared" si="7"/>
        <v>0.8170579087</v>
      </c>
      <c r="O400" s="31">
        <f t="shared" si="8"/>
        <v>-0.0002991609877</v>
      </c>
      <c r="P400" s="32">
        <f t="shared" si="9"/>
        <v>0.8457146503</v>
      </c>
      <c r="Q400" s="33">
        <f t="shared" si="10"/>
        <v>0.0003552186734</v>
      </c>
      <c r="R400" s="1"/>
      <c r="S400" s="16">
        <v>0.8457146478049052</v>
      </c>
      <c r="T400" s="16">
        <v>0.8460698689956332</v>
      </c>
      <c r="U400" s="16">
        <v>-2.2306313123787724E-4</v>
      </c>
      <c r="V400" s="16">
        <v>1.171336330519912E-4</v>
      </c>
      <c r="W400" s="1"/>
      <c r="X400" s="1"/>
      <c r="Y400" s="19"/>
      <c r="Z400" s="19"/>
      <c r="AA400" s="19"/>
      <c r="AB400" s="1"/>
      <c r="AC400" s="21" t="s">
        <v>437</v>
      </c>
      <c r="AD400" s="21">
        <v>323.0</v>
      </c>
      <c r="AE400" s="21">
        <v>30.0</v>
      </c>
      <c r="AF400" s="26">
        <v>0.616438356164384</v>
      </c>
      <c r="AG400" s="27">
        <v>0.598039215686274</v>
      </c>
      <c r="AH400" s="36">
        <v>0.599745870393901</v>
      </c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26">
        <v>0.616438356164384</v>
      </c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21" t="s">
        <v>437</v>
      </c>
      <c r="BF400" s="21">
        <v>323.0</v>
      </c>
      <c r="BG400" s="21">
        <v>30.0</v>
      </c>
      <c r="BH400" s="26">
        <v>0.616438356164384</v>
      </c>
      <c r="BI400" s="27">
        <v>0.598039215686274</v>
      </c>
      <c r="BJ400" s="30">
        <f t="shared" si="11"/>
        <v>0.601175544</v>
      </c>
      <c r="BK400" s="36">
        <v>0.599745870393901</v>
      </c>
      <c r="BL400" s="31">
        <f t="shared" si="12"/>
        <v>-0.001429673638</v>
      </c>
      <c r="BM400" s="1"/>
      <c r="BN400" s="31">
        <v>-2.23063131237877E-4</v>
      </c>
      <c r="BO400" s="1"/>
      <c r="BP400" s="1"/>
      <c r="BQ400" s="1">
        <f t="shared" si="15"/>
        <v>399</v>
      </c>
      <c r="BR400" s="1">
        <f t="shared" si="13"/>
        <v>0.4919852035</v>
      </c>
      <c r="BS400" s="1">
        <v>0.6862745098039216</v>
      </c>
      <c r="BT400" s="1">
        <v>0.6682408500590319</v>
      </c>
      <c r="BU400" s="1">
        <v>0.671</v>
      </c>
      <c r="BV400" s="1"/>
      <c r="BW400" s="1"/>
    </row>
    <row r="401" ht="12.0" customHeight="1">
      <c r="A401" s="39"/>
      <c r="B401" s="39"/>
      <c r="C401" s="3" t="s">
        <v>574</v>
      </c>
      <c r="D401" s="3">
        <v>564.0</v>
      </c>
      <c r="E401" s="24">
        <v>46.0</v>
      </c>
      <c r="F401" s="25">
        <v>15.0</v>
      </c>
      <c r="G401" s="24">
        <v>272.0</v>
      </c>
      <c r="H401" s="25">
        <v>21.0</v>
      </c>
      <c r="I401" s="26">
        <f t="shared" si="2"/>
        <v>0.7540983607</v>
      </c>
      <c r="J401" s="27">
        <f t="shared" si="3"/>
        <v>0.9283276451</v>
      </c>
      <c r="K401" s="28">
        <f t="shared" si="4"/>
        <v>0.8983050847</v>
      </c>
      <c r="L401" s="29">
        <f t="shared" si="5"/>
        <v>0.1892655367</v>
      </c>
      <c r="M401" s="10">
        <f t="shared" si="6"/>
        <v>4.803278689</v>
      </c>
      <c r="N401" s="30">
        <f t="shared" si="7"/>
        <v>0.8983369694</v>
      </c>
      <c r="O401" s="31">
        <f t="shared" si="8"/>
        <v>-0.00003188467854</v>
      </c>
      <c r="P401" s="32">
        <f t="shared" si="9"/>
        <v>0.9282889362</v>
      </c>
      <c r="Q401" s="33">
        <f t="shared" si="10"/>
        <v>0.00003870886023</v>
      </c>
      <c r="R401" s="1"/>
      <c r="S401" s="16">
        <v>0.9282889328188896</v>
      </c>
      <c r="T401" s="16">
        <v>0.9283276450511946</v>
      </c>
      <c r="U401" s="16">
        <v>-2.1867558657340247E-4</v>
      </c>
      <c r="V401" s="16">
        <v>1.1930585100239366E-4</v>
      </c>
      <c r="W401" s="1"/>
      <c r="X401" s="1"/>
      <c r="Y401" s="19"/>
      <c r="Z401" s="19"/>
      <c r="AA401" s="19"/>
      <c r="AB401" s="1"/>
      <c r="AC401" s="21" t="s">
        <v>575</v>
      </c>
      <c r="AD401" s="21">
        <v>688.0</v>
      </c>
      <c r="AE401" s="21">
        <v>30.0</v>
      </c>
      <c r="AF401" s="26">
        <v>0.616541353383459</v>
      </c>
      <c r="AG401" s="27">
        <v>0.758394758394758</v>
      </c>
      <c r="AH401" s="36">
        <v>0.744460856720827</v>
      </c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26">
        <v>0.616541353383459</v>
      </c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21" t="s">
        <v>575</v>
      </c>
      <c r="BF401" s="21">
        <v>688.0</v>
      </c>
      <c r="BG401" s="21">
        <v>30.0</v>
      </c>
      <c r="BH401" s="26">
        <v>0.616541353383459</v>
      </c>
      <c r="BI401" s="27">
        <v>0.758394758394758</v>
      </c>
      <c r="BJ401" s="30">
        <f t="shared" si="11"/>
        <v>0.7375566537</v>
      </c>
      <c r="BK401" s="36">
        <v>0.744460856720827</v>
      </c>
      <c r="BL401" s="31">
        <f t="shared" si="12"/>
        <v>0.006904203039</v>
      </c>
      <c r="BM401" s="1"/>
      <c r="BN401" s="31">
        <v>-2.18675586573513E-4</v>
      </c>
      <c r="BO401" s="1"/>
      <c r="BP401" s="1"/>
      <c r="BQ401" s="1">
        <f t="shared" si="15"/>
        <v>400</v>
      </c>
      <c r="BR401" s="1">
        <f t="shared" si="13"/>
        <v>0.4932182491</v>
      </c>
      <c r="BS401" s="1">
        <v>0.5384615384615384</v>
      </c>
      <c r="BT401" s="1">
        <v>0.6923076923076923</v>
      </c>
      <c r="BU401" s="1">
        <v>0.6717948717948717</v>
      </c>
      <c r="BV401" s="1"/>
      <c r="BW401" s="1"/>
    </row>
    <row r="402" ht="12.0" customHeight="1">
      <c r="A402" s="39"/>
      <c r="B402" s="39"/>
      <c r="C402" s="3" t="s">
        <v>576</v>
      </c>
      <c r="D402" s="3">
        <v>565.0</v>
      </c>
      <c r="E402" s="24">
        <v>149.0</v>
      </c>
      <c r="F402" s="25">
        <v>14.0</v>
      </c>
      <c r="G402" s="24">
        <v>605.0</v>
      </c>
      <c r="H402" s="25">
        <v>39.0</v>
      </c>
      <c r="I402" s="26">
        <f t="shared" si="2"/>
        <v>0.9141104294</v>
      </c>
      <c r="J402" s="27">
        <f t="shared" si="3"/>
        <v>0.9394409938</v>
      </c>
      <c r="K402" s="28">
        <f t="shared" si="4"/>
        <v>0.9343246592</v>
      </c>
      <c r="L402" s="29">
        <f t="shared" si="5"/>
        <v>0.2329615861</v>
      </c>
      <c r="M402" s="10">
        <f t="shared" si="6"/>
        <v>3.950920245</v>
      </c>
      <c r="N402" s="30">
        <f t="shared" si="7"/>
        <v>0.9347363529</v>
      </c>
      <c r="O402" s="31">
        <f t="shared" si="8"/>
        <v>-0.0004116937099</v>
      </c>
      <c r="P402" s="32">
        <f t="shared" si="9"/>
        <v>0.938921613</v>
      </c>
      <c r="Q402" s="33">
        <f t="shared" si="10"/>
        <v>0.0005193807832</v>
      </c>
      <c r="R402" s="1"/>
      <c r="S402" s="16">
        <v>0.9389216078566176</v>
      </c>
      <c r="T402" s="16">
        <v>0.9394409937888198</v>
      </c>
      <c r="U402" s="16">
        <v>-2.113788826283436E-4</v>
      </c>
      <c r="V402" s="16">
        <v>1.2809758852583286E-4</v>
      </c>
      <c r="W402" s="1"/>
      <c r="X402" s="1"/>
      <c r="Y402" s="19"/>
      <c r="Z402" s="19"/>
      <c r="AA402" s="19"/>
      <c r="AB402" s="1"/>
      <c r="AC402" s="21" t="s">
        <v>97</v>
      </c>
      <c r="AD402" s="21">
        <v>36.0</v>
      </c>
      <c r="AE402" s="21">
        <v>30.0</v>
      </c>
      <c r="AF402" s="26">
        <v>0.618556701030928</v>
      </c>
      <c r="AG402" s="27">
        <v>0.686471663619744</v>
      </c>
      <c r="AH402" s="36">
        <v>0.676242236024845</v>
      </c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26">
        <v>0.618556701030928</v>
      </c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21" t="s">
        <v>97</v>
      </c>
      <c r="BF402" s="21">
        <v>36.0</v>
      </c>
      <c r="BG402" s="21">
        <v>30.0</v>
      </c>
      <c r="BH402" s="26">
        <v>0.618556701030928</v>
      </c>
      <c r="BI402" s="27">
        <v>0.686471663619744</v>
      </c>
      <c r="BJ402" s="30">
        <f t="shared" si="11"/>
        <v>0.6766771477</v>
      </c>
      <c r="BK402" s="36">
        <v>0.676242236024845</v>
      </c>
      <c r="BL402" s="31">
        <f t="shared" si="12"/>
        <v>-0.0004349116966</v>
      </c>
      <c r="BM402" s="1"/>
      <c r="BN402" s="31">
        <v>-2.11378882628455E-4</v>
      </c>
      <c r="BO402" s="1"/>
      <c r="BP402" s="1"/>
      <c r="BQ402" s="1">
        <f t="shared" si="15"/>
        <v>401</v>
      </c>
      <c r="BR402" s="1">
        <f t="shared" si="13"/>
        <v>0.4944512947</v>
      </c>
      <c r="BS402" s="1">
        <v>0.6532258064516129</v>
      </c>
      <c r="BT402" s="1">
        <v>0.6767895878524945</v>
      </c>
      <c r="BU402" s="1">
        <v>0.6717948717948717</v>
      </c>
      <c r="BV402" s="1"/>
      <c r="BW402" s="1"/>
    </row>
    <row r="403" ht="12.0" customHeight="1">
      <c r="A403" s="39"/>
      <c r="B403" s="39"/>
      <c r="C403" s="3" t="s">
        <v>577</v>
      </c>
      <c r="D403" s="3">
        <v>566.0</v>
      </c>
      <c r="E403" s="24">
        <v>61.0</v>
      </c>
      <c r="F403" s="25">
        <v>3.0</v>
      </c>
      <c r="G403" s="24">
        <v>274.0</v>
      </c>
      <c r="H403" s="25">
        <v>10.0</v>
      </c>
      <c r="I403" s="26">
        <f t="shared" si="2"/>
        <v>0.953125</v>
      </c>
      <c r="J403" s="27">
        <f t="shared" si="3"/>
        <v>0.9647887324</v>
      </c>
      <c r="K403" s="28">
        <f t="shared" si="4"/>
        <v>0.9626436782</v>
      </c>
      <c r="L403" s="29">
        <f t="shared" si="5"/>
        <v>0.2040229885</v>
      </c>
      <c r="M403" s="10">
        <f t="shared" si="6"/>
        <v>4.4375</v>
      </c>
      <c r="N403" s="30">
        <f t="shared" si="7"/>
        <v>0.9626925059</v>
      </c>
      <c r="O403" s="31">
        <f t="shared" si="8"/>
        <v>-0.00004882776264</v>
      </c>
      <c r="P403" s="32">
        <f t="shared" si="9"/>
        <v>0.9647265389</v>
      </c>
      <c r="Q403" s="33">
        <f t="shared" si="10"/>
        <v>0.00006219354394</v>
      </c>
      <c r="R403" s="1"/>
      <c r="S403" s="16">
        <v>0.9647265331985765</v>
      </c>
      <c r="T403" s="16">
        <v>0.9647887323943662</v>
      </c>
      <c r="U403" s="16">
        <v>-2.0846058352463892E-4</v>
      </c>
      <c r="V403" s="16">
        <v>1.399149356531293E-4</v>
      </c>
      <c r="W403" s="1"/>
      <c r="X403" s="1"/>
      <c r="Y403" s="19"/>
      <c r="Z403" s="19"/>
      <c r="AA403" s="19"/>
      <c r="AB403" s="1"/>
      <c r="AC403" s="21" t="s">
        <v>473</v>
      </c>
      <c r="AD403" s="21">
        <v>381.0</v>
      </c>
      <c r="AE403" s="21">
        <v>30.0</v>
      </c>
      <c r="AF403" s="26">
        <v>0.61864406779661</v>
      </c>
      <c r="AG403" s="27">
        <v>0.550480769230769</v>
      </c>
      <c r="AH403" s="36">
        <v>0.558947368421053</v>
      </c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26">
        <v>0.61864406779661</v>
      </c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21" t="s">
        <v>473</v>
      </c>
      <c r="BF403" s="21">
        <v>381.0</v>
      </c>
      <c r="BG403" s="21">
        <v>30.0</v>
      </c>
      <c r="BH403" s="26">
        <v>0.61864406779661</v>
      </c>
      <c r="BI403" s="27">
        <v>0.550480769230769</v>
      </c>
      <c r="BJ403" s="30">
        <f t="shared" si="11"/>
        <v>0.5610995047</v>
      </c>
      <c r="BK403" s="36">
        <v>0.558947368421053</v>
      </c>
      <c r="BL403" s="31">
        <f t="shared" si="12"/>
        <v>-0.002152136294</v>
      </c>
      <c r="BM403" s="1"/>
      <c r="BN403" s="31">
        <v>-2.08460583524639E-4</v>
      </c>
      <c r="BO403" s="1"/>
      <c r="BP403" s="1"/>
      <c r="BQ403" s="1">
        <f t="shared" si="15"/>
        <v>402</v>
      </c>
      <c r="BR403" s="1">
        <f t="shared" si="13"/>
        <v>0.4956843403</v>
      </c>
      <c r="BS403" s="1">
        <v>0.5730337078651685</v>
      </c>
      <c r="BT403" s="1">
        <v>0.6866485013623979</v>
      </c>
      <c r="BU403" s="1">
        <v>0.6743620899149453</v>
      </c>
      <c r="BV403" s="1"/>
      <c r="BW403" s="1"/>
    </row>
    <row r="404" ht="12.0" customHeight="1">
      <c r="A404" s="39"/>
      <c r="B404" s="39"/>
      <c r="C404" s="3" t="s">
        <v>578</v>
      </c>
      <c r="D404" s="3">
        <v>567.0</v>
      </c>
      <c r="E404" s="24">
        <v>14.0</v>
      </c>
      <c r="F404" s="25">
        <v>4.0</v>
      </c>
      <c r="G404" s="24">
        <v>108.0</v>
      </c>
      <c r="H404" s="25">
        <v>24.0</v>
      </c>
      <c r="I404" s="26">
        <f t="shared" si="2"/>
        <v>0.7777777778</v>
      </c>
      <c r="J404" s="27">
        <f t="shared" si="3"/>
        <v>0.8181818182</v>
      </c>
      <c r="K404" s="28">
        <f t="shared" si="4"/>
        <v>0.8133333333</v>
      </c>
      <c r="L404" s="29">
        <f t="shared" si="5"/>
        <v>0.2533333333</v>
      </c>
      <c r="M404" s="10">
        <f t="shared" si="6"/>
        <v>7.333333333</v>
      </c>
      <c r="N404" s="30">
        <f t="shared" si="7"/>
        <v>0.8116108792</v>
      </c>
      <c r="O404" s="31">
        <f t="shared" si="8"/>
        <v>0.001722454091</v>
      </c>
      <c r="P404" s="32">
        <f t="shared" si="9"/>
        <v>0.8202846514</v>
      </c>
      <c r="Q404" s="33">
        <f t="shared" si="10"/>
        <v>-0.002102833264</v>
      </c>
      <c r="R404" s="1"/>
      <c r="S404" s="16">
        <v>0.8202846478383226</v>
      </c>
      <c r="T404" s="16">
        <v>0.8181818181818182</v>
      </c>
      <c r="U404" s="16">
        <v>-1.7940762262680376E-4</v>
      </c>
      <c r="V404" s="16">
        <v>1.5211344333943E-4</v>
      </c>
      <c r="W404" s="1"/>
      <c r="X404" s="1"/>
      <c r="Y404" s="19"/>
      <c r="Z404" s="19"/>
      <c r="AA404" s="19"/>
      <c r="AB404" s="1"/>
      <c r="AC404" s="21" t="s">
        <v>579</v>
      </c>
      <c r="AD404" s="21">
        <v>836.0</v>
      </c>
      <c r="AE404" s="21">
        <v>30.0</v>
      </c>
      <c r="AF404" s="26">
        <v>0.619047619047619</v>
      </c>
      <c r="AG404" s="27">
        <v>0.555555555555556</v>
      </c>
      <c r="AH404" s="36">
        <v>0.565891472868217</v>
      </c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26">
        <v>0.619047619047619</v>
      </c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21" t="s">
        <v>579</v>
      </c>
      <c r="BF404" s="21">
        <v>836.0</v>
      </c>
      <c r="BG404" s="21">
        <v>30.0</v>
      </c>
      <c r="BH404" s="26">
        <v>0.619047619047619</v>
      </c>
      <c r="BI404" s="27">
        <v>0.555555555555556</v>
      </c>
      <c r="BJ404" s="30">
        <f t="shared" si="11"/>
        <v>0.5654801435</v>
      </c>
      <c r="BK404" s="36">
        <v>0.565891472868217</v>
      </c>
      <c r="BL404" s="31">
        <f t="shared" si="12"/>
        <v>0.0004113293873</v>
      </c>
      <c r="BM404" s="1"/>
      <c r="BN404" s="31">
        <v>-1.79407622626804E-4</v>
      </c>
      <c r="BO404" s="1"/>
      <c r="BP404" s="1"/>
      <c r="BQ404" s="1">
        <f t="shared" si="15"/>
        <v>403</v>
      </c>
      <c r="BR404" s="1">
        <f t="shared" si="13"/>
        <v>0.4969173859</v>
      </c>
      <c r="BS404" s="1">
        <v>0.5735294117647058</v>
      </c>
      <c r="BT404" s="1">
        <v>0.6903376018626309</v>
      </c>
      <c r="BU404" s="1">
        <v>0.6743718592964824</v>
      </c>
      <c r="BV404" s="1"/>
      <c r="BW404" s="1"/>
    </row>
    <row r="405" ht="12.0" customHeight="1">
      <c r="A405" s="39"/>
      <c r="B405" s="39"/>
      <c r="C405" s="3" t="s">
        <v>580</v>
      </c>
      <c r="D405" s="3">
        <v>569.0</v>
      </c>
      <c r="E405" s="24">
        <v>58.0</v>
      </c>
      <c r="F405" s="25">
        <v>17.0</v>
      </c>
      <c r="G405" s="24">
        <v>332.0</v>
      </c>
      <c r="H405" s="25">
        <v>14.0</v>
      </c>
      <c r="I405" s="26">
        <f t="shared" si="2"/>
        <v>0.7733333333</v>
      </c>
      <c r="J405" s="27">
        <f t="shared" si="3"/>
        <v>0.9595375723</v>
      </c>
      <c r="K405" s="28">
        <f t="shared" si="4"/>
        <v>0.9263657957</v>
      </c>
      <c r="L405" s="29">
        <f t="shared" si="5"/>
        <v>0.1710213777</v>
      </c>
      <c r="M405" s="10">
        <f t="shared" si="6"/>
        <v>4.613333333</v>
      </c>
      <c r="N405" s="30">
        <f t="shared" si="7"/>
        <v>0.9267522101</v>
      </c>
      <c r="O405" s="31">
        <f t="shared" si="8"/>
        <v>-0.0003864144087</v>
      </c>
      <c r="P405" s="32">
        <f t="shared" si="9"/>
        <v>0.9590663198</v>
      </c>
      <c r="Q405" s="33">
        <f t="shared" si="10"/>
        <v>0.000471252409</v>
      </c>
      <c r="R405" s="1"/>
      <c r="S405" s="16">
        <v>0.9590663162828954</v>
      </c>
      <c r="T405" s="16">
        <v>0.9595375722543352</v>
      </c>
      <c r="U405" s="16">
        <v>-1.6901771459776338E-4</v>
      </c>
      <c r="V405" s="16">
        <v>1.7535402271195988E-4</v>
      </c>
      <c r="W405" s="1"/>
      <c r="X405" s="1"/>
      <c r="Y405" s="19"/>
      <c r="Z405" s="19"/>
      <c r="AA405" s="19"/>
      <c r="AB405" s="1"/>
      <c r="AC405" s="21" t="s">
        <v>581</v>
      </c>
      <c r="AD405" s="21">
        <v>747.0</v>
      </c>
      <c r="AE405" s="21">
        <v>30.0</v>
      </c>
      <c r="AF405" s="26">
        <v>0.619047619047619</v>
      </c>
      <c r="AG405" s="27">
        <v>0.566666666666667</v>
      </c>
      <c r="AH405" s="36">
        <v>0.583333333333333</v>
      </c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26">
        <v>0.619047619047619</v>
      </c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21" t="s">
        <v>581</v>
      </c>
      <c r="BF405" s="21">
        <v>747.0</v>
      </c>
      <c r="BG405" s="21">
        <v>30.0</v>
      </c>
      <c r="BH405" s="26">
        <v>0.619047619047619</v>
      </c>
      <c r="BI405" s="27">
        <v>0.566666666666667</v>
      </c>
      <c r="BJ405" s="30">
        <f t="shared" si="11"/>
        <v>0.5749235297</v>
      </c>
      <c r="BK405" s="36">
        <v>0.583333333333333</v>
      </c>
      <c r="BL405" s="31">
        <f t="shared" si="12"/>
        <v>0.008409803609</v>
      </c>
      <c r="BM405" s="1"/>
      <c r="BN405" s="31">
        <v>-1.69017714597874E-4</v>
      </c>
      <c r="BO405" s="1"/>
      <c r="BP405" s="1"/>
      <c r="BQ405" s="1">
        <f t="shared" si="15"/>
        <v>404</v>
      </c>
      <c r="BR405" s="1">
        <f t="shared" si="13"/>
        <v>0.4981504316</v>
      </c>
      <c r="BS405" s="1">
        <v>0.6546762589928058</v>
      </c>
      <c r="BT405" s="1">
        <v>0.6791530944625407</v>
      </c>
      <c r="BU405" s="1">
        <v>0.6746347941567065</v>
      </c>
      <c r="BV405" s="1"/>
      <c r="BW405" s="1"/>
    </row>
    <row r="406" ht="12.0" customHeight="1">
      <c r="A406" s="39"/>
      <c r="B406" s="39"/>
      <c r="C406" s="3" t="s">
        <v>582</v>
      </c>
      <c r="D406" s="3">
        <v>570.0</v>
      </c>
      <c r="E406" s="24">
        <v>147.0</v>
      </c>
      <c r="F406" s="25">
        <v>16.0</v>
      </c>
      <c r="G406" s="24">
        <v>583.0</v>
      </c>
      <c r="H406" s="25">
        <v>21.0</v>
      </c>
      <c r="I406" s="26">
        <f t="shared" si="2"/>
        <v>0.9018404908</v>
      </c>
      <c r="J406" s="27">
        <f t="shared" si="3"/>
        <v>0.9652317881</v>
      </c>
      <c r="K406" s="28">
        <f t="shared" si="4"/>
        <v>0.9517601043</v>
      </c>
      <c r="L406" s="29">
        <f t="shared" si="5"/>
        <v>0.2190352021</v>
      </c>
      <c r="M406" s="10">
        <f t="shared" si="6"/>
        <v>3.705521472</v>
      </c>
      <c r="N406" s="30">
        <f t="shared" si="7"/>
        <v>0.9528221121</v>
      </c>
      <c r="O406" s="31">
        <f t="shared" si="8"/>
        <v>-0.001062007761</v>
      </c>
      <c r="P406" s="32">
        <f t="shared" si="9"/>
        <v>0.9638960014</v>
      </c>
      <c r="Q406" s="33">
        <f t="shared" si="10"/>
        <v>0.001335786661</v>
      </c>
      <c r="R406" s="1"/>
      <c r="S406" s="16">
        <v>0.9638959964217301</v>
      </c>
      <c r="T406" s="16">
        <v>0.9652317880794702</v>
      </c>
      <c r="U406" s="16">
        <v>-1.6376103532833586E-4</v>
      </c>
      <c r="V406" s="16">
        <v>1.7905299931686436E-4</v>
      </c>
      <c r="W406" s="1"/>
      <c r="X406" s="1"/>
      <c r="Y406" s="19"/>
      <c r="Z406" s="19"/>
      <c r="AA406" s="19"/>
      <c r="AB406" s="1"/>
      <c r="AC406" s="21" t="s">
        <v>289</v>
      </c>
      <c r="AD406" s="21">
        <v>172.0</v>
      </c>
      <c r="AE406" s="21">
        <v>31.0</v>
      </c>
      <c r="AF406" s="26">
        <v>0.620689655172414</v>
      </c>
      <c r="AG406" s="27">
        <v>0.559722222222222</v>
      </c>
      <c r="AH406" s="36">
        <v>0.57158836689038</v>
      </c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6">
        <f>AVERAGE(AS370:AS405)</f>
        <v>0.6093189957</v>
      </c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21" t="s">
        <v>289</v>
      </c>
      <c r="BF406" s="21">
        <v>172.0</v>
      </c>
      <c r="BG406" s="21">
        <v>31.0</v>
      </c>
      <c r="BH406" s="26">
        <v>0.620689655172414</v>
      </c>
      <c r="BI406" s="27">
        <v>0.559722222222222</v>
      </c>
      <c r="BJ406" s="30">
        <f t="shared" si="11"/>
        <v>0.5692939542</v>
      </c>
      <c r="BK406" s="36">
        <v>0.57158836689038</v>
      </c>
      <c r="BL406" s="31">
        <f t="shared" si="12"/>
        <v>0.002294412655</v>
      </c>
      <c r="BM406" s="1"/>
      <c r="BN406" s="31">
        <v>-1.63761035328336E-4</v>
      </c>
      <c r="BO406" s="1"/>
      <c r="BP406" s="1"/>
      <c r="BQ406" s="1">
        <f t="shared" si="15"/>
        <v>405</v>
      </c>
      <c r="BR406" s="1">
        <f t="shared" si="13"/>
        <v>0.4993834772</v>
      </c>
      <c r="BS406" s="1">
        <v>0.625</v>
      </c>
      <c r="BT406" s="1">
        <v>0.6831683168316832</v>
      </c>
      <c r="BU406" s="1">
        <v>0.6752136752136753</v>
      </c>
      <c r="BV406" s="1"/>
      <c r="BW406" s="1"/>
    </row>
    <row r="407" ht="12.0" customHeight="1">
      <c r="A407" s="39"/>
      <c r="B407" s="39"/>
      <c r="C407" s="3" t="s">
        <v>583</v>
      </c>
      <c r="D407" s="3">
        <v>571.0</v>
      </c>
      <c r="E407" s="24">
        <v>105.0</v>
      </c>
      <c r="F407" s="25">
        <v>5.0</v>
      </c>
      <c r="G407" s="24">
        <v>444.0</v>
      </c>
      <c r="H407" s="25">
        <v>17.0</v>
      </c>
      <c r="I407" s="26">
        <f t="shared" si="2"/>
        <v>0.9545454545</v>
      </c>
      <c r="J407" s="27">
        <f t="shared" si="3"/>
        <v>0.9631236443</v>
      </c>
      <c r="K407" s="28">
        <f t="shared" si="4"/>
        <v>0.9614711033</v>
      </c>
      <c r="L407" s="29">
        <f t="shared" si="5"/>
        <v>0.2136602452</v>
      </c>
      <c r="M407" s="10">
        <f t="shared" si="6"/>
        <v>4.190909091</v>
      </c>
      <c r="N407" s="30">
        <f t="shared" si="7"/>
        <v>0.9616824778</v>
      </c>
      <c r="O407" s="31">
        <f t="shared" si="8"/>
        <v>-0.0002113744322</v>
      </c>
      <c r="P407" s="32">
        <f t="shared" si="9"/>
        <v>0.9628543151</v>
      </c>
      <c r="Q407" s="33">
        <f t="shared" si="10"/>
        <v>0.0002693291734</v>
      </c>
      <c r="R407" s="1"/>
      <c r="S407" s="16">
        <v>0.9628543094075503</v>
      </c>
      <c r="T407" s="16">
        <v>0.9631236442516269</v>
      </c>
      <c r="U407" s="16">
        <v>-1.626748507606024E-4</v>
      </c>
      <c r="V407" s="16">
        <v>1.8126560611497755E-4</v>
      </c>
      <c r="W407" s="1"/>
      <c r="X407" s="1"/>
      <c r="Y407" s="19"/>
      <c r="Z407" s="19"/>
      <c r="AA407" s="19"/>
      <c r="AB407" s="1"/>
      <c r="AC407" s="21" t="s">
        <v>584</v>
      </c>
      <c r="AD407" s="21">
        <v>752.0</v>
      </c>
      <c r="AE407" s="21">
        <v>31.0</v>
      </c>
      <c r="AF407" s="26">
        <v>0.620689655172414</v>
      </c>
      <c r="AG407" s="27">
        <v>0.652173913043478</v>
      </c>
      <c r="AH407" s="36">
        <v>0.644628099173554</v>
      </c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21" t="s">
        <v>584</v>
      </c>
      <c r="BF407" s="21">
        <v>752.0</v>
      </c>
      <c r="BG407" s="21">
        <v>31.0</v>
      </c>
      <c r="BH407" s="26">
        <v>0.620689655172414</v>
      </c>
      <c r="BI407" s="27">
        <v>0.652173913043478</v>
      </c>
      <c r="BJ407" s="30">
        <f t="shared" si="11"/>
        <v>0.6478396356</v>
      </c>
      <c r="BK407" s="36">
        <v>0.644628099173554</v>
      </c>
      <c r="BL407" s="31">
        <f t="shared" si="12"/>
        <v>-0.003211536388</v>
      </c>
      <c r="BM407" s="1"/>
      <c r="BN407" s="31">
        <v>-1.62674850760602E-4</v>
      </c>
      <c r="BO407" s="1"/>
      <c r="BP407" s="1"/>
      <c r="BQ407" s="1">
        <f t="shared" si="15"/>
        <v>406</v>
      </c>
      <c r="BR407" s="1">
        <f t="shared" si="13"/>
        <v>0.5006165228</v>
      </c>
      <c r="BS407" s="1">
        <v>0.5952380952380952</v>
      </c>
      <c r="BT407" s="1">
        <v>0.6862139917695473</v>
      </c>
      <c r="BU407" s="1">
        <v>0.6757741347905283</v>
      </c>
      <c r="BV407" s="1"/>
      <c r="BW407" s="1"/>
    </row>
    <row r="408" ht="12.0" customHeight="1">
      <c r="A408" s="39"/>
      <c r="B408" s="39"/>
      <c r="C408" s="3" t="s">
        <v>585</v>
      </c>
      <c r="D408" s="3">
        <v>572.0</v>
      </c>
      <c r="E408" s="24">
        <v>115.0</v>
      </c>
      <c r="F408" s="25">
        <v>12.0</v>
      </c>
      <c r="G408" s="24">
        <v>468.0</v>
      </c>
      <c r="H408" s="25">
        <v>23.0</v>
      </c>
      <c r="I408" s="26">
        <f t="shared" si="2"/>
        <v>0.905511811</v>
      </c>
      <c r="J408" s="27">
        <f t="shared" si="3"/>
        <v>0.9531568228</v>
      </c>
      <c r="K408" s="28">
        <f t="shared" si="4"/>
        <v>0.9433656958</v>
      </c>
      <c r="L408" s="29">
        <f t="shared" si="5"/>
        <v>0.2233009709</v>
      </c>
      <c r="M408" s="10">
        <f t="shared" si="6"/>
        <v>3.866141732</v>
      </c>
      <c r="N408" s="30">
        <f t="shared" si="7"/>
        <v>0.9439302878</v>
      </c>
      <c r="O408" s="31">
        <f t="shared" si="8"/>
        <v>-0.0005645919648</v>
      </c>
      <c r="P408" s="32">
        <f t="shared" si="9"/>
        <v>0.9524460459</v>
      </c>
      <c r="Q408" s="33">
        <f t="shared" si="10"/>
        <v>0.0007107769581</v>
      </c>
      <c r="R408" s="1"/>
      <c r="S408" s="16">
        <v>0.95244604081051</v>
      </c>
      <c r="T408" s="16">
        <v>0.9531568228105907</v>
      </c>
      <c r="U408" s="16">
        <v>-1.5569297765605228E-4</v>
      </c>
      <c r="V408" s="16">
        <v>1.898558849569021E-4</v>
      </c>
      <c r="W408" s="1"/>
      <c r="X408" s="1"/>
      <c r="Y408" s="19"/>
      <c r="Z408" s="19"/>
      <c r="AA408" s="19"/>
      <c r="AB408" s="1"/>
      <c r="AC408" s="21" t="s">
        <v>71</v>
      </c>
      <c r="AD408" s="21">
        <v>21.0</v>
      </c>
      <c r="AE408" s="21">
        <v>31.0</v>
      </c>
      <c r="AF408" s="26">
        <v>0.620689655172414</v>
      </c>
      <c r="AG408" s="27">
        <v>0.672222222222222</v>
      </c>
      <c r="AH408" s="36">
        <v>0.665071770334928</v>
      </c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21" t="s">
        <v>71</v>
      </c>
      <c r="BF408" s="21">
        <v>21.0</v>
      </c>
      <c r="BG408" s="21">
        <v>31.0</v>
      </c>
      <c r="BH408" s="26">
        <v>0.620689655172414</v>
      </c>
      <c r="BI408" s="27">
        <v>0.672222222222222</v>
      </c>
      <c r="BJ408" s="30">
        <f t="shared" si="11"/>
        <v>0.6648724025</v>
      </c>
      <c r="BK408" s="36">
        <v>0.665071770334928</v>
      </c>
      <c r="BL408" s="31">
        <f t="shared" si="12"/>
        <v>0.0001993678236</v>
      </c>
      <c r="BM408" s="1"/>
      <c r="BN408" s="31">
        <v>-1.55692977656052E-4</v>
      </c>
      <c r="BO408" s="1"/>
      <c r="BP408" s="1"/>
      <c r="BQ408" s="1">
        <f t="shared" si="15"/>
        <v>407</v>
      </c>
      <c r="BR408" s="1">
        <f t="shared" si="13"/>
        <v>0.5018495684</v>
      </c>
      <c r="BS408" s="1">
        <v>0.6185567010309279</v>
      </c>
      <c r="BT408" s="1">
        <v>0.6864716636197441</v>
      </c>
      <c r="BU408" s="1">
        <v>0.6762422360248447</v>
      </c>
      <c r="BV408" s="1"/>
      <c r="BW408" s="1"/>
    </row>
    <row r="409" ht="12.0" customHeight="1">
      <c r="A409" s="39"/>
      <c r="B409" s="39"/>
      <c r="C409" s="3" t="s">
        <v>586</v>
      </c>
      <c r="D409" s="3">
        <v>573.0</v>
      </c>
      <c r="E409" s="24">
        <v>16.0</v>
      </c>
      <c r="F409" s="25">
        <v>1.0</v>
      </c>
      <c r="G409" s="24">
        <v>69.0</v>
      </c>
      <c r="H409" s="25">
        <v>5.0</v>
      </c>
      <c r="I409" s="26">
        <f t="shared" si="2"/>
        <v>0.9411764706</v>
      </c>
      <c r="J409" s="27">
        <f t="shared" si="3"/>
        <v>0.9324324324</v>
      </c>
      <c r="K409" s="28">
        <f t="shared" si="4"/>
        <v>0.9340659341</v>
      </c>
      <c r="L409" s="29">
        <f t="shared" si="5"/>
        <v>0.2307692308</v>
      </c>
      <c r="M409" s="10">
        <f t="shared" si="6"/>
        <v>4.352941176</v>
      </c>
      <c r="N409" s="30">
        <f t="shared" si="7"/>
        <v>0.9347475355</v>
      </c>
      <c r="O409" s="31">
        <f t="shared" si="8"/>
        <v>-0.0006816014576</v>
      </c>
      <c r="P409" s="32">
        <f t="shared" si="9"/>
        <v>0.9315668098</v>
      </c>
      <c r="Q409" s="33">
        <f t="shared" si="10"/>
        <v>0.000865622649</v>
      </c>
      <c r="R409" s="1"/>
      <c r="S409" s="16">
        <v>0.931566804288638</v>
      </c>
      <c r="T409" s="16">
        <v>0.9324324324324325</v>
      </c>
      <c r="U409" s="16">
        <v>-1.4756154877448857E-4</v>
      </c>
      <c r="V409" s="16">
        <v>2.0415634505766E-4</v>
      </c>
      <c r="W409" s="1"/>
      <c r="X409" s="1"/>
      <c r="Y409" s="19"/>
      <c r="Z409" s="19"/>
      <c r="AA409" s="19"/>
      <c r="AB409" s="1"/>
      <c r="AC409" s="21" t="s">
        <v>587</v>
      </c>
      <c r="AD409" s="21">
        <v>837.0</v>
      </c>
      <c r="AE409" s="21">
        <v>31.0</v>
      </c>
      <c r="AF409" s="26">
        <v>0.620689655172414</v>
      </c>
      <c r="AG409" s="27">
        <v>0.754299754299754</v>
      </c>
      <c r="AH409" s="36">
        <v>0.730769230769231</v>
      </c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26">
        <v>0.620689655172414</v>
      </c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21" t="s">
        <v>587</v>
      </c>
      <c r="BF409" s="21">
        <v>837.0</v>
      </c>
      <c r="BG409" s="21">
        <v>31.0</v>
      </c>
      <c r="BH409" s="26">
        <v>0.620689655172414</v>
      </c>
      <c r="BI409" s="27">
        <v>0.754299754299754</v>
      </c>
      <c r="BJ409" s="30">
        <f t="shared" si="11"/>
        <v>0.7346043417</v>
      </c>
      <c r="BK409" s="36">
        <v>0.730769230769231</v>
      </c>
      <c r="BL409" s="31">
        <f t="shared" si="12"/>
        <v>-0.003835110891</v>
      </c>
      <c r="BM409" s="1"/>
      <c r="BN409" s="31">
        <v>-1.475615487746E-4</v>
      </c>
      <c r="BO409" s="1"/>
      <c r="BP409" s="1"/>
      <c r="BQ409" s="1">
        <f t="shared" si="15"/>
        <v>408</v>
      </c>
      <c r="BR409" s="1">
        <f t="shared" si="13"/>
        <v>0.5030826141</v>
      </c>
      <c r="BS409" s="1">
        <v>0.6521739130434783</v>
      </c>
      <c r="BT409" s="1">
        <v>0.6816143497757847</v>
      </c>
      <c r="BU409" s="1">
        <v>0.6765799256505576</v>
      </c>
      <c r="BV409" s="1"/>
      <c r="BW409" s="1"/>
    </row>
    <row r="410" ht="12.0" customHeight="1">
      <c r="A410" s="39"/>
      <c r="B410" s="39"/>
      <c r="C410" s="3" t="s">
        <v>588</v>
      </c>
      <c r="D410" s="3">
        <v>575.0</v>
      </c>
      <c r="E410" s="24">
        <v>93.0</v>
      </c>
      <c r="F410" s="25">
        <v>10.0</v>
      </c>
      <c r="G410" s="24">
        <v>471.0</v>
      </c>
      <c r="H410" s="25">
        <v>18.0</v>
      </c>
      <c r="I410" s="26">
        <f t="shared" si="2"/>
        <v>0.9029126214</v>
      </c>
      <c r="J410" s="27">
        <f t="shared" si="3"/>
        <v>0.963190184</v>
      </c>
      <c r="K410" s="28">
        <f t="shared" si="4"/>
        <v>0.9527027027</v>
      </c>
      <c r="L410" s="29">
        <f t="shared" si="5"/>
        <v>0.1875</v>
      </c>
      <c r="M410" s="10">
        <f t="shared" si="6"/>
        <v>4.747572816</v>
      </c>
      <c r="N410" s="30">
        <f t="shared" si="7"/>
        <v>0.9514031967</v>
      </c>
      <c r="O410" s="31">
        <f t="shared" si="8"/>
        <v>0.001299505985</v>
      </c>
      <c r="P410" s="32">
        <f t="shared" si="9"/>
        <v>0.9648251222</v>
      </c>
      <c r="Q410" s="33">
        <f t="shared" si="10"/>
        <v>-0.00163493815</v>
      </c>
      <c r="R410" s="1"/>
      <c r="S410" s="16">
        <v>0.964825117189199</v>
      </c>
      <c r="T410" s="16">
        <v>0.9631901840490797</v>
      </c>
      <c r="U410" s="16">
        <v>-1.2778645669453415E-4</v>
      </c>
      <c r="V410" s="16">
        <v>2.13942002670775E-4</v>
      </c>
      <c r="W410" s="1"/>
      <c r="X410" s="1"/>
      <c r="Y410" s="19"/>
      <c r="Z410" s="19"/>
      <c r="AA410" s="19"/>
      <c r="AB410" s="1"/>
      <c r="AC410" s="21" t="s">
        <v>589</v>
      </c>
      <c r="AD410" s="21">
        <v>927.0</v>
      </c>
      <c r="AE410" s="21">
        <v>31.0</v>
      </c>
      <c r="AF410" s="26">
        <v>0.620689655172414</v>
      </c>
      <c r="AG410" s="27">
        <v>0.801401869158878</v>
      </c>
      <c r="AH410" s="36">
        <v>0.762867647058823</v>
      </c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26">
        <v>0.620689655172414</v>
      </c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21" t="s">
        <v>589</v>
      </c>
      <c r="BF410" s="21">
        <v>927.0</v>
      </c>
      <c r="BG410" s="21">
        <v>31.0</v>
      </c>
      <c r="BH410" s="26">
        <v>0.620689655172414</v>
      </c>
      <c r="BI410" s="27">
        <v>0.801401869158878</v>
      </c>
      <c r="BJ410" s="30">
        <f t="shared" si="11"/>
        <v>0.7746216488</v>
      </c>
      <c r="BK410" s="36">
        <v>0.762867647058823</v>
      </c>
      <c r="BL410" s="31">
        <f t="shared" si="12"/>
        <v>-0.0117540017</v>
      </c>
      <c r="BM410" s="1"/>
      <c r="BN410" s="31">
        <v>-1.27786456694534E-4</v>
      </c>
      <c r="BO410" s="1"/>
      <c r="BP410" s="1"/>
      <c r="BQ410" s="1">
        <f t="shared" si="15"/>
        <v>409</v>
      </c>
      <c r="BR410" s="1">
        <f t="shared" si="13"/>
        <v>0.5043156597</v>
      </c>
      <c r="BS410" s="1">
        <v>0.6688741721854304</v>
      </c>
      <c r="BT410" s="1">
        <v>0.6795154185022027</v>
      </c>
      <c r="BU410" s="1">
        <v>0.6779981114258735</v>
      </c>
      <c r="BV410" s="1"/>
      <c r="BW410" s="1"/>
    </row>
    <row r="411" ht="12.0" customHeight="1">
      <c r="A411" s="39"/>
      <c r="B411" s="39"/>
      <c r="C411" s="3" t="s">
        <v>590</v>
      </c>
      <c r="D411" s="3">
        <v>576.0</v>
      </c>
      <c r="E411" s="24">
        <v>80.0</v>
      </c>
      <c r="F411" s="25">
        <v>4.0</v>
      </c>
      <c r="G411" s="24">
        <v>348.0</v>
      </c>
      <c r="H411" s="25">
        <v>18.0</v>
      </c>
      <c r="I411" s="26">
        <f t="shared" si="2"/>
        <v>0.9523809524</v>
      </c>
      <c r="J411" s="27">
        <f t="shared" si="3"/>
        <v>0.9508196721</v>
      </c>
      <c r="K411" s="28">
        <f t="shared" si="4"/>
        <v>0.9511111111</v>
      </c>
      <c r="L411" s="29">
        <f t="shared" si="5"/>
        <v>0.2177777778</v>
      </c>
      <c r="M411" s="10">
        <f t="shared" si="6"/>
        <v>4.357142857</v>
      </c>
      <c r="N411" s="30">
        <f t="shared" si="7"/>
        <v>0.9515683132</v>
      </c>
      <c r="O411" s="31">
        <f t="shared" si="8"/>
        <v>-0.0004572021246</v>
      </c>
      <c r="P411" s="32">
        <f t="shared" si="9"/>
        <v>0.9502374256</v>
      </c>
      <c r="Q411" s="33">
        <f t="shared" si="10"/>
        <v>0.0005822464898</v>
      </c>
      <c r="R411" s="1"/>
      <c r="S411" s="16">
        <v>0.9502374199993181</v>
      </c>
      <c r="T411" s="16">
        <v>0.9508196721311475</v>
      </c>
      <c r="U411" s="16">
        <v>-1.2050942869124004E-4</v>
      </c>
      <c r="V411" s="16">
        <v>2.4329186950944326E-4</v>
      </c>
      <c r="W411" s="1"/>
      <c r="X411" s="1"/>
      <c r="Y411" s="19"/>
      <c r="Z411" s="19"/>
      <c r="AA411" s="19"/>
      <c r="AB411" s="1"/>
      <c r="AC411" s="21" t="s">
        <v>591</v>
      </c>
      <c r="AD411" s="21">
        <v>1156.0</v>
      </c>
      <c r="AE411" s="21">
        <v>31.0</v>
      </c>
      <c r="AF411" s="26">
        <v>0.622222222222222</v>
      </c>
      <c r="AG411" s="27">
        <v>0.608</v>
      </c>
      <c r="AH411" s="36">
        <v>0.611023622047244</v>
      </c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26">
        <v>0.620689655172414</v>
      </c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21" t="s">
        <v>591</v>
      </c>
      <c r="BF411" s="21">
        <v>1156.0</v>
      </c>
      <c r="BG411" s="21">
        <v>31.0</v>
      </c>
      <c r="BH411" s="26">
        <v>0.622222222222222</v>
      </c>
      <c r="BI411" s="27">
        <v>0.608</v>
      </c>
      <c r="BJ411" s="30">
        <f t="shared" si="11"/>
        <v>0.6105509912</v>
      </c>
      <c r="BK411" s="36">
        <v>0.611023622047244</v>
      </c>
      <c r="BL411" s="31">
        <f t="shared" si="12"/>
        <v>0.0004726308321</v>
      </c>
      <c r="BM411" s="1"/>
      <c r="BN411" s="31">
        <v>-1.2050942869124E-4</v>
      </c>
      <c r="BO411" s="1"/>
      <c r="BP411" s="1"/>
      <c r="BQ411" s="1">
        <f t="shared" si="15"/>
        <v>410</v>
      </c>
      <c r="BR411" s="1">
        <f t="shared" si="13"/>
        <v>0.5055487053</v>
      </c>
      <c r="BS411" s="1">
        <v>0.6514657980456026</v>
      </c>
      <c r="BT411" s="1">
        <v>0.6849624060150376</v>
      </c>
      <c r="BU411" s="1">
        <v>0.6786805131337813</v>
      </c>
      <c r="BV411" s="1"/>
      <c r="BW411" s="1"/>
    </row>
    <row r="412" ht="12.0" customHeight="1">
      <c r="A412" s="39"/>
      <c r="B412" s="39"/>
      <c r="C412" s="3" t="s">
        <v>592</v>
      </c>
      <c r="D412" s="3">
        <v>579.0</v>
      </c>
      <c r="E412" s="24">
        <v>60.0</v>
      </c>
      <c r="F412" s="25">
        <v>30.0</v>
      </c>
      <c r="G412" s="24">
        <v>211.0</v>
      </c>
      <c r="H412" s="25">
        <v>87.0</v>
      </c>
      <c r="I412" s="26">
        <f t="shared" si="2"/>
        <v>0.6666666667</v>
      </c>
      <c r="J412" s="27">
        <f t="shared" si="3"/>
        <v>0.7080536913</v>
      </c>
      <c r="K412" s="28">
        <f t="shared" si="4"/>
        <v>0.6984536082</v>
      </c>
      <c r="L412" s="29">
        <f t="shared" si="5"/>
        <v>0.3788659794</v>
      </c>
      <c r="M412" s="10">
        <f t="shared" si="6"/>
        <v>3.311111111</v>
      </c>
      <c r="N412" s="30">
        <f t="shared" si="7"/>
        <v>0.7020207655</v>
      </c>
      <c r="O412" s="31">
        <f t="shared" si="8"/>
        <v>-0.003567157223</v>
      </c>
      <c r="P412" s="32">
        <f t="shared" si="9"/>
        <v>0.7038104432</v>
      </c>
      <c r="Q412" s="33">
        <f t="shared" si="10"/>
        <v>0.004243248084</v>
      </c>
      <c r="R412" s="1"/>
      <c r="S412" s="16">
        <v>0.7038104406088388</v>
      </c>
      <c r="T412" s="16">
        <v>0.7080536912751678</v>
      </c>
      <c r="U412" s="16">
        <v>-1.0952160822408352E-4</v>
      </c>
      <c r="V412" s="16">
        <v>2.62658505201685E-4</v>
      </c>
      <c r="W412" s="1"/>
      <c r="X412" s="1"/>
      <c r="Y412" s="19"/>
      <c r="Z412" s="19"/>
      <c r="AA412" s="19"/>
      <c r="AB412" s="1"/>
      <c r="AC412" s="21" t="s">
        <v>593</v>
      </c>
      <c r="AD412" s="21">
        <v>1020.0</v>
      </c>
      <c r="AE412" s="21">
        <v>31.0</v>
      </c>
      <c r="AF412" s="26">
        <v>0.62280701754386</v>
      </c>
      <c r="AG412" s="27">
        <v>0.657954545454545</v>
      </c>
      <c r="AH412" s="36">
        <v>0.65072202166065</v>
      </c>
      <c r="AI412" s="1"/>
      <c r="AJ412" s="1"/>
      <c r="AK412" s="1"/>
      <c r="AL412" s="1"/>
      <c r="AM412" s="1"/>
      <c r="AN412" s="1"/>
      <c r="AO412" s="1" t="s">
        <v>23</v>
      </c>
      <c r="AP412" s="1" t="s">
        <v>7</v>
      </c>
      <c r="AQ412" s="1" t="s">
        <v>24</v>
      </c>
      <c r="AR412" s="1" t="s">
        <v>25</v>
      </c>
      <c r="AS412" s="1"/>
      <c r="AT412" s="26">
        <v>0.620689655172414</v>
      </c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21" t="s">
        <v>593</v>
      </c>
      <c r="BF412" s="21">
        <v>1020.0</v>
      </c>
      <c r="BG412" s="21">
        <v>31.0</v>
      </c>
      <c r="BH412" s="26">
        <v>0.62280701754386</v>
      </c>
      <c r="BI412" s="27">
        <v>0.657954545454545</v>
      </c>
      <c r="BJ412" s="30">
        <f t="shared" si="11"/>
        <v>0.653063313</v>
      </c>
      <c r="BK412" s="36">
        <v>0.65072202166065</v>
      </c>
      <c r="BL412" s="31">
        <f t="shared" si="12"/>
        <v>-0.002341291356</v>
      </c>
      <c r="BM412" s="1"/>
      <c r="BN412" s="31">
        <v>-1.09521608224195E-4</v>
      </c>
      <c r="BO412" s="1"/>
      <c r="BP412" s="1"/>
      <c r="BQ412" s="1">
        <f t="shared" si="15"/>
        <v>411</v>
      </c>
      <c r="BR412" s="1">
        <f t="shared" si="13"/>
        <v>0.5067817509</v>
      </c>
      <c r="BS412" s="1">
        <v>0.6480446927374302</v>
      </c>
      <c r="BT412" s="1">
        <v>0.6844660194174758</v>
      </c>
      <c r="BU412" s="1">
        <v>0.6790736145574855</v>
      </c>
      <c r="BV412" s="1"/>
      <c r="BW412" s="1"/>
    </row>
    <row r="413" ht="12.0" customHeight="1">
      <c r="A413" s="39"/>
      <c r="B413" s="39"/>
      <c r="C413" s="3" t="s">
        <v>594</v>
      </c>
      <c r="D413" s="3">
        <v>580.0</v>
      </c>
      <c r="E413" s="24">
        <v>101.0</v>
      </c>
      <c r="F413" s="25">
        <v>20.0</v>
      </c>
      <c r="G413" s="24">
        <v>418.0</v>
      </c>
      <c r="H413" s="25">
        <v>52.0</v>
      </c>
      <c r="I413" s="26">
        <f t="shared" si="2"/>
        <v>0.8347107438</v>
      </c>
      <c r="J413" s="27">
        <f t="shared" si="3"/>
        <v>0.8893617021</v>
      </c>
      <c r="K413" s="28">
        <f t="shared" si="4"/>
        <v>0.8781725888</v>
      </c>
      <c r="L413" s="29">
        <f t="shared" si="5"/>
        <v>0.2588832487</v>
      </c>
      <c r="M413" s="10">
        <f t="shared" si="6"/>
        <v>3.884297521</v>
      </c>
      <c r="N413" s="30">
        <f t="shared" si="7"/>
        <v>0.8795850312</v>
      </c>
      <c r="O413" s="31">
        <f t="shared" si="8"/>
        <v>-0.001412442382</v>
      </c>
      <c r="P413" s="32">
        <f t="shared" si="9"/>
        <v>0.8876137729</v>
      </c>
      <c r="Q413" s="33">
        <f t="shared" si="10"/>
        <v>0.001747929229</v>
      </c>
      <c r="R413" s="1"/>
      <c r="S413" s="16">
        <v>0.8876137686875242</v>
      </c>
      <c r="T413" s="16">
        <v>0.8893617021276595</v>
      </c>
      <c r="U413" s="16">
        <v>-1.0469202053847715E-4</v>
      </c>
      <c r="V413" s="16">
        <v>2.6482821931150813E-4</v>
      </c>
      <c r="W413" s="1"/>
      <c r="X413" s="1"/>
      <c r="Y413" s="19"/>
      <c r="Z413" s="19"/>
      <c r="AA413" s="19"/>
      <c r="AB413" s="1"/>
      <c r="AC413" s="21" t="s">
        <v>595</v>
      </c>
      <c r="AD413" s="21">
        <v>644.0</v>
      </c>
      <c r="AE413" s="21">
        <v>31.0</v>
      </c>
      <c r="AF413" s="26">
        <v>0.622950819672131</v>
      </c>
      <c r="AG413" s="27">
        <v>0.714499252615845</v>
      </c>
      <c r="AH413" s="36">
        <v>0.694835680751174</v>
      </c>
      <c r="AI413" s="1"/>
      <c r="AJ413" s="1"/>
      <c r="AK413" s="1"/>
      <c r="AL413" s="1"/>
      <c r="AM413" s="1"/>
      <c r="AN413" s="1"/>
      <c r="AO413" s="1">
        <v>8.0</v>
      </c>
      <c r="AP413" s="16">
        <f>16.85%</f>
        <v>0.1685</v>
      </c>
      <c r="AQ413" s="1">
        <v>0.9021314</v>
      </c>
      <c r="AR413" s="1">
        <v>0.0196623</v>
      </c>
      <c r="AS413" s="1"/>
      <c r="AT413" s="26">
        <v>0.620689655172414</v>
      </c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21" t="s">
        <v>595</v>
      </c>
      <c r="BF413" s="21">
        <v>644.0</v>
      </c>
      <c r="BG413" s="21">
        <v>31.0</v>
      </c>
      <c r="BH413" s="26">
        <v>0.622950819672131</v>
      </c>
      <c r="BI413" s="27">
        <v>0.714499252615845</v>
      </c>
      <c r="BJ413" s="30">
        <f t="shared" si="11"/>
        <v>0.701099397</v>
      </c>
      <c r="BK413" s="36">
        <v>0.694835680751174</v>
      </c>
      <c r="BL413" s="31">
        <f t="shared" si="12"/>
        <v>-0.006263716288</v>
      </c>
      <c r="BM413" s="1"/>
      <c r="BN413" s="31">
        <v>-1.04692020538422E-4</v>
      </c>
      <c r="BO413" s="1"/>
      <c r="BP413" s="1"/>
      <c r="BQ413" s="1">
        <f t="shared" si="15"/>
        <v>412</v>
      </c>
      <c r="BR413" s="1">
        <f t="shared" si="13"/>
        <v>0.5080147965</v>
      </c>
      <c r="BS413" s="1">
        <v>0.6349206349206349</v>
      </c>
      <c r="BT413" s="1">
        <v>0.6886383347788378</v>
      </c>
      <c r="BU413" s="1">
        <v>0.6810730253353204</v>
      </c>
      <c r="BV413" s="1"/>
      <c r="BW413" s="1"/>
    </row>
    <row r="414" ht="12.0" customHeight="1">
      <c r="A414" s="39"/>
      <c r="B414" s="39"/>
      <c r="C414" s="3" t="s">
        <v>596</v>
      </c>
      <c r="D414" s="3">
        <v>581.0</v>
      </c>
      <c r="E414" s="24">
        <v>30.0</v>
      </c>
      <c r="F414" s="25">
        <v>4.0</v>
      </c>
      <c r="G414" s="24">
        <v>122.0</v>
      </c>
      <c r="H414" s="25">
        <v>13.0</v>
      </c>
      <c r="I414" s="26">
        <f t="shared" si="2"/>
        <v>0.8823529412</v>
      </c>
      <c r="J414" s="27">
        <f t="shared" si="3"/>
        <v>0.9037037037</v>
      </c>
      <c r="K414" s="28">
        <f t="shared" si="4"/>
        <v>0.899408284</v>
      </c>
      <c r="L414" s="29">
        <f t="shared" si="5"/>
        <v>0.2544378698</v>
      </c>
      <c r="M414" s="10">
        <f t="shared" si="6"/>
        <v>3.970588235</v>
      </c>
      <c r="N414" s="30">
        <f t="shared" si="7"/>
        <v>0.9000401472</v>
      </c>
      <c r="O414" s="31">
        <f t="shared" si="8"/>
        <v>-0.0006318631928</v>
      </c>
      <c r="P414" s="32">
        <f t="shared" si="9"/>
        <v>0.9029127115</v>
      </c>
      <c r="Q414" s="33">
        <f t="shared" si="10"/>
        <v>0.0007909922149</v>
      </c>
      <c r="R414" s="1"/>
      <c r="S414" s="16">
        <v>0.9029127067283909</v>
      </c>
      <c r="T414" s="16">
        <v>0.9037037037037037</v>
      </c>
      <c r="U414" s="16">
        <v>-9.856871282121205E-5</v>
      </c>
      <c r="V414" s="16">
        <v>2.666225982225212E-4</v>
      </c>
      <c r="W414" s="1"/>
      <c r="X414" s="1"/>
      <c r="Y414" s="19"/>
      <c r="Z414" s="19"/>
      <c r="AA414" s="19"/>
      <c r="AB414" s="1"/>
      <c r="AC414" s="21" t="s">
        <v>597</v>
      </c>
      <c r="AD414" s="21">
        <v>1021.0</v>
      </c>
      <c r="AE414" s="21">
        <v>31.0</v>
      </c>
      <c r="AF414" s="26">
        <v>0.623711340206186</v>
      </c>
      <c r="AG414" s="27">
        <v>0.591780821917808</v>
      </c>
      <c r="AH414" s="36">
        <v>0.598484848484848</v>
      </c>
      <c r="AI414" s="1"/>
      <c r="AJ414" s="1"/>
      <c r="AK414" s="1"/>
      <c r="AL414" s="1"/>
      <c r="AM414" s="1"/>
      <c r="AN414" s="1"/>
      <c r="AO414" s="1">
        <v>11.0</v>
      </c>
      <c r="AP414" s="16">
        <f>23.376666666%</f>
        <v>0.2337666667</v>
      </c>
      <c r="AQ414" s="1">
        <v>0.9365345</v>
      </c>
      <c r="AR414" s="1">
        <v>0.0128751</v>
      </c>
      <c r="AS414" s="1"/>
      <c r="AT414" s="26">
        <v>0.622222222222222</v>
      </c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21" t="s">
        <v>597</v>
      </c>
      <c r="BF414" s="21">
        <v>1021.0</v>
      </c>
      <c r="BG414" s="21">
        <v>31.0</v>
      </c>
      <c r="BH414" s="26">
        <v>0.623711340206186</v>
      </c>
      <c r="BI414" s="27">
        <v>0.591780821917808</v>
      </c>
      <c r="BJ414" s="30">
        <f t="shared" si="11"/>
        <v>0.5970158009</v>
      </c>
      <c r="BK414" s="36">
        <v>0.598484848484848</v>
      </c>
      <c r="BL414" s="31">
        <f t="shared" si="12"/>
        <v>0.001469047616</v>
      </c>
      <c r="BM414" s="1"/>
      <c r="BN414" s="31">
        <v>-9.8568712821212E-5</v>
      </c>
      <c r="BO414" s="1"/>
      <c r="BP414" s="1"/>
      <c r="BQ414" s="1">
        <f t="shared" si="15"/>
        <v>413</v>
      </c>
      <c r="BR414" s="1">
        <f t="shared" si="13"/>
        <v>0.5092478422</v>
      </c>
      <c r="BS414" s="1">
        <v>0.6774193548387096</v>
      </c>
      <c r="BT414" s="1">
        <v>0.6816380449141347</v>
      </c>
      <c r="BU414" s="1">
        <v>0.6811764705882353</v>
      </c>
      <c r="BV414" s="1"/>
      <c r="BW414" s="1"/>
    </row>
    <row r="415" ht="12.0" customHeight="1">
      <c r="A415" s="39"/>
      <c r="B415" s="39"/>
      <c r="C415" s="3" t="s">
        <v>598</v>
      </c>
      <c r="D415" s="3">
        <v>583.0</v>
      </c>
      <c r="E415" s="24">
        <v>150.0</v>
      </c>
      <c r="F415" s="25">
        <v>20.0</v>
      </c>
      <c r="G415" s="24">
        <v>498.0</v>
      </c>
      <c r="H415" s="25">
        <v>20.0</v>
      </c>
      <c r="I415" s="26">
        <f t="shared" si="2"/>
        <v>0.8823529412</v>
      </c>
      <c r="J415" s="27">
        <f t="shared" si="3"/>
        <v>0.9613899614</v>
      </c>
      <c r="K415" s="28">
        <f t="shared" si="4"/>
        <v>0.9418604651</v>
      </c>
      <c r="L415" s="29">
        <f t="shared" si="5"/>
        <v>0.2470930233</v>
      </c>
      <c r="M415" s="10">
        <f t="shared" si="6"/>
        <v>3.047058824</v>
      </c>
      <c r="N415" s="30">
        <f t="shared" si="7"/>
        <v>0.9461212872</v>
      </c>
      <c r="O415" s="31">
        <f t="shared" si="8"/>
        <v>-0.004260822064</v>
      </c>
      <c r="P415" s="32">
        <f t="shared" si="9"/>
        <v>0.9560560899</v>
      </c>
      <c r="Q415" s="33">
        <f t="shared" si="10"/>
        <v>0.005333871508</v>
      </c>
      <c r="R415" s="1"/>
      <c r="S415" s="16">
        <v>0.9560560851212021</v>
      </c>
      <c r="T415" s="16">
        <v>0.9613899613899614</v>
      </c>
      <c r="U415" s="16">
        <v>-9.566738505706329E-5</v>
      </c>
      <c r="V415" s="16">
        <v>2.6933484407654085E-4</v>
      </c>
      <c r="W415" s="1"/>
      <c r="X415" s="1"/>
      <c r="Y415" s="19"/>
      <c r="Z415" s="19"/>
      <c r="AA415" s="19"/>
      <c r="AB415" s="1"/>
      <c r="AC415" s="21" t="s">
        <v>599</v>
      </c>
      <c r="AD415" s="21">
        <v>971.0</v>
      </c>
      <c r="AE415" s="21">
        <v>31.0</v>
      </c>
      <c r="AF415" s="26">
        <v>0.625</v>
      </c>
      <c r="AG415" s="27">
        <v>0.559322033898305</v>
      </c>
      <c r="AH415" s="36">
        <v>0.567164179104478</v>
      </c>
      <c r="AI415" s="1"/>
      <c r="AJ415" s="1"/>
      <c r="AK415" s="1"/>
      <c r="AL415" s="1"/>
      <c r="AM415" s="1"/>
      <c r="AN415" s="1"/>
      <c r="AO415" s="1">
        <v>12.0</v>
      </c>
      <c r="AP415" s="16">
        <f>25.18%</f>
        <v>0.2518</v>
      </c>
      <c r="AQ415" s="1">
        <v>0.8973886</v>
      </c>
      <c r="AR415" s="1">
        <v>0.02544337</v>
      </c>
      <c r="AS415" s="1"/>
      <c r="AT415" s="26">
        <v>0.62280701754386</v>
      </c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21" t="s">
        <v>599</v>
      </c>
      <c r="BF415" s="21">
        <v>971.0</v>
      </c>
      <c r="BG415" s="21">
        <v>31.0</v>
      </c>
      <c r="BH415" s="26">
        <v>0.625</v>
      </c>
      <c r="BI415" s="27">
        <v>0.559322033898305</v>
      </c>
      <c r="BJ415" s="30">
        <f t="shared" si="11"/>
        <v>0.5696743824</v>
      </c>
      <c r="BK415" s="36">
        <v>0.567164179104478</v>
      </c>
      <c r="BL415" s="31">
        <f t="shared" si="12"/>
        <v>-0.002510203308</v>
      </c>
      <c r="BM415" s="1"/>
      <c r="BN415" s="31">
        <v>-9.56673850571743E-5</v>
      </c>
      <c r="BO415" s="1"/>
      <c r="BP415" s="1"/>
      <c r="BQ415" s="1">
        <f t="shared" si="15"/>
        <v>414</v>
      </c>
      <c r="BR415" s="1">
        <f t="shared" si="13"/>
        <v>0.5104808878</v>
      </c>
      <c r="BS415" s="1">
        <v>0.7</v>
      </c>
      <c r="BT415" s="1">
        <v>0.6767676767676768</v>
      </c>
      <c r="BU415" s="1">
        <v>0.6819371727748691</v>
      </c>
      <c r="BV415" s="1"/>
      <c r="BW415" s="1"/>
    </row>
    <row r="416" ht="12.0" customHeight="1">
      <c r="A416" s="39"/>
      <c r="B416" s="39"/>
      <c r="C416" s="3" t="s">
        <v>600</v>
      </c>
      <c r="D416" s="3">
        <v>584.0</v>
      </c>
      <c r="E416" s="24">
        <v>129.0</v>
      </c>
      <c r="F416" s="25">
        <v>15.0</v>
      </c>
      <c r="G416" s="24">
        <v>472.0</v>
      </c>
      <c r="H416" s="25">
        <v>34.0</v>
      </c>
      <c r="I416" s="26">
        <f t="shared" si="2"/>
        <v>0.8958333333</v>
      </c>
      <c r="J416" s="27">
        <f t="shared" si="3"/>
        <v>0.9328063241</v>
      </c>
      <c r="K416" s="28">
        <f t="shared" si="4"/>
        <v>0.9246153846</v>
      </c>
      <c r="L416" s="29">
        <f t="shared" si="5"/>
        <v>0.2507692308</v>
      </c>
      <c r="M416" s="10">
        <f t="shared" si="6"/>
        <v>3.513888889</v>
      </c>
      <c r="N416" s="30">
        <f t="shared" si="7"/>
        <v>0.9258704033</v>
      </c>
      <c r="O416" s="31">
        <f t="shared" si="8"/>
        <v>-0.001255018705</v>
      </c>
      <c r="P416" s="32">
        <f t="shared" si="9"/>
        <v>0.93123008</v>
      </c>
      <c r="Q416" s="33">
        <f t="shared" si="10"/>
        <v>0.001576244122</v>
      </c>
      <c r="R416" s="1"/>
      <c r="S416" s="16">
        <v>0.9312300750656768</v>
      </c>
      <c r="T416" s="16">
        <v>0.932806324110672</v>
      </c>
      <c r="U416" s="16">
        <v>-8.80780004617332E-5</v>
      </c>
      <c r="V416" s="16">
        <v>2.7071815772639063E-4</v>
      </c>
      <c r="W416" s="1"/>
      <c r="X416" s="1"/>
      <c r="Y416" s="19"/>
      <c r="Z416" s="19"/>
      <c r="AA416" s="19"/>
      <c r="AB416" s="1"/>
      <c r="AC416" s="21" t="s">
        <v>480</v>
      </c>
      <c r="AD416" s="21">
        <v>392.0</v>
      </c>
      <c r="AE416" s="21">
        <v>31.0</v>
      </c>
      <c r="AF416" s="26">
        <v>0.625</v>
      </c>
      <c r="AG416" s="27">
        <v>0.5625</v>
      </c>
      <c r="AH416" s="36">
        <v>0.569444444444444</v>
      </c>
      <c r="AI416" s="1"/>
      <c r="AJ416" s="1"/>
      <c r="AK416" s="1"/>
      <c r="AL416" s="1"/>
      <c r="AM416" s="1"/>
      <c r="AN416" s="1"/>
      <c r="AO416" s="1">
        <v>13.0</v>
      </c>
      <c r="AP416" s="16">
        <f t="shared" ref="AP416:AP417" si="49">0.01+(2*AO416)/100</f>
        <v>0.27</v>
      </c>
      <c r="AQ416" s="1">
        <v>0.90695238</v>
      </c>
      <c r="AR416" s="1">
        <v>0.0228222</v>
      </c>
      <c r="AS416" s="1"/>
      <c r="AT416" s="26">
        <v>0.622950819672131</v>
      </c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21" t="s">
        <v>480</v>
      </c>
      <c r="BF416" s="21">
        <v>392.0</v>
      </c>
      <c r="BG416" s="21">
        <v>31.0</v>
      </c>
      <c r="BH416" s="26">
        <v>0.625</v>
      </c>
      <c r="BI416" s="27">
        <v>0.5625</v>
      </c>
      <c r="BJ416" s="30">
        <f t="shared" si="11"/>
        <v>0.5723716811</v>
      </c>
      <c r="BK416" s="36">
        <v>0.569444444444444</v>
      </c>
      <c r="BL416" s="31">
        <f t="shared" si="12"/>
        <v>-0.002927236696</v>
      </c>
      <c r="BM416" s="1"/>
      <c r="BN416" s="31">
        <v>-8.80780004617332E-5</v>
      </c>
      <c r="BO416" s="1"/>
      <c r="BP416" s="1"/>
      <c r="BQ416" s="1">
        <f t="shared" si="15"/>
        <v>415</v>
      </c>
      <c r="BR416" s="1">
        <f t="shared" si="13"/>
        <v>0.5117139334</v>
      </c>
      <c r="BS416" s="1">
        <v>0.576</v>
      </c>
      <c r="BT416" s="1">
        <v>0.6960167714884696</v>
      </c>
      <c r="BU416" s="1">
        <v>0.6821130676552364</v>
      </c>
      <c r="BV416" s="1"/>
      <c r="BW416" s="1"/>
    </row>
    <row r="417" ht="12.0" customHeight="1">
      <c r="A417" s="39"/>
      <c r="B417" s="39"/>
      <c r="C417" s="3" t="s">
        <v>601</v>
      </c>
      <c r="D417" s="3">
        <v>586.0</v>
      </c>
      <c r="E417" s="24">
        <v>39.0</v>
      </c>
      <c r="F417" s="25">
        <v>8.0</v>
      </c>
      <c r="G417" s="24">
        <v>119.0</v>
      </c>
      <c r="H417" s="25">
        <v>8.0</v>
      </c>
      <c r="I417" s="26">
        <f t="shared" si="2"/>
        <v>0.829787234</v>
      </c>
      <c r="J417" s="27">
        <f t="shared" si="3"/>
        <v>0.937007874</v>
      </c>
      <c r="K417" s="28">
        <f t="shared" si="4"/>
        <v>0.908045977</v>
      </c>
      <c r="L417" s="29">
        <f t="shared" si="5"/>
        <v>0.2701149425</v>
      </c>
      <c r="M417" s="10">
        <f t="shared" si="6"/>
        <v>2.70212766</v>
      </c>
      <c r="N417" s="30">
        <f t="shared" si="7"/>
        <v>0.9172489621</v>
      </c>
      <c r="O417" s="31">
        <f t="shared" si="8"/>
        <v>-0.009202985126</v>
      </c>
      <c r="P417" s="32">
        <f t="shared" si="9"/>
        <v>0.925632419</v>
      </c>
      <c r="Q417" s="33">
        <f t="shared" si="10"/>
        <v>0.011375455</v>
      </c>
      <c r="R417" s="1"/>
      <c r="S417" s="16">
        <v>0.9256324148580273</v>
      </c>
      <c r="T417" s="16">
        <v>0.937007874015748</v>
      </c>
      <c r="U417" s="16">
        <v>-8.613796225054315E-5</v>
      </c>
      <c r="V417" s="16">
        <v>2.7197167183468096E-4</v>
      </c>
      <c r="W417" s="1"/>
      <c r="X417" s="1"/>
      <c r="Y417" s="19"/>
      <c r="Z417" s="19"/>
      <c r="AA417" s="19"/>
      <c r="AB417" s="1"/>
      <c r="AC417" s="21" t="s">
        <v>483</v>
      </c>
      <c r="AD417" s="21">
        <v>395.0</v>
      </c>
      <c r="AE417" s="21">
        <v>31.0</v>
      </c>
      <c r="AF417" s="26">
        <v>0.625</v>
      </c>
      <c r="AG417" s="27">
        <v>0.668341708542714</v>
      </c>
      <c r="AH417" s="36">
        <v>0.657794676806084</v>
      </c>
      <c r="AI417" s="1"/>
      <c r="AJ417" s="1"/>
      <c r="AK417" s="1"/>
      <c r="AL417" s="1"/>
      <c r="AM417" s="1"/>
      <c r="AN417" s="1"/>
      <c r="AO417" s="1">
        <v>14.0</v>
      </c>
      <c r="AP417" s="16">
        <f t="shared" si="49"/>
        <v>0.29</v>
      </c>
      <c r="AQ417" s="1">
        <v>0.94231821</v>
      </c>
      <c r="AR417" s="1">
        <v>0.012782237</v>
      </c>
      <c r="AS417" s="1"/>
      <c r="AT417" s="26">
        <v>0.623711340206186</v>
      </c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21" t="s">
        <v>483</v>
      </c>
      <c r="BF417" s="21">
        <v>395.0</v>
      </c>
      <c r="BG417" s="21">
        <v>31.0</v>
      </c>
      <c r="BH417" s="26">
        <v>0.625</v>
      </c>
      <c r="BI417" s="27">
        <v>0.668341708542714</v>
      </c>
      <c r="BJ417" s="30">
        <f t="shared" si="11"/>
        <v>0.6622048313</v>
      </c>
      <c r="BK417" s="36">
        <v>0.657794676806084</v>
      </c>
      <c r="BL417" s="31">
        <f t="shared" si="12"/>
        <v>-0.00441015446</v>
      </c>
      <c r="BM417" s="1"/>
      <c r="BN417" s="31">
        <v>-8.61379622506542E-5</v>
      </c>
      <c r="BO417" s="1"/>
      <c r="BP417" s="1"/>
      <c r="BQ417" s="1">
        <f t="shared" si="15"/>
        <v>416</v>
      </c>
      <c r="BR417" s="1">
        <f t="shared" si="13"/>
        <v>0.512946979</v>
      </c>
      <c r="BS417" s="1">
        <v>0.7090909090909091</v>
      </c>
      <c r="BT417" s="1">
        <v>0.6781914893617021</v>
      </c>
      <c r="BU417" s="1">
        <v>0.6851851851851852</v>
      </c>
      <c r="BV417" s="1"/>
      <c r="BW417" s="1"/>
    </row>
    <row r="418" ht="12.0" customHeight="1">
      <c r="A418" s="39"/>
      <c r="B418" s="39"/>
      <c r="C418" s="3" t="s">
        <v>602</v>
      </c>
      <c r="D418" s="3">
        <v>587.0</v>
      </c>
      <c r="E418" s="24">
        <v>69.0</v>
      </c>
      <c r="F418" s="25">
        <v>7.0</v>
      </c>
      <c r="G418" s="24">
        <v>363.0</v>
      </c>
      <c r="H418" s="25">
        <v>6.0</v>
      </c>
      <c r="I418" s="26">
        <f t="shared" si="2"/>
        <v>0.9078947368</v>
      </c>
      <c r="J418" s="27">
        <f t="shared" si="3"/>
        <v>0.9837398374</v>
      </c>
      <c r="K418" s="28">
        <f t="shared" si="4"/>
        <v>0.9707865169</v>
      </c>
      <c r="L418" s="29">
        <f t="shared" si="5"/>
        <v>0.1685393258</v>
      </c>
      <c r="M418" s="10">
        <f t="shared" si="6"/>
        <v>4.855263158</v>
      </c>
      <c r="N418" s="30">
        <f t="shared" si="7"/>
        <v>0.9686715295</v>
      </c>
      <c r="O418" s="31">
        <f t="shared" si="8"/>
        <v>0.00211498733</v>
      </c>
      <c r="P418" s="32">
        <f t="shared" si="9"/>
        <v>0.9864039909</v>
      </c>
      <c r="Q418" s="33">
        <f t="shared" si="10"/>
        <v>-0.002664153497</v>
      </c>
      <c r="R418" s="1"/>
      <c r="S418" s="16">
        <v>0.9864039858240115</v>
      </c>
      <c r="T418" s="16">
        <v>0.983739837398374</v>
      </c>
      <c r="U418" s="16">
        <v>-8.100927361820442E-5</v>
      </c>
      <c r="V418" s="16">
        <v>2.907163055176909E-4</v>
      </c>
      <c r="W418" s="1"/>
      <c r="X418" s="1"/>
      <c r="Y418" s="19"/>
      <c r="Z418" s="19"/>
      <c r="AA418" s="19"/>
      <c r="AB418" s="1"/>
      <c r="AC418" s="21" t="s">
        <v>603</v>
      </c>
      <c r="AD418" s="21">
        <v>1137.0</v>
      </c>
      <c r="AE418" s="21">
        <v>31.0</v>
      </c>
      <c r="AF418" s="26">
        <v>0.625</v>
      </c>
      <c r="AG418" s="27">
        <v>0.683168316831683</v>
      </c>
      <c r="AH418" s="36">
        <v>0.675213675213675</v>
      </c>
      <c r="AI418" s="1"/>
      <c r="AJ418" s="1"/>
      <c r="AK418" s="1"/>
      <c r="AL418" s="1"/>
      <c r="AM418" s="1"/>
      <c r="AN418" s="1"/>
      <c r="AO418" s="1">
        <v>15.0</v>
      </c>
      <c r="AP418" s="16">
        <f>30.89%</f>
        <v>0.3089</v>
      </c>
      <c r="AQ418" s="1">
        <v>0.8950400233</v>
      </c>
      <c r="AR418" s="1">
        <v>0.034430488</v>
      </c>
      <c r="AS418" s="1"/>
      <c r="AT418" s="26">
        <v>0.625</v>
      </c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21" t="s">
        <v>603</v>
      </c>
      <c r="BF418" s="21">
        <v>1137.0</v>
      </c>
      <c r="BG418" s="21">
        <v>31.0</v>
      </c>
      <c r="BH418" s="26">
        <v>0.625</v>
      </c>
      <c r="BI418" s="27">
        <v>0.683168316831683</v>
      </c>
      <c r="BJ418" s="30">
        <f t="shared" si="11"/>
        <v>0.6747889151</v>
      </c>
      <c r="BK418" s="36">
        <v>0.675213675213675</v>
      </c>
      <c r="BL418" s="31">
        <f t="shared" si="12"/>
        <v>0.0004247601619</v>
      </c>
      <c r="BM418" s="1"/>
      <c r="BN418" s="31">
        <v>-8.10092736183155E-5</v>
      </c>
      <c r="BO418" s="1"/>
      <c r="BP418" s="1"/>
      <c r="BQ418" s="1">
        <f t="shared" si="15"/>
        <v>417</v>
      </c>
      <c r="BR418" s="1">
        <f t="shared" si="13"/>
        <v>0.5141800247</v>
      </c>
      <c r="BS418" s="1">
        <v>0.7435897435897436</v>
      </c>
      <c r="BT418" s="1">
        <v>0.6666666666666666</v>
      </c>
      <c r="BU418" s="1">
        <v>0.6851851851851852</v>
      </c>
      <c r="BV418" s="1"/>
      <c r="BW418" s="1"/>
    </row>
    <row r="419" ht="12.0" customHeight="1">
      <c r="A419" s="39"/>
      <c r="B419" s="39"/>
      <c r="C419" s="3" t="s">
        <v>604</v>
      </c>
      <c r="D419" s="3">
        <v>588.0</v>
      </c>
      <c r="E419" s="24">
        <v>103.0</v>
      </c>
      <c r="F419" s="25">
        <v>11.0</v>
      </c>
      <c r="G419" s="24">
        <v>873.0</v>
      </c>
      <c r="H419" s="25">
        <v>42.0</v>
      </c>
      <c r="I419" s="26">
        <f t="shared" si="2"/>
        <v>0.9035087719</v>
      </c>
      <c r="J419" s="27">
        <f t="shared" si="3"/>
        <v>0.9540983607</v>
      </c>
      <c r="K419" s="28">
        <f t="shared" si="4"/>
        <v>0.9484936832</v>
      </c>
      <c r="L419" s="29">
        <f t="shared" si="5"/>
        <v>0.1409135083</v>
      </c>
      <c r="M419" s="10">
        <f t="shared" si="6"/>
        <v>8.026315789</v>
      </c>
      <c r="N419" s="30">
        <f t="shared" si="7"/>
        <v>0.9442915006</v>
      </c>
      <c r="O419" s="31">
        <f t="shared" si="8"/>
        <v>0.004202182636</v>
      </c>
      <c r="P419" s="32">
        <f t="shared" si="9"/>
        <v>0.959385992</v>
      </c>
      <c r="Q419" s="33">
        <f t="shared" si="10"/>
        <v>-0.0052876313</v>
      </c>
      <c r="R419" s="1"/>
      <c r="S419" s="16">
        <v>0.9593859869382058</v>
      </c>
      <c r="T419" s="16">
        <v>0.9540983606557377</v>
      </c>
      <c r="U419" s="16">
        <v>-7.880680761396253E-5</v>
      </c>
      <c r="V419" s="16">
        <v>2.9756039101347387E-4</v>
      </c>
      <c r="W419" s="1"/>
      <c r="X419" s="1"/>
      <c r="Y419" s="19"/>
      <c r="Z419" s="19"/>
      <c r="AA419" s="19"/>
      <c r="AB419" s="1"/>
      <c r="AC419" s="21" t="s">
        <v>605</v>
      </c>
      <c r="AD419" s="21">
        <v>865.0</v>
      </c>
      <c r="AE419" s="21">
        <v>31.0</v>
      </c>
      <c r="AF419" s="26">
        <v>0.625</v>
      </c>
      <c r="AG419" s="27">
        <v>0.777777777777778</v>
      </c>
      <c r="AH419" s="36">
        <v>0.76056338028169</v>
      </c>
      <c r="AI419" s="1"/>
      <c r="AJ419" s="1"/>
      <c r="AK419" s="1"/>
      <c r="AL419" s="1"/>
      <c r="AM419" s="1"/>
      <c r="AN419" s="1"/>
      <c r="AO419" s="1">
        <v>16.0</v>
      </c>
      <c r="AP419" s="16">
        <f t="shared" ref="AP419:AP421" si="50">0.01+(2*AO419)/100</f>
        <v>0.33</v>
      </c>
      <c r="AQ419" s="1">
        <v>0.85642864</v>
      </c>
      <c r="AR419" s="1">
        <v>0.051511264</v>
      </c>
      <c r="AS419" s="1"/>
      <c r="AT419" s="26">
        <v>0.625</v>
      </c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21" t="s">
        <v>605</v>
      </c>
      <c r="BF419" s="21">
        <v>865.0</v>
      </c>
      <c r="BG419" s="21">
        <v>31.0</v>
      </c>
      <c r="BH419" s="26">
        <v>0.625</v>
      </c>
      <c r="BI419" s="27">
        <v>0.777777777777778</v>
      </c>
      <c r="BJ419" s="30">
        <f t="shared" si="11"/>
        <v>0.755088695</v>
      </c>
      <c r="BK419" s="36">
        <v>0.76056338028169</v>
      </c>
      <c r="BL419" s="31">
        <f t="shared" si="12"/>
        <v>0.005474685252</v>
      </c>
      <c r="BM419" s="1"/>
      <c r="BN419" s="31">
        <v>-7.88068076140735E-5</v>
      </c>
      <c r="BO419" s="1"/>
      <c r="BP419" s="1"/>
      <c r="BQ419" s="1">
        <f t="shared" si="15"/>
        <v>418</v>
      </c>
      <c r="BR419" s="1">
        <f t="shared" si="13"/>
        <v>0.5154130703</v>
      </c>
      <c r="BS419" s="1">
        <v>0.49056603773584906</v>
      </c>
      <c r="BT419" s="1">
        <v>0.7109181141439206</v>
      </c>
      <c r="BU419" s="1">
        <v>0.6853070175438597</v>
      </c>
      <c r="BV419" s="1"/>
      <c r="BW419" s="1"/>
    </row>
    <row r="420" ht="12.0" customHeight="1">
      <c r="A420" s="39"/>
      <c r="B420" s="39"/>
      <c r="C420" s="3" t="s">
        <v>606</v>
      </c>
      <c r="D420" s="3">
        <v>589.0</v>
      </c>
      <c r="E420" s="24">
        <v>118.0</v>
      </c>
      <c r="F420" s="25">
        <v>19.0</v>
      </c>
      <c r="G420" s="24">
        <v>401.0</v>
      </c>
      <c r="H420" s="25">
        <v>21.0</v>
      </c>
      <c r="I420" s="26">
        <f t="shared" si="2"/>
        <v>0.8613138686</v>
      </c>
      <c r="J420" s="27">
        <f t="shared" si="3"/>
        <v>0.9502369668</v>
      </c>
      <c r="K420" s="28">
        <f t="shared" si="4"/>
        <v>0.9284436494</v>
      </c>
      <c r="L420" s="29">
        <f t="shared" si="5"/>
        <v>0.2486583184</v>
      </c>
      <c r="M420" s="10">
        <f t="shared" si="6"/>
        <v>3.080291971</v>
      </c>
      <c r="N420" s="30">
        <f t="shared" si="7"/>
        <v>0.9333849041</v>
      </c>
      <c r="O420" s="31">
        <f t="shared" si="8"/>
        <v>-0.004941254721</v>
      </c>
      <c r="P420" s="32">
        <f t="shared" si="9"/>
        <v>0.9440827468</v>
      </c>
      <c r="Q420" s="33">
        <f t="shared" si="10"/>
        <v>0.006154220047</v>
      </c>
      <c r="R420" s="1"/>
      <c r="S420" s="16">
        <v>0.9440827422643641</v>
      </c>
      <c r="T420" s="16">
        <v>0.9502369668246445</v>
      </c>
      <c r="U420" s="16">
        <v>-7.790930201156954E-5</v>
      </c>
      <c r="V420" s="16">
        <v>2.9797906549622333E-4</v>
      </c>
      <c r="W420" s="1"/>
      <c r="X420" s="1"/>
      <c r="Y420" s="19"/>
      <c r="Z420" s="19"/>
      <c r="AA420" s="19"/>
      <c r="AB420" s="1"/>
      <c r="AC420" s="21" t="s">
        <v>169</v>
      </c>
      <c r="AD420" s="21">
        <v>82.0</v>
      </c>
      <c r="AE420" s="21">
        <v>31.0</v>
      </c>
      <c r="AF420" s="26">
        <v>0.627450980392157</v>
      </c>
      <c r="AG420" s="27">
        <v>0.786802030456853</v>
      </c>
      <c r="AH420" s="36">
        <v>0.760892667375133</v>
      </c>
      <c r="AI420" s="1"/>
      <c r="AJ420" s="1"/>
      <c r="AK420" s="1"/>
      <c r="AL420" s="1"/>
      <c r="AM420" s="1"/>
      <c r="AN420" s="1"/>
      <c r="AO420" s="1">
        <v>17.0</v>
      </c>
      <c r="AP420" s="16">
        <f t="shared" si="50"/>
        <v>0.35</v>
      </c>
      <c r="AQ420" s="1">
        <v>0.88730529</v>
      </c>
      <c r="AR420" s="1">
        <v>0.04029478</v>
      </c>
      <c r="AS420" s="1"/>
      <c r="AT420" s="26">
        <v>0.625</v>
      </c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21" t="s">
        <v>169</v>
      </c>
      <c r="BF420" s="21">
        <v>82.0</v>
      </c>
      <c r="BG420" s="21">
        <v>31.0</v>
      </c>
      <c r="BH420" s="26">
        <v>0.627450980392157</v>
      </c>
      <c r="BI420" s="27">
        <v>0.786802030456853</v>
      </c>
      <c r="BJ420" s="30">
        <f t="shared" si="11"/>
        <v>0.7630525322</v>
      </c>
      <c r="BK420" s="36">
        <v>0.760892667375133</v>
      </c>
      <c r="BL420" s="31">
        <f t="shared" si="12"/>
        <v>-0.00215986487</v>
      </c>
      <c r="BM420" s="1"/>
      <c r="BN420" s="31">
        <v>-7.79093020115695E-5</v>
      </c>
      <c r="BO420" s="1"/>
      <c r="BP420" s="1"/>
      <c r="BQ420" s="1">
        <f t="shared" si="15"/>
        <v>419</v>
      </c>
      <c r="BR420" s="1">
        <f t="shared" si="13"/>
        <v>0.5166461159</v>
      </c>
      <c r="BS420" s="1">
        <v>0.6353790613718412</v>
      </c>
      <c r="BT420" s="1">
        <v>0.6921558954119388</v>
      </c>
      <c r="BU420" s="1">
        <v>0.6853298611111112</v>
      </c>
      <c r="BV420" s="1"/>
      <c r="BW420" s="1"/>
    </row>
    <row r="421" ht="12.0" customHeight="1">
      <c r="A421" s="39"/>
      <c r="B421" s="39"/>
      <c r="C421" s="3" t="s">
        <v>607</v>
      </c>
      <c r="D421" s="3">
        <v>591.0</v>
      </c>
      <c r="E421" s="24">
        <v>112.0</v>
      </c>
      <c r="F421" s="25">
        <v>9.0</v>
      </c>
      <c r="G421" s="24">
        <v>478.0</v>
      </c>
      <c r="H421" s="25">
        <v>16.0</v>
      </c>
      <c r="I421" s="26">
        <f t="shared" si="2"/>
        <v>0.9256198347</v>
      </c>
      <c r="J421" s="27">
        <f t="shared" si="3"/>
        <v>0.967611336</v>
      </c>
      <c r="K421" s="28">
        <f t="shared" si="4"/>
        <v>0.9593495935</v>
      </c>
      <c r="L421" s="29">
        <f t="shared" si="5"/>
        <v>0.2081300813</v>
      </c>
      <c r="M421" s="10">
        <f t="shared" si="6"/>
        <v>4.082644628</v>
      </c>
      <c r="N421" s="30">
        <f t="shared" si="7"/>
        <v>0.9593219153</v>
      </c>
      <c r="O421" s="31">
        <f t="shared" si="8"/>
        <v>0.00002767815722</v>
      </c>
      <c r="P421" s="32">
        <f t="shared" si="9"/>
        <v>0.9676463526</v>
      </c>
      <c r="Q421" s="33">
        <f t="shared" si="10"/>
        <v>-0.00003501659337</v>
      </c>
      <c r="R421" s="1"/>
      <c r="S421" s="16">
        <v>0.9676463473313873</v>
      </c>
      <c r="T421" s="16">
        <v>0.9676113360323887</v>
      </c>
      <c r="U421" s="16">
        <v>-6.579148363261567E-5</v>
      </c>
      <c r="V421" s="16">
        <v>3.2799840315278495E-4</v>
      </c>
      <c r="W421" s="1"/>
      <c r="X421" s="1"/>
      <c r="Y421" s="19"/>
      <c r="Z421" s="19"/>
      <c r="AA421" s="19"/>
      <c r="AB421" s="1"/>
      <c r="AC421" s="21" t="s">
        <v>608</v>
      </c>
      <c r="AD421" s="21">
        <v>1031.0</v>
      </c>
      <c r="AE421" s="21">
        <v>31.0</v>
      </c>
      <c r="AF421" s="26">
        <v>0.62780269058296</v>
      </c>
      <c r="AG421" s="27">
        <v>0.588364434687157</v>
      </c>
      <c r="AH421" s="36">
        <v>0.596119929453263</v>
      </c>
      <c r="AI421" s="1"/>
      <c r="AJ421" s="1"/>
      <c r="AK421" s="1"/>
      <c r="AL421" s="1"/>
      <c r="AM421" s="1"/>
      <c r="AN421" s="1"/>
      <c r="AO421" s="1">
        <v>18.0</v>
      </c>
      <c r="AP421" s="16">
        <f t="shared" si="50"/>
        <v>0.37</v>
      </c>
      <c r="AQ421" s="1">
        <v>0.8899377043</v>
      </c>
      <c r="AR421" s="1">
        <v>0.04255524</v>
      </c>
      <c r="AS421" s="1"/>
      <c r="AT421" s="26">
        <v>0.625</v>
      </c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21" t="s">
        <v>608</v>
      </c>
      <c r="BF421" s="21">
        <v>1031.0</v>
      </c>
      <c r="BG421" s="21">
        <v>31.0</v>
      </c>
      <c r="BH421" s="26">
        <v>0.62780269058296</v>
      </c>
      <c r="BI421" s="27">
        <v>0.588364434687157</v>
      </c>
      <c r="BJ421" s="30">
        <f t="shared" si="11"/>
        <v>0.5947803925</v>
      </c>
      <c r="BK421" s="36">
        <v>0.596119929453263</v>
      </c>
      <c r="BL421" s="31">
        <f t="shared" si="12"/>
        <v>0.001339536925</v>
      </c>
      <c r="BM421" s="1"/>
      <c r="BN421" s="31">
        <v>-6.57914836326157E-5</v>
      </c>
      <c r="BO421" s="1"/>
      <c r="BP421" s="1"/>
      <c r="BQ421" s="1">
        <f t="shared" si="15"/>
        <v>420</v>
      </c>
      <c r="BR421" s="1">
        <f t="shared" si="13"/>
        <v>0.5178791615</v>
      </c>
      <c r="BS421" s="1">
        <v>0.5454545454545454</v>
      </c>
      <c r="BT421" s="1">
        <v>0.7027463651050081</v>
      </c>
      <c r="BU421" s="1">
        <v>0.6853448275862069</v>
      </c>
      <c r="BV421" s="1"/>
      <c r="BW421" s="1"/>
    </row>
    <row r="422" ht="12.0" customHeight="1">
      <c r="A422" s="39"/>
      <c r="B422" s="39"/>
      <c r="C422" s="3" t="s">
        <v>609</v>
      </c>
      <c r="D422" s="3">
        <v>592.0</v>
      </c>
      <c r="E422" s="24">
        <v>143.0</v>
      </c>
      <c r="F422" s="25">
        <v>22.0</v>
      </c>
      <c r="G422" s="24">
        <v>670.0</v>
      </c>
      <c r="H422" s="25">
        <v>22.0</v>
      </c>
      <c r="I422" s="26">
        <f t="shared" si="2"/>
        <v>0.8666666667</v>
      </c>
      <c r="J422" s="27">
        <f t="shared" si="3"/>
        <v>0.9682080925</v>
      </c>
      <c r="K422" s="28">
        <f t="shared" si="4"/>
        <v>0.9486581097</v>
      </c>
      <c r="L422" s="29">
        <f t="shared" si="5"/>
        <v>0.1925320887</v>
      </c>
      <c r="M422" s="10">
        <f t="shared" si="6"/>
        <v>4.193939394</v>
      </c>
      <c r="N422" s="30">
        <f t="shared" si="7"/>
        <v>0.9487537734</v>
      </c>
      <c r="O422" s="31">
        <f t="shared" si="8"/>
        <v>-0.00009566371632</v>
      </c>
      <c r="P422" s="32">
        <f t="shared" si="9"/>
        <v>0.9680887912</v>
      </c>
      <c r="Q422" s="33">
        <f t="shared" si="10"/>
        <v>0.0001193012758</v>
      </c>
      <c r="R422" s="1"/>
      <c r="S422" s="16">
        <v>0.9680887866345468</v>
      </c>
      <c r="T422" s="16">
        <v>0.9682080924855492</v>
      </c>
      <c r="U422" s="16">
        <v>-5.600478269418563E-5</v>
      </c>
      <c r="V422" s="16">
        <v>3.552211907279501E-4</v>
      </c>
      <c r="W422" s="1"/>
      <c r="X422" s="1"/>
      <c r="Y422" s="19"/>
      <c r="Z422" s="19"/>
      <c r="AA422" s="19"/>
      <c r="AB422" s="1"/>
      <c r="AC422" s="21" t="s">
        <v>610</v>
      </c>
      <c r="AD422" s="21">
        <v>721.0</v>
      </c>
      <c r="AE422" s="21">
        <v>31.0</v>
      </c>
      <c r="AF422" s="26">
        <v>0.62962962962963</v>
      </c>
      <c r="AG422" s="27">
        <v>0.718427190936355</v>
      </c>
      <c r="AH422" s="36">
        <v>0.705463858850313</v>
      </c>
      <c r="AI422" s="1"/>
      <c r="AJ422" s="1"/>
      <c r="AK422" s="1"/>
      <c r="AL422" s="1"/>
      <c r="AM422" s="1"/>
      <c r="AN422" s="1"/>
      <c r="AO422" s="1">
        <v>19.0</v>
      </c>
      <c r="AP422" s="16">
        <v>0.3912</v>
      </c>
      <c r="AQ422" s="1">
        <v>0.904854056</v>
      </c>
      <c r="AR422" s="1">
        <v>0.037181676</v>
      </c>
      <c r="AS422" s="1"/>
      <c r="AT422" s="26">
        <v>0.625</v>
      </c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21" t="s">
        <v>610</v>
      </c>
      <c r="BF422" s="21">
        <v>721.0</v>
      </c>
      <c r="BG422" s="21">
        <v>31.0</v>
      </c>
      <c r="BH422" s="26">
        <v>0.62962962962963</v>
      </c>
      <c r="BI422" s="27">
        <v>0.718427190936355</v>
      </c>
      <c r="BJ422" s="30">
        <f t="shared" si="11"/>
        <v>0.7053533022</v>
      </c>
      <c r="BK422" s="36">
        <v>0.705463858850313</v>
      </c>
      <c r="BL422" s="31">
        <f t="shared" si="12"/>
        <v>0.0001105566422</v>
      </c>
      <c r="BM422" s="1"/>
      <c r="BN422" s="31">
        <v>-5.60047826941856E-5</v>
      </c>
      <c r="BO422" s="1"/>
      <c r="BP422" s="1"/>
      <c r="BQ422" s="1">
        <f t="shared" si="15"/>
        <v>421</v>
      </c>
      <c r="BR422" s="1">
        <f t="shared" si="13"/>
        <v>0.5191122072</v>
      </c>
      <c r="BS422" s="1">
        <v>0.5952380952380952</v>
      </c>
      <c r="BT422" s="1">
        <v>0.6944444444444444</v>
      </c>
      <c r="BU422" s="1">
        <v>0.6856540084388185</v>
      </c>
      <c r="BV422" s="1"/>
      <c r="BW422" s="1"/>
    </row>
    <row r="423" ht="12.0" customHeight="1">
      <c r="A423" s="39"/>
      <c r="B423" s="39"/>
      <c r="C423" s="3" t="s">
        <v>611</v>
      </c>
      <c r="D423" s="3">
        <v>593.0</v>
      </c>
      <c r="E423" s="24">
        <v>196.0</v>
      </c>
      <c r="F423" s="25">
        <v>24.0</v>
      </c>
      <c r="G423" s="24">
        <v>871.0</v>
      </c>
      <c r="H423" s="25">
        <v>35.0</v>
      </c>
      <c r="I423" s="26">
        <f t="shared" si="2"/>
        <v>0.8909090909</v>
      </c>
      <c r="J423" s="27">
        <f t="shared" si="3"/>
        <v>0.9613686534</v>
      </c>
      <c r="K423" s="28">
        <f t="shared" si="4"/>
        <v>0.9476021314</v>
      </c>
      <c r="L423" s="29">
        <f t="shared" si="5"/>
        <v>0.2051509769</v>
      </c>
      <c r="M423" s="10">
        <f t="shared" si="6"/>
        <v>4.118181818</v>
      </c>
      <c r="N423" s="30">
        <f t="shared" si="7"/>
        <v>0.9476882655</v>
      </c>
      <c r="O423" s="31">
        <f t="shared" si="8"/>
        <v>-0.0000861340854</v>
      </c>
      <c r="P423" s="32">
        <f t="shared" si="9"/>
        <v>0.9612606027</v>
      </c>
      <c r="Q423" s="33">
        <f t="shared" si="10"/>
        <v>0.0001080506956</v>
      </c>
      <c r="R423" s="1"/>
      <c r="S423" s="16">
        <v>0.9612605978627478</v>
      </c>
      <c r="T423" s="16">
        <v>0.9613686534216336</v>
      </c>
      <c r="U423" s="16">
        <v>-4.883219986961951E-5</v>
      </c>
      <c r="V423" s="16">
        <v>3.67590672545437E-4</v>
      </c>
      <c r="W423" s="1"/>
      <c r="X423" s="1"/>
      <c r="Y423" s="19"/>
      <c r="Z423" s="19"/>
      <c r="AA423" s="19"/>
      <c r="AB423" s="1"/>
      <c r="AC423" s="21" t="s">
        <v>183</v>
      </c>
      <c r="AD423" s="21">
        <v>91.0</v>
      </c>
      <c r="AE423" s="21">
        <v>31.0</v>
      </c>
      <c r="AF423" s="26">
        <v>0.630331753554502</v>
      </c>
      <c r="AG423" s="27">
        <v>0.747716894977169</v>
      </c>
      <c r="AH423" s="36">
        <v>0.735099337748344</v>
      </c>
      <c r="AI423" s="1"/>
      <c r="AJ423" s="1"/>
      <c r="AK423" s="1"/>
      <c r="AL423" s="1"/>
      <c r="AM423" s="1"/>
      <c r="AN423" s="1"/>
      <c r="AO423" s="1">
        <v>20.0</v>
      </c>
      <c r="AP423" s="16">
        <v>0.4114</v>
      </c>
      <c r="AQ423" s="1">
        <v>0.8666842228</v>
      </c>
      <c r="AR423" s="1">
        <v>0.05736441</v>
      </c>
      <c r="AS423" s="1"/>
      <c r="AT423" s="26">
        <v>0.627450980392157</v>
      </c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21" t="s">
        <v>183</v>
      </c>
      <c r="BF423" s="21">
        <v>91.0</v>
      </c>
      <c r="BG423" s="21">
        <v>31.0</v>
      </c>
      <c r="BH423" s="26">
        <v>0.630331753554502</v>
      </c>
      <c r="BI423" s="27">
        <v>0.747716894977169</v>
      </c>
      <c r="BJ423" s="30">
        <f t="shared" si="11"/>
        <v>0.7302801452</v>
      </c>
      <c r="BK423" s="36">
        <v>0.735099337748344</v>
      </c>
      <c r="BL423" s="31">
        <f t="shared" si="12"/>
        <v>0.00481919257</v>
      </c>
      <c r="BM423" s="1"/>
      <c r="BN423" s="31">
        <v>-4.88321998696195E-5</v>
      </c>
      <c r="BO423" s="1"/>
      <c r="BP423" s="1"/>
      <c r="BQ423" s="1">
        <f t="shared" si="15"/>
        <v>422</v>
      </c>
      <c r="BR423" s="1">
        <f t="shared" si="13"/>
        <v>0.5203452528</v>
      </c>
      <c r="BS423" s="1">
        <v>0.6923076923076923</v>
      </c>
      <c r="BT423" s="1">
        <v>0.6839378238341969</v>
      </c>
      <c r="BU423" s="1">
        <v>0.6857142857142857</v>
      </c>
      <c r="BV423" s="1"/>
      <c r="BW423" s="1"/>
    </row>
    <row r="424" ht="12.0" customHeight="1">
      <c r="A424" s="39"/>
      <c r="B424" s="39"/>
      <c r="C424" s="3" t="s">
        <v>612</v>
      </c>
      <c r="D424" s="3">
        <v>594.0</v>
      </c>
      <c r="E424" s="24">
        <v>115.0</v>
      </c>
      <c r="F424" s="25">
        <v>11.0</v>
      </c>
      <c r="G424" s="24">
        <v>182.0</v>
      </c>
      <c r="H424" s="25">
        <v>12.0</v>
      </c>
      <c r="I424" s="26">
        <f t="shared" si="2"/>
        <v>0.9126984127</v>
      </c>
      <c r="J424" s="27">
        <f t="shared" si="3"/>
        <v>0.9381443299</v>
      </c>
      <c r="K424" s="28">
        <f t="shared" si="4"/>
        <v>0.928125</v>
      </c>
      <c r="L424" s="29">
        <f t="shared" si="5"/>
        <v>0.396875</v>
      </c>
      <c r="M424" s="10">
        <f t="shared" si="6"/>
        <v>1.53968254</v>
      </c>
      <c r="N424" s="30">
        <f t="shared" si="7"/>
        <v>0.9334270109</v>
      </c>
      <c r="O424" s="31">
        <f t="shared" si="8"/>
        <v>-0.00530201088</v>
      </c>
      <c r="P424" s="32">
        <f t="shared" si="9"/>
        <v>0.9314577783</v>
      </c>
      <c r="Q424" s="33">
        <f t="shared" si="10"/>
        <v>0.006686551605</v>
      </c>
      <c r="R424" s="1"/>
      <c r="S424" s="16">
        <v>0.93145777316063</v>
      </c>
      <c r="T424" s="16">
        <v>0.9381443298969072</v>
      </c>
      <c r="U424" s="16">
        <v>-4.55184982008916E-5</v>
      </c>
      <c r="V424" s="16">
        <v>3.6850414111222474E-4</v>
      </c>
      <c r="W424" s="1"/>
      <c r="X424" s="1"/>
      <c r="Y424" s="19"/>
      <c r="Z424" s="19"/>
      <c r="AA424" s="19"/>
      <c r="AB424" s="1"/>
      <c r="AC424" s="21" t="s">
        <v>323</v>
      </c>
      <c r="AD424" s="21">
        <v>198.0</v>
      </c>
      <c r="AE424" s="21">
        <v>31.0</v>
      </c>
      <c r="AF424" s="26">
        <v>0.634228187919463</v>
      </c>
      <c r="AG424" s="27">
        <v>0.632054176072235</v>
      </c>
      <c r="AH424" s="36">
        <v>0.632452366318377</v>
      </c>
      <c r="AI424" s="1"/>
      <c r="AJ424" s="1"/>
      <c r="AK424" s="1"/>
      <c r="AL424" s="1"/>
      <c r="AM424" s="1"/>
      <c r="AN424" s="1"/>
      <c r="AO424" s="1">
        <v>21.0</v>
      </c>
      <c r="AP424" s="16">
        <v>0.4305</v>
      </c>
      <c r="AQ424" s="1">
        <v>0.913968</v>
      </c>
      <c r="AR424" s="1">
        <v>0.0349317985</v>
      </c>
      <c r="AS424" s="1"/>
      <c r="AT424" s="26">
        <v>0.62780269058296</v>
      </c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21" t="s">
        <v>323</v>
      </c>
      <c r="BF424" s="21">
        <v>198.0</v>
      </c>
      <c r="BG424" s="21">
        <v>31.0</v>
      </c>
      <c r="BH424" s="26">
        <v>0.634228187919463</v>
      </c>
      <c r="BI424" s="27">
        <v>0.632054176072235</v>
      </c>
      <c r="BJ424" s="30">
        <f t="shared" si="11"/>
        <v>0.6328406909</v>
      </c>
      <c r="BK424" s="36">
        <v>0.632452366318377</v>
      </c>
      <c r="BL424" s="31">
        <f t="shared" si="12"/>
        <v>-0.0003883245523</v>
      </c>
      <c r="BM424" s="1"/>
      <c r="BN424" s="31">
        <v>-4.55184982010026E-5</v>
      </c>
      <c r="BO424" s="1"/>
      <c r="BP424" s="1"/>
      <c r="BQ424" s="1">
        <f t="shared" si="15"/>
        <v>423</v>
      </c>
      <c r="BR424" s="1">
        <f t="shared" si="13"/>
        <v>0.5215782984</v>
      </c>
      <c r="BS424" s="1">
        <v>0.6504854368932039</v>
      </c>
      <c r="BT424" s="1">
        <v>0.6949152542372882</v>
      </c>
      <c r="BU424" s="1">
        <v>0.686046511627907</v>
      </c>
      <c r="BV424" s="1"/>
      <c r="BW424" s="1"/>
    </row>
    <row r="425" ht="12.0" customHeight="1">
      <c r="A425" s="39"/>
      <c r="B425" s="39"/>
      <c r="C425" s="3" t="s">
        <v>613</v>
      </c>
      <c r="D425" s="3">
        <v>595.0</v>
      </c>
      <c r="E425" s="24">
        <v>145.0</v>
      </c>
      <c r="F425" s="25">
        <v>49.0</v>
      </c>
      <c r="G425" s="24">
        <v>990.0</v>
      </c>
      <c r="H425" s="25">
        <v>125.0</v>
      </c>
      <c r="I425" s="26">
        <f t="shared" si="2"/>
        <v>0.7474226804</v>
      </c>
      <c r="J425" s="27">
        <f t="shared" si="3"/>
        <v>0.8878923767</v>
      </c>
      <c r="K425" s="28">
        <f t="shared" si="4"/>
        <v>0.8670741024</v>
      </c>
      <c r="L425" s="29">
        <f t="shared" si="5"/>
        <v>0.2062643239</v>
      </c>
      <c r="M425" s="10">
        <f t="shared" si="6"/>
        <v>5.74742268</v>
      </c>
      <c r="N425" s="30">
        <f t="shared" si="7"/>
        <v>0.8640292715</v>
      </c>
      <c r="O425" s="31">
        <f t="shared" si="8"/>
        <v>0.003044830859</v>
      </c>
      <c r="P425" s="32">
        <f t="shared" si="9"/>
        <v>0.8915830808</v>
      </c>
      <c r="Q425" s="33">
        <f t="shared" si="10"/>
        <v>-0.003690704072</v>
      </c>
      <c r="R425" s="1"/>
      <c r="S425" s="16">
        <v>0.8915830774462007</v>
      </c>
      <c r="T425" s="16">
        <v>0.8878923766816144</v>
      </c>
      <c r="U425" s="16">
        <v>-4.4345094895148485E-5</v>
      </c>
      <c r="V425" s="16">
        <v>3.811022113261453E-4</v>
      </c>
      <c r="W425" s="1"/>
      <c r="X425" s="1"/>
      <c r="Y425" s="19"/>
      <c r="Z425" s="19"/>
      <c r="AA425" s="19"/>
      <c r="AB425" s="1"/>
      <c r="AC425" s="21" t="s">
        <v>614</v>
      </c>
      <c r="AD425" s="21">
        <v>944.0</v>
      </c>
      <c r="AE425" s="21">
        <v>31.0</v>
      </c>
      <c r="AF425" s="26">
        <v>0.634615384615385</v>
      </c>
      <c r="AG425" s="27">
        <v>0.809241706161137</v>
      </c>
      <c r="AH425" s="36">
        <v>0.782</v>
      </c>
      <c r="AI425" s="1"/>
      <c r="AJ425" s="1"/>
      <c r="AK425" s="1"/>
      <c r="AL425" s="1"/>
      <c r="AM425" s="1"/>
      <c r="AN425" s="1"/>
      <c r="AO425" s="1">
        <v>22.0</v>
      </c>
      <c r="AP425" s="16">
        <v>0.4496</v>
      </c>
      <c r="AQ425" s="1">
        <v>0.8645409576</v>
      </c>
      <c r="AR425" s="1">
        <v>0.06107839277</v>
      </c>
      <c r="AS425" s="1"/>
      <c r="AT425" s="26">
        <v>0.62962962962963</v>
      </c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21" t="s">
        <v>614</v>
      </c>
      <c r="BF425" s="21">
        <v>944.0</v>
      </c>
      <c r="BG425" s="21">
        <v>31.0</v>
      </c>
      <c r="BH425" s="26">
        <v>0.634615384615385</v>
      </c>
      <c r="BI425" s="27">
        <v>0.809241706161137</v>
      </c>
      <c r="BJ425" s="30">
        <f t="shared" si="11"/>
        <v>0.7829589672</v>
      </c>
      <c r="BK425" s="36">
        <v>0.782</v>
      </c>
      <c r="BL425" s="31">
        <f t="shared" si="12"/>
        <v>-0.0009589672404</v>
      </c>
      <c r="BM425" s="1"/>
      <c r="BN425" s="31">
        <v>-4.43450948952595E-5</v>
      </c>
      <c r="BO425" s="1"/>
      <c r="BP425" s="1"/>
      <c r="BQ425" s="1">
        <f t="shared" si="15"/>
        <v>424</v>
      </c>
      <c r="BR425" s="1">
        <f t="shared" si="13"/>
        <v>0.522811344</v>
      </c>
      <c r="BS425" s="1">
        <v>0.5625</v>
      </c>
      <c r="BT425" s="1">
        <v>0.7014157014157014</v>
      </c>
      <c r="BU425" s="1">
        <v>0.6861397479954181</v>
      </c>
      <c r="BV425" s="1"/>
      <c r="BW425" s="1"/>
    </row>
    <row r="426" ht="12.0" customHeight="1">
      <c r="A426" s="39"/>
      <c r="B426" s="39"/>
      <c r="C426" s="3" t="s">
        <v>615</v>
      </c>
      <c r="D426" s="3">
        <v>597.0</v>
      </c>
      <c r="E426" s="24">
        <v>150.0</v>
      </c>
      <c r="F426" s="25">
        <v>19.0</v>
      </c>
      <c r="G426" s="24">
        <v>942.0</v>
      </c>
      <c r="H426" s="25">
        <v>39.0</v>
      </c>
      <c r="I426" s="26">
        <f t="shared" si="2"/>
        <v>0.8875739645</v>
      </c>
      <c r="J426" s="27">
        <f t="shared" si="3"/>
        <v>0.9602446483</v>
      </c>
      <c r="K426" s="28">
        <f t="shared" si="4"/>
        <v>0.9495652174</v>
      </c>
      <c r="L426" s="29">
        <f t="shared" si="5"/>
        <v>0.1643478261</v>
      </c>
      <c r="M426" s="10">
        <f t="shared" si="6"/>
        <v>5.804733728</v>
      </c>
      <c r="N426" s="30">
        <f t="shared" si="7"/>
        <v>0.9461709223</v>
      </c>
      <c r="O426" s="31">
        <f t="shared" si="8"/>
        <v>0.003394295087</v>
      </c>
      <c r="P426" s="32">
        <f t="shared" si="9"/>
        <v>0.9644991604</v>
      </c>
      <c r="Q426" s="33">
        <f t="shared" si="10"/>
        <v>-0.004254512124</v>
      </c>
      <c r="R426" s="1"/>
      <c r="S426" s="16">
        <v>0.9644991556194077</v>
      </c>
      <c r="T426" s="16">
        <v>0.9602446483180428</v>
      </c>
      <c r="U426" s="16">
        <v>-3.557863839764863E-5</v>
      </c>
      <c r="V426" s="16">
        <v>3.831774169600344E-4</v>
      </c>
      <c r="W426" s="1"/>
      <c r="X426" s="1"/>
      <c r="Y426" s="19"/>
      <c r="Z426" s="19"/>
      <c r="AA426" s="19"/>
      <c r="AB426" s="1"/>
      <c r="AC426" s="21" t="s">
        <v>47</v>
      </c>
      <c r="AD426" s="21">
        <v>6.0</v>
      </c>
      <c r="AE426" s="21">
        <v>31.0</v>
      </c>
      <c r="AF426" s="26">
        <v>0.634920634920635</v>
      </c>
      <c r="AG426" s="27">
        <v>0.688638334778838</v>
      </c>
      <c r="AH426" s="36">
        <v>0.68107302533532</v>
      </c>
      <c r="AI426" s="1"/>
      <c r="AJ426" s="1"/>
      <c r="AK426" s="1"/>
      <c r="AL426" s="1"/>
      <c r="AM426" s="1"/>
      <c r="AN426" s="1"/>
      <c r="AO426" s="1">
        <v>23.0</v>
      </c>
      <c r="AP426" s="16">
        <v>0.4692</v>
      </c>
      <c r="AQ426" s="1">
        <v>0.910124959</v>
      </c>
      <c r="AR426" s="1">
        <v>0.039864059</v>
      </c>
      <c r="AS426" s="1"/>
      <c r="AT426" s="26">
        <v>0.630331753554502</v>
      </c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21" t="s">
        <v>47</v>
      </c>
      <c r="BF426" s="21">
        <v>6.0</v>
      </c>
      <c r="BG426" s="21">
        <v>31.0</v>
      </c>
      <c r="BH426" s="26">
        <v>0.634920634920635</v>
      </c>
      <c r="BI426" s="27">
        <v>0.688638334778838</v>
      </c>
      <c r="BJ426" s="30">
        <f t="shared" si="11"/>
        <v>0.6808665129</v>
      </c>
      <c r="BK426" s="36">
        <v>0.68107302533532</v>
      </c>
      <c r="BL426" s="31">
        <f t="shared" si="12"/>
        <v>0.0002065124695</v>
      </c>
      <c r="BM426" s="1"/>
      <c r="BN426" s="31">
        <v>-3.55786383976486E-5</v>
      </c>
      <c r="BO426" s="1"/>
      <c r="BP426" s="1"/>
      <c r="BQ426" s="1">
        <f t="shared" si="15"/>
        <v>425</v>
      </c>
      <c r="BR426" s="1">
        <f t="shared" si="13"/>
        <v>0.5240443896</v>
      </c>
      <c r="BS426" s="1">
        <v>0.7202572347266881</v>
      </c>
      <c r="BT426" s="1">
        <v>0.6759615384615385</v>
      </c>
      <c r="BU426" s="1">
        <v>0.6861584011843079</v>
      </c>
      <c r="BV426" s="1"/>
      <c r="BW426" s="1"/>
    </row>
    <row r="427" ht="12.0" customHeight="1">
      <c r="A427" s="39"/>
      <c r="B427" s="39"/>
      <c r="C427" s="3" t="s">
        <v>616</v>
      </c>
      <c r="D427" s="3">
        <v>598.0</v>
      </c>
      <c r="E427" s="24">
        <v>170.0</v>
      </c>
      <c r="F427" s="25">
        <v>17.0</v>
      </c>
      <c r="G427" s="24">
        <v>737.0</v>
      </c>
      <c r="H427" s="25">
        <v>33.0</v>
      </c>
      <c r="I427" s="26">
        <f t="shared" si="2"/>
        <v>0.9090909091</v>
      </c>
      <c r="J427" s="27">
        <f t="shared" si="3"/>
        <v>0.9571428571</v>
      </c>
      <c r="K427" s="28">
        <f t="shared" si="4"/>
        <v>0.947753396</v>
      </c>
      <c r="L427" s="29">
        <f t="shared" si="5"/>
        <v>0.2121212121</v>
      </c>
      <c r="M427" s="10">
        <f t="shared" si="6"/>
        <v>4.117647059</v>
      </c>
      <c r="N427" s="30">
        <f t="shared" si="7"/>
        <v>0.9477889706</v>
      </c>
      <c r="O427" s="31">
        <f t="shared" si="8"/>
        <v>-0.00003557460169</v>
      </c>
      <c r="P427" s="32">
        <f t="shared" si="9"/>
        <v>0.9570980323</v>
      </c>
      <c r="Q427" s="33">
        <f t="shared" si="10"/>
        <v>0.00004482481313</v>
      </c>
      <c r="R427" s="1"/>
      <c r="S427" s="16">
        <v>0.9570980272433871</v>
      </c>
      <c r="T427" s="16">
        <v>0.9571428571428572</v>
      </c>
      <c r="U427" s="16">
        <v>-3.188745613758037E-5</v>
      </c>
      <c r="V427" s="16">
        <v>3.87947150662038E-4</v>
      </c>
      <c r="W427" s="1"/>
      <c r="X427" s="1"/>
      <c r="Y427" s="19"/>
      <c r="Z427" s="19"/>
      <c r="AA427" s="19"/>
      <c r="AB427" s="1"/>
      <c r="AC427" s="21" t="s">
        <v>617</v>
      </c>
      <c r="AD427" s="21">
        <v>722.0</v>
      </c>
      <c r="AE427" s="21">
        <v>31.0</v>
      </c>
      <c r="AF427" s="26">
        <v>0.635379061371841</v>
      </c>
      <c r="AG427" s="27">
        <v>0.692155895411939</v>
      </c>
      <c r="AH427" s="36">
        <v>0.685329861111111</v>
      </c>
      <c r="AI427" s="1"/>
      <c r="AJ427" s="1"/>
      <c r="AK427" s="1"/>
      <c r="AL427" s="1"/>
      <c r="AM427" s="1"/>
      <c r="AN427" s="1"/>
      <c r="AO427" s="1">
        <v>24.0</v>
      </c>
      <c r="AP427" s="16">
        <v>0.490074</v>
      </c>
      <c r="AQ427" s="1">
        <v>0.8887940143</v>
      </c>
      <c r="AR427" s="1">
        <v>0.0541877987</v>
      </c>
      <c r="AS427" s="1"/>
      <c r="AT427" s="26">
        <v>0.634228187919463</v>
      </c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21" t="s">
        <v>617</v>
      </c>
      <c r="BF427" s="21">
        <v>722.0</v>
      </c>
      <c r="BG427" s="21">
        <v>31.0</v>
      </c>
      <c r="BH427" s="26">
        <v>0.635379061371841</v>
      </c>
      <c r="BI427" s="27">
        <v>0.692155895411939</v>
      </c>
      <c r="BJ427" s="30">
        <f t="shared" si="11"/>
        <v>0.6839121322</v>
      </c>
      <c r="BK427" s="36">
        <v>0.685329861111111</v>
      </c>
      <c r="BL427" s="31">
        <f t="shared" si="12"/>
        <v>0.001417728924</v>
      </c>
      <c r="BM427" s="1"/>
      <c r="BN427" s="31">
        <v>-3.18874561376914E-5</v>
      </c>
      <c r="BO427" s="1"/>
      <c r="BP427" s="1"/>
      <c r="BQ427" s="1">
        <f t="shared" si="15"/>
        <v>426</v>
      </c>
      <c r="BR427" s="1">
        <f t="shared" si="13"/>
        <v>0.5252774353</v>
      </c>
      <c r="BS427" s="1">
        <v>0.6153846153846154</v>
      </c>
      <c r="BT427" s="1">
        <v>0.7105263157894737</v>
      </c>
      <c r="BU427" s="1">
        <v>0.6862745098039216</v>
      </c>
      <c r="BV427" s="1"/>
      <c r="BW427" s="1"/>
    </row>
    <row r="428" ht="12.0" customHeight="1">
      <c r="A428" s="39"/>
      <c r="B428" s="39"/>
      <c r="C428" s="3" t="s">
        <v>618</v>
      </c>
      <c r="D428" s="3">
        <v>599.0</v>
      </c>
      <c r="E428" s="24">
        <v>145.0</v>
      </c>
      <c r="F428" s="25">
        <v>19.0</v>
      </c>
      <c r="G428" s="24">
        <v>588.0</v>
      </c>
      <c r="H428" s="25">
        <v>50.0</v>
      </c>
      <c r="I428" s="26">
        <f t="shared" si="2"/>
        <v>0.8841463415</v>
      </c>
      <c r="J428" s="27">
        <f t="shared" si="3"/>
        <v>0.921630094</v>
      </c>
      <c r="K428" s="28">
        <f t="shared" si="4"/>
        <v>0.9139650873</v>
      </c>
      <c r="L428" s="29">
        <f t="shared" si="5"/>
        <v>0.2431421446</v>
      </c>
      <c r="M428" s="10">
        <f t="shared" si="6"/>
        <v>3.890243902</v>
      </c>
      <c r="N428" s="30">
        <f t="shared" si="7"/>
        <v>0.9147038009</v>
      </c>
      <c r="O428" s="31">
        <f t="shared" si="8"/>
        <v>-0.0007387136017</v>
      </c>
      <c r="P428" s="32">
        <f t="shared" si="9"/>
        <v>0.9207049392</v>
      </c>
      <c r="Q428" s="33">
        <f t="shared" si="10"/>
        <v>0.0009251548735</v>
      </c>
      <c r="R428" s="1"/>
      <c r="S428" s="16">
        <v>0.9207049343885365</v>
      </c>
      <c r="T428" s="16">
        <v>0.9216300940438872</v>
      </c>
      <c r="U428" s="16">
        <v>-2.8801330928973634E-5</v>
      </c>
      <c r="V428" s="16">
        <v>3.88410464864819E-4</v>
      </c>
      <c r="W428" s="1"/>
      <c r="X428" s="1"/>
      <c r="Y428" s="19"/>
      <c r="Z428" s="19"/>
      <c r="AA428" s="19"/>
      <c r="AB428" s="1"/>
      <c r="AC428" s="21" t="s">
        <v>619</v>
      </c>
      <c r="AD428" s="21">
        <v>703.0</v>
      </c>
      <c r="AE428" s="21">
        <v>31.0</v>
      </c>
      <c r="AF428" s="26">
        <v>0.635838150289017</v>
      </c>
      <c r="AG428" s="27">
        <v>0.640802092414996</v>
      </c>
      <c r="AH428" s="36">
        <v>0.640151515151515</v>
      </c>
      <c r="AI428" s="1"/>
      <c r="AJ428" s="1"/>
      <c r="AK428" s="1"/>
      <c r="AL428" s="1"/>
      <c r="AM428" s="1"/>
      <c r="AN428" s="1"/>
      <c r="AO428" s="1">
        <v>25.0</v>
      </c>
      <c r="AP428" s="16">
        <v>0.5038</v>
      </c>
      <c r="AQ428" s="1">
        <v>0.8959825504</v>
      </c>
      <c r="AR428" s="1">
        <v>0.05083365</v>
      </c>
      <c r="AS428" s="1"/>
      <c r="AT428" s="26">
        <v>0.634615384615385</v>
      </c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21" t="s">
        <v>619</v>
      </c>
      <c r="BF428" s="21">
        <v>703.0</v>
      </c>
      <c r="BG428" s="21">
        <v>31.0</v>
      </c>
      <c r="BH428" s="26">
        <v>0.635838150289017</v>
      </c>
      <c r="BI428" s="27">
        <v>0.640802092414996</v>
      </c>
      <c r="BJ428" s="30">
        <f t="shared" si="11"/>
        <v>0.6405006014</v>
      </c>
      <c r="BK428" s="36">
        <v>0.640151515151515</v>
      </c>
      <c r="BL428" s="31">
        <f t="shared" si="12"/>
        <v>-0.0003490862063</v>
      </c>
      <c r="BM428" s="1"/>
      <c r="BN428" s="31">
        <v>-2.88013309289736E-5</v>
      </c>
      <c r="BO428" s="1"/>
      <c r="BP428" s="1"/>
      <c r="BQ428" s="1">
        <f t="shared" si="15"/>
        <v>427</v>
      </c>
      <c r="BR428" s="1">
        <f t="shared" si="13"/>
        <v>0.5265104809</v>
      </c>
      <c r="BS428" s="1">
        <v>0.6</v>
      </c>
      <c r="BT428" s="1">
        <v>0.7064220183486238</v>
      </c>
      <c r="BU428" s="1">
        <v>0.6865671641791045</v>
      </c>
      <c r="BV428" s="1"/>
      <c r="BW428" s="1"/>
    </row>
    <row r="429" ht="12.0" customHeight="1">
      <c r="A429" s="39"/>
      <c r="B429" s="39"/>
      <c r="C429" s="3" t="s">
        <v>620</v>
      </c>
      <c r="D429" s="3">
        <v>600.0</v>
      </c>
      <c r="E429" s="24">
        <v>62.0</v>
      </c>
      <c r="F429" s="25">
        <v>5.0</v>
      </c>
      <c r="G429" s="24">
        <v>270.0</v>
      </c>
      <c r="H429" s="25">
        <v>13.0</v>
      </c>
      <c r="I429" s="26">
        <f t="shared" si="2"/>
        <v>0.9253731343</v>
      </c>
      <c r="J429" s="27">
        <f t="shared" si="3"/>
        <v>0.9540636042</v>
      </c>
      <c r="K429" s="28">
        <f t="shared" si="4"/>
        <v>0.9485714286</v>
      </c>
      <c r="L429" s="29">
        <f t="shared" si="5"/>
        <v>0.2142857143</v>
      </c>
      <c r="M429" s="10">
        <f t="shared" si="6"/>
        <v>4.223880597</v>
      </c>
      <c r="N429" s="30">
        <f t="shared" si="7"/>
        <v>0.9485638748</v>
      </c>
      <c r="O429" s="31">
        <f t="shared" si="8"/>
        <v>0.000007553780421</v>
      </c>
      <c r="P429" s="32">
        <f t="shared" si="9"/>
        <v>0.9540731602</v>
      </c>
      <c r="Q429" s="33">
        <f t="shared" si="10"/>
        <v>-0.000009555970095</v>
      </c>
      <c r="R429" s="1"/>
      <c r="S429" s="16">
        <v>0.9540731549191466</v>
      </c>
      <c r="T429" s="16">
        <v>0.9540636042402827</v>
      </c>
      <c r="U429" s="16">
        <v>-2.66360650966746E-5</v>
      </c>
      <c r="V429" s="16">
        <v>3.933252708644419E-4</v>
      </c>
      <c r="W429" s="1"/>
      <c r="X429" s="1"/>
      <c r="Y429" s="19"/>
      <c r="Z429" s="19"/>
      <c r="AA429" s="19"/>
      <c r="AB429" s="1"/>
      <c r="AC429" s="21" t="s">
        <v>621</v>
      </c>
      <c r="AD429" s="21">
        <v>749.0</v>
      </c>
      <c r="AE429" s="21">
        <v>31.0</v>
      </c>
      <c r="AF429" s="26">
        <v>0.636363636363636</v>
      </c>
      <c r="AG429" s="27">
        <v>0.643518518518518</v>
      </c>
      <c r="AH429" s="36">
        <v>0.642570281124498</v>
      </c>
      <c r="AI429" s="1"/>
      <c r="AJ429" s="1"/>
      <c r="AK429" s="1"/>
      <c r="AL429" s="1"/>
      <c r="AM429" s="1"/>
      <c r="AN429" s="1"/>
      <c r="AO429" s="1">
        <v>26.0</v>
      </c>
      <c r="AP429" s="16">
        <v>0.5334</v>
      </c>
      <c r="AQ429" s="1">
        <v>0.8816121972</v>
      </c>
      <c r="AR429" s="1">
        <v>0.06314143</v>
      </c>
      <c r="AS429" s="1"/>
      <c r="AT429" s="26">
        <v>0.634920634920635</v>
      </c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21" t="s">
        <v>621</v>
      </c>
      <c r="BF429" s="21">
        <v>749.0</v>
      </c>
      <c r="BG429" s="21">
        <v>31.0</v>
      </c>
      <c r="BH429" s="26">
        <v>0.636363636363636</v>
      </c>
      <c r="BI429" s="27">
        <v>0.643518518518518</v>
      </c>
      <c r="BJ429" s="30">
        <f t="shared" si="11"/>
        <v>0.6428822366</v>
      </c>
      <c r="BK429" s="36">
        <v>0.642570281124498</v>
      </c>
      <c r="BL429" s="31">
        <f t="shared" si="12"/>
        <v>-0.0003119555056</v>
      </c>
      <c r="BM429" s="1"/>
      <c r="BN429" s="31">
        <v>-2.66360650966746E-5</v>
      </c>
      <c r="BO429" s="1"/>
      <c r="BP429" s="1"/>
      <c r="BQ429" s="1">
        <f t="shared" si="15"/>
        <v>428</v>
      </c>
      <c r="BR429" s="1">
        <f t="shared" si="13"/>
        <v>0.5277435265</v>
      </c>
      <c r="BS429" s="1">
        <v>0.5808080808080808</v>
      </c>
      <c r="BT429" s="1">
        <v>0.7048665620094191</v>
      </c>
      <c r="BU429" s="1">
        <v>0.6881793478260869</v>
      </c>
      <c r="BV429" s="1"/>
      <c r="BW429" s="1"/>
    </row>
    <row r="430" ht="12.0" customHeight="1">
      <c r="A430" s="39"/>
      <c r="B430" s="39"/>
      <c r="C430" s="3" t="s">
        <v>622</v>
      </c>
      <c r="D430" s="3">
        <v>601.0</v>
      </c>
      <c r="E430" s="24">
        <v>218.0</v>
      </c>
      <c r="F430" s="25">
        <v>14.0</v>
      </c>
      <c r="G430" s="24">
        <v>852.0</v>
      </c>
      <c r="H430" s="25">
        <v>35.0</v>
      </c>
      <c r="I430" s="26">
        <f t="shared" si="2"/>
        <v>0.9396551724</v>
      </c>
      <c r="J430" s="27">
        <f t="shared" si="3"/>
        <v>0.9605411499</v>
      </c>
      <c r="K430" s="28">
        <f t="shared" si="4"/>
        <v>0.9562109026</v>
      </c>
      <c r="L430" s="29">
        <f t="shared" si="5"/>
        <v>0.2260947274</v>
      </c>
      <c r="M430" s="10">
        <f t="shared" si="6"/>
        <v>3.823275862</v>
      </c>
      <c r="N430" s="30">
        <f t="shared" si="7"/>
        <v>0.9565690139</v>
      </c>
      <c r="O430" s="31">
        <f t="shared" si="8"/>
        <v>-0.0003581112906</v>
      </c>
      <c r="P430" s="32">
        <f t="shared" si="9"/>
        <v>0.9600865249</v>
      </c>
      <c r="Q430" s="33">
        <f t="shared" si="10"/>
        <v>0.0004546250543</v>
      </c>
      <c r="R430" s="1"/>
      <c r="S430" s="16">
        <v>0.9600865194143375</v>
      </c>
      <c r="T430" s="16">
        <v>0.9605411499436303</v>
      </c>
      <c r="U430" s="16">
        <v>-2.3242122113131813E-5</v>
      </c>
      <c r="V430" s="16">
        <v>4.1159818153402306E-4</v>
      </c>
      <c r="W430" s="1"/>
      <c r="X430" s="1"/>
      <c r="Y430" s="19"/>
      <c r="Z430" s="19"/>
      <c r="AA430" s="19"/>
      <c r="AB430" s="1"/>
      <c r="AC430" s="21" t="s">
        <v>305</v>
      </c>
      <c r="AD430" s="21">
        <v>184.0</v>
      </c>
      <c r="AE430" s="21">
        <v>31.0</v>
      </c>
      <c r="AF430" s="26">
        <v>0.637795275590551</v>
      </c>
      <c r="AG430" s="27">
        <v>0.645161290322581</v>
      </c>
      <c r="AH430" s="36">
        <v>0.643621399176955</v>
      </c>
      <c r="AI430" s="1"/>
      <c r="AJ430" s="1"/>
      <c r="AK430" s="1"/>
      <c r="AL430" s="1"/>
      <c r="AM430" s="1"/>
      <c r="AN430" s="1"/>
      <c r="AO430" s="1">
        <v>27.0</v>
      </c>
      <c r="AP430" s="16">
        <v>0.5512</v>
      </c>
      <c r="AQ430" s="1">
        <v>0.879255269</v>
      </c>
      <c r="AR430" s="1">
        <v>0.06529619</v>
      </c>
      <c r="AS430" s="1"/>
      <c r="AT430" s="26">
        <v>0.635379061371841</v>
      </c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21" t="s">
        <v>305</v>
      </c>
      <c r="BF430" s="21">
        <v>184.0</v>
      </c>
      <c r="BG430" s="21">
        <v>31.0</v>
      </c>
      <c r="BH430" s="26">
        <v>0.637795275590551</v>
      </c>
      <c r="BI430" s="27">
        <v>0.645161290322581</v>
      </c>
      <c r="BJ430" s="30">
        <f t="shared" si="11"/>
        <v>0.6444957739</v>
      </c>
      <c r="BK430" s="36">
        <v>0.643621399176955</v>
      </c>
      <c r="BL430" s="31">
        <f t="shared" si="12"/>
        <v>-0.0008743746754</v>
      </c>
      <c r="BM430" s="1"/>
      <c r="BN430" s="31">
        <v>-2.32421221131318E-5</v>
      </c>
      <c r="BO430" s="1"/>
      <c r="BP430" s="1"/>
      <c r="BQ430" s="1">
        <f t="shared" si="15"/>
        <v>429</v>
      </c>
      <c r="BR430" s="1">
        <f t="shared" si="13"/>
        <v>0.5289765721</v>
      </c>
      <c r="BS430" s="1">
        <v>0.5301204819277109</v>
      </c>
      <c r="BT430" s="1">
        <v>0.7089337175792507</v>
      </c>
      <c r="BU430" s="1">
        <v>0.6898326898326899</v>
      </c>
      <c r="BV430" s="1"/>
      <c r="BW430" s="1"/>
    </row>
    <row r="431" ht="12.0" customHeight="1">
      <c r="A431" s="39"/>
      <c r="B431" s="39"/>
      <c r="C431" s="3" t="s">
        <v>623</v>
      </c>
      <c r="D431" s="3">
        <v>602.0</v>
      </c>
      <c r="E431" s="24">
        <v>213.0</v>
      </c>
      <c r="F431" s="25">
        <v>38.0</v>
      </c>
      <c r="G431" s="24">
        <v>1025.0</v>
      </c>
      <c r="H431" s="25">
        <v>70.0</v>
      </c>
      <c r="I431" s="26">
        <f t="shared" si="2"/>
        <v>0.8486055777</v>
      </c>
      <c r="J431" s="27">
        <f t="shared" si="3"/>
        <v>0.9360730594</v>
      </c>
      <c r="K431" s="28">
        <f t="shared" si="4"/>
        <v>0.9197622585</v>
      </c>
      <c r="L431" s="29">
        <f t="shared" si="5"/>
        <v>0.2102526003</v>
      </c>
      <c r="M431" s="10">
        <f t="shared" si="6"/>
        <v>4.362549801</v>
      </c>
      <c r="N431" s="30">
        <f t="shared" si="7"/>
        <v>0.9197440421</v>
      </c>
      <c r="O431" s="31">
        <f t="shared" si="8"/>
        <v>0.00001821642312</v>
      </c>
      <c r="P431" s="32">
        <f t="shared" si="9"/>
        <v>0.936095678</v>
      </c>
      <c r="Q431" s="33">
        <f t="shared" si="10"/>
        <v>-0.00002261868632</v>
      </c>
      <c r="R431" s="1"/>
      <c r="S431" s="16">
        <v>0.9360956736795973</v>
      </c>
      <c r="T431" s="16">
        <v>0.9360730593607306</v>
      </c>
      <c r="U431" s="16">
        <v>-1.6855366861578958E-5</v>
      </c>
      <c r="V431" s="16">
        <v>4.122630879657141E-4</v>
      </c>
      <c r="W431" s="1"/>
      <c r="X431" s="1"/>
      <c r="Y431" s="19"/>
      <c r="Z431" s="19"/>
      <c r="AA431" s="19"/>
      <c r="AB431" s="1"/>
      <c r="AC431" s="21" t="s">
        <v>624</v>
      </c>
      <c r="AD431" s="21">
        <v>1086.0</v>
      </c>
      <c r="AE431" s="21">
        <v>31.0</v>
      </c>
      <c r="AF431" s="26">
        <v>0.639097744360902</v>
      </c>
      <c r="AG431" s="27">
        <v>0.638297872340426</v>
      </c>
      <c r="AH431" s="36">
        <v>0.63845050215208</v>
      </c>
      <c r="AI431" s="1"/>
      <c r="AJ431" s="1"/>
      <c r="AK431" s="1"/>
      <c r="AL431" s="1"/>
      <c r="AM431" s="1"/>
      <c r="AN431" s="1"/>
      <c r="AO431" s="1">
        <v>28.0</v>
      </c>
      <c r="AP431" s="16">
        <v>0.572</v>
      </c>
      <c r="AQ431" s="1">
        <v>0.8826589726</v>
      </c>
      <c r="AR431" s="1">
        <v>0.066739582</v>
      </c>
      <c r="AS431" s="1"/>
      <c r="AT431" s="26">
        <v>0.635838150289017</v>
      </c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21" t="s">
        <v>624</v>
      </c>
      <c r="BF431" s="21">
        <v>1086.0</v>
      </c>
      <c r="BG431" s="21">
        <v>31.0</v>
      </c>
      <c r="BH431" s="26">
        <v>0.639097744360902</v>
      </c>
      <c r="BI431" s="27">
        <v>0.638297872340426</v>
      </c>
      <c r="BJ431" s="30">
        <f t="shared" si="11"/>
        <v>0.6388926158</v>
      </c>
      <c r="BK431" s="36">
        <v>0.63845050215208</v>
      </c>
      <c r="BL431" s="31">
        <f t="shared" si="12"/>
        <v>-0.00044211369</v>
      </c>
      <c r="BM431" s="1"/>
      <c r="BN431" s="31">
        <v>-1.685536686169E-5</v>
      </c>
      <c r="BO431" s="1"/>
      <c r="BP431" s="1"/>
      <c r="BQ431" s="1">
        <f t="shared" si="15"/>
        <v>430</v>
      </c>
      <c r="BR431" s="1">
        <f t="shared" si="13"/>
        <v>0.5302096178</v>
      </c>
      <c r="BS431" s="1">
        <v>0.546875</v>
      </c>
      <c r="BT431" s="1">
        <v>0.7230215827338129</v>
      </c>
      <c r="BU431" s="1">
        <v>0.6900584795321637</v>
      </c>
      <c r="BV431" s="1"/>
      <c r="BW431" s="1"/>
    </row>
    <row r="432" ht="12.0" customHeight="1">
      <c r="A432" s="39"/>
      <c r="B432" s="39"/>
      <c r="C432" s="3" t="s">
        <v>625</v>
      </c>
      <c r="D432" s="3">
        <v>605.0</v>
      </c>
      <c r="E432" s="24">
        <v>165.0</v>
      </c>
      <c r="F432" s="25">
        <v>19.0</v>
      </c>
      <c r="G432" s="24">
        <v>1287.0</v>
      </c>
      <c r="H432" s="25">
        <v>47.0</v>
      </c>
      <c r="I432" s="26">
        <f t="shared" si="2"/>
        <v>0.8967391304</v>
      </c>
      <c r="J432" s="27">
        <f t="shared" si="3"/>
        <v>0.9647676162</v>
      </c>
      <c r="K432" s="28">
        <f t="shared" si="4"/>
        <v>0.9565217391</v>
      </c>
      <c r="L432" s="29">
        <f t="shared" si="5"/>
        <v>0.139657444</v>
      </c>
      <c r="M432" s="10">
        <f t="shared" si="6"/>
        <v>7.25</v>
      </c>
      <c r="N432" s="30">
        <f t="shared" si="7"/>
        <v>0.9514885258</v>
      </c>
      <c r="O432" s="31">
        <f t="shared" si="8"/>
        <v>0.005033213358</v>
      </c>
      <c r="P432" s="32">
        <f t="shared" si="9"/>
        <v>0.9710904895</v>
      </c>
      <c r="Q432" s="33">
        <f t="shared" si="10"/>
        <v>-0.006322873338</v>
      </c>
      <c r="R432" s="1"/>
      <c r="S432" s="16">
        <v>0.9710904845959961</v>
      </c>
      <c r="T432" s="16">
        <v>0.9647676161919041</v>
      </c>
      <c r="U432" s="16">
        <v>1.2372392793613685E-6</v>
      </c>
      <c r="V432" s="16">
        <v>4.1231592604284995E-4</v>
      </c>
      <c r="W432" s="1"/>
      <c r="X432" s="1"/>
      <c r="Y432" s="19"/>
      <c r="Z432" s="19"/>
      <c r="AA432" s="19"/>
      <c r="AB432" s="1"/>
      <c r="AC432" s="21" t="s">
        <v>308</v>
      </c>
      <c r="AD432" s="21">
        <v>190.0</v>
      </c>
      <c r="AE432" s="21">
        <v>31.0</v>
      </c>
      <c r="AF432" s="26">
        <v>0.639097744360902</v>
      </c>
      <c r="AG432" s="27">
        <v>0.701680672268908</v>
      </c>
      <c r="AH432" s="36">
        <v>0.690247252747253</v>
      </c>
      <c r="AI432" s="1"/>
      <c r="AJ432" s="1"/>
      <c r="AK432" s="1"/>
      <c r="AL432" s="1"/>
      <c r="AM432" s="1"/>
      <c r="AN432" s="1"/>
      <c r="AO432" s="1">
        <v>29.0</v>
      </c>
      <c r="AP432" s="16">
        <v>0.5908</v>
      </c>
      <c r="AQ432" s="1">
        <v>0.85837334</v>
      </c>
      <c r="AR432" s="1">
        <v>0.08490054</v>
      </c>
      <c r="AS432" s="1"/>
      <c r="AT432" s="26">
        <v>0.636363636363636</v>
      </c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21" t="s">
        <v>308</v>
      </c>
      <c r="BF432" s="21">
        <v>190.0</v>
      </c>
      <c r="BG432" s="21">
        <v>31.0</v>
      </c>
      <c r="BH432" s="26">
        <v>0.639097744360902</v>
      </c>
      <c r="BI432" s="27">
        <v>0.701680672268908</v>
      </c>
      <c r="BJ432" s="30">
        <f t="shared" si="11"/>
        <v>0.6925154177</v>
      </c>
      <c r="BK432" s="36">
        <v>0.690247252747253</v>
      </c>
      <c r="BL432" s="31">
        <f t="shared" si="12"/>
        <v>-0.002268164959</v>
      </c>
      <c r="BM432" s="1"/>
      <c r="BN432" s="31">
        <v>1.23723927925035E-6</v>
      </c>
      <c r="BO432" s="1"/>
      <c r="BP432" s="1"/>
      <c r="BQ432" s="1">
        <f t="shared" si="15"/>
        <v>431</v>
      </c>
      <c r="BR432" s="1">
        <f t="shared" si="13"/>
        <v>0.5314426634</v>
      </c>
      <c r="BS432" s="1">
        <v>0.6390977443609023</v>
      </c>
      <c r="BT432" s="1">
        <v>0.7016806722689075</v>
      </c>
      <c r="BU432" s="1">
        <v>0.6902472527472527</v>
      </c>
      <c r="BV432" s="1"/>
      <c r="BW432" s="1"/>
    </row>
    <row r="433" ht="12.0" customHeight="1">
      <c r="A433" s="39"/>
      <c r="B433" s="39"/>
      <c r="C433" s="3" t="s">
        <v>626</v>
      </c>
      <c r="D433" s="3">
        <v>606.0</v>
      </c>
      <c r="E433" s="24">
        <v>107.0</v>
      </c>
      <c r="F433" s="25">
        <v>26.0</v>
      </c>
      <c r="G433" s="24">
        <v>1142.0</v>
      </c>
      <c r="H433" s="25">
        <v>76.0</v>
      </c>
      <c r="I433" s="26">
        <f t="shared" si="2"/>
        <v>0.8045112782</v>
      </c>
      <c r="J433" s="27">
        <f t="shared" si="3"/>
        <v>0.9376026273</v>
      </c>
      <c r="K433" s="28">
        <f t="shared" si="4"/>
        <v>0.9245003701</v>
      </c>
      <c r="L433" s="29">
        <f t="shared" si="5"/>
        <v>0.1354552184</v>
      </c>
      <c r="M433" s="10">
        <f t="shared" si="6"/>
        <v>9.157894737</v>
      </c>
      <c r="N433" s="30">
        <f t="shared" si="7"/>
        <v>0.9135733247</v>
      </c>
      <c r="O433" s="31">
        <f t="shared" si="8"/>
        <v>0.01092704538</v>
      </c>
      <c r="P433" s="32">
        <f t="shared" si="9"/>
        <v>0.951027756</v>
      </c>
      <c r="Q433" s="33">
        <f t="shared" si="10"/>
        <v>-0.01342512873</v>
      </c>
      <c r="R433" s="1"/>
      <c r="S433" s="16">
        <v>0.9510277521036241</v>
      </c>
      <c r="T433" s="16">
        <v>0.9376026272577996</v>
      </c>
      <c r="U433" s="16">
        <v>1.4208564899087506E-6</v>
      </c>
      <c r="V433" s="16">
        <v>4.2432381138257647E-4</v>
      </c>
      <c r="W433" s="1"/>
      <c r="X433" s="1"/>
      <c r="Y433" s="19"/>
      <c r="Z433" s="19"/>
      <c r="AA433" s="19"/>
      <c r="AB433" s="1"/>
      <c r="AC433" s="21" t="s">
        <v>627</v>
      </c>
      <c r="AD433" s="21">
        <v>790.0</v>
      </c>
      <c r="AE433" s="21">
        <v>31.0</v>
      </c>
      <c r="AF433" s="26">
        <v>0.639344262295082</v>
      </c>
      <c r="AG433" s="27">
        <v>0.631147540983607</v>
      </c>
      <c r="AH433" s="36">
        <v>0.63231850117096</v>
      </c>
      <c r="AI433" s="1"/>
      <c r="AJ433" s="1"/>
      <c r="AK433" s="1"/>
      <c r="AL433" s="1"/>
      <c r="AM433" s="1"/>
      <c r="AN433" s="1"/>
      <c r="AO433" s="1">
        <v>30.0</v>
      </c>
      <c r="AP433" s="16">
        <v>0.6093</v>
      </c>
      <c r="AQ433" s="1">
        <v>0.8355107622</v>
      </c>
      <c r="AR433" s="1">
        <v>0.10132381</v>
      </c>
      <c r="AS433" s="1"/>
      <c r="AT433" s="26">
        <v>0.637795275590551</v>
      </c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21" t="s">
        <v>627</v>
      </c>
      <c r="BF433" s="21">
        <v>790.0</v>
      </c>
      <c r="BG433" s="21">
        <v>31.0</v>
      </c>
      <c r="BH433" s="26">
        <v>0.639344262295082</v>
      </c>
      <c r="BI433" s="27">
        <v>0.631147540983607</v>
      </c>
      <c r="BJ433" s="30">
        <f t="shared" si="11"/>
        <v>0.6328825645</v>
      </c>
      <c r="BK433" s="36">
        <v>0.63231850117096</v>
      </c>
      <c r="BL433" s="31">
        <f t="shared" si="12"/>
        <v>-0.0005640633589</v>
      </c>
      <c r="BM433" s="1"/>
      <c r="BN433" s="31">
        <v>1.42085648979773E-6</v>
      </c>
      <c r="BO433" s="1"/>
      <c r="BP433" s="1"/>
      <c r="BQ433" s="1">
        <f t="shared" si="15"/>
        <v>432</v>
      </c>
      <c r="BR433" s="1">
        <f t="shared" si="13"/>
        <v>0.532675709</v>
      </c>
      <c r="BS433" s="1">
        <v>0.5234375</v>
      </c>
      <c r="BT433" s="1">
        <v>0.7023429179978701</v>
      </c>
      <c r="BU433" s="1">
        <v>0.6909272183449651</v>
      </c>
      <c r="BV433" s="1"/>
      <c r="BW433" s="1"/>
    </row>
    <row r="434" ht="12.0" customHeight="1">
      <c r="A434" s="39"/>
      <c r="B434" s="39"/>
      <c r="C434" s="3" t="s">
        <v>628</v>
      </c>
      <c r="D434" s="3">
        <v>607.0</v>
      </c>
      <c r="E434" s="24">
        <v>122.0</v>
      </c>
      <c r="F434" s="25">
        <v>21.0</v>
      </c>
      <c r="G434" s="24">
        <v>1157.0</v>
      </c>
      <c r="H434" s="25">
        <v>57.0</v>
      </c>
      <c r="I434" s="26">
        <f t="shared" si="2"/>
        <v>0.8531468531</v>
      </c>
      <c r="J434" s="27">
        <f t="shared" si="3"/>
        <v>0.9530477759</v>
      </c>
      <c r="K434" s="28">
        <f t="shared" si="4"/>
        <v>0.9425202653</v>
      </c>
      <c r="L434" s="29">
        <f t="shared" si="5"/>
        <v>0.131908622</v>
      </c>
      <c r="M434" s="10">
        <f t="shared" si="6"/>
        <v>8.48951049</v>
      </c>
      <c r="N434" s="30">
        <f t="shared" si="7"/>
        <v>0.9342039497</v>
      </c>
      <c r="O434" s="31">
        <f t="shared" si="8"/>
        <v>0.008316315554</v>
      </c>
      <c r="P434" s="32">
        <f t="shared" si="9"/>
        <v>0.9633851582</v>
      </c>
      <c r="Q434" s="33">
        <f t="shared" si="10"/>
        <v>-0.01033738221</v>
      </c>
      <c r="R434" s="1"/>
      <c r="S434" s="16">
        <v>0.9633851537377044</v>
      </c>
      <c r="T434" s="16">
        <v>0.9530477759472817</v>
      </c>
      <c r="U434" s="16">
        <v>7.549597820677434E-6</v>
      </c>
      <c r="V434" s="16">
        <v>4.436964894322104E-4</v>
      </c>
      <c r="W434" s="1"/>
      <c r="X434" s="1"/>
      <c r="Y434" s="19"/>
      <c r="Z434" s="19"/>
      <c r="AA434" s="19"/>
      <c r="AB434" s="1"/>
      <c r="AC434" s="21" t="s">
        <v>430</v>
      </c>
      <c r="AD434" s="21">
        <v>315.0</v>
      </c>
      <c r="AE434" s="21">
        <v>32.0</v>
      </c>
      <c r="AF434" s="26">
        <v>0.641921397379913</v>
      </c>
      <c r="AG434" s="27">
        <v>0.73643949930459</v>
      </c>
      <c r="AH434" s="36">
        <v>0.723455308938212</v>
      </c>
      <c r="AI434" s="1"/>
      <c r="AJ434" s="1"/>
      <c r="AK434" s="1"/>
      <c r="AL434" s="1"/>
      <c r="AM434" s="1"/>
      <c r="AN434" s="1"/>
      <c r="AO434" s="1">
        <v>31.0</v>
      </c>
      <c r="AP434" s="16">
        <v>0.6286</v>
      </c>
      <c r="AQ434" s="1">
        <v>0.83970785</v>
      </c>
      <c r="AR434" s="1">
        <v>0.10059418</v>
      </c>
      <c r="AS434" s="1"/>
      <c r="AT434" s="26">
        <v>0.639097744360902</v>
      </c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21" t="s">
        <v>430</v>
      </c>
      <c r="BF434" s="21">
        <v>315.0</v>
      </c>
      <c r="BG434" s="21">
        <v>32.0</v>
      </c>
      <c r="BH434" s="26">
        <v>0.641921397379913</v>
      </c>
      <c r="BI434" s="27">
        <v>0.73643949930459</v>
      </c>
      <c r="BJ434" s="30">
        <f t="shared" si="11"/>
        <v>0.7223149755</v>
      </c>
      <c r="BK434" s="36">
        <v>0.723455308938212</v>
      </c>
      <c r="BL434" s="31">
        <f t="shared" si="12"/>
        <v>0.001140333467</v>
      </c>
      <c r="BM434" s="1"/>
      <c r="BN434" s="31">
        <v>7.54959782078846E-6</v>
      </c>
      <c r="BO434" s="1"/>
      <c r="BP434" s="1"/>
      <c r="BQ434" s="1">
        <f t="shared" si="15"/>
        <v>433</v>
      </c>
      <c r="BR434" s="1">
        <f t="shared" si="13"/>
        <v>0.5339087546</v>
      </c>
      <c r="BS434" s="1">
        <v>0.6532258064516129</v>
      </c>
      <c r="BT434" s="1">
        <v>0.6996402877697842</v>
      </c>
      <c r="BU434" s="1">
        <v>0.6911764705882353</v>
      </c>
      <c r="BV434" s="1"/>
      <c r="BW434" s="1"/>
    </row>
    <row r="435" ht="12.0" customHeight="1">
      <c r="A435" s="39"/>
      <c r="B435" s="39"/>
      <c r="C435" s="3" t="s">
        <v>629</v>
      </c>
      <c r="D435" s="3">
        <v>608.0</v>
      </c>
      <c r="E435" s="24">
        <v>210.0</v>
      </c>
      <c r="F435" s="25">
        <v>43.0</v>
      </c>
      <c r="G435" s="24">
        <v>956.0</v>
      </c>
      <c r="H435" s="25">
        <v>100.0</v>
      </c>
      <c r="I435" s="26">
        <f t="shared" si="2"/>
        <v>0.8300395257</v>
      </c>
      <c r="J435" s="27">
        <f t="shared" si="3"/>
        <v>0.9053030303</v>
      </c>
      <c r="K435" s="28">
        <f t="shared" si="4"/>
        <v>0.8907563025</v>
      </c>
      <c r="L435" s="29">
        <f t="shared" si="5"/>
        <v>0.2368220015</v>
      </c>
      <c r="M435" s="10">
        <f t="shared" si="6"/>
        <v>4.173913043</v>
      </c>
      <c r="N435" s="30">
        <f t="shared" si="7"/>
        <v>0.8916433128</v>
      </c>
      <c r="O435" s="31">
        <f t="shared" si="8"/>
        <v>-0.0008870103019</v>
      </c>
      <c r="P435" s="32">
        <f t="shared" si="9"/>
        <v>0.9042065647</v>
      </c>
      <c r="Q435" s="33">
        <f t="shared" si="10"/>
        <v>0.001096465561</v>
      </c>
      <c r="R435" s="1"/>
      <c r="S435" s="16">
        <v>0.9042065605821649</v>
      </c>
      <c r="T435" s="16">
        <v>0.9053030303030303</v>
      </c>
      <c r="U435" s="16">
        <v>1.1145717123184351E-5</v>
      </c>
      <c r="V435" s="16">
        <v>4.465424368698123E-4</v>
      </c>
      <c r="W435" s="1"/>
      <c r="X435" s="1"/>
      <c r="Y435" s="19"/>
      <c r="Z435" s="19"/>
      <c r="AA435" s="19"/>
      <c r="AB435" s="1"/>
      <c r="AC435" s="21" t="s">
        <v>630</v>
      </c>
      <c r="AD435" s="21">
        <v>775.0</v>
      </c>
      <c r="AE435" s="21">
        <v>32.0</v>
      </c>
      <c r="AF435" s="26">
        <v>0.642857142857143</v>
      </c>
      <c r="AG435" s="27">
        <v>0.72782874617737</v>
      </c>
      <c r="AH435" s="36">
        <v>0.72112676056338</v>
      </c>
      <c r="AI435" s="1"/>
      <c r="AJ435" s="1"/>
      <c r="AK435" s="1"/>
      <c r="AL435" s="1"/>
      <c r="AM435" s="1"/>
      <c r="AN435" s="1"/>
      <c r="AO435" s="1">
        <v>32.0</v>
      </c>
      <c r="AP435" s="16">
        <f>0.01+(2*AO435)/100</f>
        <v>0.65</v>
      </c>
      <c r="AQ435" s="1"/>
      <c r="AR435" s="1"/>
      <c r="AS435" s="1"/>
      <c r="AT435" s="26">
        <v>0.639097744360902</v>
      </c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21" t="s">
        <v>630</v>
      </c>
      <c r="BF435" s="21">
        <v>775.0</v>
      </c>
      <c r="BG435" s="21">
        <v>32.0</v>
      </c>
      <c r="BH435" s="26">
        <v>0.642857142857143</v>
      </c>
      <c r="BI435" s="27">
        <v>0.72782874617737</v>
      </c>
      <c r="BJ435" s="30">
        <f t="shared" si="11"/>
        <v>0.7151673296</v>
      </c>
      <c r="BK435" s="36">
        <v>0.72112676056338</v>
      </c>
      <c r="BL435" s="31">
        <f t="shared" si="12"/>
        <v>0.005959430938</v>
      </c>
      <c r="BM435" s="1"/>
      <c r="BN435" s="31">
        <v>1.11457171232399E-5</v>
      </c>
      <c r="BO435" s="1"/>
      <c r="BP435" s="1"/>
      <c r="BQ435" s="1">
        <f t="shared" si="15"/>
        <v>434</v>
      </c>
      <c r="BR435" s="1">
        <f t="shared" si="13"/>
        <v>0.5351418002</v>
      </c>
      <c r="BS435" s="1">
        <v>0.7073170731707317</v>
      </c>
      <c r="BT435" s="1">
        <v>0.6901408450704225</v>
      </c>
      <c r="BU435" s="1">
        <v>0.6923076923076923</v>
      </c>
      <c r="BV435" s="1"/>
      <c r="BW435" s="1"/>
    </row>
    <row r="436" ht="12.0" customHeight="1">
      <c r="A436" s="39"/>
      <c r="B436" s="39"/>
      <c r="C436" s="3" t="s">
        <v>631</v>
      </c>
      <c r="D436" s="3">
        <v>609.0</v>
      </c>
      <c r="E436" s="24">
        <v>141.0</v>
      </c>
      <c r="F436" s="25">
        <v>18.0</v>
      </c>
      <c r="G436" s="24">
        <v>937.0</v>
      </c>
      <c r="H436" s="25">
        <v>40.0</v>
      </c>
      <c r="I436" s="26">
        <f t="shared" si="2"/>
        <v>0.8867924528</v>
      </c>
      <c r="J436" s="27">
        <f t="shared" si="3"/>
        <v>0.9590583419</v>
      </c>
      <c r="K436" s="28">
        <f t="shared" si="4"/>
        <v>0.948943662</v>
      </c>
      <c r="L436" s="29">
        <f t="shared" si="5"/>
        <v>0.1593309859</v>
      </c>
      <c r="M436" s="10">
        <f t="shared" si="6"/>
        <v>6.144654088</v>
      </c>
      <c r="N436" s="30">
        <f t="shared" si="7"/>
        <v>0.9450792858</v>
      </c>
      <c r="O436" s="31">
        <f t="shared" si="8"/>
        <v>0.003864376124</v>
      </c>
      <c r="P436" s="32">
        <f t="shared" si="9"/>
        <v>0.9639011475</v>
      </c>
      <c r="Q436" s="33">
        <f t="shared" si="10"/>
        <v>-0.004842805604</v>
      </c>
      <c r="R436" s="1"/>
      <c r="S436" s="16">
        <v>0.963901142652813</v>
      </c>
      <c r="T436" s="16">
        <v>0.9590583418628454</v>
      </c>
      <c r="U436" s="16">
        <v>1.8212905698367088E-5</v>
      </c>
      <c r="V436" s="16">
        <v>4.509617293371182E-4</v>
      </c>
      <c r="W436" s="1"/>
      <c r="X436" s="1"/>
      <c r="Y436" s="19"/>
      <c r="Z436" s="19"/>
      <c r="AA436" s="19"/>
      <c r="AB436" s="1"/>
      <c r="AC436" s="21" t="s">
        <v>497</v>
      </c>
      <c r="AD436" s="21">
        <v>420.0</v>
      </c>
      <c r="AE436" s="21">
        <v>32.0</v>
      </c>
      <c r="AF436" s="26">
        <v>0.644351464435146</v>
      </c>
      <c r="AG436" s="27">
        <v>0.658119658119658</v>
      </c>
      <c r="AH436" s="36">
        <v>0.655572755417957</v>
      </c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26">
        <v>0.639344262295082</v>
      </c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21" t="s">
        <v>497</v>
      </c>
      <c r="BF436" s="21">
        <v>420.0</v>
      </c>
      <c r="BG436" s="21">
        <v>32.0</v>
      </c>
      <c r="BH436" s="26">
        <v>0.644351464435146</v>
      </c>
      <c r="BI436" s="27">
        <v>0.658119658119658</v>
      </c>
      <c r="BJ436" s="30">
        <f t="shared" si="11"/>
        <v>0.6564756384</v>
      </c>
      <c r="BK436" s="36">
        <v>0.655572755417957</v>
      </c>
      <c r="BL436" s="31">
        <f t="shared" si="12"/>
        <v>-0.0009028829778</v>
      </c>
      <c r="BM436" s="1"/>
      <c r="BN436" s="31">
        <v>1.82129056982561E-5</v>
      </c>
      <c r="BO436" s="1"/>
      <c r="BP436" s="1"/>
      <c r="BQ436" s="1">
        <f t="shared" si="15"/>
        <v>435</v>
      </c>
      <c r="BR436" s="1">
        <f t="shared" si="13"/>
        <v>0.5363748459</v>
      </c>
      <c r="BS436" s="1">
        <v>0.42857142857142855</v>
      </c>
      <c r="BT436" s="1">
        <v>0.7241379310344828</v>
      </c>
      <c r="BU436" s="1">
        <v>0.6923076923076923</v>
      </c>
      <c r="BV436" s="1"/>
      <c r="BW436" s="1"/>
    </row>
    <row r="437" ht="12.0" customHeight="1">
      <c r="A437" s="39"/>
      <c r="B437" s="39"/>
      <c r="C437" s="3" t="s">
        <v>632</v>
      </c>
      <c r="D437" s="3">
        <v>610.0</v>
      </c>
      <c r="E437" s="24">
        <v>86.0</v>
      </c>
      <c r="F437" s="25">
        <v>7.0</v>
      </c>
      <c r="G437" s="24">
        <v>596.0</v>
      </c>
      <c r="H437" s="25">
        <v>17.0</v>
      </c>
      <c r="I437" s="26">
        <f t="shared" si="2"/>
        <v>0.9247311828</v>
      </c>
      <c r="J437" s="27">
        <f t="shared" si="3"/>
        <v>0.9722675367</v>
      </c>
      <c r="K437" s="28">
        <f t="shared" si="4"/>
        <v>0.9660056657</v>
      </c>
      <c r="L437" s="29">
        <f t="shared" si="5"/>
        <v>0.1458923513</v>
      </c>
      <c r="M437" s="10">
        <f t="shared" si="6"/>
        <v>6.591397849</v>
      </c>
      <c r="N437" s="30">
        <f t="shared" si="7"/>
        <v>0.9628272136</v>
      </c>
      <c r="O437" s="31">
        <f t="shared" si="8"/>
        <v>0.003178452148</v>
      </c>
      <c r="P437" s="32">
        <f t="shared" si="9"/>
        <v>0.9762878295</v>
      </c>
      <c r="Q437" s="33">
        <f t="shared" si="10"/>
        <v>-0.004020292819</v>
      </c>
      <c r="R437" s="1"/>
      <c r="S437" s="16">
        <v>0.976287824240531</v>
      </c>
      <c r="T437" s="16">
        <v>0.9722675367047309</v>
      </c>
      <c r="U437" s="16">
        <v>2.7673972387121104E-5</v>
      </c>
      <c r="V437" s="16">
        <v>4.546305292927322E-4</v>
      </c>
      <c r="W437" s="1"/>
      <c r="X437" s="1"/>
      <c r="Y437" s="19"/>
      <c r="Z437" s="19"/>
      <c r="AA437" s="19"/>
      <c r="AB437" s="1"/>
      <c r="AC437" s="21" t="s">
        <v>633</v>
      </c>
      <c r="AD437" s="21">
        <v>1047.0</v>
      </c>
      <c r="AE437" s="21">
        <v>32.0</v>
      </c>
      <c r="AF437" s="26">
        <v>0.645161290322581</v>
      </c>
      <c r="AG437" s="27">
        <v>0.6</v>
      </c>
      <c r="AH437" s="36">
        <v>0.602766798418972</v>
      </c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6">
        <f>AVERAGE(AT409:AT436)</f>
        <v>0.6286441004</v>
      </c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21" t="s">
        <v>633</v>
      </c>
      <c r="BF437" s="21">
        <v>1047.0</v>
      </c>
      <c r="BG437" s="21">
        <v>32.0</v>
      </c>
      <c r="BH437" s="26">
        <v>0.645161290322581</v>
      </c>
      <c r="BI437" s="27">
        <v>0.6</v>
      </c>
      <c r="BJ437" s="30">
        <f t="shared" si="11"/>
        <v>0.6075001895</v>
      </c>
      <c r="BK437" s="36">
        <v>0.602766798418972</v>
      </c>
      <c r="BL437" s="31">
        <f t="shared" si="12"/>
        <v>-0.004733391055</v>
      </c>
      <c r="BM437" s="1"/>
      <c r="BN437" s="31">
        <v>2.76739723870101E-5</v>
      </c>
      <c r="BO437" s="1"/>
      <c r="BP437" s="1"/>
      <c r="BQ437" s="1">
        <f t="shared" si="15"/>
        <v>436</v>
      </c>
      <c r="BR437" s="1">
        <f t="shared" si="13"/>
        <v>0.5376078915</v>
      </c>
      <c r="BS437" s="1">
        <v>0.5</v>
      </c>
      <c r="BT437" s="1">
        <v>0.7083333333333334</v>
      </c>
      <c r="BU437" s="1">
        <v>0.6923076923076923</v>
      </c>
      <c r="BV437" s="1"/>
      <c r="BW437" s="1"/>
    </row>
    <row r="438" ht="12.0" customHeight="1">
      <c r="A438" s="39"/>
      <c r="B438" s="39"/>
      <c r="C438" s="3" t="s">
        <v>634</v>
      </c>
      <c r="D438" s="3">
        <v>611.0</v>
      </c>
      <c r="E438" s="24">
        <v>138.0</v>
      </c>
      <c r="F438" s="25">
        <v>8.0</v>
      </c>
      <c r="G438" s="24">
        <v>602.0</v>
      </c>
      <c r="H438" s="25">
        <v>15.0</v>
      </c>
      <c r="I438" s="26">
        <f t="shared" si="2"/>
        <v>0.9452054795</v>
      </c>
      <c r="J438" s="27">
        <f t="shared" si="3"/>
        <v>0.9756888169</v>
      </c>
      <c r="K438" s="28">
        <f t="shared" si="4"/>
        <v>0.9698558322</v>
      </c>
      <c r="L438" s="29">
        <f t="shared" si="5"/>
        <v>0.2005242464</v>
      </c>
      <c r="M438" s="10">
        <f t="shared" si="6"/>
        <v>4.226027397</v>
      </c>
      <c r="N438" s="30">
        <f t="shared" si="7"/>
        <v>0.969625742</v>
      </c>
      <c r="O438" s="31">
        <f t="shared" si="8"/>
        <v>0.0002300902269</v>
      </c>
      <c r="P438" s="32">
        <f t="shared" si="9"/>
        <v>0.975981318</v>
      </c>
      <c r="Q438" s="33">
        <f t="shared" si="10"/>
        <v>-0.0002925011592</v>
      </c>
      <c r="R438" s="1"/>
      <c r="S438" s="16">
        <v>0.9759813124674608</v>
      </c>
      <c r="T438" s="16">
        <v>0.9756888168557536</v>
      </c>
      <c r="U438" s="16">
        <v>2.9475730289330038E-5</v>
      </c>
      <c r="V438" s="16">
        <v>4.58267995781636E-4</v>
      </c>
      <c r="W438" s="1"/>
      <c r="X438" s="1"/>
      <c r="Y438" s="19"/>
      <c r="Z438" s="19"/>
      <c r="AA438" s="19"/>
      <c r="AB438" s="1"/>
      <c r="AC438" s="21" t="s">
        <v>513</v>
      </c>
      <c r="AD438" s="21">
        <v>441.0</v>
      </c>
      <c r="AE438" s="21">
        <v>32.0</v>
      </c>
      <c r="AF438" s="26">
        <v>0.645320197044335</v>
      </c>
      <c r="AG438" s="27">
        <v>0.710991957104558</v>
      </c>
      <c r="AH438" s="36">
        <v>0.704545454545455</v>
      </c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21" t="s">
        <v>513</v>
      </c>
      <c r="BF438" s="21">
        <v>441.0</v>
      </c>
      <c r="BG438" s="21">
        <v>32.0</v>
      </c>
      <c r="BH438" s="26">
        <v>0.645320197044335</v>
      </c>
      <c r="BI438" s="27">
        <v>0.710991957104558</v>
      </c>
      <c r="BJ438" s="30">
        <f t="shared" si="11"/>
        <v>0.70129367</v>
      </c>
      <c r="BK438" s="36">
        <v>0.704545454545455</v>
      </c>
      <c r="BL438" s="31">
        <f t="shared" si="12"/>
        <v>0.003251784521</v>
      </c>
      <c r="BM438" s="1"/>
      <c r="BN438" s="31">
        <v>2.9475730289219E-5</v>
      </c>
      <c r="BO438" s="1"/>
      <c r="BP438" s="1"/>
      <c r="BQ438" s="1">
        <f t="shared" si="15"/>
        <v>437</v>
      </c>
      <c r="BR438" s="1">
        <f t="shared" si="13"/>
        <v>0.5388409371</v>
      </c>
      <c r="BS438" s="1">
        <v>0.5424836601307189</v>
      </c>
      <c r="BT438" s="1">
        <v>0.7152812344449975</v>
      </c>
      <c r="BU438" s="1">
        <v>0.6924406047516198</v>
      </c>
      <c r="BV438" s="1"/>
      <c r="BW438" s="1"/>
    </row>
    <row r="439" ht="12.0" customHeight="1">
      <c r="A439" s="39"/>
      <c r="B439" s="39"/>
      <c r="C439" s="3" t="s">
        <v>635</v>
      </c>
      <c r="D439" s="3">
        <v>612.0</v>
      </c>
      <c r="E439" s="24">
        <v>134.0</v>
      </c>
      <c r="F439" s="25">
        <v>11.0</v>
      </c>
      <c r="G439" s="24">
        <v>595.0</v>
      </c>
      <c r="H439" s="25">
        <v>23.0</v>
      </c>
      <c r="I439" s="26">
        <f t="shared" si="2"/>
        <v>0.924137931</v>
      </c>
      <c r="J439" s="27">
        <f t="shared" si="3"/>
        <v>0.9627831715</v>
      </c>
      <c r="K439" s="28">
        <f t="shared" si="4"/>
        <v>0.9554390564</v>
      </c>
      <c r="L439" s="29">
        <f t="shared" si="5"/>
        <v>0.2057667104</v>
      </c>
      <c r="M439" s="10">
        <f t="shared" si="6"/>
        <v>4.262068966</v>
      </c>
      <c r="N439" s="30">
        <f t="shared" si="7"/>
        <v>0.9552110272</v>
      </c>
      <c r="O439" s="31">
        <f t="shared" si="8"/>
        <v>0.0002280291195</v>
      </c>
      <c r="P439" s="32">
        <f t="shared" si="9"/>
        <v>0.9630715542</v>
      </c>
      <c r="Q439" s="33">
        <f t="shared" si="10"/>
        <v>-0.0002883826323</v>
      </c>
      <c r="R439" s="1"/>
      <c r="S439" s="16">
        <v>0.9630715488778259</v>
      </c>
      <c r="T439" s="16">
        <v>0.9627831715210357</v>
      </c>
      <c r="U439" s="16">
        <v>3.066194046930093E-5</v>
      </c>
      <c r="V439" s="16">
        <v>4.5849234361838853E-4</v>
      </c>
      <c r="W439" s="1"/>
      <c r="X439" s="1"/>
      <c r="Y439" s="19"/>
      <c r="Z439" s="19"/>
      <c r="AA439" s="19"/>
      <c r="AB439" s="1"/>
      <c r="AC439" s="21" t="s">
        <v>53</v>
      </c>
      <c r="AD439" s="21">
        <v>9.0</v>
      </c>
      <c r="AE439" s="21">
        <v>32.0</v>
      </c>
      <c r="AF439" s="26">
        <v>0.647058823529412</v>
      </c>
      <c r="AG439" s="27">
        <v>0.72007200720072</v>
      </c>
      <c r="AH439" s="36">
        <v>0.709553158705701</v>
      </c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26">
        <v>0.641921397379913</v>
      </c>
      <c r="AV439" s="1"/>
      <c r="AW439" s="1"/>
      <c r="AX439" s="1"/>
      <c r="AY439" s="1"/>
      <c r="AZ439" s="1"/>
      <c r="BA439" s="1"/>
      <c r="BB439" s="1"/>
      <c r="BC439" s="1"/>
      <c r="BD439" s="1"/>
      <c r="BE439" s="21" t="s">
        <v>53</v>
      </c>
      <c r="BF439" s="21">
        <v>9.0</v>
      </c>
      <c r="BG439" s="21">
        <v>32.0</v>
      </c>
      <c r="BH439" s="26">
        <v>0.647058823529412</v>
      </c>
      <c r="BI439" s="27">
        <v>0.72007200720072</v>
      </c>
      <c r="BJ439" s="30">
        <f t="shared" si="11"/>
        <v>0.7092157081</v>
      </c>
      <c r="BK439" s="36">
        <v>0.709553158705701</v>
      </c>
      <c r="BL439" s="31">
        <f t="shared" si="12"/>
        <v>0.0003374506473</v>
      </c>
      <c r="BM439" s="1"/>
      <c r="BN439" s="31">
        <v>3.06619404693009E-5</v>
      </c>
      <c r="BO439" s="1"/>
      <c r="BP439" s="1"/>
      <c r="BQ439" s="1">
        <f t="shared" si="15"/>
        <v>438</v>
      </c>
      <c r="BR439" s="1">
        <f t="shared" si="13"/>
        <v>0.5400739827</v>
      </c>
      <c r="BS439" s="1">
        <v>0.7021276595744681</v>
      </c>
      <c r="BT439" s="1">
        <v>0.6926910299003323</v>
      </c>
      <c r="BU439" s="1">
        <v>0.6936802973977695</v>
      </c>
      <c r="BV439" s="1"/>
      <c r="BW439" s="1"/>
    </row>
    <row r="440" ht="12.0" customHeight="1">
      <c r="A440" s="39"/>
      <c r="B440" s="39"/>
      <c r="C440" s="3" t="s">
        <v>636</v>
      </c>
      <c r="D440" s="3">
        <v>613.0</v>
      </c>
      <c r="E440" s="24">
        <v>266.0</v>
      </c>
      <c r="F440" s="25">
        <v>24.0</v>
      </c>
      <c r="G440" s="24">
        <v>914.0</v>
      </c>
      <c r="H440" s="25">
        <v>40.0</v>
      </c>
      <c r="I440" s="26">
        <f t="shared" si="2"/>
        <v>0.9172413793</v>
      </c>
      <c r="J440" s="27">
        <f t="shared" si="3"/>
        <v>0.9580712788</v>
      </c>
      <c r="K440" s="28">
        <f t="shared" si="4"/>
        <v>0.9485530547</v>
      </c>
      <c r="L440" s="29">
        <f t="shared" si="5"/>
        <v>0.2459807074</v>
      </c>
      <c r="M440" s="10">
        <f t="shared" si="6"/>
        <v>3.289655172</v>
      </c>
      <c r="N440" s="30">
        <f t="shared" si="7"/>
        <v>0.9501186095</v>
      </c>
      <c r="O440" s="31">
        <f t="shared" si="8"/>
        <v>-0.001565554872</v>
      </c>
      <c r="P440" s="32">
        <f t="shared" si="9"/>
        <v>0.9560947058</v>
      </c>
      <c r="Q440" s="33">
        <f t="shared" si="10"/>
        <v>0.001976573005</v>
      </c>
      <c r="R440" s="1"/>
      <c r="S440" s="16">
        <v>0.9560947006329159</v>
      </c>
      <c r="T440" s="16">
        <v>0.9580712788259959</v>
      </c>
      <c r="U440" s="16">
        <v>3.45341235901131E-5</v>
      </c>
      <c r="V440" s="16">
        <v>4.6220377604022644E-4</v>
      </c>
      <c r="W440" s="1"/>
      <c r="X440" s="1"/>
      <c r="Y440" s="19"/>
      <c r="Z440" s="19"/>
      <c r="AA440" s="19"/>
      <c r="AB440" s="1"/>
      <c r="AC440" s="21" t="s">
        <v>544</v>
      </c>
      <c r="AD440" s="21">
        <v>510.0</v>
      </c>
      <c r="AE440" s="21">
        <v>32.0</v>
      </c>
      <c r="AF440" s="26">
        <v>0.64804469273743</v>
      </c>
      <c r="AG440" s="27">
        <v>0.684466019417476</v>
      </c>
      <c r="AH440" s="36">
        <v>0.679073614557485</v>
      </c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26">
        <v>0.642857142857143</v>
      </c>
      <c r="AV440" s="1"/>
      <c r="AW440" s="1"/>
      <c r="AX440" s="1"/>
      <c r="AY440" s="1"/>
      <c r="AZ440" s="1"/>
      <c r="BA440" s="1"/>
      <c r="BB440" s="1"/>
      <c r="BC440" s="1"/>
      <c r="BD440" s="1"/>
      <c r="BE440" s="21" t="s">
        <v>544</v>
      </c>
      <c r="BF440" s="21">
        <v>510.0</v>
      </c>
      <c r="BG440" s="21">
        <v>32.0</v>
      </c>
      <c r="BH440" s="26">
        <v>0.64804469273743</v>
      </c>
      <c r="BI440" s="27">
        <v>0.684466019417476</v>
      </c>
      <c r="BJ440" s="30">
        <f t="shared" si="11"/>
        <v>0.6792972035</v>
      </c>
      <c r="BK440" s="36">
        <v>0.679073614557485</v>
      </c>
      <c r="BL440" s="31">
        <f t="shared" si="12"/>
        <v>-0.0002235889915</v>
      </c>
      <c r="BM440" s="1"/>
      <c r="BN440" s="31">
        <v>3.45341235900021E-5</v>
      </c>
      <c r="BO440" s="1"/>
      <c r="BP440" s="1"/>
      <c r="BQ440" s="1">
        <f t="shared" si="15"/>
        <v>439</v>
      </c>
      <c r="BR440" s="1">
        <f t="shared" si="13"/>
        <v>0.5413070284</v>
      </c>
      <c r="BS440" s="1">
        <v>0.725</v>
      </c>
      <c r="BT440" s="1">
        <v>0.6899509803921569</v>
      </c>
      <c r="BU440" s="1">
        <v>0.6944444444444444</v>
      </c>
      <c r="BV440" s="1"/>
      <c r="BW440" s="1"/>
    </row>
    <row r="441" ht="12.0" customHeight="1">
      <c r="A441" s="39"/>
      <c r="B441" s="39"/>
      <c r="C441" s="3" t="s">
        <v>637</v>
      </c>
      <c r="D441" s="3">
        <v>614.0</v>
      </c>
      <c r="E441" s="24">
        <v>295.0</v>
      </c>
      <c r="F441" s="25">
        <v>40.0</v>
      </c>
      <c r="G441" s="24">
        <v>1529.0</v>
      </c>
      <c r="H441" s="25">
        <v>96.0</v>
      </c>
      <c r="I441" s="26">
        <f t="shared" si="2"/>
        <v>0.8805970149</v>
      </c>
      <c r="J441" s="27">
        <f t="shared" si="3"/>
        <v>0.9409230769</v>
      </c>
      <c r="K441" s="28">
        <f t="shared" si="4"/>
        <v>0.9306122449</v>
      </c>
      <c r="L441" s="29">
        <f t="shared" si="5"/>
        <v>0.1994897959</v>
      </c>
      <c r="M441" s="10">
        <f t="shared" si="6"/>
        <v>4.850746269</v>
      </c>
      <c r="N441" s="30">
        <f t="shared" si="7"/>
        <v>0.9294431135</v>
      </c>
      <c r="O441" s="31">
        <f t="shared" si="8"/>
        <v>0.001169131423</v>
      </c>
      <c r="P441" s="32">
        <f t="shared" si="9"/>
        <v>0.9423860196</v>
      </c>
      <c r="Q441" s="33">
        <f t="shared" si="10"/>
        <v>-0.001462942726</v>
      </c>
      <c r="R441" s="1"/>
      <c r="S441" s="16">
        <v>0.9423860149095571</v>
      </c>
      <c r="T441" s="16">
        <v>0.940923076923077</v>
      </c>
      <c r="U441" s="16">
        <v>4.5604146664102174E-5</v>
      </c>
      <c r="V441" s="16">
        <v>4.7125597143982123E-4</v>
      </c>
      <c r="W441" s="1"/>
      <c r="X441" s="1"/>
      <c r="Y441" s="19"/>
      <c r="Z441" s="19"/>
      <c r="AA441" s="19"/>
      <c r="AB441" s="1"/>
      <c r="AC441" s="21" t="s">
        <v>638</v>
      </c>
      <c r="AD441" s="21">
        <v>1095.0</v>
      </c>
      <c r="AE441" s="21">
        <v>32.0</v>
      </c>
      <c r="AF441" s="26">
        <v>0.648648648648649</v>
      </c>
      <c r="AG441" s="27">
        <v>0.652593486127865</v>
      </c>
      <c r="AH441" s="36">
        <v>0.651873767258383</v>
      </c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26">
        <v>0.644351464435146</v>
      </c>
      <c r="AV441" s="1"/>
      <c r="AW441" s="1"/>
      <c r="AX441" s="1"/>
      <c r="AY441" s="1"/>
      <c r="AZ441" s="1"/>
      <c r="BA441" s="1"/>
      <c r="BB441" s="1"/>
      <c r="BC441" s="1"/>
      <c r="BD441" s="1"/>
      <c r="BE441" s="21" t="s">
        <v>638</v>
      </c>
      <c r="BF441" s="21">
        <v>1095.0</v>
      </c>
      <c r="BG441" s="21">
        <v>32.0</v>
      </c>
      <c r="BH441" s="26">
        <v>0.648648648648649</v>
      </c>
      <c r="BI441" s="27">
        <v>0.652593486127865</v>
      </c>
      <c r="BJ441" s="30">
        <f t="shared" si="11"/>
        <v>0.6524835028</v>
      </c>
      <c r="BK441" s="36">
        <v>0.651873767258383</v>
      </c>
      <c r="BL441" s="31">
        <f t="shared" si="12"/>
        <v>-0.0006097355091</v>
      </c>
      <c r="BM441" s="1"/>
      <c r="BN441" s="31">
        <v>4.56041466641022E-5</v>
      </c>
      <c r="BO441" s="1"/>
      <c r="BP441" s="1"/>
      <c r="BQ441" s="1">
        <f t="shared" si="15"/>
        <v>440</v>
      </c>
      <c r="BR441" s="1">
        <f t="shared" si="13"/>
        <v>0.542540074</v>
      </c>
      <c r="BS441" s="1">
        <v>0.5714285714285714</v>
      </c>
      <c r="BT441" s="1">
        <v>0.7076923076923077</v>
      </c>
      <c r="BU441" s="1">
        <v>0.6944444444444444</v>
      </c>
      <c r="BV441" s="1"/>
      <c r="BW441" s="1"/>
    </row>
    <row r="442" ht="12.0" customHeight="1">
      <c r="A442" s="39"/>
      <c r="B442" s="39"/>
      <c r="C442" s="3" t="s">
        <v>639</v>
      </c>
      <c r="D442" s="3">
        <v>616.0</v>
      </c>
      <c r="E442" s="24">
        <v>131.0</v>
      </c>
      <c r="F442" s="25">
        <v>18.0</v>
      </c>
      <c r="G442" s="24">
        <v>1161.0</v>
      </c>
      <c r="H442" s="25">
        <v>58.0</v>
      </c>
      <c r="I442" s="26">
        <f t="shared" si="2"/>
        <v>0.8791946309</v>
      </c>
      <c r="J442" s="27">
        <f t="shared" si="3"/>
        <v>0.9524200164</v>
      </c>
      <c r="K442" s="28">
        <f t="shared" si="4"/>
        <v>0.9444444444</v>
      </c>
      <c r="L442" s="29">
        <f t="shared" si="5"/>
        <v>0.1381578947</v>
      </c>
      <c r="M442" s="10">
        <f t="shared" si="6"/>
        <v>8.181208054</v>
      </c>
      <c r="N442" s="30">
        <f t="shared" si="7"/>
        <v>0.9383724348</v>
      </c>
      <c r="O442" s="31">
        <f t="shared" si="8"/>
        <v>0.006072009602</v>
      </c>
      <c r="P442" s="32">
        <f t="shared" si="9"/>
        <v>0.9600153808</v>
      </c>
      <c r="Q442" s="33">
        <f t="shared" si="10"/>
        <v>-0.007595364441</v>
      </c>
      <c r="R442" s="1"/>
      <c r="S442" s="16">
        <v>0.9600153761252266</v>
      </c>
      <c r="T442" s="16">
        <v>0.9524200164068909</v>
      </c>
      <c r="U442" s="16">
        <v>6.88478348990218E-5</v>
      </c>
      <c r="V442" s="16">
        <v>4.720609775967777E-4</v>
      </c>
      <c r="W442" s="1"/>
      <c r="X442" s="1"/>
      <c r="Y442" s="19"/>
      <c r="Z442" s="19"/>
      <c r="AA442" s="19"/>
      <c r="AB442" s="1"/>
      <c r="AC442" s="21" t="s">
        <v>89</v>
      </c>
      <c r="AD442" s="21">
        <v>32.0</v>
      </c>
      <c r="AE442" s="21">
        <v>32.0</v>
      </c>
      <c r="AF442" s="26">
        <v>0.648648648648649</v>
      </c>
      <c r="AG442" s="27">
        <v>0.747252747252747</v>
      </c>
      <c r="AH442" s="36">
        <v>0.738154613466334</v>
      </c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26">
        <v>0.645161290322581</v>
      </c>
      <c r="AV442" s="1"/>
      <c r="AW442" s="1"/>
      <c r="AX442" s="1"/>
      <c r="AY442" s="1"/>
      <c r="AZ442" s="1"/>
      <c r="BA442" s="1"/>
      <c r="BB442" s="1"/>
      <c r="BC442" s="1"/>
      <c r="BD442" s="1"/>
      <c r="BE442" s="21" t="s">
        <v>89</v>
      </c>
      <c r="BF442" s="21">
        <v>32.0</v>
      </c>
      <c r="BG442" s="21">
        <v>32.0</v>
      </c>
      <c r="BH442" s="26">
        <v>0.648648648648649</v>
      </c>
      <c r="BI442" s="27">
        <v>0.747252747252747</v>
      </c>
      <c r="BJ442" s="30">
        <f t="shared" si="11"/>
        <v>0.7323912693</v>
      </c>
      <c r="BK442" s="36">
        <v>0.738154613466334</v>
      </c>
      <c r="BL442" s="31">
        <f t="shared" si="12"/>
        <v>0.005763344159</v>
      </c>
      <c r="BM442" s="1"/>
      <c r="BN442" s="31">
        <v>6.88478348989108E-5</v>
      </c>
      <c r="BO442" s="1"/>
      <c r="BP442" s="1"/>
      <c r="BQ442" s="1">
        <f t="shared" si="15"/>
        <v>441</v>
      </c>
      <c r="BR442" s="1">
        <f t="shared" si="13"/>
        <v>0.5437731196</v>
      </c>
      <c r="BS442" s="1">
        <v>0.782608695652174</v>
      </c>
      <c r="BT442" s="1">
        <v>0.6776859504132231</v>
      </c>
      <c r="BU442" s="1">
        <v>0.6944444444444444</v>
      </c>
      <c r="BV442" s="1"/>
      <c r="BW442" s="1"/>
    </row>
    <row r="443" ht="12.0" customHeight="1">
      <c r="A443" s="39"/>
      <c r="B443" s="39"/>
      <c r="C443" s="3" t="s">
        <v>640</v>
      </c>
      <c r="D443" s="3">
        <v>617.0</v>
      </c>
      <c r="E443" s="24">
        <v>146.0</v>
      </c>
      <c r="F443" s="25">
        <v>20.0</v>
      </c>
      <c r="G443" s="24">
        <v>934.0</v>
      </c>
      <c r="H443" s="25">
        <v>35.0</v>
      </c>
      <c r="I443" s="26">
        <f t="shared" si="2"/>
        <v>0.8795180723</v>
      </c>
      <c r="J443" s="27">
        <f t="shared" si="3"/>
        <v>0.963880289</v>
      </c>
      <c r="K443" s="28">
        <f t="shared" si="4"/>
        <v>0.9515418502</v>
      </c>
      <c r="L443" s="29">
        <f t="shared" si="5"/>
        <v>0.1594713656</v>
      </c>
      <c r="M443" s="10">
        <f t="shared" si="6"/>
        <v>5.837349398</v>
      </c>
      <c r="N443" s="30">
        <f t="shared" si="7"/>
        <v>0.9475930569</v>
      </c>
      <c r="O443" s="31">
        <f t="shared" si="8"/>
        <v>0.00394879327</v>
      </c>
      <c r="P443" s="32">
        <f t="shared" si="9"/>
        <v>0.9688201491</v>
      </c>
      <c r="Q443" s="33">
        <f t="shared" si="10"/>
        <v>-0.004939860153</v>
      </c>
      <c r="R443" s="1"/>
      <c r="S443" s="16">
        <v>0.9688201443843079</v>
      </c>
      <c r="T443" s="16">
        <v>0.9638802889576883</v>
      </c>
      <c r="U443" s="16">
        <v>1.1008441465654162E-4</v>
      </c>
      <c r="V443" s="16">
        <v>4.7240776511026095E-4</v>
      </c>
      <c r="W443" s="1"/>
      <c r="X443" s="1"/>
      <c r="Y443" s="19"/>
      <c r="Z443" s="19"/>
      <c r="AA443" s="19"/>
      <c r="AB443" s="1"/>
      <c r="AC443" s="21" t="s">
        <v>461</v>
      </c>
      <c r="AD443" s="21">
        <v>367.0</v>
      </c>
      <c r="AE443" s="21">
        <v>32.0</v>
      </c>
      <c r="AF443" s="26">
        <v>0.649253731343284</v>
      </c>
      <c r="AG443" s="27">
        <v>0.648729446935725</v>
      </c>
      <c r="AH443" s="36">
        <v>0.648816936488169</v>
      </c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26">
        <v>0.645320197044335</v>
      </c>
      <c r="AV443" s="1"/>
      <c r="AW443" s="1"/>
      <c r="AX443" s="1"/>
      <c r="AY443" s="1"/>
      <c r="AZ443" s="1"/>
      <c r="BA443" s="1"/>
      <c r="BB443" s="1"/>
      <c r="BC443" s="1"/>
      <c r="BD443" s="1"/>
      <c r="BE443" s="21" t="s">
        <v>461</v>
      </c>
      <c r="BF443" s="21">
        <v>367.0</v>
      </c>
      <c r="BG443" s="21">
        <v>32.0</v>
      </c>
      <c r="BH443" s="26">
        <v>0.649253731343284</v>
      </c>
      <c r="BI443" s="27">
        <v>0.648729446935725</v>
      </c>
      <c r="BJ443" s="30">
        <f t="shared" si="11"/>
        <v>0.6493180124</v>
      </c>
      <c r="BK443" s="36">
        <v>0.648816936488169</v>
      </c>
      <c r="BL443" s="31">
        <f t="shared" si="12"/>
        <v>-0.0005010759427</v>
      </c>
      <c r="BM443" s="1"/>
      <c r="BN443" s="31">
        <v>1.10084414656542E-4</v>
      </c>
      <c r="BO443" s="1"/>
      <c r="BP443" s="1"/>
      <c r="BQ443" s="1">
        <f t="shared" si="15"/>
        <v>442</v>
      </c>
      <c r="BR443" s="1">
        <f t="shared" si="13"/>
        <v>0.5450061652</v>
      </c>
      <c r="BS443" s="1">
        <v>0.6229508196721312</v>
      </c>
      <c r="BT443" s="1">
        <v>0.7144992526158446</v>
      </c>
      <c r="BU443" s="1">
        <v>0.6948356807511737</v>
      </c>
      <c r="BV443" s="1"/>
      <c r="BW443" s="1"/>
    </row>
    <row r="444" ht="12.0" customHeight="1">
      <c r="A444" s="39"/>
      <c r="B444" s="39"/>
      <c r="C444" s="3" t="s">
        <v>641</v>
      </c>
      <c r="D444" s="3">
        <v>618.0</v>
      </c>
      <c r="E444" s="24">
        <v>169.0</v>
      </c>
      <c r="F444" s="25">
        <v>18.0</v>
      </c>
      <c r="G444" s="24">
        <v>832.0</v>
      </c>
      <c r="H444" s="25">
        <v>32.0</v>
      </c>
      <c r="I444" s="26">
        <f t="shared" si="2"/>
        <v>0.9037433155</v>
      </c>
      <c r="J444" s="27">
        <f t="shared" si="3"/>
        <v>0.962962963</v>
      </c>
      <c r="K444" s="28">
        <f t="shared" si="4"/>
        <v>0.9524262607</v>
      </c>
      <c r="L444" s="29">
        <f t="shared" si="5"/>
        <v>0.191246432</v>
      </c>
      <c r="M444" s="10">
        <f t="shared" si="6"/>
        <v>4.620320856</v>
      </c>
      <c r="N444" s="30">
        <f t="shared" si="7"/>
        <v>0.9513811701</v>
      </c>
      <c r="O444" s="31">
        <f t="shared" si="8"/>
        <v>0.001045090638</v>
      </c>
      <c r="P444" s="32">
        <f t="shared" si="9"/>
        <v>0.964278082</v>
      </c>
      <c r="Q444" s="33">
        <f t="shared" si="10"/>
        <v>-0.001315119037</v>
      </c>
      <c r="R444" s="1"/>
      <c r="S444" s="16">
        <v>0.9642780769797754</v>
      </c>
      <c r="T444" s="16">
        <v>0.9629629629629629</v>
      </c>
      <c r="U444" s="16">
        <v>1.105566422026083E-4</v>
      </c>
      <c r="V444" s="16">
        <v>4.92392405123887E-4</v>
      </c>
      <c r="W444" s="1"/>
      <c r="X444" s="1"/>
      <c r="Y444" s="19"/>
      <c r="Z444" s="19"/>
      <c r="AA444" s="19"/>
      <c r="AB444" s="1"/>
      <c r="AC444" s="21" t="s">
        <v>354</v>
      </c>
      <c r="AD444" s="21">
        <v>226.0</v>
      </c>
      <c r="AE444" s="21">
        <v>32.0</v>
      </c>
      <c r="AF444" s="26">
        <v>0.650485436893204</v>
      </c>
      <c r="AG444" s="27">
        <v>0.694915254237288</v>
      </c>
      <c r="AH444" s="36">
        <v>0.686046511627907</v>
      </c>
      <c r="AI444" s="1"/>
      <c r="AJ444" s="1"/>
      <c r="AK444" s="1"/>
      <c r="AL444" s="1"/>
      <c r="AM444" s="1"/>
      <c r="AN444" s="1"/>
      <c r="AO444" s="1" t="s">
        <v>23</v>
      </c>
      <c r="AP444" s="1" t="s">
        <v>7</v>
      </c>
      <c r="AQ444" s="1" t="s">
        <v>24</v>
      </c>
      <c r="AR444" s="1" t="s">
        <v>25</v>
      </c>
      <c r="AS444" s="1"/>
      <c r="AT444" s="1"/>
      <c r="AU444" s="26">
        <v>0.647058823529412</v>
      </c>
      <c r="AV444" s="1"/>
      <c r="AW444" s="1"/>
      <c r="AX444" s="1"/>
      <c r="AY444" s="1"/>
      <c r="AZ444" s="1"/>
      <c r="BA444" s="1"/>
      <c r="BB444" s="1"/>
      <c r="BC444" s="1"/>
      <c r="BD444" s="1"/>
      <c r="BE444" s="21" t="s">
        <v>354</v>
      </c>
      <c r="BF444" s="21">
        <v>226.0</v>
      </c>
      <c r="BG444" s="21">
        <v>32.0</v>
      </c>
      <c r="BH444" s="26">
        <v>0.650485436893204</v>
      </c>
      <c r="BI444" s="27">
        <v>0.694915254237288</v>
      </c>
      <c r="BJ444" s="30">
        <f t="shared" si="11"/>
        <v>0.6884864792</v>
      </c>
      <c r="BK444" s="36">
        <v>0.686046511627907</v>
      </c>
      <c r="BL444" s="31">
        <f t="shared" si="12"/>
        <v>-0.002439967554</v>
      </c>
      <c r="BM444" s="1"/>
      <c r="BN444" s="31">
        <v>1.10556642202719E-4</v>
      </c>
      <c r="BO444" s="1"/>
      <c r="BP444" s="1"/>
      <c r="BQ444" s="1">
        <f t="shared" si="15"/>
        <v>443</v>
      </c>
      <c r="BR444" s="1">
        <f t="shared" si="13"/>
        <v>0.5462392109</v>
      </c>
      <c r="BS444" s="1">
        <v>0.7283950617283951</v>
      </c>
      <c r="BT444" s="1">
        <v>0.6829268292682927</v>
      </c>
      <c r="BU444" s="1">
        <v>0.6958041958041958</v>
      </c>
      <c r="BV444" s="1"/>
      <c r="BW444" s="1"/>
    </row>
    <row r="445" ht="12.0" customHeight="1">
      <c r="A445" s="39"/>
      <c r="B445" s="39"/>
      <c r="C445" s="3" t="s">
        <v>642</v>
      </c>
      <c r="D445" s="3">
        <v>619.0</v>
      </c>
      <c r="E445" s="24">
        <v>101.0</v>
      </c>
      <c r="F445" s="25">
        <v>7.0</v>
      </c>
      <c r="G445" s="24">
        <v>401.0</v>
      </c>
      <c r="H445" s="25">
        <v>20.0</v>
      </c>
      <c r="I445" s="26">
        <f t="shared" si="2"/>
        <v>0.9351851852</v>
      </c>
      <c r="J445" s="27">
        <f t="shared" si="3"/>
        <v>0.9524940618</v>
      </c>
      <c r="K445" s="28">
        <f t="shared" si="4"/>
        <v>0.9489603025</v>
      </c>
      <c r="L445" s="29">
        <f t="shared" si="5"/>
        <v>0.2287334594</v>
      </c>
      <c r="M445" s="10">
        <f t="shared" si="6"/>
        <v>3.898148148</v>
      </c>
      <c r="N445" s="30">
        <f t="shared" si="7"/>
        <v>0.94931243</v>
      </c>
      <c r="O445" s="31">
        <f t="shared" si="8"/>
        <v>-0.0003521275169</v>
      </c>
      <c r="P445" s="32">
        <f t="shared" si="9"/>
        <v>0.9520475247</v>
      </c>
      <c r="Q445" s="33">
        <f t="shared" si="10"/>
        <v>0.0004465370198</v>
      </c>
      <c r="R445" s="1"/>
      <c r="S445" s="16">
        <v>0.9520475193208499</v>
      </c>
      <c r="T445" s="16">
        <v>0.9524940617577197</v>
      </c>
      <c r="U445" s="16">
        <v>1.1472429924208605E-4</v>
      </c>
      <c r="V445" s="16">
        <v>4.957838743816501E-4</v>
      </c>
      <c r="W445" s="1"/>
      <c r="X445" s="1"/>
      <c r="Y445" s="19"/>
      <c r="Z445" s="19"/>
      <c r="AA445" s="19"/>
      <c r="AB445" s="1"/>
      <c r="AC445" s="21" t="s">
        <v>643</v>
      </c>
      <c r="AD445" s="21">
        <v>1134.0</v>
      </c>
      <c r="AE445" s="21">
        <v>32.0</v>
      </c>
      <c r="AF445" s="26">
        <v>0.651162790697674</v>
      </c>
      <c r="AG445" s="27">
        <v>0.84393063583815</v>
      </c>
      <c r="AH445" s="36">
        <v>0.805555555555556</v>
      </c>
      <c r="AI445" s="1"/>
      <c r="AJ445" s="1"/>
      <c r="AK445" s="1"/>
      <c r="AL445" s="1"/>
      <c r="AM445" s="1"/>
      <c r="AN445" s="1"/>
      <c r="AO445" s="1">
        <v>8.0</v>
      </c>
      <c r="AP445" s="16">
        <f>16.85%</f>
        <v>0.1685</v>
      </c>
      <c r="AQ445" s="1">
        <v>0.9021314</v>
      </c>
      <c r="AR445" s="1">
        <v>0.0196623</v>
      </c>
      <c r="AS445" s="1"/>
      <c r="AT445" s="1"/>
      <c r="AU445" s="26">
        <v>0.64804469273743</v>
      </c>
      <c r="AV445" s="1"/>
      <c r="AW445" s="1"/>
      <c r="AX445" s="1"/>
      <c r="AY445" s="1"/>
      <c r="AZ445" s="1"/>
      <c r="BA445" s="1"/>
      <c r="BB445" s="1"/>
      <c r="BC445" s="1"/>
      <c r="BD445" s="1"/>
      <c r="BE445" s="21" t="s">
        <v>643</v>
      </c>
      <c r="BF445" s="21">
        <v>1134.0</v>
      </c>
      <c r="BG445" s="21">
        <v>32.0</v>
      </c>
      <c r="BH445" s="26">
        <v>0.651162790697674</v>
      </c>
      <c r="BI445" s="27">
        <v>0.84393063583815</v>
      </c>
      <c r="BJ445" s="30">
        <f t="shared" si="11"/>
        <v>0.8143092348</v>
      </c>
      <c r="BK445" s="36">
        <v>0.805555555555556</v>
      </c>
      <c r="BL445" s="31">
        <f t="shared" si="12"/>
        <v>-0.008753679195</v>
      </c>
      <c r="BM445" s="1"/>
      <c r="BN445" s="31">
        <v>1.14724299241975E-4</v>
      </c>
      <c r="BO445" s="1"/>
      <c r="BP445" s="1"/>
      <c r="BQ445" s="1">
        <f t="shared" si="15"/>
        <v>444</v>
      </c>
      <c r="BR445" s="1">
        <f t="shared" si="13"/>
        <v>0.5474722565</v>
      </c>
      <c r="BS445" s="1">
        <v>0.679144385026738</v>
      </c>
      <c r="BT445" s="1">
        <v>0.6996268656716418</v>
      </c>
      <c r="BU445" s="1">
        <v>0.6965845909451946</v>
      </c>
      <c r="BV445" s="1"/>
      <c r="BW445" s="1"/>
    </row>
    <row r="446" ht="12.0" customHeight="1">
      <c r="A446" s="39"/>
      <c r="B446" s="39"/>
      <c r="C446" s="3" t="s">
        <v>644</v>
      </c>
      <c r="D446" s="3">
        <v>620.0</v>
      </c>
      <c r="E446" s="24">
        <v>136.0</v>
      </c>
      <c r="F446" s="25">
        <v>12.0</v>
      </c>
      <c r="G446" s="24">
        <v>622.0</v>
      </c>
      <c r="H446" s="25">
        <v>32.0</v>
      </c>
      <c r="I446" s="26">
        <f t="shared" si="2"/>
        <v>0.9189189189</v>
      </c>
      <c r="J446" s="27">
        <f t="shared" si="3"/>
        <v>0.9510703364</v>
      </c>
      <c r="K446" s="28">
        <f t="shared" si="4"/>
        <v>0.9451371571</v>
      </c>
      <c r="L446" s="29">
        <f t="shared" si="5"/>
        <v>0.2094763092</v>
      </c>
      <c r="M446" s="10">
        <f t="shared" si="6"/>
        <v>4.418918919</v>
      </c>
      <c r="N446" s="30">
        <f t="shared" si="7"/>
        <v>0.944906589</v>
      </c>
      <c r="O446" s="31">
        <f t="shared" si="8"/>
        <v>0.000230568124</v>
      </c>
      <c r="P446" s="32">
        <f t="shared" si="9"/>
        <v>0.9513615571</v>
      </c>
      <c r="Q446" s="33">
        <f t="shared" si="10"/>
        <v>-0.0002912207479</v>
      </c>
      <c r="R446" s="1"/>
      <c r="S446" s="16">
        <v>0.9513615519298639</v>
      </c>
      <c r="T446" s="16">
        <v>0.9510703363914373</v>
      </c>
      <c r="U446" s="16">
        <v>1.3349546175933646E-4</v>
      </c>
      <c r="V446" s="16">
        <v>5.116608194833949E-4</v>
      </c>
      <c r="W446" s="1"/>
      <c r="X446" s="1"/>
      <c r="Y446" s="19"/>
      <c r="Z446" s="19"/>
      <c r="AA446" s="19"/>
      <c r="AB446" s="1"/>
      <c r="AC446" s="21" t="s">
        <v>361</v>
      </c>
      <c r="AD446" s="21">
        <v>232.0</v>
      </c>
      <c r="AE446" s="21">
        <v>32.0</v>
      </c>
      <c r="AF446" s="26">
        <v>0.651465798045603</v>
      </c>
      <c r="AG446" s="27">
        <v>0.684962406015038</v>
      </c>
      <c r="AH446" s="36">
        <v>0.678680513133781</v>
      </c>
      <c r="AI446" s="1"/>
      <c r="AJ446" s="1"/>
      <c r="AK446" s="1"/>
      <c r="AL446" s="1"/>
      <c r="AM446" s="1"/>
      <c r="AN446" s="1"/>
      <c r="AO446" s="1">
        <v>11.0</v>
      </c>
      <c r="AP446" s="16">
        <f>23.376666666%</f>
        <v>0.2337666667</v>
      </c>
      <c r="AQ446" s="1">
        <v>0.9365345</v>
      </c>
      <c r="AR446" s="1">
        <v>0.0128751</v>
      </c>
      <c r="AS446" s="1"/>
      <c r="AT446" s="1"/>
      <c r="AU446" s="26">
        <v>0.648648648648649</v>
      </c>
      <c r="AV446" s="1"/>
      <c r="AW446" s="1"/>
      <c r="AX446" s="1"/>
      <c r="AY446" s="1"/>
      <c r="AZ446" s="1"/>
      <c r="BA446" s="1"/>
      <c r="BB446" s="1"/>
      <c r="BC446" s="1"/>
      <c r="BD446" s="1"/>
      <c r="BE446" s="21" t="s">
        <v>361</v>
      </c>
      <c r="BF446" s="21">
        <v>232.0</v>
      </c>
      <c r="BG446" s="21">
        <v>32.0</v>
      </c>
      <c r="BH446" s="26">
        <v>0.651465798045603</v>
      </c>
      <c r="BI446" s="27">
        <v>0.684962406015038</v>
      </c>
      <c r="BJ446" s="30">
        <f t="shared" si="11"/>
        <v>0.6802382034</v>
      </c>
      <c r="BK446" s="36">
        <v>0.678680513133781</v>
      </c>
      <c r="BL446" s="31">
        <f t="shared" si="12"/>
        <v>-0.001557690307</v>
      </c>
      <c r="BM446" s="1"/>
      <c r="BN446" s="31">
        <v>1.33495461759336E-4</v>
      </c>
      <c r="BO446" s="1"/>
      <c r="BP446" s="1"/>
      <c r="BQ446" s="1">
        <f t="shared" si="15"/>
        <v>445</v>
      </c>
      <c r="BR446" s="1">
        <f t="shared" si="13"/>
        <v>0.5487053021</v>
      </c>
      <c r="BS446" s="1">
        <v>0.7</v>
      </c>
      <c r="BT446" s="1">
        <v>0.696969696969697</v>
      </c>
      <c r="BU446" s="1">
        <v>0.6976744186046512</v>
      </c>
      <c r="BV446" s="1"/>
      <c r="BW446" s="1"/>
    </row>
    <row r="447" ht="12.0" customHeight="1">
      <c r="A447" s="39"/>
      <c r="B447" s="39"/>
      <c r="C447" s="3" t="s">
        <v>645</v>
      </c>
      <c r="D447" s="3">
        <v>621.0</v>
      </c>
      <c r="E447" s="24">
        <v>260.0</v>
      </c>
      <c r="F447" s="25">
        <v>37.0</v>
      </c>
      <c r="G447" s="24">
        <v>1733.0</v>
      </c>
      <c r="H447" s="25">
        <v>84.0</v>
      </c>
      <c r="I447" s="26">
        <f t="shared" si="2"/>
        <v>0.8754208754</v>
      </c>
      <c r="J447" s="27">
        <f t="shared" si="3"/>
        <v>0.9537699505</v>
      </c>
      <c r="K447" s="28">
        <f t="shared" si="4"/>
        <v>0.9427625355</v>
      </c>
      <c r="L447" s="29">
        <f t="shared" si="5"/>
        <v>0.1627246925</v>
      </c>
      <c r="M447" s="10">
        <f t="shared" si="6"/>
        <v>6.117845118</v>
      </c>
      <c r="N447" s="30">
        <f t="shared" si="7"/>
        <v>0.9387602258</v>
      </c>
      <c r="O447" s="31">
        <f t="shared" si="8"/>
        <v>0.004002309717</v>
      </c>
      <c r="P447" s="32">
        <f t="shared" si="9"/>
        <v>0.958771785</v>
      </c>
      <c r="Q447" s="33">
        <f t="shared" si="10"/>
        <v>-0.005001834572</v>
      </c>
      <c r="R447" s="1"/>
      <c r="S447" s="16">
        <v>0.9587717803615871</v>
      </c>
      <c r="T447" s="16">
        <v>0.9537699504678041</v>
      </c>
      <c r="U447" s="16">
        <v>1.3489517592368827E-4</v>
      </c>
      <c r="V447" s="16">
        <v>5.1479954400524E-4</v>
      </c>
      <c r="W447" s="1"/>
      <c r="X447" s="1"/>
      <c r="Y447" s="19"/>
      <c r="Z447" s="19"/>
      <c r="AA447" s="19"/>
      <c r="AB447" s="1"/>
      <c r="AC447" s="21" t="s">
        <v>646</v>
      </c>
      <c r="AD447" s="21">
        <v>1101.0</v>
      </c>
      <c r="AE447" s="21">
        <v>32.0</v>
      </c>
      <c r="AF447" s="26">
        <v>0.651685393258427</v>
      </c>
      <c r="AG447" s="27">
        <v>0.602661596958175</v>
      </c>
      <c r="AH447" s="36">
        <v>0.609756097560976</v>
      </c>
      <c r="AI447" s="1"/>
      <c r="AJ447" s="1"/>
      <c r="AK447" s="1"/>
      <c r="AL447" s="1"/>
      <c r="AM447" s="1"/>
      <c r="AN447" s="1"/>
      <c r="AO447" s="1">
        <v>12.0</v>
      </c>
      <c r="AP447" s="16">
        <f>25.18%</f>
        <v>0.2518</v>
      </c>
      <c r="AQ447" s="1">
        <v>0.8973886</v>
      </c>
      <c r="AR447" s="1">
        <v>0.02544337</v>
      </c>
      <c r="AS447" s="1"/>
      <c r="AT447" s="1"/>
      <c r="AU447" s="26">
        <v>0.648648648648649</v>
      </c>
      <c r="AV447" s="1"/>
      <c r="AW447" s="1"/>
      <c r="AX447" s="1"/>
      <c r="AY447" s="1"/>
      <c r="AZ447" s="1"/>
      <c r="BA447" s="1"/>
      <c r="BB447" s="1"/>
      <c r="BC447" s="1"/>
      <c r="BD447" s="1"/>
      <c r="BE447" s="21" t="s">
        <v>646</v>
      </c>
      <c r="BF447" s="21">
        <v>1101.0</v>
      </c>
      <c r="BG447" s="21">
        <v>32.0</v>
      </c>
      <c r="BH447" s="26">
        <v>0.651685393258427</v>
      </c>
      <c r="BI447" s="27">
        <v>0.602661596958175</v>
      </c>
      <c r="BJ447" s="30">
        <f t="shared" si="11"/>
        <v>0.6108451063</v>
      </c>
      <c r="BK447" s="36">
        <v>0.609756097560976</v>
      </c>
      <c r="BL447" s="31">
        <f t="shared" si="12"/>
        <v>-0.001089008787</v>
      </c>
      <c r="BM447" s="1"/>
      <c r="BN447" s="31">
        <v>1.34895175923577E-4</v>
      </c>
      <c r="BO447" s="1"/>
      <c r="BP447" s="1"/>
      <c r="BQ447" s="1">
        <f t="shared" si="15"/>
        <v>446</v>
      </c>
      <c r="BR447" s="1">
        <f t="shared" si="13"/>
        <v>0.5499383477</v>
      </c>
      <c r="BS447" s="1">
        <v>0.6666666666666666</v>
      </c>
      <c r="BT447" s="1">
        <v>0.7080536912751678</v>
      </c>
      <c r="BU447" s="1">
        <v>0.6984536082474226</v>
      </c>
      <c r="BV447" s="1"/>
      <c r="BW447" s="1"/>
    </row>
    <row r="448" ht="12.0" customHeight="1">
      <c r="A448" s="39"/>
      <c r="B448" s="39"/>
      <c r="C448" s="3" t="s">
        <v>647</v>
      </c>
      <c r="D448" s="3">
        <v>624.0</v>
      </c>
      <c r="E448" s="24">
        <v>129.0</v>
      </c>
      <c r="F448" s="25">
        <v>10.0</v>
      </c>
      <c r="G448" s="24">
        <v>732.0</v>
      </c>
      <c r="H448" s="25">
        <v>29.0</v>
      </c>
      <c r="I448" s="26">
        <f t="shared" si="2"/>
        <v>0.928057554</v>
      </c>
      <c r="J448" s="27">
        <f t="shared" si="3"/>
        <v>0.961892247</v>
      </c>
      <c r="K448" s="28">
        <f t="shared" si="4"/>
        <v>0.9566666667</v>
      </c>
      <c r="L448" s="29">
        <f t="shared" si="5"/>
        <v>0.1755555556</v>
      </c>
      <c r="M448" s="10">
        <f t="shared" si="6"/>
        <v>5.474820144</v>
      </c>
      <c r="N448" s="30">
        <f t="shared" si="7"/>
        <v>0.9552880911</v>
      </c>
      <c r="O448" s="31">
        <f t="shared" si="8"/>
        <v>0.001378575557</v>
      </c>
      <c r="P448" s="32">
        <f t="shared" si="9"/>
        <v>0.9636373747</v>
      </c>
      <c r="Q448" s="33">
        <f t="shared" si="10"/>
        <v>-0.001745127705</v>
      </c>
      <c r="R448" s="1"/>
      <c r="S448" s="16">
        <v>0.9636373694225737</v>
      </c>
      <c r="T448" s="16">
        <v>0.961892247043364</v>
      </c>
      <c r="U448" s="16">
        <v>1.3501363693368962E-4</v>
      </c>
      <c r="V448" s="16">
        <v>5.193859322022432E-4</v>
      </c>
      <c r="W448" s="1"/>
      <c r="X448" s="1"/>
      <c r="Y448" s="19"/>
      <c r="Z448" s="19"/>
      <c r="AA448" s="19"/>
      <c r="AB448" s="1"/>
      <c r="AC448" s="21" t="s">
        <v>648</v>
      </c>
      <c r="AD448" s="21">
        <v>736.0</v>
      </c>
      <c r="AE448" s="21">
        <v>32.0</v>
      </c>
      <c r="AF448" s="26">
        <v>0.652173913043478</v>
      </c>
      <c r="AG448" s="27">
        <v>0.681614349775785</v>
      </c>
      <c r="AH448" s="36">
        <v>0.676579925650558</v>
      </c>
      <c r="AI448" s="1"/>
      <c r="AJ448" s="1"/>
      <c r="AK448" s="1"/>
      <c r="AL448" s="1"/>
      <c r="AM448" s="1"/>
      <c r="AN448" s="1"/>
      <c r="AO448" s="1">
        <v>13.0</v>
      </c>
      <c r="AP448" s="16">
        <f t="shared" ref="AP448:AP449" si="51">0.01+(2*AO448)/100</f>
        <v>0.27</v>
      </c>
      <c r="AQ448" s="1">
        <v>0.90695238</v>
      </c>
      <c r="AR448" s="1">
        <v>0.0228222</v>
      </c>
      <c r="AS448" s="1"/>
      <c r="AT448" s="1"/>
      <c r="AU448" s="26">
        <v>0.649253731343284</v>
      </c>
      <c r="AV448" s="1"/>
      <c r="AW448" s="1"/>
      <c r="AX448" s="1"/>
      <c r="AY448" s="1"/>
      <c r="AZ448" s="1"/>
      <c r="BA448" s="1"/>
      <c r="BB448" s="1"/>
      <c r="BC448" s="1"/>
      <c r="BD448" s="1"/>
      <c r="BE448" s="21" t="s">
        <v>648</v>
      </c>
      <c r="BF448" s="21">
        <v>736.0</v>
      </c>
      <c r="BG448" s="21">
        <v>32.0</v>
      </c>
      <c r="BH448" s="26">
        <v>0.652173913043478</v>
      </c>
      <c r="BI448" s="27">
        <v>0.681614349775785</v>
      </c>
      <c r="BJ448" s="30">
        <f t="shared" si="11"/>
        <v>0.6775227501</v>
      </c>
      <c r="BK448" s="36">
        <v>0.676579925650558</v>
      </c>
      <c r="BL448" s="31">
        <f t="shared" si="12"/>
        <v>-0.0009428244937</v>
      </c>
      <c r="BM448" s="1"/>
      <c r="BN448" s="31">
        <v>1.3501363693369E-4</v>
      </c>
      <c r="BO448" s="1"/>
      <c r="BP448" s="1"/>
      <c r="BQ448" s="1">
        <f t="shared" si="15"/>
        <v>447</v>
      </c>
      <c r="BR448" s="1">
        <f t="shared" si="13"/>
        <v>0.5511713933</v>
      </c>
      <c r="BS448" s="1">
        <v>0.7157894736842105</v>
      </c>
      <c r="BT448" s="1">
        <v>0.6947115384615384</v>
      </c>
      <c r="BU448" s="1">
        <v>0.6986301369863014</v>
      </c>
      <c r="BV448" s="1"/>
      <c r="BW448" s="1"/>
    </row>
    <row r="449" ht="12.0" customHeight="1">
      <c r="A449" s="39"/>
      <c r="B449" s="39"/>
      <c r="C449" s="3" t="s">
        <v>649</v>
      </c>
      <c r="D449" s="3">
        <v>625.0</v>
      </c>
      <c r="E449" s="24">
        <v>179.0</v>
      </c>
      <c r="F449" s="25">
        <v>21.0</v>
      </c>
      <c r="G449" s="24">
        <v>1320.0</v>
      </c>
      <c r="H449" s="25">
        <v>60.0</v>
      </c>
      <c r="I449" s="26">
        <f t="shared" si="2"/>
        <v>0.895</v>
      </c>
      <c r="J449" s="27">
        <f t="shared" si="3"/>
        <v>0.9565217391</v>
      </c>
      <c r="K449" s="28">
        <f t="shared" si="4"/>
        <v>0.9487341772</v>
      </c>
      <c r="L449" s="29">
        <f t="shared" si="5"/>
        <v>0.1512658228</v>
      </c>
      <c r="M449" s="10">
        <f t="shared" si="6"/>
        <v>6.9</v>
      </c>
      <c r="N449" s="30">
        <f t="shared" si="7"/>
        <v>0.9445950917</v>
      </c>
      <c r="O449" s="31">
        <f t="shared" si="8"/>
        <v>0.004139085548</v>
      </c>
      <c r="P449" s="32">
        <f t="shared" si="9"/>
        <v>0.9617191795</v>
      </c>
      <c r="Q449" s="33">
        <f t="shared" si="10"/>
        <v>-0.00519744032</v>
      </c>
      <c r="R449" s="1"/>
      <c r="S449" s="16">
        <v>0.961719174537363</v>
      </c>
      <c r="T449" s="16">
        <v>0.9565217391304348</v>
      </c>
      <c r="U449" s="16">
        <v>1.4329204086788172E-4</v>
      </c>
      <c r="V449" s="16">
        <v>5.222373113156209E-4</v>
      </c>
      <c r="W449" s="1"/>
      <c r="X449" s="1"/>
      <c r="Y449" s="19"/>
      <c r="Z449" s="19"/>
      <c r="AA449" s="19"/>
      <c r="AB449" s="1"/>
      <c r="AC449" s="21" t="s">
        <v>293</v>
      </c>
      <c r="AD449" s="21">
        <v>177.0</v>
      </c>
      <c r="AE449" s="21">
        <v>32.0</v>
      </c>
      <c r="AF449" s="26">
        <v>0.652360515021459</v>
      </c>
      <c r="AG449" s="27">
        <v>0.604395604395604</v>
      </c>
      <c r="AH449" s="36">
        <v>0.616024973985432</v>
      </c>
      <c r="AI449" s="1"/>
      <c r="AJ449" s="1"/>
      <c r="AK449" s="1"/>
      <c r="AL449" s="1"/>
      <c r="AM449" s="1"/>
      <c r="AN449" s="1"/>
      <c r="AO449" s="1">
        <v>14.0</v>
      </c>
      <c r="AP449" s="16">
        <f t="shared" si="51"/>
        <v>0.29</v>
      </c>
      <c r="AQ449" s="1">
        <v>0.94231821</v>
      </c>
      <c r="AR449" s="1">
        <v>0.012782237</v>
      </c>
      <c r="AS449" s="1"/>
      <c r="AT449" s="1"/>
      <c r="AU449" s="26">
        <v>0.650485436893204</v>
      </c>
      <c r="AV449" s="1"/>
      <c r="AW449" s="1"/>
      <c r="AX449" s="1"/>
      <c r="AY449" s="1"/>
      <c r="AZ449" s="1"/>
      <c r="BA449" s="1"/>
      <c r="BB449" s="1"/>
      <c r="BC449" s="1"/>
      <c r="BD449" s="1"/>
      <c r="BE449" s="21" t="s">
        <v>293</v>
      </c>
      <c r="BF449" s="21">
        <v>177.0</v>
      </c>
      <c r="BG449" s="21">
        <v>32.0</v>
      </c>
      <c r="BH449" s="26">
        <v>0.652360515021459</v>
      </c>
      <c r="BI449" s="27">
        <v>0.604395604395604</v>
      </c>
      <c r="BJ449" s="30">
        <f t="shared" si="11"/>
        <v>0.6124219715</v>
      </c>
      <c r="BK449" s="36">
        <v>0.616024973985432</v>
      </c>
      <c r="BL449" s="31">
        <f t="shared" si="12"/>
        <v>0.003603002456</v>
      </c>
      <c r="BM449" s="1"/>
      <c r="BN449" s="31">
        <v>1.43292040867937E-4</v>
      </c>
      <c r="BO449" s="1"/>
      <c r="BP449" s="1"/>
      <c r="BQ449" s="1">
        <f t="shared" si="15"/>
        <v>448</v>
      </c>
      <c r="BR449" s="1">
        <f t="shared" si="13"/>
        <v>0.552404439</v>
      </c>
      <c r="BS449" s="1">
        <v>0.6666666666666666</v>
      </c>
      <c r="BT449" s="1">
        <v>0.7057416267942583</v>
      </c>
      <c r="BU449" s="1">
        <v>0.6988188976377953</v>
      </c>
      <c r="BV449" s="1"/>
      <c r="BW449" s="1"/>
    </row>
    <row r="450" ht="12.0" customHeight="1">
      <c r="A450" s="39"/>
      <c r="B450" s="39"/>
      <c r="C450" s="3" t="s">
        <v>650</v>
      </c>
      <c r="D450" s="3">
        <v>626.0</v>
      </c>
      <c r="E450" s="24">
        <v>159.0</v>
      </c>
      <c r="F450" s="25">
        <v>30.0</v>
      </c>
      <c r="G450" s="24">
        <v>1015.0</v>
      </c>
      <c r="H450" s="25">
        <v>43.0</v>
      </c>
      <c r="I450" s="26">
        <f t="shared" si="2"/>
        <v>0.8412698413</v>
      </c>
      <c r="J450" s="27">
        <f t="shared" si="3"/>
        <v>0.9593572779</v>
      </c>
      <c r="K450" s="28">
        <f t="shared" si="4"/>
        <v>0.9414595028</v>
      </c>
      <c r="L450" s="29">
        <f t="shared" si="5"/>
        <v>0.1619887731</v>
      </c>
      <c r="M450" s="10">
        <f t="shared" si="6"/>
        <v>5.597883598</v>
      </c>
      <c r="N450" s="30">
        <f t="shared" si="7"/>
        <v>0.9372468341</v>
      </c>
      <c r="O450" s="31">
        <f t="shared" si="8"/>
        <v>0.00421266867</v>
      </c>
      <c r="P450" s="32">
        <f t="shared" si="9"/>
        <v>0.9645787725</v>
      </c>
      <c r="Q450" s="33">
        <f t="shared" si="10"/>
        <v>-0.005221494574</v>
      </c>
      <c r="R450" s="1"/>
      <c r="S450" s="16">
        <v>0.9645787681717771</v>
      </c>
      <c r="T450" s="16">
        <v>0.9593572778827977</v>
      </c>
      <c r="U450" s="16">
        <v>1.748093484834068E-4</v>
      </c>
      <c r="V450" s="16">
        <v>5.225837252695875E-4</v>
      </c>
      <c r="W450" s="1"/>
      <c r="X450" s="1"/>
      <c r="Y450" s="19"/>
      <c r="Z450" s="19"/>
      <c r="AA450" s="19"/>
      <c r="AB450" s="1"/>
      <c r="AC450" s="21" t="s">
        <v>651</v>
      </c>
      <c r="AD450" s="21">
        <v>737.0</v>
      </c>
      <c r="AE450" s="21">
        <v>32.0</v>
      </c>
      <c r="AF450" s="26">
        <v>0.653225806451613</v>
      </c>
      <c r="AG450" s="27">
        <v>0.676789587852495</v>
      </c>
      <c r="AH450" s="36">
        <v>0.671794871794872</v>
      </c>
      <c r="AI450" s="1"/>
      <c r="AJ450" s="1"/>
      <c r="AK450" s="1"/>
      <c r="AL450" s="1"/>
      <c r="AM450" s="1"/>
      <c r="AN450" s="1"/>
      <c r="AO450" s="1">
        <v>15.0</v>
      </c>
      <c r="AP450" s="16">
        <f>30.89%</f>
        <v>0.3089</v>
      </c>
      <c r="AQ450" s="1">
        <v>0.8950400233</v>
      </c>
      <c r="AR450" s="1">
        <v>0.034430488</v>
      </c>
      <c r="AS450" s="1"/>
      <c r="AT450" s="1"/>
      <c r="AU450" s="26">
        <v>0.651162790697674</v>
      </c>
      <c r="AV450" s="1"/>
      <c r="AW450" s="1"/>
      <c r="AX450" s="1"/>
      <c r="AY450" s="1"/>
      <c r="AZ450" s="1"/>
      <c r="BA450" s="1"/>
      <c r="BB450" s="1"/>
      <c r="BC450" s="1"/>
      <c r="BD450" s="1"/>
      <c r="BE450" s="21" t="s">
        <v>651</v>
      </c>
      <c r="BF450" s="21">
        <v>737.0</v>
      </c>
      <c r="BG450" s="21">
        <v>32.0</v>
      </c>
      <c r="BH450" s="26">
        <v>0.653225806451613</v>
      </c>
      <c r="BI450" s="27">
        <v>0.676789587852495</v>
      </c>
      <c r="BJ450" s="30">
        <f t="shared" si="11"/>
        <v>0.6736164362</v>
      </c>
      <c r="BK450" s="36">
        <v>0.671794871794872</v>
      </c>
      <c r="BL450" s="31">
        <f t="shared" si="12"/>
        <v>-0.001821564375</v>
      </c>
      <c r="BM450" s="1"/>
      <c r="BN450" s="31">
        <v>1.74809348483407E-4</v>
      </c>
      <c r="BO450" s="1"/>
      <c r="BP450" s="1"/>
      <c r="BQ450" s="1">
        <f t="shared" si="15"/>
        <v>449</v>
      </c>
      <c r="BR450" s="1">
        <f t="shared" si="13"/>
        <v>0.5536374846</v>
      </c>
      <c r="BS450" s="1">
        <v>0.6956521739130435</v>
      </c>
      <c r="BT450" s="1">
        <v>0.7</v>
      </c>
      <c r="BU450" s="1">
        <v>0.6990291262135923</v>
      </c>
      <c r="BV450" s="1"/>
      <c r="BW450" s="1"/>
    </row>
    <row r="451" ht="12.0" customHeight="1">
      <c r="A451" s="39"/>
      <c r="B451" s="39"/>
      <c r="C451" s="3" t="s">
        <v>652</v>
      </c>
      <c r="D451" s="3">
        <v>627.0</v>
      </c>
      <c r="E451" s="24">
        <v>7.0</v>
      </c>
      <c r="F451" s="25">
        <v>1.0</v>
      </c>
      <c r="G451" s="24">
        <v>15.0</v>
      </c>
      <c r="H451" s="25">
        <v>2.0</v>
      </c>
      <c r="I451" s="26">
        <f t="shared" si="2"/>
        <v>0.875</v>
      </c>
      <c r="J451" s="27">
        <f t="shared" si="3"/>
        <v>0.8823529412</v>
      </c>
      <c r="K451" s="28">
        <f t="shared" si="4"/>
        <v>0.88</v>
      </c>
      <c r="L451" s="29">
        <f t="shared" si="5"/>
        <v>0.36</v>
      </c>
      <c r="M451" s="10">
        <f t="shared" si="6"/>
        <v>2.125</v>
      </c>
      <c r="N451" s="30">
        <f t="shared" si="7"/>
        <v>0.8815319761</v>
      </c>
      <c r="O451" s="31">
        <f t="shared" si="8"/>
        <v>-0.001531976078</v>
      </c>
      <c r="P451" s="32">
        <f t="shared" si="9"/>
        <v>0.8804385693</v>
      </c>
      <c r="Q451" s="33">
        <f t="shared" si="10"/>
        <v>0.001914371856</v>
      </c>
      <c r="R451" s="1"/>
      <c r="S451" s="16">
        <v>0.8804385646474603</v>
      </c>
      <c r="T451" s="16">
        <v>0.8823529411764706</v>
      </c>
      <c r="U451" s="16">
        <v>1.7485954396634362E-4</v>
      </c>
      <c r="V451" s="16">
        <v>5.302939854712196E-4</v>
      </c>
      <c r="W451" s="1"/>
      <c r="X451" s="1"/>
      <c r="Y451" s="19"/>
      <c r="Z451" s="19"/>
      <c r="AA451" s="19"/>
      <c r="AB451" s="1"/>
      <c r="AC451" s="21" t="s">
        <v>653</v>
      </c>
      <c r="AD451" s="21">
        <v>641.0</v>
      </c>
      <c r="AE451" s="21">
        <v>32.0</v>
      </c>
      <c r="AF451" s="26">
        <v>0.653225806451613</v>
      </c>
      <c r="AG451" s="27">
        <v>0.699640287769784</v>
      </c>
      <c r="AH451" s="36">
        <v>0.691176470588235</v>
      </c>
      <c r="AI451" s="1"/>
      <c r="AJ451" s="1"/>
      <c r="AK451" s="1"/>
      <c r="AL451" s="1"/>
      <c r="AM451" s="1"/>
      <c r="AN451" s="1"/>
      <c r="AO451" s="1">
        <v>16.0</v>
      </c>
      <c r="AP451" s="16">
        <f t="shared" ref="AP451:AP453" si="52">0.01+(2*AO451)/100</f>
        <v>0.33</v>
      </c>
      <c r="AQ451" s="1">
        <v>0.85642864</v>
      </c>
      <c r="AR451" s="1">
        <v>0.051511264</v>
      </c>
      <c r="AS451" s="1"/>
      <c r="AT451" s="1"/>
      <c r="AU451" s="26">
        <v>0.651465798045603</v>
      </c>
      <c r="AV451" s="1"/>
      <c r="AW451" s="1"/>
      <c r="AX451" s="1"/>
      <c r="AY451" s="1"/>
      <c r="AZ451" s="1"/>
      <c r="BA451" s="1"/>
      <c r="BB451" s="1"/>
      <c r="BC451" s="1"/>
      <c r="BD451" s="1"/>
      <c r="BE451" s="21" t="s">
        <v>653</v>
      </c>
      <c r="BF451" s="21">
        <v>641.0</v>
      </c>
      <c r="BG451" s="21">
        <v>32.0</v>
      </c>
      <c r="BH451" s="26">
        <v>0.653225806451613</v>
      </c>
      <c r="BI451" s="27">
        <v>0.699640287769784</v>
      </c>
      <c r="BJ451" s="30">
        <f t="shared" si="11"/>
        <v>0.6928858417</v>
      </c>
      <c r="BK451" s="36">
        <v>0.691176470588235</v>
      </c>
      <c r="BL451" s="31">
        <f t="shared" si="12"/>
        <v>-0.001709371126</v>
      </c>
      <c r="BM451" s="1"/>
      <c r="BN451" s="31">
        <v>1.74859543966344E-4</v>
      </c>
      <c r="BO451" s="1"/>
      <c r="BP451" s="1"/>
      <c r="BQ451" s="1">
        <f t="shared" si="15"/>
        <v>450</v>
      </c>
      <c r="BR451" s="1">
        <f t="shared" si="13"/>
        <v>0.5548705302</v>
      </c>
      <c r="BS451" s="1">
        <v>0.7508532423208191</v>
      </c>
      <c r="BT451" s="1">
        <v>0.6796769851951547</v>
      </c>
      <c r="BU451" s="1">
        <v>0.6998069498069498</v>
      </c>
      <c r="BV451" s="1"/>
      <c r="BW451" s="1"/>
    </row>
    <row r="452" ht="12.0" customHeight="1">
      <c r="A452" s="39"/>
      <c r="B452" s="39"/>
      <c r="C452" s="3" t="s">
        <v>654</v>
      </c>
      <c r="D452" s="3">
        <v>629.0</v>
      </c>
      <c r="E452" s="24">
        <v>57.0</v>
      </c>
      <c r="F452" s="25">
        <v>24.0</v>
      </c>
      <c r="G452" s="24">
        <v>219.0</v>
      </c>
      <c r="H452" s="25">
        <v>53.0</v>
      </c>
      <c r="I452" s="26">
        <f t="shared" si="2"/>
        <v>0.7037037037</v>
      </c>
      <c r="J452" s="27">
        <f t="shared" si="3"/>
        <v>0.8051470588</v>
      </c>
      <c r="K452" s="28">
        <f t="shared" si="4"/>
        <v>0.7818696884</v>
      </c>
      <c r="L452" s="29">
        <f t="shared" si="5"/>
        <v>0.3116147309</v>
      </c>
      <c r="M452" s="10">
        <f t="shared" si="6"/>
        <v>3.358024691</v>
      </c>
      <c r="N452" s="30">
        <f t="shared" si="7"/>
        <v>0.7889081076</v>
      </c>
      <c r="O452" s="31">
        <f t="shared" si="8"/>
        <v>-0.007038419189</v>
      </c>
      <c r="P452" s="32">
        <f t="shared" si="9"/>
        <v>0.7967024571</v>
      </c>
      <c r="Q452" s="33">
        <f t="shared" si="10"/>
        <v>0.008444601764</v>
      </c>
      <c r="R452" s="1"/>
      <c r="S452" s="16">
        <v>0.7967024541577045</v>
      </c>
      <c r="T452" s="16">
        <v>0.8051470588235294</v>
      </c>
      <c r="U452" s="16">
        <v>1.7931986366970243E-4</v>
      </c>
      <c r="V452" s="16">
        <v>5.31353825030001E-4</v>
      </c>
      <c r="W452" s="1"/>
      <c r="X452" s="1"/>
      <c r="Y452" s="19"/>
      <c r="Z452" s="19"/>
      <c r="AA452" s="19"/>
      <c r="AB452" s="1"/>
      <c r="AC452" s="21" t="s">
        <v>655</v>
      </c>
      <c r="AD452" s="21">
        <v>1042.0</v>
      </c>
      <c r="AE452" s="21">
        <v>32.0</v>
      </c>
      <c r="AF452" s="26">
        <v>0.654676258992806</v>
      </c>
      <c r="AG452" s="27">
        <v>0.679153094462541</v>
      </c>
      <c r="AH452" s="36">
        <v>0.674634794156706</v>
      </c>
      <c r="AI452" s="1"/>
      <c r="AJ452" s="1"/>
      <c r="AK452" s="1"/>
      <c r="AL452" s="1"/>
      <c r="AM452" s="1"/>
      <c r="AN452" s="1"/>
      <c r="AO452" s="1">
        <v>17.0</v>
      </c>
      <c r="AP452" s="16">
        <f t="shared" si="52"/>
        <v>0.35</v>
      </c>
      <c r="AQ452" s="1">
        <v>0.88730529</v>
      </c>
      <c r="AR452" s="1">
        <v>0.04029478</v>
      </c>
      <c r="AS452" s="1"/>
      <c r="AT452" s="1"/>
      <c r="AU452" s="26">
        <v>0.651685393258427</v>
      </c>
      <c r="AV452" s="1"/>
      <c r="AW452" s="1"/>
      <c r="AX452" s="1"/>
      <c r="AY452" s="1"/>
      <c r="AZ452" s="1"/>
      <c r="BA452" s="1"/>
      <c r="BB452" s="1"/>
      <c r="BC452" s="1"/>
      <c r="BD452" s="1"/>
      <c r="BE452" s="21" t="s">
        <v>655</v>
      </c>
      <c r="BF452" s="21">
        <v>1042.0</v>
      </c>
      <c r="BG452" s="21">
        <v>32.0</v>
      </c>
      <c r="BH452" s="26">
        <v>0.654676258992806</v>
      </c>
      <c r="BI452" s="27">
        <v>0.679153094462541</v>
      </c>
      <c r="BJ452" s="30">
        <f t="shared" si="11"/>
        <v>0.6758346451</v>
      </c>
      <c r="BK452" s="36">
        <v>0.674634794156706</v>
      </c>
      <c r="BL452" s="31">
        <f t="shared" si="12"/>
        <v>-0.001199850946</v>
      </c>
      <c r="BM452" s="1"/>
      <c r="BN452" s="31">
        <v>1.79319863669702E-4</v>
      </c>
      <c r="BO452" s="1"/>
      <c r="BP452" s="1"/>
      <c r="BQ452" s="1">
        <f t="shared" si="15"/>
        <v>451</v>
      </c>
      <c r="BR452" s="1">
        <f t="shared" si="13"/>
        <v>0.5561035758</v>
      </c>
      <c r="BS452" s="1">
        <v>0.6875</v>
      </c>
      <c r="BT452" s="1">
        <v>0.7026178010471205</v>
      </c>
      <c r="BU452" s="1">
        <v>0.7005420054200542</v>
      </c>
      <c r="BV452" s="1"/>
      <c r="BW452" s="1"/>
    </row>
    <row r="453" ht="12.0" customHeight="1">
      <c r="A453" s="39"/>
      <c r="B453" s="39"/>
      <c r="C453" s="3" t="s">
        <v>656</v>
      </c>
      <c r="D453" s="3">
        <v>630.0</v>
      </c>
      <c r="E453" s="24">
        <v>14.0</v>
      </c>
      <c r="F453" s="25">
        <v>3.0</v>
      </c>
      <c r="G453" s="24">
        <v>64.0</v>
      </c>
      <c r="H453" s="25">
        <v>7.0</v>
      </c>
      <c r="I453" s="26">
        <f t="shared" si="2"/>
        <v>0.8235294118</v>
      </c>
      <c r="J453" s="27">
        <f t="shared" si="3"/>
        <v>0.9014084507</v>
      </c>
      <c r="K453" s="28">
        <f t="shared" si="4"/>
        <v>0.8863636364</v>
      </c>
      <c r="L453" s="29">
        <f t="shared" si="5"/>
        <v>0.2386363636</v>
      </c>
      <c r="M453" s="10">
        <f t="shared" si="6"/>
        <v>4.176470588</v>
      </c>
      <c r="N453" s="30">
        <f t="shared" si="7"/>
        <v>0.8873535352</v>
      </c>
      <c r="O453" s="31">
        <f t="shared" si="8"/>
        <v>-0.0009898988273</v>
      </c>
      <c r="P453" s="32">
        <f t="shared" si="9"/>
        <v>0.9001867083</v>
      </c>
      <c r="Q453" s="33">
        <f t="shared" si="10"/>
        <v>0.001221742418</v>
      </c>
      <c r="R453" s="1"/>
      <c r="S453" s="16">
        <v>0.900186704197879</v>
      </c>
      <c r="T453" s="16">
        <v>0.9014084507042254</v>
      </c>
      <c r="U453" s="16">
        <v>1.8545869948993765E-4</v>
      </c>
      <c r="V453" s="16">
        <v>5.416602578391383E-4</v>
      </c>
      <c r="W453" s="1"/>
      <c r="X453" s="1"/>
      <c r="Y453" s="19"/>
      <c r="Z453" s="19"/>
      <c r="AA453" s="19"/>
      <c r="AB453" s="1"/>
      <c r="AC453" s="21" t="s">
        <v>657</v>
      </c>
      <c r="AD453" s="21">
        <v>670.0</v>
      </c>
      <c r="AE453" s="21">
        <v>32.0</v>
      </c>
      <c r="AF453" s="26">
        <v>0.654929577464789</v>
      </c>
      <c r="AG453" s="27">
        <v>0.753255654557916</v>
      </c>
      <c r="AH453" s="36">
        <v>0.744534665833854</v>
      </c>
      <c r="AI453" s="1"/>
      <c r="AJ453" s="1"/>
      <c r="AK453" s="1"/>
      <c r="AL453" s="1"/>
      <c r="AM453" s="1"/>
      <c r="AN453" s="1"/>
      <c r="AO453" s="1">
        <v>18.0</v>
      </c>
      <c r="AP453" s="16">
        <f t="shared" si="52"/>
        <v>0.37</v>
      </c>
      <c r="AQ453" s="1">
        <v>0.8899377043</v>
      </c>
      <c r="AR453" s="1">
        <v>0.04255524</v>
      </c>
      <c r="AS453" s="1"/>
      <c r="AT453" s="1"/>
      <c r="AU453" s="26">
        <v>0.652173913043478</v>
      </c>
      <c r="AV453" s="1"/>
      <c r="AW453" s="1"/>
      <c r="AX453" s="1"/>
      <c r="AY453" s="1"/>
      <c r="AZ453" s="1"/>
      <c r="BA453" s="1"/>
      <c r="BB453" s="1"/>
      <c r="BC453" s="1"/>
      <c r="BD453" s="1"/>
      <c r="BE453" s="21" t="s">
        <v>657</v>
      </c>
      <c r="BF453" s="21">
        <v>670.0</v>
      </c>
      <c r="BG453" s="21">
        <v>32.0</v>
      </c>
      <c r="BH453" s="26">
        <v>0.654929577464789</v>
      </c>
      <c r="BI453" s="27">
        <v>0.753255654557916</v>
      </c>
      <c r="BJ453" s="30">
        <f t="shared" si="11"/>
        <v>0.7383383246</v>
      </c>
      <c r="BK453" s="36">
        <v>0.744534665833854</v>
      </c>
      <c r="BL453" s="31">
        <f t="shared" si="12"/>
        <v>0.006196341265</v>
      </c>
      <c r="BM453" s="1"/>
      <c r="BN453" s="31">
        <v>1.85458699489938E-4</v>
      </c>
      <c r="BO453" s="1"/>
      <c r="BP453" s="1"/>
      <c r="BQ453" s="1">
        <f t="shared" si="15"/>
        <v>452</v>
      </c>
      <c r="BR453" s="1">
        <f t="shared" si="13"/>
        <v>0.5573366215</v>
      </c>
      <c r="BS453" s="1">
        <v>0.6715328467153284</v>
      </c>
      <c r="BT453" s="1">
        <v>0.7097242380261248</v>
      </c>
      <c r="BU453" s="1">
        <v>0.7033898305084746</v>
      </c>
      <c r="BV453" s="1"/>
      <c r="BW453" s="1"/>
    </row>
    <row r="454" ht="12.0" customHeight="1">
      <c r="A454" s="39"/>
      <c r="B454" s="39"/>
      <c r="C454" s="3" t="s">
        <v>658</v>
      </c>
      <c r="D454" s="3">
        <v>635.0</v>
      </c>
      <c r="E454" s="24">
        <v>149.0</v>
      </c>
      <c r="F454" s="25">
        <v>73.0</v>
      </c>
      <c r="G454" s="24">
        <v>1404.0</v>
      </c>
      <c r="H454" s="25">
        <v>349.0</v>
      </c>
      <c r="I454" s="26">
        <f t="shared" si="2"/>
        <v>0.6711711712</v>
      </c>
      <c r="J454" s="27">
        <f t="shared" si="3"/>
        <v>0.800912721</v>
      </c>
      <c r="K454" s="28">
        <f t="shared" si="4"/>
        <v>0.7863291139</v>
      </c>
      <c r="L454" s="29">
        <f t="shared" si="5"/>
        <v>0.2521518987</v>
      </c>
      <c r="M454" s="10">
        <f t="shared" si="6"/>
        <v>7.896396396</v>
      </c>
      <c r="N454" s="30">
        <f t="shared" si="7"/>
        <v>0.7807015327</v>
      </c>
      <c r="O454" s="31">
        <f t="shared" si="8"/>
        <v>0.005627581196</v>
      </c>
      <c r="P454" s="32">
        <f t="shared" si="9"/>
        <v>0.8076138755</v>
      </c>
      <c r="Q454" s="33">
        <f t="shared" si="10"/>
        <v>-0.006701154432</v>
      </c>
      <c r="R454" s="1"/>
      <c r="S454" s="16">
        <v>0.8076138728618747</v>
      </c>
      <c r="T454" s="16">
        <v>0.8009127210496292</v>
      </c>
      <c r="U454" s="16">
        <v>1.8792893039359937E-4</v>
      </c>
      <c r="V454" s="16">
        <v>5.472764897687665E-4</v>
      </c>
      <c r="W454" s="1"/>
      <c r="X454" s="1"/>
      <c r="Y454" s="19"/>
      <c r="Z454" s="19"/>
      <c r="AA454" s="19"/>
      <c r="AB454" s="1"/>
      <c r="AC454" s="21" t="s">
        <v>317</v>
      </c>
      <c r="AD454" s="21">
        <v>195.0</v>
      </c>
      <c r="AE454" s="21">
        <v>32.0</v>
      </c>
      <c r="AF454" s="26">
        <v>0.655172413793103</v>
      </c>
      <c r="AG454" s="27">
        <v>0.602357984994641</v>
      </c>
      <c r="AH454" s="36">
        <v>0.613902847571189</v>
      </c>
      <c r="AI454" s="1"/>
      <c r="AJ454" s="1"/>
      <c r="AK454" s="1"/>
      <c r="AL454" s="1"/>
      <c r="AM454" s="1"/>
      <c r="AN454" s="1"/>
      <c r="AO454" s="1">
        <v>19.0</v>
      </c>
      <c r="AP454" s="16">
        <v>0.3912</v>
      </c>
      <c r="AQ454" s="1">
        <v>0.904854056</v>
      </c>
      <c r="AR454" s="1">
        <v>0.037181676</v>
      </c>
      <c r="AS454" s="1"/>
      <c r="AT454" s="1"/>
      <c r="AU454" s="26">
        <v>0.652360515021459</v>
      </c>
      <c r="AV454" s="1"/>
      <c r="AW454" s="1"/>
      <c r="AX454" s="1"/>
      <c r="AY454" s="1"/>
      <c r="AZ454" s="1"/>
      <c r="BA454" s="1"/>
      <c r="BB454" s="1"/>
      <c r="BC454" s="1"/>
      <c r="BD454" s="1"/>
      <c r="BE454" s="21" t="s">
        <v>317</v>
      </c>
      <c r="BF454" s="21">
        <v>195.0</v>
      </c>
      <c r="BG454" s="21">
        <v>32.0</v>
      </c>
      <c r="BH454" s="26">
        <v>0.655172413793103</v>
      </c>
      <c r="BI454" s="27">
        <v>0.602357984994641</v>
      </c>
      <c r="BJ454" s="30">
        <f t="shared" si="11"/>
        <v>0.6111814961</v>
      </c>
      <c r="BK454" s="36">
        <v>0.613902847571189</v>
      </c>
      <c r="BL454" s="31">
        <f t="shared" si="12"/>
        <v>0.002721351494</v>
      </c>
      <c r="BM454" s="1"/>
      <c r="BN454" s="31">
        <v>1.87928930393599E-4</v>
      </c>
      <c r="BO454" s="1"/>
      <c r="BP454" s="1"/>
      <c r="BQ454" s="1">
        <f t="shared" si="15"/>
        <v>453</v>
      </c>
      <c r="BR454" s="1">
        <f t="shared" si="13"/>
        <v>0.5585696671</v>
      </c>
      <c r="BS454" s="1">
        <v>0.645320197044335</v>
      </c>
      <c r="BT454" s="1">
        <v>0.7109919571045576</v>
      </c>
      <c r="BU454" s="1">
        <v>0.7045454545454546</v>
      </c>
      <c r="BV454" s="1"/>
      <c r="BW454" s="1"/>
    </row>
    <row r="455" ht="12.0" customHeight="1">
      <c r="A455" s="39"/>
      <c r="B455" s="39"/>
      <c r="C455" s="3" t="s">
        <v>659</v>
      </c>
      <c r="D455" s="3">
        <v>637.0</v>
      </c>
      <c r="E455" s="24">
        <v>128.0</v>
      </c>
      <c r="F455" s="25">
        <v>40.0</v>
      </c>
      <c r="G455" s="24">
        <v>894.0</v>
      </c>
      <c r="H455" s="25">
        <v>150.0</v>
      </c>
      <c r="I455" s="26">
        <f t="shared" si="2"/>
        <v>0.7619047619</v>
      </c>
      <c r="J455" s="27">
        <f t="shared" si="3"/>
        <v>0.8563218391</v>
      </c>
      <c r="K455" s="28">
        <f t="shared" si="4"/>
        <v>0.8432343234</v>
      </c>
      <c r="L455" s="29">
        <f t="shared" si="5"/>
        <v>0.2293729373</v>
      </c>
      <c r="M455" s="10">
        <f t="shared" si="6"/>
        <v>6.214285714</v>
      </c>
      <c r="N455" s="30">
        <f t="shared" si="7"/>
        <v>0.8402643257</v>
      </c>
      <c r="O455" s="31">
        <f t="shared" si="8"/>
        <v>0.002969997712</v>
      </c>
      <c r="P455" s="32">
        <f t="shared" si="9"/>
        <v>0.8599341379</v>
      </c>
      <c r="Q455" s="33">
        <f t="shared" si="10"/>
        <v>-0.00361229885</v>
      </c>
      <c r="R455" s="1"/>
      <c r="S455" s="16">
        <v>0.8599341344818257</v>
      </c>
      <c r="T455" s="16">
        <v>0.8563218390804598</v>
      </c>
      <c r="U455" s="16">
        <v>1.8971135913015136E-4</v>
      </c>
      <c r="V455" s="16">
        <v>5.535357680417352E-4</v>
      </c>
      <c r="W455" s="1"/>
      <c r="X455" s="1"/>
      <c r="Y455" s="19"/>
      <c r="Z455" s="19"/>
      <c r="AA455" s="19"/>
      <c r="AB455" s="1"/>
      <c r="AC455" s="21" t="s">
        <v>570</v>
      </c>
      <c r="AD455" s="21">
        <v>558.0</v>
      </c>
      <c r="AE455" s="21">
        <v>32.0</v>
      </c>
      <c r="AF455" s="26">
        <v>0.656565656565657</v>
      </c>
      <c r="AG455" s="27">
        <v>0.743661971830986</v>
      </c>
      <c r="AH455" s="36">
        <v>0.724669603524229</v>
      </c>
      <c r="AI455" s="1"/>
      <c r="AJ455" s="1"/>
      <c r="AK455" s="1"/>
      <c r="AL455" s="1"/>
      <c r="AM455" s="1"/>
      <c r="AN455" s="1"/>
      <c r="AO455" s="1">
        <v>20.0</v>
      </c>
      <c r="AP455" s="16">
        <v>0.4114</v>
      </c>
      <c r="AQ455" s="1">
        <v>0.8666842228</v>
      </c>
      <c r="AR455" s="1">
        <v>0.05736441</v>
      </c>
      <c r="AS455" s="1"/>
      <c r="AT455" s="1"/>
      <c r="AU455" s="26">
        <v>0.653225806451613</v>
      </c>
      <c r="AV455" s="1"/>
      <c r="AW455" s="1"/>
      <c r="AX455" s="1"/>
      <c r="AY455" s="1"/>
      <c r="AZ455" s="1"/>
      <c r="BA455" s="1"/>
      <c r="BB455" s="1"/>
      <c r="BC455" s="1"/>
      <c r="BD455" s="1"/>
      <c r="BE455" s="21" t="s">
        <v>570</v>
      </c>
      <c r="BF455" s="21">
        <v>558.0</v>
      </c>
      <c r="BG455" s="21">
        <v>32.0</v>
      </c>
      <c r="BH455" s="26">
        <v>0.656565656565657</v>
      </c>
      <c r="BI455" s="27">
        <v>0.743661971830986</v>
      </c>
      <c r="BJ455" s="30">
        <f t="shared" si="11"/>
        <v>0.730485921</v>
      </c>
      <c r="BK455" s="36">
        <v>0.724669603524229</v>
      </c>
      <c r="BL455" s="31">
        <f t="shared" si="12"/>
        <v>-0.005816317428</v>
      </c>
      <c r="BM455" s="1"/>
      <c r="BN455" s="31">
        <v>1.89711359130151E-4</v>
      </c>
      <c r="BO455" s="1"/>
      <c r="BP455" s="1"/>
      <c r="BQ455" s="1">
        <f t="shared" si="15"/>
        <v>454</v>
      </c>
      <c r="BR455" s="1">
        <f t="shared" si="13"/>
        <v>0.5598027127</v>
      </c>
      <c r="BS455" s="1">
        <v>0.5782312925170068</v>
      </c>
      <c r="BT455" s="1">
        <v>0.7227053140096619</v>
      </c>
      <c r="BU455" s="1">
        <v>0.7047377326565144</v>
      </c>
      <c r="BV455" s="1"/>
      <c r="BW455" s="1"/>
    </row>
    <row r="456" ht="12.0" customHeight="1">
      <c r="A456" s="39"/>
      <c r="B456" s="39"/>
      <c r="C456" s="3" t="s">
        <v>660</v>
      </c>
      <c r="D456" s="3">
        <v>638.0</v>
      </c>
      <c r="E456" s="24">
        <v>37.0</v>
      </c>
      <c r="F456" s="25">
        <v>11.0</v>
      </c>
      <c r="G456" s="24">
        <v>357.0</v>
      </c>
      <c r="H456" s="25">
        <v>66.0</v>
      </c>
      <c r="I456" s="26">
        <f t="shared" si="2"/>
        <v>0.7708333333</v>
      </c>
      <c r="J456" s="27">
        <f t="shared" si="3"/>
        <v>0.8439716312</v>
      </c>
      <c r="K456" s="28">
        <f t="shared" si="4"/>
        <v>0.8365180467</v>
      </c>
      <c r="L456" s="29">
        <f t="shared" si="5"/>
        <v>0.2186836518</v>
      </c>
      <c r="M456" s="10">
        <f t="shared" si="6"/>
        <v>8.8125</v>
      </c>
      <c r="N456" s="30">
        <f t="shared" si="7"/>
        <v>0.8315756644</v>
      </c>
      <c r="O456" s="31">
        <f t="shared" si="8"/>
        <v>0.004942382261</v>
      </c>
      <c r="P456" s="32">
        <f t="shared" si="9"/>
        <v>0.8499955596</v>
      </c>
      <c r="Q456" s="33">
        <f t="shared" si="10"/>
        <v>-0.006023928407</v>
      </c>
      <c r="R456" s="1"/>
      <c r="S456" s="16">
        <v>0.8499955560753591</v>
      </c>
      <c r="T456" s="16">
        <v>0.8439716312056738</v>
      </c>
      <c r="U456" s="16">
        <v>1.9936782362450778E-4</v>
      </c>
      <c r="V456" s="16">
        <v>5.572712417156733E-4</v>
      </c>
      <c r="W456" s="1"/>
      <c r="X456" s="1"/>
      <c r="Y456" s="19"/>
      <c r="Z456" s="19"/>
      <c r="AA456" s="19"/>
      <c r="AB456" s="1"/>
      <c r="AC456" s="21" t="s">
        <v>535</v>
      </c>
      <c r="AD456" s="21">
        <v>476.0</v>
      </c>
      <c r="AE456" s="21">
        <v>32.0</v>
      </c>
      <c r="AF456" s="26">
        <v>0.656934306569343</v>
      </c>
      <c r="AG456" s="27">
        <v>0.643292682926829</v>
      </c>
      <c r="AH456" s="36">
        <v>0.645649432534678</v>
      </c>
      <c r="AI456" s="1"/>
      <c r="AJ456" s="1"/>
      <c r="AK456" s="1"/>
      <c r="AL456" s="1"/>
      <c r="AM456" s="1"/>
      <c r="AN456" s="1"/>
      <c r="AO456" s="1">
        <v>21.0</v>
      </c>
      <c r="AP456" s="16">
        <v>0.4305</v>
      </c>
      <c r="AQ456" s="1">
        <v>0.913968</v>
      </c>
      <c r="AR456" s="1">
        <v>0.0349317985</v>
      </c>
      <c r="AS456" s="1"/>
      <c r="AT456" s="1"/>
      <c r="AU456" s="26">
        <v>0.653225806451613</v>
      </c>
      <c r="AV456" s="1"/>
      <c r="AW456" s="1"/>
      <c r="AX456" s="1"/>
      <c r="AY456" s="1"/>
      <c r="AZ456" s="1"/>
      <c r="BA456" s="1"/>
      <c r="BB456" s="1"/>
      <c r="BC456" s="1"/>
      <c r="BD456" s="1"/>
      <c r="BE456" s="21" t="s">
        <v>535</v>
      </c>
      <c r="BF456" s="21">
        <v>476.0</v>
      </c>
      <c r="BG456" s="21">
        <v>32.0</v>
      </c>
      <c r="BH456" s="26">
        <v>0.656934306569343</v>
      </c>
      <c r="BI456" s="27">
        <v>0.643292682926829</v>
      </c>
      <c r="BJ456" s="30">
        <f t="shared" si="11"/>
        <v>0.6459722805</v>
      </c>
      <c r="BK456" s="36">
        <v>0.645649432534678</v>
      </c>
      <c r="BL456" s="31">
        <f t="shared" si="12"/>
        <v>-0.0003228479507</v>
      </c>
      <c r="BM456" s="1"/>
      <c r="BN456" s="31">
        <v>1.99367823624508E-4</v>
      </c>
      <c r="BO456" s="1"/>
      <c r="BP456" s="1"/>
      <c r="BQ456" s="1">
        <f t="shared" si="15"/>
        <v>455</v>
      </c>
      <c r="BR456" s="1">
        <f t="shared" si="13"/>
        <v>0.5610357583</v>
      </c>
      <c r="BS456" s="1">
        <v>0.6296296296296297</v>
      </c>
      <c r="BT456" s="1">
        <v>0.7184271909363545</v>
      </c>
      <c r="BU456" s="1">
        <v>0.705463858850313</v>
      </c>
      <c r="BV456" s="1"/>
      <c r="BW456" s="1"/>
    </row>
    <row r="457" ht="12.0" customHeight="1">
      <c r="A457" s="39"/>
      <c r="B457" s="39"/>
      <c r="C457" s="3" t="s">
        <v>567</v>
      </c>
      <c r="D457" s="3">
        <v>639.0</v>
      </c>
      <c r="E457" s="24">
        <v>24.0</v>
      </c>
      <c r="F457" s="25">
        <v>15.0</v>
      </c>
      <c r="G457" s="24">
        <v>37.0</v>
      </c>
      <c r="H457" s="25">
        <v>31.0</v>
      </c>
      <c r="I457" s="26">
        <f t="shared" si="2"/>
        <v>0.6153846154</v>
      </c>
      <c r="J457" s="27">
        <f t="shared" si="3"/>
        <v>0.5441176471</v>
      </c>
      <c r="K457" s="28">
        <f t="shared" si="4"/>
        <v>0.5700934579</v>
      </c>
      <c r="L457" s="29">
        <f t="shared" si="5"/>
        <v>0.5140186916</v>
      </c>
      <c r="M457" s="10">
        <f t="shared" si="6"/>
        <v>1.743589744</v>
      </c>
      <c r="N457" s="30">
        <f t="shared" si="7"/>
        <v>0.5551434795</v>
      </c>
      <c r="O457" s="31">
        <f t="shared" si="8"/>
        <v>0.01494997844</v>
      </c>
      <c r="P457" s="32">
        <f t="shared" si="9"/>
        <v>0.5616931327</v>
      </c>
      <c r="Q457" s="33">
        <f t="shared" si="10"/>
        <v>-0.0175754856</v>
      </c>
      <c r="R457" s="1"/>
      <c r="S457" s="16">
        <v>0.5616931304826568</v>
      </c>
      <c r="T457" s="16">
        <v>0.5441176470588235</v>
      </c>
      <c r="U457" s="16">
        <v>2.0401803216374415E-4</v>
      </c>
      <c r="V457" s="16">
        <v>5.724788760560484E-4</v>
      </c>
      <c r="W457" s="1"/>
      <c r="X457" s="1"/>
      <c r="Y457" s="19"/>
      <c r="Z457" s="19"/>
      <c r="AA457" s="19"/>
      <c r="AB457" s="1"/>
      <c r="AC457" s="21" t="s">
        <v>562</v>
      </c>
      <c r="AD457" s="21">
        <v>547.0</v>
      </c>
      <c r="AE457" s="21">
        <v>32.0</v>
      </c>
      <c r="AF457" s="26">
        <v>0.656976744186046</v>
      </c>
      <c r="AG457" s="27">
        <v>0.859633827375763</v>
      </c>
      <c r="AH457" s="36">
        <v>0.833206974981046</v>
      </c>
      <c r="AI457" s="1"/>
      <c r="AJ457" s="1"/>
      <c r="AK457" s="1"/>
      <c r="AL457" s="1"/>
      <c r="AM457" s="1"/>
      <c r="AN457" s="1"/>
      <c r="AO457" s="1">
        <v>22.0</v>
      </c>
      <c r="AP457" s="16">
        <v>0.4496</v>
      </c>
      <c r="AQ457" s="1">
        <v>0.8645409576</v>
      </c>
      <c r="AR457" s="1">
        <v>0.06107839277</v>
      </c>
      <c r="AS457" s="1"/>
      <c r="AT457" s="1"/>
      <c r="AU457" s="26">
        <v>0.654676258992806</v>
      </c>
      <c r="AV457" s="1"/>
      <c r="AW457" s="1"/>
      <c r="AX457" s="1"/>
      <c r="AY457" s="1"/>
      <c r="AZ457" s="1"/>
      <c r="BA457" s="1"/>
      <c r="BB457" s="1"/>
      <c r="BC457" s="1"/>
      <c r="BD457" s="1"/>
      <c r="BE457" s="21" t="s">
        <v>562</v>
      </c>
      <c r="BF457" s="21">
        <v>547.0</v>
      </c>
      <c r="BG457" s="21">
        <v>32.0</v>
      </c>
      <c r="BH457" s="26">
        <v>0.656976744186046</v>
      </c>
      <c r="BI457" s="27">
        <v>0.859633827375763</v>
      </c>
      <c r="BJ457" s="30">
        <f t="shared" si="11"/>
        <v>0.8282566854</v>
      </c>
      <c r="BK457" s="36">
        <v>0.833206974981046</v>
      </c>
      <c r="BL457" s="31">
        <f t="shared" si="12"/>
        <v>0.004950289542</v>
      </c>
      <c r="BM457" s="1"/>
      <c r="BN457" s="31">
        <v>2.04018032163744E-4</v>
      </c>
      <c r="BO457" s="1"/>
      <c r="BP457" s="1"/>
      <c r="BQ457" s="1">
        <f t="shared" si="15"/>
        <v>456</v>
      </c>
      <c r="BR457" s="1">
        <f t="shared" si="13"/>
        <v>0.5622688039</v>
      </c>
      <c r="BS457" s="1">
        <v>0.6688963210702341</v>
      </c>
      <c r="BT457" s="1">
        <v>0.7138686131386861</v>
      </c>
      <c r="BU457" s="1">
        <v>0.7058118633912522</v>
      </c>
      <c r="BV457" s="1"/>
      <c r="BW457" s="1"/>
    </row>
    <row r="458" ht="12.0" customHeight="1">
      <c r="A458" s="39"/>
      <c r="B458" s="39"/>
      <c r="C458" s="3" t="s">
        <v>661</v>
      </c>
      <c r="D458" s="3">
        <v>640.0</v>
      </c>
      <c r="E458" s="24">
        <v>19.0</v>
      </c>
      <c r="F458" s="25">
        <v>6.0</v>
      </c>
      <c r="G458" s="24">
        <v>100.0</v>
      </c>
      <c r="H458" s="25">
        <v>57.0</v>
      </c>
      <c r="I458" s="26">
        <f t="shared" si="2"/>
        <v>0.76</v>
      </c>
      <c r="J458" s="27">
        <f t="shared" si="3"/>
        <v>0.6369426752</v>
      </c>
      <c r="K458" s="28">
        <f t="shared" si="4"/>
        <v>0.6538461538</v>
      </c>
      <c r="L458" s="29">
        <f t="shared" si="5"/>
        <v>0.4175824176</v>
      </c>
      <c r="M458" s="10">
        <f t="shared" si="6"/>
        <v>6.28</v>
      </c>
      <c r="N458" s="30">
        <f t="shared" si="7"/>
        <v>0.6595074655</v>
      </c>
      <c r="O458" s="31">
        <f t="shared" si="8"/>
        <v>-0.005661311677</v>
      </c>
      <c r="P458" s="32">
        <f t="shared" si="9"/>
        <v>0.6300601235</v>
      </c>
      <c r="Q458" s="33">
        <f t="shared" si="10"/>
        <v>0.00688255164</v>
      </c>
      <c r="R458" s="1"/>
      <c r="S458" s="16">
        <v>0.630060120089457</v>
      </c>
      <c r="T458" s="16">
        <v>0.6369426751592356</v>
      </c>
      <c r="U458" s="16">
        <v>2.0651246952585467E-4</v>
      </c>
      <c r="V458" s="16">
        <v>5.774546208506814E-4</v>
      </c>
      <c r="W458" s="1"/>
      <c r="X458" s="1"/>
      <c r="Y458" s="19"/>
      <c r="Z458" s="19"/>
      <c r="AA458" s="19"/>
      <c r="AB458" s="1"/>
      <c r="AC458" s="21" t="s">
        <v>273</v>
      </c>
      <c r="AD458" s="21">
        <v>156.0</v>
      </c>
      <c r="AE458" s="21">
        <v>32.0</v>
      </c>
      <c r="AF458" s="26">
        <v>0.657142857142857</v>
      </c>
      <c r="AG458" s="27">
        <v>0.776951672862453</v>
      </c>
      <c r="AH458" s="36">
        <v>0.752212389380531</v>
      </c>
      <c r="AI458" s="1"/>
      <c r="AJ458" s="1"/>
      <c r="AK458" s="1"/>
      <c r="AL458" s="1"/>
      <c r="AM458" s="1"/>
      <c r="AN458" s="1"/>
      <c r="AO458" s="1">
        <v>23.0</v>
      </c>
      <c r="AP458" s="16">
        <v>0.4692</v>
      </c>
      <c r="AQ458" s="1">
        <v>0.910124959</v>
      </c>
      <c r="AR458" s="1">
        <v>0.039864059</v>
      </c>
      <c r="AS458" s="1"/>
      <c r="AT458" s="1"/>
      <c r="AU458" s="26">
        <v>0.654929577464789</v>
      </c>
      <c r="AV458" s="1"/>
      <c r="AW458" s="1"/>
      <c r="AX458" s="1"/>
      <c r="AY458" s="1"/>
      <c r="AZ458" s="1"/>
      <c r="BA458" s="1"/>
      <c r="BB458" s="1"/>
      <c r="BC458" s="1"/>
      <c r="BD458" s="1"/>
      <c r="BE458" s="21" t="s">
        <v>273</v>
      </c>
      <c r="BF458" s="21">
        <v>156.0</v>
      </c>
      <c r="BG458" s="21">
        <v>32.0</v>
      </c>
      <c r="BH458" s="26">
        <v>0.657142857142857</v>
      </c>
      <c r="BI458" s="27">
        <v>0.776951672862453</v>
      </c>
      <c r="BJ458" s="30">
        <f t="shared" si="11"/>
        <v>0.7586159432</v>
      </c>
      <c r="BK458" s="36">
        <v>0.752212389380531</v>
      </c>
      <c r="BL458" s="31">
        <f t="shared" si="12"/>
        <v>-0.006403553865</v>
      </c>
      <c r="BM458" s="1"/>
      <c r="BN458" s="31">
        <v>2.06512469525855E-4</v>
      </c>
      <c r="BO458" s="1"/>
      <c r="BP458" s="1"/>
      <c r="BQ458" s="1">
        <f t="shared" si="15"/>
        <v>457</v>
      </c>
      <c r="BR458" s="1">
        <f t="shared" si="13"/>
        <v>0.5635018496</v>
      </c>
      <c r="BS458" s="1">
        <v>0.8333333333333334</v>
      </c>
      <c r="BT458" s="1">
        <v>0.6363636363636364</v>
      </c>
      <c r="BU458" s="1">
        <v>0.7058823529411765</v>
      </c>
      <c r="BV458" s="1"/>
      <c r="BW458" s="1"/>
    </row>
    <row r="459" ht="12.0" customHeight="1">
      <c r="A459" s="39"/>
      <c r="B459" s="39"/>
      <c r="C459" s="3" t="s">
        <v>653</v>
      </c>
      <c r="D459" s="3">
        <v>641.0</v>
      </c>
      <c r="E459" s="24">
        <v>81.0</v>
      </c>
      <c r="F459" s="25">
        <v>43.0</v>
      </c>
      <c r="G459" s="24">
        <v>389.0</v>
      </c>
      <c r="H459" s="25">
        <v>167.0</v>
      </c>
      <c r="I459" s="26">
        <f t="shared" si="2"/>
        <v>0.6532258065</v>
      </c>
      <c r="J459" s="27">
        <f t="shared" si="3"/>
        <v>0.6996402878</v>
      </c>
      <c r="K459" s="28">
        <f t="shared" si="4"/>
        <v>0.6911764706</v>
      </c>
      <c r="L459" s="29">
        <f t="shared" si="5"/>
        <v>0.3647058824</v>
      </c>
      <c r="M459" s="10">
        <f t="shared" si="6"/>
        <v>4.483870968</v>
      </c>
      <c r="N459" s="30">
        <f t="shared" si="7"/>
        <v>0.6928858396</v>
      </c>
      <c r="O459" s="31">
        <f t="shared" si="8"/>
        <v>-0.001709369042</v>
      </c>
      <c r="P459" s="32">
        <f t="shared" si="9"/>
        <v>0.6976132258</v>
      </c>
      <c r="Q459" s="33">
        <f t="shared" si="10"/>
        <v>0.002027061963</v>
      </c>
      <c r="R459" s="1"/>
      <c r="S459" s="16">
        <v>0.6976132233352302</v>
      </c>
      <c r="T459" s="16">
        <v>0.6996402877697842</v>
      </c>
      <c r="U459" s="16">
        <v>2.1018963674268587E-4</v>
      </c>
      <c r="V459" s="16">
        <v>5.822521318293861E-4</v>
      </c>
      <c r="W459" s="1"/>
      <c r="X459" s="1"/>
      <c r="Y459" s="19"/>
      <c r="Z459" s="19"/>
      <c r="AA459" s="19"/>
      <c r="AB459" s="1"/>
      <c r="AC459" s="21" t="s">
        <v>573</v>
      </c>
      <c r="AD459" s="21">
        <v>563.0</v>
      </c>
      <c r="AE459" s="21">
        <v>32.0</v>
      </c>
      <c r="AF459" s="26">
        <v>0.658823529411765</v>
      </c>
      <c r="AG459" s="27">
        <v>0.846069868995633</v>
      </c>
      <c r="AH459" s="36">
        <v>0.816758747697974</v>
      </c>
      <c r="AI459" s="1"/>
      <c r="AJ459" s="1"/>
      <c r="AK459" s="1"/>
      <c r="AL459" s="1"/>
      <c r="AM459" s="1"/>
      <c r="AN459" s="1"/>
      <c r="AO459" s="1">
        <v>24.0</v>
      </c>
      <c r="AP459" s="16">
        <v>0.490074</v>
      </c>
      <c r="AQ459" s="1">
        <v>0.8887940143</v>
      </c>
      <c r="AR459" s="1">
        <v>0.0541877987</v>
      </c>
      <c r="AS459" s="1"/>
      <c r="AT459" s="1"/>
      <c r="AU459" s="26">
        <v>0.655172413793103</v>
      </c>
      <c r="AV459" s="1"/>
      <c r="AW459" s="1"/>
      <c r="AX459" s="1"/>
      <c r="AY459" s="1"/>
      <c r="AZ459" s="1"/>
      <c r="BA459" s="1"/>
      <c r="BB459" s="1"/>
      <c r="BC459" s="1"/>
      <c r="BD459" s="1"/>
      <c r="BE459" s="21" t="s">
        <v>573</v>
      </c>
      <c r="BF459" s="21">
        <v>563.0</v>
      </c>
      <c r="BG459" s="21">
        <v>32.0</v>
      </c>
      <c r="BH459" s="26">
        <v>0.658823529411765</v>
      </c>
      <c r="BI459" s="27">
        <v>0.846069868995633</v>
      </c>
      <c r="BJ459" s="30">
        <f t="shared" si="11"/>
        <v>0.8170579108</v>
      </c>
      <c r="BK459" s="36">
        <v>0.816758747697974</v>
      </c>
      <c r="BL459" s="31">
        <f t="shared" si="12"/>
        <v>-0.0002991631078</v>
      </c>
      <c r="BM459" s="1"/>
      <c r="BN459" s="31">
        <v>2.10189636742575E-4</v>
      </c>
      <c r="BO459" s="1"/>
      <c r="BP459" s="1"/>
      <c r="BQ459" s="1">
        <f t="shared" si="15"/>
        <v>458</v>
      </c>
      <c r="BR459" s="1">
        <f t="shared" si="13"/>
        <v>0.5647348952</v>
      </c>
      <c r="BS459" s="1">
        <v>0.6</v>
      </c>
      <c r="BT459" s="1">
        <v>0.7241379310344828</v>
      </c>
      <c r="BU459" s="1">
        <v>0.7058823529411765</v>
      </c>
      <c r="BV459" s="1"/>
      <c r="BW459" s="1"/>
    </row>
    <row r="460" ht="12.0" customHeight="1">
      <c r="A460" s="39"/>
      <c r="B460" s="39"/>
      <c r="C460" s="3" t="s">
        <v>239</v>
      </c>
      <c r="D460" s="3">
        <v>642.0</v>
      </c>
      <c r="E460" s="24">
        <v>35.0</v>
      </c>
      <c r="F460" s="25">
        <v>57.0</v>
      </c>
      <c r="G460" s="24">
        <v>617.0</v>
      </c>
      <c r="H460" s="25">
        <v>363.0</v>
      </c>
      <c r="I460" s="26">
        <f t="shared" si="2"/>
        <v>0.3804347826</v>
      </c>
      <c r="J460" s="27">
        <f t="shared" si="3"/>
        <v>0.6295918367</v>
      </c>
      <c r="K460" s="28">
        <f t="shared" si="4"/>
        <v>0.6082089552</v>
      </c>
      <c r="L460" s="29">
        <f t="shared" si="5"/>
        <v>0.3712686567</v>
      </c>
      <c r="M460" s="10">
        <f t="shared" si="6"/>
        <v>10.65217391</v>
      </c>
      <c r="N460" s="30">
        <f t="shared" si="7"/>
        <v>0.6024644177</v>
      </c>
      <c r="O460" s="31">
        <f t="shared" si="8"/>
        <v>0.005744537551</v>
      </c>
      <c r="P460" s="32">
        <f t="shared" si="9"/>
        <v>0.6360017513</v>
      </c>
      <c r="Q460" s="33">
        <f t="shared" si="10"/>
        <v>-0.00640991455</v>
      </c>
      <c r="R460" s="1"/>
      <c r="S460" s="16">
        <v>0.6360017504961639</v>
      </c>
      <c r="T460" s="16">
        <v>0.6295918367346939</v>
      </c>
      <c r="U460" s="16">
        <v>2.280249480375307E-4</v>
      </c>
      <c r="V460" s="16">
        <v>5.835773216251727E-4</v>
      </c>
      <c r="W460" s="1"/>
      <c r="X460" s="1"/>
      <c r="Y460" s="19"/>
      <c r="Z460" s="19"/>
      <c r="AA460" s="19"/>
      <c r="AB460" s="1"/>
      <c r="AC460" s="21" t="s">
        <v>662</v>
      </c>
      <c r="AD460" s="21">
        <v>1019.0</v>
      </c>
      <c r="AE460" s="21">
        <v>32.0</v>
      </c>
      <c r="AF460" s="26">
        <v>0.659420289855072</v>
      </c>
      <c r="AG460" s="27">
        <v>0.443396226415094</v>
      </c>
      <c r="AH460" s="36">
        <v>0.477272727272727</v>
      </c>
      <c r="AI460" s="1"/>
      <c r="AJ460" s="1"/>
      <c r="AK460" s="1"/>
      <c r="AL460" s="1"/>
      <c r="AM460" s="1"/>
      <c r="AN460" s="1"/>
      <c r="AO460" s="1">
        <v>25.0</v>
      </c>
      <c r="AP460" s="16">
        <v>0.5038</v>
      </c>
      <c r="AQ460" s="1">
        <v>0.8959825504</v>
      </c>
      <c r="AR460" s="1">
        <v>0.05083365</v>
      </c>
      <c r="AS460" s="1"/>
      <c r="AT460" s="26">
        <v>0.661157024793388</v>
      </c>
      <c r="AU460" s="26">
        <v>0.656565656565657</v>
      </c>
      <c r="AV460" s="1"/>
      <c r="AW460" s="1"/>
      <c r="AX460" s="1"/>
      <c r="AY460" s="1"/>
      <c r="AZ460" s="1"/>
      <c r="BA460" s="1"/>
      <c r="BB460" s="1"/>
      <c r="BC460" s="1"/>
      <c r="BD460" s="1"/>
      <c r="BE460" s="21" t="s">
        <v>662</v>
      </c>
      <c r="BF460" s="21">
        <v>1019.0</v>
      </c>
      <c r="BG460" s="21">
        <v>32.0</v>
      </c>
      <c r="BH460" s="26">
        <v>0.659420289855072</v>
      </c>
      <c r="BI460" s="27">
        <v>0.443396226415094</v>
      </c>
      <c r="BJ460" s="30">
        <f t="shared" si="11"/>
        <v>0.4780519464</v>
      </c>
      <c r="BK460" s="36">
        <v>0.477272727272727</v>
      </c>
      <c r="BL460" s="31">
        <f t="shared" si="12"/>
        <v>-0.0007792191159</v>
      </c>
      <c r="BM460" s="1"/>
      <c r="BN460" s="31">
        <v>2.2802494803742E-4</v>
      </c>
      <c r="BO460" s="1"/>
      <c r="BP460" s="1"/>
      <c r="BQ460" s="1">
        <f t="shared" si="15"/>
        <v>459</v>
      </c>
      <c r="BR460" s="1">
        <f t="shared" si="13"/>
        <v>0.5659679408</v>
      </c>
      <c r="BS460" s="1">
        <v>0.6150442477876106</v>
      </c>
      <c r="BT460" s="1">
        <v>0.728042328042328</v>
      </c>
      <c r="BU460" s="1">
        <v>0.7062339880444065</v>
      </c>
      <c r="BV460" s="1"/>
      <c r="BW460" s="1"/>
    </row>
    <row r="461" ht="12.0" customHeight="1">
      <c r="A461" s="39"/>
      <c r="B461" s="39"/>
      <c r="C461" s="3" t="s">
        <v>663</v>
      </c>
      <c r="D461" s="3">
        <v>643.0</v>
      </c>
      <c r="E461" s="24">
        <v>285.0</v>
      </c>
      <c r="F461" s="25">
        <v>28.0</v>
      </c>
      <c r="G461" s="24">
        <v>903.0</v>
      </c>
      <c r="H461" s="25">
        <v>68.0</v>
      </c>
      <c r="I461" s="26">
        <f t="shared" si="2"/>
        <v>0.910543131</v>
      </c>
      <c r="J461" s="27">
        <f t="shared" si="3"/>
        <v>0.929969104</v>
      </c>
      <c r="K461" s="28">
        <f t="shared" si="4"/>
        <v>0.9252336449</v>
      </c>
      <c r="L461" s="29">
        <f t="shared" si="5"/>
        <v>0.2749221184</v>
      </c>
      <c r="M461" s="10">
        <f t="shared" si="6"/>
        <v>3.102236422</v>
      </c>
      <c r="N461" s="30">
        <f t="shared" si="7"/>
        <v>0.9265128406</v>
      </c>
      <c r="O461" s="31">
        <f t="shared" si="8"/>
        <v>-0.001279195758</v>
      </c>
      <c r="P461" s="32">
        <f t="shared" si="9"/>
        <v>0.9283567157</v>
      </c>
      <c r="Q461" s="33">
        <f t="shared" si="10"/>
        <v>0.001612388338</v>
      </c>
      <c r="R461" s="1"/>
      <c r="S461" s="16">
        <v>0.9283567105736275</v>
      </c>
      <c r="T461" s="16">
        <v>0.9299691040164778</v>
      </c>
      <c r="U461" s="16">
        <v>2.3008586310524493E-4</v>
      </c>
      <c r="V461" s="16">
        <v>5.898924555070018E-4</v>
      </c>
      <c r="W461" s="1"/>
      <c r="X461" s="1"/>
      <c r="Y461" s="19"/>
      <c r="Z461" s="19"/>
      <c r="AA461" s="19"/>
      <c r="AB461" s="1"/>
      <c r="AC461" s="21" t="s">
        <v>142</v>
      </c>
      <c r="AD461" s="21">
        <v>62.0</v>
      </c>
      <c r="AE461" s="21">
        <v>32.0</v>
      </c>
      <c r="AF461" s="26">
        <v>0.65945945945946</v>
      </c>
      <c r="AG461" s="27">
        <v>0.719438877755511</v>
      </c>
      <c r="AH461" s="36">
        <v>0.710059171597633</v>
      </c>
      <c r="AI461" s="1"/>
      <c r="AJ461" s="1"/>
      <c r="AK461" s="1"/>
      <c r="AL461" s="1"/>
      <c r="AM461" s="1"/>
      <c r="AN461" s="1"/>
      <c r="AO461" s="1">
        <v>26.0</v>
      </c>
      <c r="AP461" s="16">
        <v>0.5334</v>
      </c>
      <c r="AQ461" s="1">
        <v>0.8816121972</v>
      </c>
      <c r="AR461" s="1">
        <v>0.06314143</v>
      </c>
      <c r="AS461" s="1"/>
      <c r="AT461" s="26">
        <v>0.661764705882353</v>
      </c>
      <c r="AU461" s="26">
        <v>0.656934306569343</v>
      </c>
      <c r="AV461" s="1"/>
      <c r="AW461" s="1"/>
      <c r="AX461" s="1"/>
      <c r="AY461" s="1"/>
      <c r="AZ461" s="1"/>
      <c r="BA461" s="1"/>
      <c r="BB461" s="1"/>
      <c r="BC461" s="1"/>
      <c r="BD461" s="1"/>
      <c r="BE461" s="21" t="s">
        <v>142</v>
      </c>
      <c r="BF461" s="21">
        <v>62.0</v>
      </c>
      <c r="BG461" s="21">
        <v>32.0</v>
      </c>
      <c r="BH461" s="26">
        <v>0.65945945945946</v>
      </c>
      <c r="BI461" s="27">
        <v>0.719438877755511</v>
      </c>
      <c r="BJ461" s="30">
        <f t="shared" si="11"/>
        <v>0.7105057135</v>
      </c>
      <c r="BK461" s="36">
        <v>0.710059171597633</v>
      </c>
      <c r="BL461" s="31">
        <f t="shared" si="12"/>
        <v>-0.0004465419332</v>
      </c>
      <c r="BM461" s="1"/>
      <c r="BN461" s="31">
        <v>2.30085863105134E-4</v>
      </c>
      <c r="BO461" s="1"/>
      <c r="BP461" s="1"/>
      <c r="BQ461" s="1">
        <f t="shared" si="15"/>
        <v>460</v>
      </c>
      <c r="BR461" s="1">
        <f t="shared" si="13"/>
        <v>0.5672009864</v>
      </c>
      <c r="BS461" s="1">
        <v>0.7058823529411765</v>
      </c>
      <c r="BT461" s="1">
        <v>0.7076923076923077</v>
      </c>
      <c r="BU461" s="1">
        <v>0.7074109720885466</v>
      </c>
      <c r="BV461" s="1"/>
      <c r="BW461" s="1"/>
    </row>
    <row r="462" ht="12.0" customHeight="1">
      <c r="A462" s="39"/>
      <c r="B462" s="39"/>
      <c r="C462" s="3" t="s">
        <v>595</v>
      </c>
      <c r="D462" s="3">
        <v>644.0</v>
      </c>
      <c r="E462" s="24">
        <v>114.0</v>
      </c>
      <c r="F462" s="25">
        <v>69.0</v>
      </c>
      <c r="G462" s="24">
        <v>478.0</v>
      </c>
      <c r="H462" s="25">
        <v>191.0</v>
      </c>
      <c r="I462" s="26">
        <f t="shared" si="2"/>
        <v>0.6229508197</v>
      </c>
      <c r="J462" s="27">
        <f t="shared" si="3"/>
        <v>0.7144992526</v>
      </c>
      <c r="K462" s="28">
        <f t="shared" si="4"/>
        <v>0.6948356808</v>
      </c>
      <c r="L462" s="29">
        <f t="shared" si="5"/>
        <v>0.3579812207</v>
      </c>
      <c r="M462" s="10">
        <f t="shared" si="6"/>
        <v>3.655737705</v>
      </c>
      <c r="N462" s="30">
        <f t="shared" si="7"/>
        <v>0.7010993951</v>
      </c>
      <c r="O462" s="31">
        <f t="shared" si="8"/>
        <v>-0.006263714392</v>
      </c>
      <c r="P462" s="32">
        <f t="shared" si="9"/>
        <v>0.707122779</v>
      </c>
      <c r="Q462" s="33">
        <f t="shared" si="10"/>
        <v>0.007376473569</v>
      </c>
      <c r="R462" s="1"/>
      <c r="S462" s="16">
        <v>0.7071227768144817</v>
      </c>
      <c r="T462" s="16">
        <v>0.7144992526158446</v>
      </c>
      <c r="U462" s="16">
        <v>2.3056399953158557E-4</v>
      </c>
      <c r="V462" s="16">
        <v>5.929443654325572E-4</v>
      </c>
      <c r="W462" s="1"/>
      <c r="X462" s="1"/>
      <c r="Y462" s="19"/>
      <c r="Z462" s="19"/>
      <c r="AA462" s="19"/>
      <c r="AB462" s="1"/>
      <c r="AC462" s="21" t="s">
        <v>263</v>
      </c>
      <c r="AD462" s="21">
        <v>149.0</v>
      </c>
      <c r="AE462" s="21">
        <v>33.0</v>
      </c>
      <c r="AF462" s="26">
        <v>0.661157024793388</v>
      </c>
      <c r="AG462" s="27">
        <v>0.811377245508982</v>
      </c>
      <c r="AH462" s="36">
        <v>0.771428571428571</v>
      </c>
      <c r="AI462" s="1"/>
      <c r="AJ462" s="1"/>
      <c r="AK462" s="1"/>
      <c r="AL462" s="1"/>
      <c r="AM462" s="1"/>
      <c r="AN462" s="1"/>
      <c r="AO462" s="1">
        <v>27.0</v>
      </c>
      <c r="AP462" s="16">
        <v>0.5512</v>
      </c>
      <c r="AQ462" s="1">
        <v>0.879255269</v>
      </c>
      <c r="AR462" s="1">
        <v>0.06529619</v>
      </c>
      <c r="AS462" s="1"/>
      <c r="AT462" s="26">
        <v>0.662162162162162</v>
      </c>
      <c r="AU462" s="26">
        <v>0.656976744186046</v>
      </c>
      <c r="AV462" s="1"/>
      <c r="AW462" s="1"/>
      <c r="AX462" s="1"/>
      <c r="AY462" s="1"/>
      <c r="AZ462" s="1"/>
      <c r="BA462" s="1"/>
      <c r="BB462" s="1"/>
      <c r="BC462" s="1"/>
      <c r="BD462" s="1"/>
      <c r="BE462" s="21" t="s">
        <v>263</v>
      </c>
      <c r="BF462" s="21">
        <v>149.0</v>
      </c>
      <c r="BG462" s="21">
        <v>33.0</v>
      </c>
      <c r="BH462" s="26">
        <v>0.661157024793388</v>
      </c>
      <c r="BI462" s="27">
        <v>0.811377245508982</v>
      </c>
      <c r="BJ462" s="30">
        <f t="shared" si="11"/>
        <v>0.7881476439</v>
      </c>
      <c r="BK462" s="36">
        <v>0.771428571428571</v>
      </c>
      <c r="BL462" s="31">
        <f t="shared" si="12"/>
        <v>-0.01671907245</v>
      </c>
      <c r="BM462" s="1"/>
      <c r="BN462" s="31">
        <v>2.30563999531586E-4</v>
      </c>
      <c r="BO462" s="1"/>
      <c r="BP462" s="1"/>
      <c r="BQ462" s="1">
        <f t="shared" si="15"/>
        <v>461</v>
      </c>
      <c r="BR462" s="1">
        <f t="shared" si="13"/>
        <v>0.5684340321</v>
      </c>
      <c r="BS462" s="1">
        <v>0.5806451612903226</v>
      </c>
      <c r="BT462" s="1">
        <v>0.7346938775510204</v>
      </c>
      <c r="BU462" s="1">
        <v>0.7078651685393258</v>
      </c>
      <c r="BV462" s="1"/>
      <c r="BW462" s="1"/>
    </row>
    <row r="463" ht="12.0" customHeight="1">
      <c r="A463" s="39"/>
      <c r="B463" s="39"/>
      <c r="C463" s="3" t="s">
        <v>664</v>
      </c>
      <c r="D463" s="3">
        <v>645.0</v>
      </c>
      <c r="E463" s="24">
        <v>61.0</v>
      </c>
      <c r="F463" s="25">
        <v>29.0</v>
      </c>
      <c r="G463" s="24">
        <v>642.0</v>
      </c>
      <c r="H463" s="25">
        <v>107.0</v>
      </c>
      <c r="I463" s="26">
        <f t="shared" si="2"/>
        <v>0.6777777778</v>
      </c>
      <c r="J463" s="27">
        <f t="shared" si="3"/>
        <v>0.8571428571</v>
      </c>
      <c r="K463" s="28">
        <f t="shared" si="4"/>
        <v>0.8379022646</v>
      </c>
      <c r="L463" s="29">
        <f t="shared" si="5"/>
        <v>0.200238379</v>
      </c>
      <c r="M463" s="10">
        <f t="shared" si="6"/>
        <v>8.322222222</v>
      </c>
      <c r="N463" s="30">
        <f t="shared" si="7"/>
        <v>0.8287698211</v>
      </c>
      <c r="O463" s="31">
        <f t="shared" si="8"/>
        <v>0.00913244355</v>
      </c>
      <c r="P463" s="32">
        <f t="shared" si="9"/>
        <v>0.8680341184</v>
      </c>
      <c r="Q463" s="33">
        <f t="shared" si="10"/>
        <v>-0.01089126122</v>
      </c>
      <c r="R463" s="1"/>
      <c r="S463" s="16">
        <v>0.8680341156905826</v>
      </c>
      <c r="T463" s="16">
        <v>0.8571428571428571</v>
      </c>
      <c r="U463" s="16">
        <v>2.594222027952897E-4</v>
      </c>
      <c r="V463" s="16">
        <v>5.936603801699469E-4</v>
      </c>
      <c r="W463" s="1"/>
      <c r="X463" s="1"/>
      <c r="Y463" s="19"/>
      <c r="Z463" s="19"/>
      <c r="AA463" s="19"/>
      <c r="AB463" s="1"/>
      <c r="AC463" s="21" t="s">
        <v>665</v>
      </c>
      <c r="AD463" s="21">
        <v>851.0</v>
      </c>
      <c r="AE463" s="21">
        <v>33.0</v>
      </c>
      <c r="AF463" s="26">
        <v>0.661764705882353</v>
      </c>
      <c r="AG463" s="27">
        <v>0.811688311688312</v>
      </c>
      <c r="AH463" s="36">
        <v>0.784574468085106</v>
      </c>
      <c r="AI463" s="1"/>
      <c r="AJ463" s="1"/>
      <c r="AK463" s="1"/>
      <c r="AL463" s="1"/>
      <c r="AM463" s="1"/>
      <c r="AN463" s="1"/>
      <c r="AO463" s="1">
        <v>28.0</v>
      </c>
      <c r="AP463" s="16">
        <v>0.572</v>
      </c>
      <c r="AQ463" s="1">
        <v>0.8826589726</v>
      </c>
      <c r="AR463" s="1">
        <v>0.066739582</v>
      </c>
      <c r="AS463" s="1"/>
      <c r="AT463" s="26">
        <v>0.662337662337662</v>
      </c>
      <c r="AU463" s="26">
        <v>0.657142857142857</v>
      </c>
      <c r="AV463" s="1"/>
      <c r="AW463" s="1"/>
      <c r="AX463" s="1"/>
      <c r="AY463" s="1"/>
      <c r="AZ463" s="1"/>
      <c r="BA463" s="1"/>
      <c r="BB463" s="1"/>
      <c r="BC463" s="1"/>
      <c r="BD463" s="1"/>
      <c r="BE463" s="21" t="s">
        <v>665</v>
      </c>
      <c r="BF463" s="21">
        <v>851.0</v>
      </c>
      <c r="BG463" s="21">
        <v>33.0</v>
      </c>
      <c r="BH463" s="26">
        <v>0.661764705882353</v>
      </c>
      <c r="BI463" s="27">
        <v>0.811688311688312</v>
      </c>
      <c r="BJ463" s="30">
        <f t="shared" si="11"/>
        <v>0.7884898336</v>
      </c>
      <c r="BK463" s="36">
        <v>0.784574468085106</v>
      </c>
      <c r="BL463" s="31">
        <f t="shared" si="12"/>
        <v>-0.003915365505</v>
      </c>
      <c r="BM463" s="1"/>
      <c r="BN463" s="31">
        <v>2.59422202795179E-4</v>
      </c>
      <c r="BO463" s="1"/>
      <c r="BP463" s="1"/>
      <c r="BQ463" s="1">
        <f t="shared" si="15"/>
        <v>462</v>
      </c>
      <c r="BR463" s="1">
        <f t="shared" si="13"/>
        <v>0.5696670777</v>
      </c>
      <c r="BS463" s="1">
        <v>0.5483870967741935</v>
      </c>
      <c r="BT463" s="1">
        <v>0.7216358839050132</v>
      </c>
      <c r="BU463" s="1">
        <v>0.7085365853658536</v>
      </c>
      <c r="BV463" s="1"/>
      <c r="BW463" s="1"/>
    </row>
    <row r="464" ht="12.0" customHeight="1">
      <c r="A464" s="39"/>
      <c r="B464" s="39"/>
      <c r="C464" s="3" t="s">
        <v>307</v>
      </c>
      <c r="D464" s="3">
        <v>646.0</v>
      </c>
      <c r="E464" s="24">
        <v>160.0</v>
      </c>
      <c r="F464" s="25">
        <v>211.0</v>
      </c>
      <c r="G464" s="24">
        <v>1473.0</v>
      </c>
      <c r="H464" s="25">
        <v>882.0</v>
      </c>
      <c r="I464" s="26">
        <f t="shared" si="2"/>
        <v>0.4312668464</v>
      </c>
      <c r="J464" s="27">
        <f t="shared" si="3"/>
        <v>0.625477707</v>
      </c>
      <c r="K464" s="28">
        <f t="shared" si="4"/>
        <v>0.5990462216</v>
      </c>
      <c r="L464" s="29">
        <f t="shared" si="5"/>
        <v>0.3822450477</v>
      </c>
      <c r="M464" s="10">
        <f t="shared" si="6"/>
        <v>6.347708895</v>
      </c>
      <c r="N464" s="30">
        <f t="shared" si="7"/>
        <v>0.6026071452</v>
      </c>
      <c r="O464" s="31">
        <f t="shared" si="8"/>
        <v>-0.003560923595</v>
      </c>
      <c r="P464" s="32">
        <f t="shared" si="9"/>
        <v>0.6214601215</v>
      </c>
      <c r="Q464" s="33">
        <f t="shared" si="10"/>
        <v>0.004017585542</v>
      </c>
      <c r="R464" s="1"/>
      <c r="S464" s="16">
        <v>0.6214601204392199</v>
      </c>
      <c r="T464" s="16">
        <v>0.6254777070063694</v>
      </c>
      <c r="U464" s="16">
        <v>2.611560466300178E-4</v>
      </c>
      <c r="V464" s="16">
        <v>6.038460863945216E-4</v>
      </c>
      <c r="W464" s="1"/>
      <c r="X464" s="1"/>
      <c r="Y464" s="19"/>
      <c r="Z464" s="19"/>
      <c r="AA464" s="19"/>
      <c r="AB464" s="1"/>
      <c r="AC464" s="21" t="s">
        <v>666</v>
      </c>
      <c r="AD464" s="21">
        <v>1043.0</v>
      </c>
      <c r="AE464" s="21">
        <v>33.0</v>
      </c>
      <c r="AF464" s="26">
        <v>0.662162162162162</v>
      </c>
      <c r="AG464" s="27">
        <v>0.635157545605307</v>
      </c>
      <c r="AH464" s="36">
        <v>0.642424242424242</v>
      </c>
      <c r="AI464" s="1"/>
      <c r="AJ464" s="1"/>
      <c r="AK464" s="1"/>
      <c r="AL464" s="1"/>
      <c r="AM464" s="1"/>
      <c r="AN464" s="1"/>
      <c r="AO464" s="1">
        <v>29.0</v>
      </c>
      <c r="AP464" s="16">
        <v>0.5908</v>
      </c>
      <c r="AQ464" s="1">
        <v>0.85837334</v>
      </c>
      <c r="AR464" s="1">
        <v>0.08490054</v>
      </c>
      <c r="AS464" s="1"/>
      <c r="AT464" s="26">
        <v>0.662337662337662</v>
      </c>
      <c r="AU464" s="26">
        <v>0.658823529411765</v>
      </c>
      <c r="AV464" s="1"/>
      <c r="AW464" s="1"/>
      <c r="AX464" s="1"/>
      <c r="AY464" s="1"/>
      <c r="AZ464" s="1"/>
      <c r="BA464" s="1"/>
      <c r="BB464" s="1"/>
      <c r="BC464" s="1"/>
      <c r="BD464" s="1"/>
      <c r="BE464" s="21" t="s">
        <v>666</v>
      </c>
      <c r="BF464" s="21">
        <v>1043.0</v>
      </c>
      <c r="BG464" s="21">
        <v>33.0</v>
      </c>
      <c r="BH464" s="26">
        <v>0.662162162162162</v>
      </c>
      <c r="BI464" s="27">
        <v>0.635157545605307</v>
      </c>
      <c r="BJ464" s="30">
        <f t="shared" si="11"/>
        <v>0.639984666</v>
      </c>
      <c r="BK464" s="36">
        <v>0.642424242424242</v>
      </c>
      <c r="BL464" s="31">
        <f t="shared" si="12"/>
        <v>0.002439576434</v>
      </c>
      <c r="BM464" s="1"/>
      <c r="BN464" s="31">
        <v>2.61156046630073E-4</v>
      </c>
      <c r="BO464" s="1"/>
      <c r="BP464" s="1"/>
      <c r="BQ464" s="1">
        <f t="shared" si="15"/>
        <v>463</v>
      </c>
      <c r="BR464" s="1">
        <f t="shared" si="13"/>
        <v>0.5709001233</v>
      </c>
      <c r="BS464" s="1">
        <v>0.6153846153846154</v>
      </c>
      <c r="BT464" s="1">
        <v>0.7231638418079096</v>
      </c>
      <c r="BU464" s="1">
        <v>0.7093596059113301</v>
      </c>
      <c r="BV464" s="1"/>
      <c r="BW464" s="1"/>
    </row>
    <row r="465" ht="12.0" customHeight="1">
      <c r="A465" s="39"/>
      <c r="B465" s="39"/>
      <c r="C465" s="3" t="s">
        <v>416</v>
      </c>
      <c r="D465" s="3">
        <v>649.0</v>
      </c>
      <c r="E465" s="24">
        <v>1.0</v>
      </c>
      <c r="F465" s="25">
        <v>1.0</v>
      </c>
      <c r="G465" s="24">
        <v>18.0</v>
      </c>
      <c r="H465" s="25">
        <v>33.0</v>
      </c>
      <c r="I465" s="26">
        <f t="shared" si="2"/>
        <v>0.5</v>
      </c>
      <c r="J465" s="27">
        <f t="shared" si="3"/>
        <v>0.3529411765</v>
      </c>
      <c r="K465" s="28">
        <f t="shared" si="4"/>
        <v>0.358490566</v>
      </c>
      <c r="L465" s="29">
        <f t="shared" si="5"/>
        <v>0.641509434</v>
      </c>
      <c r="M465" s="10">
        <f t="shared" si="6"/>
        <v>25.5</v>
      </c>
      <c r="N465" s="30">
        <f t="shared" si="7"/>
        <v>0.3713564898</v>
      </c>
      <c r="O465" s="31">
        <f t="shared" si="8"/>
        <v>-0.01286592375</v>
      </c>
      <c r="P465" s="32">
        <f t="shared" si="9"/>
        <v>0.3382035777</v>
      </c>
      <c r="Q465" s="33">
        <f t="shared" si="10"/>
        <v>0.0147375988</v>
      </c>
      <c r="R465" s="1"/>
      <c r="S465" s="16">
        <v>0.3382035762707512</v>
      </c>
      <c r="T465" s="16">
        <v>0.35294117647058826</v>
      </c>
      <c r="U465" s="16">
        <v>2.990169204943327E-4</v>
      </c>
      <c r="V465" s="16">
        <v>6.229191386457611E-4</v>
      </c>
      <c r="W465" s="1"/>
      <c r="X465" s="1"/>
      <c r="Y465" s="19"/>
      <c r="Z465" s="19"/>
      <c r="AA465" s="19"/>
      <c r="AB465" s="1"/>
      <c r="AC465" s="21" t="s">
        <v>372</v>
      </c>
      <c r="AD465" s="21">
        <v>244.0</v>
      </c>
      <c r="AE465" s="21">
        <v>33.0</v>
      </c>
      <c r="AF465" s="26">
        <v>0.662337662337662</v>
      </c>
      <c r="AG465" s="27">
        <v>0.649847094801223</v>
      </c>
      <c r="AH465" s="36">
        <v>0.652227722772277</v>
      </c>
      <c r="AI465" s="1"/>
      <c r="AJ465" s="1"/>
      <c r="AK465" s="1"/>
      <c r="AL465" s="1"/>
      <c r="AM465" s="1"/>
      <c r="AN465" s="1"/>
      <c r="AO465" s="1">
        <v>30.0</v>
      </c>
      <c r="AP465" s="16">
        <v>0.6093</v>
      </c>
      <c r="AQ465" s="1">
        <v>0.8355107622</v>
      </c>
      <c r="AR465" s="1">
        <v>0.10132381</v>
      </c>
      <c r="AS465" s="1"/>
      <c r="AT465" s="26">
        <v>0.662650602409639</v>
      </c>
      <c r="AU465" s="26">
        <v>0.659420289855072</v>
      </c>
      <c r="AV465" s="1"/>
      <c r="AW465" s="1"/>
      <c r="AX465" s="1"/>
      <c r="AY465" s="1"/>
      <c r="AZ465" s="1"/>
      <c r="BA465" s="1"/>
      <c r="BB465" s="1"/>
      <c r="BC465" s="1"/>
      <c r="BD465" s="1"/>
      <c r="BE465" s="21" t="s">
        <v>372</v>
      </c>
      <c r="BF465" s="21">
        <v>244.0</v>
      </c>
      <c r="BG465" s="21">
        <v>33.0</v>
      </c>
      <c r="BH465" s="26">
        <v>0.662337662337662</v>
      </c>
      <c r="BI465" s="27">
        <v>0.649847094801223</v>
      </c>
      <c r="BJ465" s="30">
        <f t="shared" si="11"/>
        <v>0.6523752843</v>
      </c>
      <c r="BK465" s="36">
        <v>0.652227722772277</v>
      </c>
      <c r="BL465" s="31">
        <f t="shared" si="12"/>
        <v>-0.0001475615488</v>
      </c>
      <c r="BM465" s="1"/>
      <c r="BN465" s="31">
        <v>2.99016920494333E-4</v>
      </c>
      <c r="BO465" s="1"/>
      <c r="BP465" s="1"/>
      <c r="BQ465" s="1">
        <f t="shared" si="15"/>
        <v>464</v>
      </c>
      <c r="BR465" s="1">
        <f t="shared" si="13"/>
        <v>0.5721331689</v>
      </c>
      <c r="BS465" s="1">
        <v>0.6470588235294118</v>
      </c>
      <c r="BT465" s="1">
        <v>0.7200720072007201</v>
      </c>
      <c r="BU465" s="1">
        <v>0.7095531587057011</v>
      </c>
      <c r="BV465" s="1"/>
      <c r="BW465" s="1"/>
    </row>
    <row r="466" ht="12.0" customHeight="1">
      <c r="A466" s="39"/>
      <c r="B466" s="39"/>
      <c r="C466" s="3" t="s">
        <v>520</v>
      </c>
      <c r="D466" s="3">
        <v>650.0</v>
      </c>
      <c r="E466" s="24">
        <v>69.0</v>
      </c>
      <c r="F466" s="25">
        <v>51.0</v>
      </c>
      <c r="G466" s="24">
        <v>768.0</v>
      </c>
      <c r="H466" s="25">
        <v>176.0</v>
      </c>
      <c r="I466" s="26">
        <f t="shared" si="2"/>
        <v>0.575</v>
      </c>
      <c r="J466" s="27">
        <f t="shared" si="3"/>
        <v>0.813559322</v>
      </c>
      <c r="K466" s="28">
        <f t="shared" si="4"/>
        <v>0.7866541353</v>
      </c>
      <c r="L466" s="29">
        <f t="shared" si="5"/>
        <v>0.2302631579</v>
      </c>
      <c r="M466" s="10">
        <f t="shared" si="6"/>
        <v>7.866666667</v>
      </c>
      <c r="N466" s="30">
        <f t="shared" si="7"/>
        <v>0.7799831273</v>
      </c>
      <c r="O466" s="31">
        <f t="shared" si="8"/>
        <v>0.006671008012</v>
      </c>
      <c r="P466" s="32">
        <f t="shared" si="9"/>
        <v>0.821330314</v>
      </c>
      <c r="Q466" s="33">
        <f t="shared" si="10"/>
        <v>-0.007770991918</v>
      </c>
      <c r="R466" s="1"/>
      <c r="S466" s="16">
        <v>0.8213303120711468</v>
      </c>
      <c r="T466" s="16">
        <v>0.8135593220338984</v>
      </c>
      <c r="U466" s="16">
        <v>3.1055253815409634E-4</v>
      </c>
      <c r="V466" s="16">
        <v>6.265126280440292E-4</v>
      </c>
      <c r="W466" s="1"/>
      <c r="X466" s="1"/>
      <c r="Y466" s="19"/>
      <c r="Z466" s="19"/>
      <c r="AA466" s="19"/>
      <c r="AB466" s="1"/>
      <c r="AC466" s="21" t="s">
        <v>247</v>
      </c>
      <c r="AD466" s="21">
        <v>133.0</v>
      </c>
      <c r="AE466" s="21">
        <v>33.0</v>
      </c>
      <c r="AF466" s="26">
        <v>0.662337662337662</v>
      </c>
      <c r="AG466" s="27">
        <v>0.800715990453461</v>
      </c>
      <c r="AH466" s="36">
        <v>0.779233870967742</v>
      </c>
      <c r="AI466" s="1"/>
      <c r="AJ466" s="1"/>
      <c r="AK466" s="1"/>
      <c r="AL466" s="1"/>
      <c r="AM466" s="1"/>
      <c r="AN466" s="1"/>
      <c r="AO466" s="1">
        <v>31.0</v>
      </c>
      <c r="AP466" s="16">
        <v>0.6286</v>
      </c>
      <c r="AQ466" s="1">
        <v>0.83970785</v>
      </c>
      <c r="AR466" s="1">
        <v>0.10059418</v>
      </c>
      <c r="AS466" s="1"/>
      <c r="AT466" s="26">
        <v>0.663043478260869</v>
      </c>
      <c r="AU466" s="26">
        <v>0.65945945945946</v>
      </c>
      <c r="AV466" s="1"/>
      <c r="AW466" s="1"/>
      <c r="AX466" s="1"/>
      <c r="AY466" s="1"/>
      <c r="AZ466" s="1"/>
      <c r="BA466" s="1"/>
      <c r="BB466" s="1"/>
      <c r="BC466" s="1"/>
      <c r="BD466" s="1"/>
      <c r="BE466" s="21" t="s">
        <v>247</v>
      </c>
      <c r="BF466" s="21">
        <v>133.0</v>
      </c>
      <c r="BG466" s="21">
        <v>33.0</v>
      </c>
      <c r="BH466" s="26">
        <v>0.662337662337662</v>
      </c>
      <c r="BI466" s="27">
        <v>0.800715990453461</v>
      </c>
      <c r="BJ466" s="30">
        <f t="shared" si="11"/>
        <v>0.7793324397</v>
      </c>
      <c r="BK466" s="36">
        <v>0.779233870967742</v>
      </c>
      <c r="BL466" s="31">
        <f t="shared" si="12"/>
        <v>-0.00009856871282</v>
      </c>
      <c r="BM466" s="1"/>
      <c r="BN466" s="31">
        <v>3.10552538154152E-4</v>
      </c>
      <c r="BO466" s="1"/>
      <c r="BP466" s="1"/>
      <c r="BQ466" s="1">
        <f t="shared" si="15"/>
        <v>465</v>
      </c>
      <c r="BR466" s="1">
        <f t="shared" si="13"/>
        <v>0.5733662145</v>
      </c>
      <c r="BS466" s="1">
        <v>0.6594594594594595</v>
      </c>
      <c r="BT466" s="1">
        <v>0.7194388777555111</v>
      </c>
      <c r="BU466" s="1">
        <v>0.7100591715976331</v>
      </c>
      <c r="BV466" s="1"/>
      <c r="BW466" s="1"/>
    </row>
    <row r="467" ht="12.0" customHeight="1">
      <c r="A467" s="39"/>
      <c r="B467" s="39"/>
      <c r="C467" s="3" t="s">
        <v>667</v>
      </c>
      <c r="D467" s="3">
        <v>652.0</v>
      </c>
      <c r="E467" s="24">
        <v>146.0</v>
      </c>
      <c r="F467" s="25">
        <v>21.0</v>
      </c>
      <c r="G467" s="24">
        <v>583.0</v>
      </c>
      <c r="H467" s="25">
        <v>38.0</v>
      </c>
      <c r="I467" s="26">
        <f t="shared" si="2"/>
        <v>0.874251497</v>
      </c>
      <c r="J467" s="27">
        <f t="shared" si="3"/>
        <v>0.9388083736</v>
      </c>
      <c r="K467" s="28">
        <f t="shared" si="4"/>
        <v>0.9251269036</v>
      </c>
      <c r="L467" s="29">
        <f t="shared" si="5"/>
        <v>0.2335025381</v>
      </c>
      <c r="M467" s="10">
        <f t="shared" si="6"/>
        <v>3.718562874</v>
      </c>
      <c r="N467" s="30">
        <f t="shared" si="7"/>
        <v>0.9265718595</v>
      </c>
      <c r="O467" s="31">
        <f t="shared" si="8"/>
        <v>-0.001444955918</v>
      </c>
      <c r="P467" s="32">
        <f t="shared" si="9"/>
        <v>0.9370030705</v>
      </c>
      <c r="Q467" s="33">
        <f t="shared" si="10"/>
        <v>0.001805303056</v>
      </c>
      <c r="R467" s="1"/>
      <c r="S467" s="16">
        <v>0.9370030658711948</v>
      </c>
      <c r="T467" s="16">
        <v>0.9388083735909822</v>
      </c>
      <c r="U467" s="16">
        <v>3.1156466980242215E-4</v>
      </c>
      <c r="V467" s="16">
        <v>6.355889014729721E-4</v>
      </c>
      <c r="W467" s="1"/>
      <c r="X467" s="1"/>
      <c r="Y467" s="19"/>
      <c r="Z467" s="19"/>
      <c r="AA467" s="19"/>
      <c r="AB467" s="1"/>
      <c r="AC467" s="21" t="s">
        <v>668</v>
      </c>
      <c r="AD467" s="21">
        <v>824.0</v>
      </c>
      <c r="AE467" s="21">
        <v>33.0</v>
      </c>
      <c r="AF467" s="26">
        <v>0.662650602409639</v>
      </c>
      <c r="AG467" s="27">
        <v>0.631701631701632</v>
      </c>
      <c r="AH467" s="36">
        <v>0.63671875</v>
      </c>
      <c r="AI467" s="1"/>
      <c r="AJ467" s="1"/>
      <c r="AK467" s="1"/>
      <c r="AL467" s="1"/>
      <c r="AM467" s="1"/>
      <c r="AN467" s="1"/>
      <c r="AO467" s="1">
        <v>32.0</v>
      </c>
      <c r="AP467" s="16">
        <v>0.6517</v>
      </c>
      <c r="AQ467" s="1">
        <v>0.8428365542</v>
      </c>
      <c r="AR467" s="1">
        <v>0.1027324529</v>
      </c>
      <c r="AS467" s="1"/>
      <c r="AT467" s="26">
        <v>0.664179104477612</v>
      </c>
      <c r="AU467" s="16">
        <f>AVERAGE(AU439:AU466)</f>
        <v>0.6516840211</v>
      </c>
      <c r="AV467" s="1"/>
      <c r="AW467" s="1"/>
      <c r="AX467" s="1"/>
      <c r="AY467" s="1"/>
      <c r="AZ467" s="1"/>
      <c r="BA467" s="1"/>
      <c r="BB467" s="1"/>
      <c r="BC467" s="1"/>
      <c r="BD467" s="1"/>
      <c r="BE467" s="21" t="s">
        <v>668</v>
      </c>
      <c r="BF467" s="21">
        <v>824.0</v>
      </c>
      <c r="BG467" s="21">
        <v>33.0</v>
      </c>
      <c r="BH467" s="26">
        <v>0.662650602409639</v>
      </c>
      <c r="BI467" s="27">
        <v>0.631701631701632</v>
      </c>
      <c r="BJ467" s="30">
        <f t="shared" si="11"/>
        <v>0.6371581844</v>
      </c>
      <c r="BK467" s="36">
        <v>0.63671875</v>
      </c>
      <c r="BL467" s="31">
        <f t="shared" si="12"/>
        <v>-0.0004394343834</v>
      </c>
      <c r="BM467" s="1"/>
      <c r="BN467" s="31">
        <v>3.11564669802311E-4</v>
      </c>
      <c r="BO467" s="1"/>
      <c r="BP467" s="1"/>
      <c r="BQ467" s="1">
        <f t="shared" si="15"/>
        <v>466</v>
      </c>
      <c r="BR467" s="1">
        <f t="shared" si="13"/>
        <v>0.5745992602</v>
      </c>
      <c r="BS467" s="1">
        <v>0.584070796460177</v>
      </c>
      <c r="BT467" s="1">
        <v>0.7261146496815286</v>
      </c>
      <c r="BU467" s="1">
        <v>0.7109004739336493</v>
      </c>
      <c r="BV467" s="1"/>
      <c r="BW467" s="1"/>
    </row>
    <row r="468" ht="12.0" customHeight="1">
      <c r="A468" s="39"/>
      <c r="B468" s="39"/>
      <c r="C468" s="3" t="s">
        <v>669</v>
      </c>
      <c r="D468" s="3">
        <v>659.0</v>
      </c>
      <c r="E468" s="24">
        <v>29.0</v>
      </c>
      <c r="F468" s="25">
        <v>1.0</v>
      </c>
      <c r="G468" s="24">
        <v>103.0</v>
      </c>
      <c r="H468" s="25">
        <v>3.0</v>
      </c>
      <c r="I468" s="26">
        <f t="shared" si="2"/>
        <v>0.9666666667</v>
      </c>
      <c r="J468" s="27">
        <f t="shared" si="3"/>
        <v>0.9716981132</v>
      </c>
      <c r="K468" s="28">
        <f t="shared" si="4"/>
        <v>0.9705882353</v>
      </c>
      <c r="L468" s="29">
        <f t="shared" si="5"/>
        <v>0.2352941176</v>
      </c>
      <c r="M468" s="10">
        <f t="shared" si="6"/>
        <v>3.533333333</v>
      </c>
      <c r="N468" s="30">
        <f t="shared" si="7"/>
        <v>0.9709578741</v>
      </c>
      <c r="O468" s="31">
        <f t="shared" si="8"/>
        <v>-0.0003696387651</v>
      </c>
      <c r="P468" s="32">
        <f t="shared" si="9"/>
        <v>0.9712257113</v>
      </c>
      <c r="Q468" s="33">
        <f t="shared" si="10"/>
        <v>0.000472401932</v>
      </c>
      <c r="R468" s="1"/>
      <c r="S468" s="16">
        <v>0.9712257054424369</v>
      </c>
      <c r="T468" s="16">
        <v>0.9716981132075472</v>
      </c>
      <c r="U468" s="16">
        <v>3.1405526884287216E-4</v>
      </c>
      <c r="V468" s="16">
        <v>6.658526106787521E-4</v>
      </c>
      <c r="W468" s="1"/>
      <c r="X468" s="1"/>
      <c r="Y468" s="19"/>
      <c r="Z468" s="19"/>
      <c r="AA468" s="19"/>
      <c r="AB468" s="1"/>
      <c r="AC468" s="21" t="s">
        <v>29</v>
      </c>
      <c r="AD468" s="21">
        <v>1.0</v>
      </c>
      <c r="AE468" s="21">
        <v>33.0</v>
      </c>
      <c r="AF468" s="26">
        <v>0.663043478260869</v>
      </c>
      <c r="AG468" s="27">
        <v>0.874551971326165</v>
      </c>
      <c r="AH468" s="36">
        <v>0.822102425876011</v>
      </c>
      <c r="AI468" s="1"/>
      <c r="AJ468" s="1"/>
      <c r="AK468" s="1"/>
      <c r="AL468" s="1"/>
      <c r="AM468" s="1"/>
      <c r="AN468" s="1"/>
      <c r="AO468" s="1">
        <v>33.0</v>
      </c>
      <c r="AP468" s="16">
        <v>0.6691</v>
      </c>
      <c r="AQ468" s="1">
        <v>0.839758711</v>
      </c>
      <c r="AR468" s="1">
        <v>0.1062267003</v>
      </c>
      <c r="AS468" s="1"/>
      <c r="AT468" s="26">
        <v>0.664179104477612</v>
      </c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21" t="s">
        <v>29</v>
      </c>
      <c r="BF468" s="21">
        <v>1.0</v>
      </c>
      <c r="BG468" s="21">
        <v>33.0</v>
      </c>
      <c r="BH468" s="26">
        <v>0.663043478260869</v>
      </c>
      <c r="BI468" s="27">
        <v>0.874551971326165</v>
      </c>
      <c r="BJ468" s="30">
        <f t="shared" si="11"/>
        <v>0.8415509358</v>
      </c>
      <c r="BK468" s="36">
        <v>0.822102425876011</v>
      </c>
      <c r="BL468" s="31">
        <f t="shared" si="12"/>
        <v>-0.0194485099</v>
      </c>
      <c r="BM468" s="1"/>
      <c r="BN468" s="31">
        <v>3.14055268842872E-4</v>
      </c>
      <c r="BO468" s="1"/>
      <c r="BP468" s="1"/>
      <c r="BQ468" s="1">
        <f t="shared" si="15"/>
        <v>467</v>
      </c>
      <c r="BR468" s="1">
        <f t="shared" si="13"/>
        <v>0.5758323058</v>
      </c>
      <c r="BS468" s="1">
        <v>0.5990990990990991</v>
      </c>
      <c r="BT468" s="1">
        <v>0.724676724137931</v>
      </c>
      <c r="BU468" s="1">
        <v>0.7112608277189605</v>
      </c>
      <c r="BV468" s="1"/>
      <c r="BW468" s="1"/>
    </row>
    <row r="469" ht="12.0" customHeight="1">
      <c r="A469" s="39"/>
      <c r="B469" s="39"/>
      <c r="C469" s="3" t="s">
        <v>670</v>
      </c>
      <c r="D469" s="3">
        <v>660.0</v>
      </c>
      <c r="E469" s="24">
        <v>22.0</v>
      </c>
      <c r="F469" s="25">
        <v>1.0</v>
      </c>
      <c r="G469" s="24">
        <v>106.0</v>
      </c>
      <c r="H469" s="25">
        <v>8.0</v>
      </c>
      <c r="I469" s="26">
        <f t="shared" si="2"/>
        <v>0.9565217391</v>
      </c>
      <c r="J469" s="27">
        <f t="shared" si="3"/>
        <v>0.9298245614</v>
      </c>
      <c r="K469" s="28">
        <f t="shared" si="4"/>
        <v>0.9343065693</v>
      </c>
      <c r="L469" s="29">
        <f t="shared" si="5"/>
        <v>0.2189781022</v>
      </c>
      <c r="M469" s="10">
        <f t="shared" si="6"/>
        <v>4.956521739</v>
      </c>
      <c r="N469" s="30">
        <f t="shared" si="7"/>
        <v>0.9359762668</v>
      </c>
      <c r="O469" s="31">
        <f t="shared" si="8"/>
        <v>-0.001669697424</v>
      </c>
      <c r="P469" s="32">
        <f t="shared" si="9"/>
        <v>0.9276960257</v>
      </c>
      <c r="Q469" s="33">
        <f t="shared" si="10"/>
        <v>0.00212853568</v>
      </c>
      <c r="R469" s="1"/>
      <c r="S469" s="16">
        <v>0.9276960200260962</v>
      </c>
      <c r="T469" s="16">
        <v>0.9298245614035088</v>
      </c>
      <c r="U469" s="16">
        <v>3.1475838293226754E-4</v>
      </c>
      <c r="V469" s="16">
        <v>6.66767399638224E-4</v>
      </c>
      <c r="W469" s="1"/>
      <c r="X469" s="1"/>
      <c r="Y469" s="19"/>
      <c r="Z469" s="19"/>
      <c r="AA469" s="19"/>
      <c r="AB469" s="1"/>
      <c r="AC469" s="21" t="s">
        <v>344</v>
      </c>
      <c r="AD469" s="21">
        <v>220.0</v>
      </c>
      <c r="AE469" s="21">
        <v>33.0</v>
      </c>
      <c r="AF469" s="26">
        <v>0.664179104477612</v>
      </c>
      <c r="AG469" s="27">
        <v>0.671717171717172</v>
      </c>
      <c r="AH469" s="36">
        <v>0.669811320754717</v>
      </c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26">
        <v>0.665835411471322</v>
      </c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21" t="s">
        <v>344</v>
      </c>
      <c r="BF469" s="21">
        <v>220.0</v>
      </c>
      <c r="BG469" s="21">
        <v>33.0</v>
      </c>
      <c r="BH469" s="26">
        <v>0.664179104477612</v>
      </c>
      <c r="BI469" s="27">
        <v>0.671717171717172</v>
      </c>
      <c r="BJ469" s="30">
        <f t="shared" si="11"/>
        <v>0.6710737995</v>
      </c>
      <c r="BK469" s="36">
        <v>0.669811320754717</v>
      </c>
      <c r="BL469" s="31">
        <f t="shared" si="12"/>
        <v>-0.001262478706</v>
      </c>
      <c r="BM469" s="1"/>
      <c r="BN469" s="31">
        <v>3.14758382932379E-4</v>
      </c>
      <c r="BO469" s="1"/>
      <c r="BP469" s="1"/>
      <c r="BQ469" s="1">
        <f t="shared" si="15"/>
        <v>468</v>
      </c>
      <c r="BR469" s="1">
        <f t="shared" si="13"/>
        <v>0.5770653514</v>
      </c>
      <c r="BS469" s="1">
        <v>0.6981132075471698</v>
      </c>
      <c r="BT469" s="1">
        <v>0.7140618879749314</v>
      </c>
      <c r="BU469" s="1">
        <v>0.7120383036935705</v>
      </c>
      <c r="BV469" s="1"/>
      <c r="BW469" s="1"/>
    </row>
    <row r="470" ht="12.0" customHeight="1">
      <c r="A470" s="39"/>
      <c r="B470" s="39"/>
      <c r="C470" s="3" t="s">
        <v>671</v>
      </c>
      <c r="D470" s="3">
        <v>661.0</v>
      </c>
      <c r="E470" s="24">
        <v>88.0</v>
      </c>
      <c r="F470" s="25">
        <v>43.0</v>
      </c>
      <c r="G470" s="24">
        <v>1135.0</v>
      </c>
      <c r="H470" s="25">
        <v>317.0</v>
      </c>
      <c r="I470" s="26">
        <f t="shared" si="2"/>
        <v>0.6717557252</v>
      </c>
      <c r="J470" s="27">
        <f t="shared" si="3"/>
        <v>0.7816804408</v>
      </c>
      <c r="K470" s="28">
        <f t="shared" si="4"/>
        <v>0.7725837018</v>
      </c>
      <c r="L470" s="29">
        <f t="shared" si="5"/>
        <v>0.2558433354</v>
      </c>
      <c r="M470" s="10">
        <f t="shared" si="6"/>
        <v>11.08396947</v>
      </c>
      <c r="N470" s="30">
        <f t="shared" si="7"/>
        <v>0.7646332292</v>
      </c>
      <c r="O470" s="31">
        <f t="shared" si="8"/>
        <v>0.00795047266</v>
      </c>
      <c r="P470" s="32">
        <f t="shared" si="9"/>
        <v>0.7911489031</v>
      </c>
      <c r="Q470" s="33">
        <f t="shared" si="10"/>
        <v>-0.009468462321</v>
      </c>
      <c r="R470" s="1"/>
      <c r="S470" s="16">
        <v>0.7911489004678339</v>
      </c>
      <c r="T470" s="16">
        <v>0.7816804407713499</v>
      </c>
      <c r="U470" s="16">
        <v>3.1715218670502754E-4</v>
      </c>
      <c r="V470" s="16">
        <v>6.86690074129026E-4</v>
      </c>
      <c r="W470" s="1"/>
      <c r="X470" s="1"/>
      <c r="Y470" s="19"/>
      <c r="Z470" s="19"/>
      <c r="AA470" s="19"/>
      <c r="AB470" s="1"/>
      <c r="AC470" s="21" t="s">
        <v>672</v>
      </c>
      <c r="AD470" s="21">
        <v>705.0</v>
      </c>
      <c r="AE470" s="21">
        <v>33.0</v>
      </c>
      <c r="AF470" s="26">
        <v>0.664179104477612</v>
      </c>
      <c r="AG470" s="27">
        <v>0.728241563055062</v>
      </c>
      <c r="AH470" s="36">
        <v>0.715925394548063</v>
      </c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26">
        <v>0.666666666666667</v>
      </c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21" t="s">
        <v>672</v>
      </c>
      <c r="BF470" s="21">
        <v>705.0</v>
      </c>
      <c r="BG470" s="21">
        <v>33.0</v>
      </c>
      <c r="BH470" s="26">
        <v>0.664179104477612</v>
      </c>
      <c r="BI470" s="27">
        <v>0.728241563055062</v>
      </c>
      <c r="BJ470" s="30">
        <f t="shared" si="11"/>
        <v>0.7186192491</v>
      </c>
      <c r="BK470" s="36">
        <v>0.715925394548063</v>
      </c>
      <c r="BL470" s="31">
        <f t="shared" si="12"/>
        <v>-0.002693854504</v>
      </c>
      <c r="BM470" s="1"/>
      <c r="BN470" s="31">
        <v>3.17152186704917E-4</v>
      </c>
      <c r="BO470" s="1"/>
      <c r="BP470" s="1"/>
      <c r="BQ470" s="1">
        <f t="shared" si="15"/>
        <v>469</v>
      </c>
      <c r="BR470" s="1">
        <f t="shared" si="13"/>
        <v>0.578298397</v>
      </c>
      <c r="BS470" s="1">
        <v>0.5531914893617021</v>
      </c>
      <c r="BT470" s="1">
        <v>0.7447257383966245</v>
      </c>
      <c r="BU470" s="1">
        <v>0.7130281690140845</v>
      </c>
      <c r="BV470" s="1"/>
      <c r="BW470" s="1"/>
    </row>
    <row r="471" ht="12.0" customHeight="1">
      <c r="A471" s="39"/>
      <c r="B471" s="39"/>
      <c r="C471" s="3" t="s">
        <v>199</v>
      </c>
      <c r="D471" s="3">
        <v>663.0</v>
      </c>
      <c r="E471" s="24">
        <v>4.0</v>
      </c>
      <c r="F471" s="25">
        <v>7.0</v>
      </c>
      <c r="G471" s="24">
        <v>65.0</v>
      </c>
      <c r="H471" s="25">
        <v>89.0</v>
      </c>
      <c r="I471" s="26">
        <f t="shared" si="2"/>
        <v>0.3636363636</v>
      </c>
      <c r="J471" s="27">
        <f t="shared" si="3"/>
        <v>0.4220779221</v>
      </c>
      <c r="K471" s="28">
        <f t="shared" si="4"/>
        <v>0.4181818182</v>
      </c>
      <c r="L471" s="29">
        <f t="shared" si="5"/>
        <v>0.5636363636</v>
      </c>
      <c r="M471" s="10">
        <f t="shared" si="6"/>
        <v>14</v>
      </c>
      <c r="N471" s="30">
        <f t="shared" si="7"/>
        <v>0.4147695684</v>
      </c>
      <c r="O471" s="31">
        <f t="shared" si="8"/>
        <v>0.00341224978</v>
      </c>
      <c r="P471" s="32">
        <f t="shared" si="9"/>
        <v>0.4258716099</v>
      </c>
      <c r="Q471" s="33">
        <f t="shared" si="10"/>
        <v>-0.003793687849</v>
      </c>
      <c r="R471" s="1"/>
      <c r="S471" s="16">
        <v>0.4258716092089074</v>
      </c>
      <c r="T471" s="16">
        <v>0.42207792207792205</v>
      </c>
      <c r="U471" s="16">
        <v>3.244403419860875E-4</v>
      </c>
      <c r="V471" s="16">
        <v>7.107820000806786E-4</v>
      </c>
      <c r="W471" s="1"/>
      <c r="X471" s="1"/>
      <c r="Y471" s="19"/>
      <c r="Z471" s="19"/>
      <c r="AA471" s="19"/>
      <c r="AB471" s="1"/>
      <c r="AC471" s="21" t="s">
        <v>673</v>
      </c>
      <c r="AD471" s="21">
        <v>918.0</v>
      </c>
      <c r="AE471" s="21">
        <v>33.0</v>
      </c>
      <c r="AF471" s="26">
        <v>0.665835411471322</v>
      </c>
      <c r="AG471" s="27">
        <v>0.781811085089774</v>
      </c>
      <c r="AH471" s="36">
        <v>0.766115423557206</v>
      </c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26">
        <v>0.666666666666667</v>
      </c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21" t="s">
        <v>673</v>
      </c>
      <c r="BF471" s="21">
        <v>918.0</v>
      </c>
      <c r="BG471" s="21">
        <v>33.0</v>
      </c>
      <c r="BH471" s="26">
        <v>0.665835411471322</v>
      </c>
      <c r="BI471" s="27">
        <v>0.781811085089774</v>
      </c>
      <c r="BJ471" s="30">
        <f t="shared" si="11"/>
        <v>0.7639099653</v>
      </c>
      <c r="BK471" s="36">
        <v>0.766115423557206</v>
      </c>
      <c r="BL471" s="31">
        <f t="shared" si="12"/>
        <v>0.002205458249</v>
      </c>
      <c r="BM471" s="1"/>
      <c r="BN471" s="31">
        <v>3.24440341985976E-4</v>
      </c>
      <c r="BO471" s="1"/>
      <c r="BP471" s="1"/>
      <c r="BQ471" s="1">
        <f t="shared" si="15"/>
        <v>470</v>
      </c>
      <c r="BR471" s="1">
        <f t="shared" si="13"/>
        <v>0.5795314427</v>
      </c>
      <c r="BS471" s="1">
        <v>0.5374449339207048</v>
      </c>
      <c r="BT471" s="1">
        <v>0.7415654520917678</v>
      </c>
      <c r="BU471" s="1">
        <v>0.7144528964306612</v>
      </c>
      <c r="BV471" s="1"/>
      <c r="BW471" s="1"/>
    </row>
    <row r="472" ht="12.0" customHeight="1">
      <c r="A472" s="39"/>
      <c r="B472" s="39"/>
      <c r="C472" s="3" t="s">
        <v>674</v>
      </c>
      <c r="D472" s="3">
        <v>665.0</v>
      </c>
      <c r="E472" s="24">
        <v>156.0</v>
      </c>
      <c r="F472" s="25">
        <v>57.0</v>
      </c>
      <c r="G472" s="24">
        <v>1325.0</v>
      </c>
      <c r="H472" s="25">
        <v>251.0</v>
      </c>
      <c r="I472" s="26">
        <f t="shared" si="2"/>
        <v>0.7323943662</v>
      </c>
      <c r="J472" s="27">
        <f t="shared" si="3"/>
        <v>0.8407360406</v>
      </c>
      <c r="K472" s="28">
        <f t="shared" si="4"/>
        <v>0.8278367803</v>
      </c>
      <c r="L472" s="29">
        <f t="shared" si="5"/>
        <v>0.2275013974</v>
      </c>
      <c r="M472" s="10">
        <f t="shared" si="6"/>
        <v>7.399061033</v>
      </c>
      <c r="N472" s="30">
        <f t="shared" si="7"/>
        <v>0.8227937723</v>
      </c>
      <c r="O472" s="31">
        <f t="shared" si="8"/>
        <v>0.005043008064</v>
      </c>
      <c r="P472" s="32">
        <f t="shared" si="9"/>
        <v>0.8468272517</v>
      </c>
      <c r="Q472" s="33">
        <f t="shared" si="10"/>
        <v>-0.006091211129</v>
      </c>
      <c r="R472" s="1"/>
      <c r="S472" s="16">
        <v>0.8468272485733563</v>
      </c>
      <c r="T472" s="16">
        <v>0.8407360406091371</v>
      </c>
      <c r="U472" s="16">
        <v>3.3212172423846553E-4</v>
      </c>
      <c r="V472" s="16">
        <v>7.14535284804585E-4</v>
      </c>
      <c r="W472" s="1"/>
      <c r="X472" s="1"/>
      <c r="Y472" s="19"/>
      <c r="Z472" s="19"/>
      <c r="AA472" s="19"/>
      <c r="AB472" s="1"/>
      <c r="AC472" s="21" t="s">
        <v>538</v>
      </c>
      <c r="AD472" s="21">
        <v>489.0</v>
      </c>
      <c r="AE472" s="21">
        <v>33.0</v>
      </c>
      <c r="AF472" s="26">
        <v>0.666666666666667</v>
      </c>
      <c r="AG472" s="27">
        <v>0.235294117647059</v>
      </c>
      <c r="AH472" s="36">
        <v>0.3</v>
      </c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26">
        <v>0.666666666666667</v>
      </c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21" t="s">
        <v>538</v>
      </c>
      <c r="BF472" s="21">
        <v>489.0</v>
      </c>
      <c r="BG472" s="21">
        <v>33.0</v>
      </c>
      <c r="BH472" s="26">
        <v>0.666666666666667</v>
      </c>
      <c r="BI472" s="27">
        <v>0.235294117647059</v>
      </c>
      <c r="BJ472" s="30">
        <f t="shared" si="11"/>
        <v>0.3045875527</v>
      </c>
      <c r="BK472" s="36">
        <v>0.3</v>
      </c>
      <c r="BL472" s="31">
        <f t="shared" si="12"/>
        <v>-0.004587552744</v>
      </c>
      <c r="BM472" s="1"/>
      <c r="BN472" s="31">
        <v>3.32121724238466E-4</v>
      </c>
      <c r="BO472" s="1"/>
      <c r="BP472" s="1"/>
      <c r="BQ472" s="1">
        <f t="shared" si="15"/>
        <v>471</v>
      </c>
      <c r="BR472" s="1">
        <f t="shared" si="13"/>
        <v>0.5807644883</v>
      </c>
      <c r="BS472" s="1">
        <v>0.6805555555555556</v>
      </c>
      <c r="BT472" s="1">
        <v>0.7216946676406136</v>
      </c>
      <c r="BU472" s="1">
        <v>0.7145443572721787</v>
      </c>
      <c r="BV472" s="1"/>
      <c r="BW472" s="1"/>
    </row>
    <row r="473" ht="12.0" customHeight="1">
      <c r="A473" s="39"/>
      <c r="B473" s="39"/>
      <c r="C473" s="3" t="s">
        <v>675</v>
      </c>
      <c r="D473" s="3">
        <v>666.0</v>
      </c>
      <c r="E473" s="24">
        <v>97.0</v>
      </c>
      <c r="F473" s="25">
        <v>29.0</v>
      </c>
      <c r="G473" s="24">
        <v>1114.0</v>
      </c>
      <c r="H473" s="25">
        <v>241.0</v>
      </c>
      <c r="I473" s="26">
        <f t="shared" si="2"/>
        <v>0.7698412698</v>
      </c>
      <c r="J473" s="27">
        <f t="shared" si="3"/>
        <v>0.8221402214</v>
      </c>
      <c r="K473" s="28">
        <f t="shared" si="4"/>
        <v>0.8176907495</v>
      </c>
      <c r="L473" s="29">
        <f t="shared" si="5"/>
        <v>0.2282241729</v>
      </c>
      <c r="M473" s="10">
        <f t="shared" si="6"/>
        <v>10.75396825</v>
      </c>
      <c r="N473" s="30">
        <f t="shared" si="7"/>
        <v>0.8134954279</v>
      </c>
      <c r="O473" s="31">
        <f t="shared" si="8"/>
        <v>0.004195321596</v>
      </c>
      <c r="P473" s="32">
        <f t="shared" si="9"/>
        <v>0.82725241</v>
      </c>
      <c r="Q473" s="33">
        <f t="shared" si="10"/>
        <v>-0.005112188557</v>
      </c>
      <c r="R473" s="1"/>
      <c r="S473" s="16">
        <v>0.8272524064313377</v>
      </c>
      <c r="T473" s="16">
        <v>0.822140221402214</v>
      </c>
      <c r="U473" s="16">
        <v>3.374506473133865E-4</v>
      </c>
      <c r="V473" s="16">
        <v>7.22296658694721E-4</v>
      </c>
      <c r="W473" s="1"/>
      <c r="X473" s="1"/>
      <c r="Y473" s="19"/>
      <c r="Z473" s="19"/>
      <c r="AA473" s="19"/>
      <c r="AB473" s="1"/>
      <c r="AC473" s="21" t="s">
        <v>676</v>
      </c>
      <c r="AD473" s="21">
        <v>839.0</v>
      </c>
      <c r="AE473" s="21">
        <v>33.0</v>
      </c>
      <c r="AF473" s="26">
        <v>0.666666666666667</v>
      </c>
      <c r="AG473" s="27">
        <v>0.533333333333333</v>
      </c>
      <c r="AH473" s="36">
        <v>0.541666666666667</v>
      </c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26">
        <v>0.666666666666667</v>
      </c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21" t="s">
        <v>676</v>
      </c>
      <c r="BF473" s="21">
        <v>839.0</v>
      </c>
      <c r="BG473" s="21">
        <v>33.0</v>
      </c>
      <c r="BH473" s="26">
        <v>0.666666666666667</v>
      </c>
      <c r="BI473" s="27">
        <v>0.533333333333333</v>
      </c>
      <c r="BJ473" s="30">
        <f t="shared" si="11"/>
        <v>0.5551391867</v>
      </c>
      <c r="BK473" s="36">
        <v>0.541666666666667</v>
      </c>
      <c r="BL473" s="31">
        <f t="shared" si="12"/>
        <v>-0.01347252006</v>
      </c>
      <c r="BM473" s="1"/>
      <c r="BN473" s="31">
        <v>3.37450647313386E-4</v>
      </c>
      <c r="BO473" s="1"/>
      <c r="BP473" s="1"/>
      <c r="BQ473" s="1">
        <f t="shared" si="15"/>
        <v>472</v>
      </c>
      <c r="BR473" s="1">
        <f t="shared" si="13"/>
        <v>0.5819975339</v>
      </c>
      <c r="BS473" s="1">
        <v>0.5914396887159533</v>
      </c>
      <c r="BT473" s="1">
        <v>0.7377049180327869</v>
      </c>
      <c r="BU473" s="1">
        <v>0.7150602409638555</v>
      </c>
      <c r="BV473" s="1"/>
      <c r="BW473" s="1"/>
    </row>
    <row r="474" ht="12.0" customHeight="1">
      <c r="A474" s="39"/>
      <c r="B474" s="39"/>
      <c r="C474" s="3" t="s">
        <v>677</v>
      </c>
      <c r="D474" s="3">
        <v>668.0</v>
      </c>
      <c r="E474" s="24">
        <v>175.0</v>
      </c>
      <c r="F474" s="25">
        <v>84.0</v>
      </c>
      <c r="G474" s="24">
        <v>2320.0</v>
      </c>
      <c r="H474" s="25">
        <v>535.0</v>
      </c>
      <c r="I474" s="26">
        <f t="shared" si="2"/>
        <v>0.6756756757</v>
      </c>
      <c r="J474" s="27">
        <f t="shared" si="3"/>
        <v>0.8126094571</v>
      </c>
      <c r="K474" s="28">
        <f t="shared" si="4"/>
        <v>0.8012202954</v>
      </c>
      <c r="L474" s="29">
        <f t="shared" si="5"/>
        <v>0.228002569</v>
      </c>
      <c r="M474" s="10">
        <f t="shared" si="6"/>
        <v>11.02316602</v>
      </c>
      <c r="N474" s="30">
        <f t="shared" si="7"/>
        <v>0.7911388056</v>
      </c>
      <c r="O474" s="31">
        <f t="shared" si="8"/>
        <v>0.01008148981</v>
      </c>
      <c r="P474" s="32">
        <f t="shared" si="9"/>
        <v>0.8246266969</v>
      </c>
      <c r="Q474" s="33">
        <f t="shared" si="10"/>
        <v>-0.01201723979</v>
      </c>
      <c r="R474" s="1"/>
      <c r="S474" s="16">
        <v>0.8246266942220378</v>
      </c>
      <c r="T474" s="16">
        <v>0.8126094570928196</v>
      </c>
      <c r="U474" s="16">
        <v>3.432365171136542E-4</v>
      </c>
      <c r="V474" s="16">
        <v>7.432634902264645E-4</v>
      </c>
      <c r="W474" s="1"/>
      <c r="X474" s="1"/>
      <c r="Y474" s="19"/>
      <c r="Z474" s="19"/>
      <c r="AA474" s="19"/>
      <c r="AB474" s="1"/>
      <c r="AC474" s="21" t="s">
        <v>678</v>
      </c>
      <c r="AD474" s="21">
        <v>998.0</v>
      </c>
      <c r="AE474" s="21">
        <v>33.0</v>
      </c>
      <c r="AF474" s="26">
        <v>0.666666666666667</v>
      </c>
      <c r="AG474" s="27">
        <v>0.6</v>
      </c>
      <c r="AH474" s="36">
        <v>0.607142857142857</v>
      </c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26">
        <v>0.666666666666667</v>
      </c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21" t="s">
        <v>678</v>
      </c>
      <c r="BF474" s="21">
        <v>998.0</v>
      </c>
      <c r="BG474" s="21">
        <v>33.0</v>
      </c>
      <c r="BH474" s="26">
        <v>0.666666666666667</v>
      </c>
      <c r="BI474" s="27">
        <v>0.6</v>
      </c>
      <c r="BJ474" s="30">
        <f t="shared" si="11"/>
        <v>0.6111836312</v>
      </c>
      <c r="BK474" s="36">
        <v>0.607142857142857</v>
      </c>
      <c r="BL474" s="31">
        <f t="shared" si="12"/>
        <v>-0.004040774033</v>
      </c>
      <c r="BM474" s="1"/>
      <c r="BN474" s="31">
        <v>3.43236517113654E-4</v>
      </c>
      <c r="BO474" s="1"/>
      <c r="BP474" s="1"/>
      <c r="BQ474" s="1">
        <f t="shared" si="15"/>
        <v>473</v>
      </c>
      <c r="BR474" s="1">
        <f t="shared" si="13"/>
        <v>0.5832305795</v>
      </c>
      <c r="BS474" s="1">
        <v>0.664179104477612</v>
      </c>
      <c r="BT474" s="1">
        <v>0.7282415630550622</v>
      </c>
      <c r="BU474" s="1">
        <v>0.7159253945480631</v>
      </c>
      <c r="BV474" s="1"/>
      <c r="BW474" s="1"/>
    </row>
    <row r="475" ht="12.0" customHeight="1">
      <c r="A475" s="39"/>
      <c r="B475" s="39"/>
      <c r="C475" s="3" t="s">
        <v>679</v>
      </c>
      <c r="D475" s="3">
        <v>669.0</v>
      </c>
      <c r="E475" s="24">
        <v>6.0</v>
      </c>
      <c r="F475" s="25">
        <v>2.0</v>
      </c>
      <c r="G475" s="24">
        <v>70.0</v>
      </c>
      <c r="H475" s="25">
        <v>3.0</v>
      </c>
      <c r="I475" s="26">
        <f t="shared" si="2"/>
        <v>0.75</v>
      </c>
      <c r="J475" s="27">
        <f t="shared" si="3"/>
        <v>0.9589041096</v>
      </c>
      <c r="K475" s="28">
        <f t="shared" si="4"/>
        <v>0.9382716049</v>
      </c>
      <c r="L475" s="29">
        <f t="shared" si="5"/>
        <v>0.1111111111</v>
      </c>
      <c r="M475" s="10">
        <f t="shared" si="6"/>
        <v>9.125</v>
      </c>
      <c r="N475" s="30">
        <f t="shared" si="7"/>
        <v>0.9229629733</v>
      </c>
      <c r="O475" s="31">
        <f t="shared" si="8"/>
        <v>0.01530863163</v>
      </c>
      <c r="P475" s="32">
        <f t="shared" si="9"/>
        <v>0.9774712795</v>
      </c>
      <c r="Q475" s="33">
        <f t="shared" si="10"/>
        <v>-0.01856716995</v>
      </c>
      <c r="R475" s="1"/>
      <c r="S475" s="16">
        <v>0.9774712762097048</v>
      </c>
      <c r="T475" s="16">
        <v>0.958904109589041</v>
      </c>
      <c r="U475" s="16">
        <v>3.4757280896935416E-4</v>
      </c>
      <c r="V475" s="16">
        <v>7.644122219686578E-4</v>
      </c>
      <c r="W475" s="1"/>
      <c r="X475" s="1"/>
      <c r="Y475" s="19"/>
      <c r="Z475" s="19"/>
      <c r="AA475" s="19"/>
      <c r="AB475" s="1"/>
      <c r="AC475" s="21" t="s">
        <v>160</v>
      </c>
      <c r="AD475" s="21">
        <v>73.0</v>
      </c>
      <c r="AE475" s="21">
        <v>33.0</v>
      </c>
      <c r="AF475" s="26">
        <v>0.666666666666667</v>
      </c>
      <c r="AG475" s="27">
        <v>0.620689655172414</v>
      </c>
      <c r="AH475" s="36">
        <v>0.625</v>
      </c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26">
        <v>0.666666666666667</v>
      </c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21" t="s">
        <v>160</v>
      </c>
      <c r="BF475" s="21">
        <v>73.0</v>
      </c>
      <c r="BG475" s="21">
        <v>33.0</v>
      </c>
      <c r="BH475" s="26">
        <v>0.666666666666667</v>
      </c>
      <c r="BI475" s="27">
        <v>0.620689655172414</v>
      </c>
      <c r="BJ475" s="30">
        <f t="shared" si="11"/>
        <v>0.6285767346</v>
      </c>
      <c r="BK475" s="36">
        <v>0.625</v>
      </c>
      <c r="BL475" s="31">
        <f t="shared" si="12"/>
        <v>-0.003576734624</v>
      </c>
      <c r="BM475" s="1"/>
      <c r="BN475" s="31">
        <v>3.47572808969354E-4</v>
      </c>
      <c r="BO475" s="1"/>
      <c r="BP475" s="1"/>
      <c r="BQ475" s="1">
        <f t="shared" si="15"/>
        <v>474</v>
      </c>
      <c r="BR475" s="1">
        <f t="shared" si="13"/>
        <v>0.5844636252</v>
      </c>
      <c r="BS475" s="1">
        <v>0.6875</v>
      </c>
      <c r="BT475" s="1">
        <v>0.7234726688102894</v>
      </c>
      <c r="BU475" s="1">
        <v>0.7161125319693095</v>
      </c>
      <c r="BV475" s="1"/>
      <c r="BW475" s="1"/>
    </row>
    <row r="476" ht="12.0" customHeight="1">
      <c r="A476" s="39"/>
      <c r="B476" s="39"/>
      <c r="C476" s="3" t="s">
        <v>657</v>
      </c>
      <c r="D476" s="3">
        <v>670.0</v>
      </c>
      <c r="E476" s="24">
        <v>93.0</v>
      </c>
      <c r="F476" s="25">
        <v>49.0</v>
      </c>
      <c r="G476" s="24">
        <v>1099.0</v>
      </c>
      <c r="H476" s="25">
        <v>360.0</v>
      </c>
      <c r="I476" s="26">
        <f t="shared" si="2"/>
        <v>0.6549295775</v>
      </c>
      <c r="J476" s="27">
        <f t="shared" si="3"/>
        <v>0.7532556546</v>
      </c>
      <c r="K476" s="28">
        <f t="shared" si="4"/>
        <v>0.7445346658</v>
      </c>
      <c r="L476" s="29">
        <f t="shared" si="5"/>
        <v>0.2829481574</v>
      </c>
      <c r="M476" s="10">
        <f t="shared" si="6"/>
        <v>10.27464789</v>
      </c>
      <c r="N476" s="30">
        <f t="shared" si="7"/>
        <v>0.7383383225</v>
      </c>
      <c r="O476" s="31">
        <f t="shared" si="8"/>
        <v>0.00619634336</v>
      </c>
      <c r="P476" s="32">
        <f t="shared" si="9"/>
        <v>0.7606064938</v>
      </c>
      <c r="Q476" s="33">
        <f t="shared" si="10"/>
        <v>-0.007350839255</v>
      </c>
      <c r="R476" s="1"/>
      <c r="S476" s="16">
        <v>0.7606064913270038</v>
      </c>
      <c r="T476" s="16">
        <v>0.7532556545579164</v>
      </c>
      <c r="U476" s="16">
        <v>3.5083258460888445E-4</v>
      </c>
      <c r="V476" s="16">
        <v>7.674739721156287E-4</v>
      </c>
      <c r="W476" s="1"/>
      <c r="X476" s="1"/>
      <c r="Y476" s="19"/>
      <c r="Z476" s="19"/>
      <c r="AA476" s="19"/>
      <c r="AB476" s="1"/>
      <c r="AC476" s="21" t="s">
        <v>680</v>
      </c>
      <c r="AD476" s="21">
        <v>972.0</v>
      </c>
      <c r="AE476" s="21">
        <v>33.0</v>
      </c>
      <c r="AF476" s="26">
        <v>0.666666666666667</v>
      </c>
      <c r="AG476" s="27">
        <v>0.625</v>
      </c>
      <c r="AH476" s="36">
        <v>0.62962962962963</v>
      </c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26">
        <v>0.666666666666667</v>
      </c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21" t="s">
        <v>680</v>
      </c>
      <c r="BF476" s="21">
        <v>972.0</v>
      </c>
      <c r="BG476" s="21">
        <v>33.0</v>
      </c>
      <c r="BH476" s="26">
        <v>0.666666666666667</v>
      </c>
      <c r="BI476" s="27">
        <v>0.625</v>
      </c>
      <c r="BJ476" s="30">
        <f t="shared" si="11"/>
        <v>0.6322002978</v>
      </c>
      <c r="BK476" s="36">
        <v>0.62962962962963</v>
      </c>
      <c r="BL476" s="31">
        <f t="shared" si="12"/>
        <v>-0.002570668213</v>
      </c>
      <c r="BM476" s="1"/>
      <c r="BN476" s="31">
        <v>3.50832584608773E-4</v>
      </c>
      <c r="BO476" s="1"/>
      <c r="BP476" s="1"/>
      <c r="BQ476" s="1">
        <f t="shared" si="15"/>
        <v>475</v>
      </c>
      <c r="BR476" s="1">
        <f t="shared" si="13"/>
        <v>0.5856966708</v>
      </c>
      <c r="BS476" s="1">
        <v>0.7619047619047619</v>
      </c>
      <c r="BT476" s="1">
        <v>0.7077922077922078</v>
      </c>
      <c r="BU476" s="1">
        <v>0.7193877551020408</v>
      </c>
      <c r="BV476" s="1"/>
      <c r="BW476" s="1"/>
    </row>
    <row r="477" ht="12.0" customHeight="1">
      <c r="A477" s="39"/>
      <c r="B477" s="39"/>
      <c r="C477" s="3" t="s">
        <v>418</v>
      </c>
      <c r="D477" s="3">
        <v>671.0</v>
      </c>
      <c r="E477" s="24">
        <v>3.0</v>
      </c>
      <c r="F477" s="25">
        <v>3.0</v>
      </c>
      <c r="G477" s="24">
        <v>25.0</v>
      </c>
      <c r="H477" s="25">
        <v>31.0</v>
      </c>
      <c r="I477" s="26">
        <f t="shared" si="2"/>
        <v>0.5</v>
      </c>
      <c r="J477" s="27">
        <f t="shared" si="3"/>
        <v>0.4464285714</v>
      </c>
      <c r="K477" s="28">
        <f t="shared" si="4"/>
        <v>0.4516129032</v>
      </c>
      <c r="L477" s="29">
        <f t="shared" si="5"/>
        <v>0.5483870968</v>
      </c>
      <c r="M477" s="10">
        <f t="shared" si="6"/>
        <v>9.333333333</v>
      </c>
      <c r="N477" s="30">
        <f t="shared" si="7"/>
        <v>0.4529709856</v>
      </c>
      <c r="O477" s="31">
        <f t="shared" si="8"/>
        <v>-0.001358082364</v>
      </c>
      <c r="P477" s="32">
        <f t="shared" si="9"/>
        <v>0.4448729215</v>
      </c>
      <c r="Q477" s="33">
        <f t="shared" si="10"/>
        <v>0.001555649901</v>
      </c>
      <c r="R477" s="1"/>
      <c r="S477" s="16">
        <v>0.44487292012879315</v>
      </c>
      <c r="T477" s="16">
        <v>0.44642857142857145</v>
      </c>
      <c r="U477" s="16">
        <v>4.019051796897988E-4</v>
      </c>
      <c r="V477" s="16">
        <v>7.758123415160245E-4</v>
      </c>
      <c r="W477" s="1"/>
      <c r="X477" s="1"/>
      <c r="Y477" s="19"/>
      <c r="Z477" s="19"/>
      <c r="AA477" s="19"/>
      <c r="AB477" s="1"/>
      <c r="AC477" s="21" t="s">
        <v>681</v>
      </c>
      <c r="AD477" s="21">
        <v>1161.0</v>
      </c>
      <c r="AE477" s="21">
        <v>33.0</v>
      </c>
      <c r="AF477" s="26">
        <v>0.666666666666667</v>
      </c>
      <c r="AG477" s="27">
        <v>0.635514018691589</v>
      </c>
      <c r="AH477" s="36">
        <v>0.642857142857143</v>
      </c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26">
        <v>0.666666666666667</v>
      </c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21" t="s">
        <v>681</v>
      </c>
      <c r="BF477" s="21">
        <v>1161.0</v>
      </c>
      <c r="BG477" s="21">
        <v>33.0</v>
      </c>
      <c r="BH477" s="26">
        <v>0.666666666666667</v>
      </c>
      <c r="BI477" s="27">
        <v>0.635514018691589</v>
      </c>
      <c r="BJ477" s="30">
        <f t="shared" si="11"/>
        <v>0.6410390829</v>
      </c>
      <c r="BK477" s="36">
        <v>0.642857142857143</v>
      </c>
      <c r="BL477" s="31">
        <f t="shared" si="12"/>
        <v>0.001818059968</v>
      </c>
      <c r="BM477" s="1"/>
      <c r="BN477" s="31">
        <v>4.01905179689799E-4</v>
      </c>
      <c r="BO477" s="1"/>
      <c r="BP477" s="1"/>
      <c r="BQ477" s="1">
        <f t="shared" si="15"/>
        <v>476</v>
      </c>
      <c r="BR477" s="1">
        <f t="shared" si="13"/>
        <v>0.5869297164</v>
      </c>
      <c r="BS477" s="1">
        <v>0.6428571428571429</v>
      </c>
      <c r="BT477" s="1">
        <v>0.72782874617737</v>
      </c>
      <c r="BU477" s="1">
        <v>0.7211267605633803</v>
      </c>
      <c r="BV477" s="1"/>
      <c r="BW477" s="1"/>
    </row>
    <row r="478" ht="12.0" customHeight="1">
      <c r="A478" s="39"/>
      <c r="B478" s="39"/>
      <c r="C478" s="3" t="s">
        <v>682</v>
      </c>
      <c r="D478" s="3">
        <v>672.0</v>
      </c>
      <c r="E478" s="24">
        <v>165.0</v>
      </c>
      <c r="F478" s="25">
        <v>66.0</v>
      </c>
      <c r="G478" s="24">
        <v>1750.0</v>
      </c>
      <c r="H478" s="25">
        <v>374.0</v>
      </c>
      <c r="I478" s="26">
        <f t="shared" si="2"/>
        <v>0.7142857143</v>
      </c>
      <c r="J478" s="27">
        <f t="shared" si="3"/>
        <v>0.8239171375</v>
      </c>
      <c r="K478" s="28">
        <f t="shared" si="4"/>
        <v>0.813163482</v>
      </c>
      <c r="L478" s="29">
        <f t="shared" si="5"/>
        <v>0.2288747346</v>
      </c>
      <c r="M478" s="10">
        <f t="shared" si="6"/>
        <v>9.194805195</v>
      </c>
      <c r="N478" s="30">
        <f t="shared" si="7"/>
        <v>0.8061098228</v>
      </c>
      <c r="O478" s="31">
        <f t="shared" si="8"/>
        <v>0.007053659149</v>
      </c>
      <c r="P478" s="32">
        <f t="shared" si="9"/>
        <v>0.83240092</v>
      </c>
      <c r="Q478" s="33">
        <f t="shared" si="10"/>
        <v>-0.008483782482</v>
      </c>
      <c r="R478" s="1"/>
      <c r="S478" s="16">
        <v>0.8324009169611223</v>
      </c>
      <c r="T478" s="16">
        <v>0.8239171374764596</v>
      </c>
      <c r="U478" s="16">
        <v>4.0630665964980217E-4</v>
      </c>
      <c r="V478" s="16">
        <v>7.814153472216478E-4</v>
      </c>
      <c r="W478" s="1"/>
      <c r="X478" s="1"/>
      <c r="Y478" s="19"/>
      <c r="Z478" s="19"/>
      <c r="AA478" s="19"/>
      <c r="AB478" s="1"/>
      <c r="AC478" s="21" t="s">
        <v>683</v>
      </c>
      <c r="AD478" s="21">
        <v>1108.0</v>
      </c>
      <c r="AE478" s="21">
        <v>33.0</v>
      </c>
      <c r="AF478" s="26">
        <v>0.666666666666667</v>
      </c>
      <c r="AG478" s="27">
        <v>0.657407407407407</v>
      </c>
      <c r="AH478" s="36">
        <v>0.658536585365854</v>
      </c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26">
        <v>0.666666666666667</v>
      </c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21" t="s">
        <v>683</v>
      </c>
      <c r="BF478" s="21">
        <v>1108.0</v>
      </c>
      <c r="BG478" s="21">
        <v>33.0</v>
      </c>
      <c r="BH478" s="26">
        <v>0.666666666666667</v>
      </c>
      <c r="BI478" s="27">
        <v>0.657407407407407</v>
      </c>
      <c r="BJ478" s="30">
        <f t="shared" si="11"/>
        <v>0.659444125</v>
      </c>
      <c r="BK478" s="36">
        <v>0.658536585365854</v>
      </c>
      <c r="BL478" s="31">
        <f t="shared" si="12"/>
        <v>-0.0009075396369</v>
      </c>
      <c r="BM478" s="1"/>
      <c r="BN478" s="31">
        <v>4.06306659649802E-4</v>
      </c>
      <c r="BO478" s="1"/>
      <c r="BP478" s="1"/>
      <c r="BQ478" s="1">
        <f t="shared" si="15"/>
        <v>477</v>
      </c>
      <c r="BR478" s="1">
        <f t="shared" si="13"/>
        <v>0.588162762</v>
      </c>
      <c r="BS478" s="1">
        <v>0.5470588235294118</v>
      </c>
      <c r="BT478" s="1">
        <v>0.7509727626459144</v>
      </c>
      <c r="BU478" s="1">
        <v>0.7220367278797997</v>
      </c>
      <c r="BV478" s="1"/>
      <c r="BW478" s="1"/>
    </row>
    <row r="479" ht="12.0" customHeight="1">
      <c r="A479" s="39"/>
      <c r="B479" s="39"/>
      <c r="C479" s="3" t="s">
        <v>684</v>
      </c>
      <c r="D479" s="3">
        <v>673.0</v>
      </c>
      <c r="E479" s="24">
        <v>118.0</v>
      </c>
      <c r="F479" s="25">
        <v>21.0</v>
      </c>
      <c r="G479" s="24">
        <v>1380.0</v>
      </c>
      <c r="H479" s="25">
        <v>203.0</v>
      </c>
      <c r="I479" s="26">
        <f t="shared" si="2"/>
        <v>0.8489208633</v>
      </c>
      <c r="J479" s="27">
        <f t="shared" si="3"/>
        <v>0.8717624763</v>
      </c>
      <c r="K479" s="28">
        <f t="shared" si="4"/>
        <v>0.8699186992</v>
      </c>
      <c r="L479" s="29">
        <f t="shared" si="5"/>
        <v>0.1864111498</v>
      </c>
      <c r="M479" s="10">
        <f t="shared" si="6"/>
        <v>11.38848921</v>
      </c>
      <c r="N479" s="30">
        <f t="shared" si="7"/>
        <v>0.8680096996</v>
      </c>
      <c r="O479" s="31">
        <f t="shared" si="8"/>
        <v>0.001908999569</v>
      </c>
      <c r="P479" s="32">
        <f t="shared" si="9"/>
        <v>0.8741329934</v>
      </c>
      <c r="Q479" s="33">
        <f t="shared" si="10"/>
        <v>-0.002370517073</v>
      </c>
      <c r="R479" s="1"/>
      <c r="S479" s="16">
        <v>0.8741329890122762</v>
      </c>
      <c r="T479" s="16">
        <v>0.8717624763108023</v>
      </c>
      <c r="U479" s="16">
        <v>4.113293872582968E-4</v>
      </c>
      <c r="V479" s="16">
        <v>7.909969753128188E-4</v>
      </c>
      <c r="W479" s="1"/>
      <c r="X479" s="1"/>
      <c r="Y479" s="19"/>
      <c r="Z479" s="19"/>
      <c r="AA479" s="19"/>
      <c r="AB479" s="1"/>
      <c r="AC479" s="21" t="s">
        <v>592</v>
      </c>
      <c r="AD479" s="21">
        <v>579.0</v>
      </c>
      <c r="AE479" s="21">
        <v>33.0</v>
      </c>
      <c r="AF479" s="26">
        <v>0.666666666666667</v>
      </c>
      <c r="AG479" s="27">
        <v>0.708053691275168</v>
      </c>
      <c r="AH479" s="36">
        <v>0.698453608247423</v>
      </c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26">
        <v>0.666666666666667</v>
      </c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21" t="s">
        <v>592</v>
      </c>
      <c r="BF479" s="21">
        <v>579.0</v>
      </c>
      <c r="BG479" s="21">
        <v>33.0</v>
      </c>
      <c r="BH479" s="26">
        <v>0.666666666666667</v>
      </c>
      <c r="BI479" s="27">
        <v>0.708053691275168</v>
      </c>
      <c r="BJ479" s="30">
        <f t="shared" si="11"/>
        <v>0.7020207676</v>
      </c>
      <c r="BK479" s="36">
        <v>0.698453608247423</v>
      </c>
      <c r="BL479" s="31">
        <f t="shared" si="12"/>
        <v>-0.003567159393</v>
      </c>
      <c r="BM479" s="1"/>
      <c r="BN479" s="31">
        <v>4.11329387258297E-4</v>
      </c>
      <c r="BO479" s="1"/>
      <c r="BP479" s="1"/>
      <c r="BQ479" s="1">
        <f t="shared" si="15"/>
        <v>478</v>
      </c>
      <c r="BR479" s="1">
        <f t="shared" si="13"/>
        <v>0.5893958076</v>
      </c>
      <c r="BS479" s="1">
        <v>0.5773381294964028</v>
      </c>
      <c r="BT479" s="1">
        <v>0.7417380660954712</v>
      </c>
      <c r="BU479" s="1">
        <v>0.7220426632191338</v>
      </c>
      <c r="BV479" s="1"/>
      <c r="BW479" s="1"/>
    </row>
    <row r="480" ht="12.0" customHeight="1">
      <c r="A480" s="39"/>
      <c r="B480" s="39"/>
      <c r="C480" s="3" t="s">
        <v>519</v>
      </c>
      <c r="D480" s="3">
        <v>674.0</v>
      </c>
      <c r="E480" s="24">
        <v>110.0</v>
      </c>
      <c r="F480" s="25">
        <v>82.0</v>
      </c>
      <c r="G480" s="24">
        <v>822.0</v>
      </c>
      <c r="H480" s="25">
        <v>575.0</v>
      </c>
      <c r="I480" s="26">
        <f t="shared" si="2"/>
        <v>0.5729166667</v>
      </c>
      <c r="J480" s="27">
        <f t="shared" si="3"/>
        <v>0.5884037223</v>
      </c>
      <c r="K480" s="28">
        <f t="shared" si="4"/>
        <v>0.5865324103</v>
      </c>
      <c r="L480" s="29">
        <f t="shared" si="5"/>
        <v>0.4310887351</v>
      </c>
      <c r="M480" s="10">
        <f t="shared" si="6"/>
        <v>7.276041667</v>
      </c>
      <c r="N480" s="30">
        <f t="shared" si="7"/>
        <v>0.5863989133</v>
      </c>
      <c r="O480" s="31">
        <f t="shared" si="8"/>
        <v>0.000133497065</v>
      </c>
      <c r="P480" s="32">
        <f t="shared" si="9"/>
        <v>0.5885591585</v>
      </c>
      <c r="Q480" s="33">
        <f t="shared" si="10"/>
        <v>-0.000155436243</v>
      </c>
      <c r="R480" s="1"/>
      <c r="S480" s="16">
        <v>0.5885591566383259</v>
      </c>
      <c r="T480" s="16">
        <v>0.58840372226199</v>
      </c>
      <c r="U480" s="16">
        <v>4.2476016191406174E-4</v>
      </c>
      <c r="V480" s="16">
        <v>8.028001253335137E-4</v>
      </c>
      <c r="W480" s="1"/>
      <c r="X480" s="1"/>
      <c r="Y480" s="19"/>
      <c r="Z480" s="19"/>
      <c r="AA480" s="19"/>
      <c r="AB480" s="1"/>
      <c r="AC480" s="21" t="s">
        <v>271</v>
      </c>
      <c r="AD480" s="21">
        <v>155.0</v>
      </c>
      <c r="AE480" s="21">
        <v>33.0</v>
      </c>
      <c r="AF480" s="26">
        <v>0.666666666666667</v>
      </c>
      <c r="AG480" s="27">
        <v>0.705741626794258</v>
      </c>
      <c r="AH480" s="36">
        <v>0.698818897637795</v>
      </c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26">
        <v>0.666666666666667</v>
      </c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21" t="s">
        <v>271</v>
      </c>
      <c r="BF480" s="21">
        <v>155.0</v>
      </c>
      <c r="BG480" s="21">
        <v>33.0</v>
      </c>
      <c r="BH480" s="26">
        <v>0.666666666666667</v>
      </c>
      <c r="BI480" s="27">
        <v>0.705741626794258</v>
      </c>
      <c r="BJ480" s="30">
        <f t="shared" si="11"/>
        <v>0.7000770921</v>
      </c>
      <c r="BK480" s="36">
        <v>0.698818897637795</v>
      </c>
      <c r="BL480" s="31">
        <f t="shared" si="12"/>
        <v>-0.001258194463</v>
      </c>
      <c r="BM480" s="1"/>
      <c r="BN480" s="31">
        <v>4.24760161914062E-4</v>
      </c>
      <c r="BO480" s="1"/>
      <c r="BP480" s="1"/>
      <c r="BQ480" s="1">
        <f t="shared" si="15"/>
        <v>479</v>
      </c>
      <c r="BR480" s="1">
        <f t="shared" si="13"/>
        <v>0.5906288533</v>
      </c>
      <c r="BS480" s="1">
        <v>0.7090909090909091</v>
      </c>
      <c r="BT480" s="1">
        <v>0.726775956284153</v>
      </c>
      <c r="BU480" s="1">
        <v>0.7226890756302521</v>
      </c>
      <c r="BV480" s="1"/>
      <c r="BW480" s="1"/>
    </row>
    <row r="481" ht="12.0" customHeight="1">
      <c r="A481" s="39"/>
      <c r="B481" s="39"/>
      <c r="C481" s="3" t="s">
        <v>235</v>
      </c>
      <c r="D481" s="3">
        <v>675.0</v>
      </c>
      <c r="E481" s="24">
        <v>85.0</v>
      </c>
      <c r="F481" s="25">
        <v>139.0</v>
      </c>
      <c r="G481" s="24">
        <v>1344.0</v>
      </c>
      <c r="H481" s="25">
        <v>974.0</v>
      </c>
      <c r="I481" s="26">
        <f t="shared" si="2"/>
        <v>0.3794642857</v>
      </c>
      <c r="J481" s="27">
        <f t="shared" si="3"/>
        <v>0.5798101812</v>
      </c>
      <c r="K481" s="28">
        <f t="shared" si="4"/>
        <v>0.5621557828</v>
      </c>
      <c r="L481" s="29">
        <f t="shared" si="5"/>
        <v>0.4166011015</v>
      </c>
      <c r="M481" s="10">
        <f t="shared" si="6"/>
        <v>10.34821429</v>
      </c>
      <c r="N481" s="30">
        <f t="shared" si="7"/>
        <v>0.5577777442</v>
      </c>
      <c r="O481" s="31">
        <f t="shared" si="8"/>
        <v>0.004378038665</v>
      </c>
      <c r="P481" s="32">
        <f t="shared" si="9"/>
        <v>0.5846942923</v>
      </c>
      <c r="Q481" s="33">
        <f t="shared" si="10"/>
        <v>-0.004884111066</v>
      </c>
      <c r="R481" s="1"/>
      <c r="S481" s="16">
        <v>0.584694291472001</v>
      </c>
      <c r="T481" s="16">
        <v>0.5798101811906816</v>
      </c>
      <c r="U481" s="16">
        <v>4.4583355859351137E-4</v>
      </c>
      <c r="V481" s="16">
        <v>8.199924314455931E-4</v>
      </c>
      <c r="W481" s="1"/>
      <c r="X481" s="1"/>
      <c r="Y481" s="19"/>
      <c r="Z481" s="19"/>
      <c r="AA481" s="19"/>
      <c r="AB481" s="1"/>
      <c r="AC481" s="21" t="s">
        <v>685</v>
      </c>
      <c r="AD481" s="21">
        <v>1158.0</v>
      </c>
      <c r="AE481" s="21">
        <v>33.0</v>
      </c>
      <c r="AF481" s="26">
        <v>0.666666666666667</v>
      </c>
      <c r="AG481" s="27">
        <v>0.741379310344828</v>
      </c>
      <c r="AH481" s="36">
        <v>0.73134328358209</v>
      </c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26">
        <v>0.666666666666667</v>
      </c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21" t="s">
        <v>685</v>
      </c>
      <c r="BF481" s="21">
        <v>1158.0</v>
      </c>
      <c r="BG481" s="21">
        <v>33.0</v>
      </c>
      <c r="BH481" s="26">
        <v>0.666666666666667</v>
      </c>
      <c r="BI481" s="27">
        <v>0.741379310344828</v>
      </c>
      <c r="BJ481" s="30">
        <f t="shared" si="11"/>
        <v>0.7300365047</v>
      </c>
      <c r="BK481" s="36">
        <v>0.73134328358209</v>
      </c>
      <c r="BL481" s="31">
        <f t="shared" si="12"/>
        <v>0.001306778843</v>
      </c>
      <c r="BM481" s="1"/>
      <c r="BN481" s="31">
        <v>4.45833558593456E-4</v>
      </c>
      <c r="BO481" s="1"/>
      <c r="BP481" s="1"/>
      <c r="BQ481" s="1">
        <f t="shared" si="15"/>
        <v>480</v>
      </c>
      <c r="BR481" s="1">
        <f t="shared" si="13"/>
        <v>0.5918618989</v>
      </c>
      <c r="BS481" s="1">
        <v>0.3684210526315789</v>
      </c>
      <c r="BT481" s="1">
        <v>0.7867298578199052</v>
      </c>
      <c r="BU481" s="1">
        <v>0.7228915662650602</v>
      </c>
      <c r="BV481" s="1"/>
      <c r="BW481" s="1"/>
    </row>
    <row r="482" ht="12.0" customHeight="1">
      <c r="A482" s="39"/>
      <c r="B482" s="39"/>
      <c r="C482" s="3" t="s">
        <v>434</v>
      </c>
      <c r="D482" s="3">
        <v>680.0</v>
      </c>
      <c r="E482" s="24">
        <v>1.0</v>
      </c>
      <c r="F482" s="25">
        <v>1.0</v>
      </c>
      <c r="G482" s="24">
        <v>16.0</v>
      </c>
      <c r="H482" s="25">
        <v>5.0</v>
      </c>
      <c r="I482" s="26">
        <f t="shared" si="2"/>
        <v>0.5</v>
      </c>
      <c r="J482" s="27">
        <f t="shared" si="3"/>
        <v>0.7619047619</v>
      </c>
      <c r="K482" s="28">
        <f t="shared" si="4"/>
        <v>0.7391304348</v>
      </c>
      <c r="L482" s="29">
        <f t="shared" si="5"/>
        <v>0.2608695652</v>
      </c>
      <c r="M482" s="10">
        <f t="shared" si="6"/>
        <v>10.5</v>
      </c>
      <c r="N482" s="30">
        <f t="shared" si="7"/>
        <v>0.7283816999</v>
      </c>
      <c r="O482" s="31">
        <f t="shared" si="8"/>
        <v>0.01074873491</v>
      </c>
      <c r="P482" s="32">
        <f t="shared" si="9"/>
        <v>0.774217173</v>
      </c>
      <c r="Q482" s="33">
        <f t="shared" si="10"/>
        <v>-0.01231241112</v>
      </c>
      <c r="R482" s="1"/>
      <c r="S482" s="16">
        <v>0.7742171716257029</v>
      </c>
      <c r="T482" s="16">
        <v>0.7619047619047619</v>
      </c>
      <c r="U482" s="16">
        <v>4.511896213049704E-4</v>
      </c>
      <c r="V482" s="16">
        <v>8.639649141208849E-4</v>
      </c>
      <c r="W482" s="1"/>
      <c r="X482" s="1"/>
      <c r="Y482" s="19"/>
      <c r="Z482" s="19"/>
      <c r="AA482" s="19"/>
      <c r="AB482" s="1"/>
      <c r="AC482" s="21" t="s">
        <v>686</v>
      </c>
      <c r="AD482" s="21">
        <v>967.0</v>
      </c>
      <c r="AE482" s="21">
        <v>33.0</v>
      </c>
      <c r="AF482" s="26">
        <v>0.666666666666667</v>
      </c>
      <c r="AG482" s="27">
        <v>0.75</v>
      </c>
      <c r="AH482" s="36">
        <v>0.73469387755102</v>
      </c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26">
        <v>0.666666666666667</v>
      </c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21" t="s">
        <v>686</v>
      </c>
      <c r="BF482" s="21">
        <v>967.0</v>
      </c>
      <c r="BG482" s="21">
        <v>33.0</v>
      </c>
      <c r="BH482" s="26">
        <v>0.666666666666667</v>
      </c>
      <c r="BI482" s="27">
        <v>0.75</v>
      </c>
      <c r="BJ482" s="30">
        <f t="shared" si="11"/>
        <v>0.7372836312</v>
      </c>
      <c r="BK482" s="36">
        <v>0.73469387755102</v>
      </c>
      <c r="BL482" s="31">
        <f t="shared" si="12"/>
        <v>-0.002589753625</v>
      </c>
      <c r="BM482" s="1"/>
      <c r="BN482" s="31">
        <v>4.51189621305026E-4</v>
      </c>
      <c r="BO482" s="1"/>
      <c r="BP482" s="1"/>
      <c r="BQ482" s="1">
        <f t="shared" si="15"/>
        <v>481</v>
      </c>
      <c r="BR482" s="1">
        <f t="shared" si="13"/>
        <v>0.5930949445</v>
      </c>
      <c r="BS482" s="1">
        <v>0.711340206185567</v>
      </c>
      <c r="BT482" s="1">
        <v>0.7269565217391304</v>
      </c>
      <c r="BU482" s="1">
        <v>0.7230169050715215</v>
      </c>
      <c r="BV482" s="1"/>
      <c r="BW482" s="1"/>
    </row>
    <row r="483" ht="12.0" customHeight="1">
      <c r="A483" s="39"/>
      <c r="B483" s="39"/>
      <c r="C483" s="3" t="s">
        <v>451</v>
      </c>
      <c r="D483" s="3">
        <v>683.0</v>
      </c>
      <c r="E483" s="24">
        <v>51.0</v>
      </c>
      <c r="F483" s="25">
        <v>45.0</v>
      </c>
      <c r="G483" s="24">
        <v>806.0</v>
      </c>
      <c r="H483" s="25">
        <v>534.0</v>
      </c>
      <c r="I483" s="26">
        <f t="shared" si="2"/>
        <v>0.53125</v>
      </c>
      <c r="J483" s="27">
        <f t="shared" si="3"/>
        <v>0.6014925373</v>
      </c>
      <c r="K483" s="28">
        <f t="shared" si="4"/>
        <v>0.5967966574</v>
      </c>
      <c r="L483" s="29">
        <f t="shared" si="5"/>
        <v>0.4073816156</v>
      </c>
      <c r="M483" s="10">
        <f t="shared" si="6"/>
        <v>13.95833333</v>
      </c>
      <c r="N483" s="30">
        <f t="shared" si="7"/>
        <v>0.5920899788</v>
      </c>
      <c r="O483" s="31">
        <f t="shared" si="8"/>
        <v>0.004706678572</v>
      </c>
      <c r="P483" s="32">
        <f t="shared" si="9"/>
        <v>0.6069216237</v>
      </c>
      <c r="Q483" s="33">
        <f t="shared" si="10"/>
        <v>-0.005429086378</v>
      </c>
      <c r="R483" s="1"/>
      <c r="S483" s="16">
        <v>0.6069216221011051</v>
      </c>
      <c r="T483" s="16">
        <v>0.6014925373134329</v>
      </c>
      <c r="U483" s="16">
        <v>4.626777568564888E-4</v>
      </c>
      <c r="V483" s="16">
        <v>8.65628143794428E-4</v>
      </c>
      <c r="W483" s="1"/>
      <c r="X483" s="1"/>
      <c r="Y483" s="19"/>
      <c r="Z483" s="19"/>
      <c r="AA483" s="19"/>
      <c r="AB483" s="1"/>
      <c r="AC483" s="21" t="s">
        <v>226</v>
      </c>
      <c r="AD483" s="21">
        <v>118.0</v>
      </c>
      <c r="AE483" s="21">
        <v>33.0</v>
      </c>
      <c r="AF483" s="26">
        <v>0.666666666666667</v>
      </c>
      <c r="AG483" s="27">
        <v>0.944444444444444</v>
      </c>
      <c r="AH483" s="36">
        <v>0.875</v>
      </c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26">
        <v>0.66887417218543</v>
      </c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21" t="s">
        <v>226</v>
      </c>
      <c r="BF483" s="21">
        <v>118.0</v>
      </c>
      <c r="BG483" s="21">
        <v>33.0</v>
      </c>
      <c r="BH483" s="26">
        <v>0.666666666666667</v>
      </c>
      <c r="BI483" s="27">
        <v>0.944444444444444</v>
      </c>
      <c r="BJ483" s="30">
        <f t="shared" si="11"/>
        <v>0.9007465941</v>
      </c>
      <c r="BK483" s="36">
        <v>0.875</v>
      </c>
      <c r="BL483" s="31">
        <f t="shared" si="12"/>
        <v>-0.02574659414</v>
      </c>
      <c r="BM483" s="1"/>
      <c r="BN483" s="31">
        <v>4.62677756856489E-4</v>
      </c>
      <c r="BO483" s="1"/>
      <c r="BP483" s="1"/>
      <c r="BQ483" s="1">
        <f t="shared" si="15"/>
        <v>482</v>
      </c>
      <c r="BR483" s="1">
        <f t="shared" si="13"/>
        <v>0.5943279901</v>
      </c>
      <c r="BS483" s="1">
        <v>0.6820809248554913</v>
      </c>
      <c r="BT483" s="1">
        <v>0.7313084112149533</v>
      </c>
      <c r="BU483" s="1">
        <v>0.7230320699708455</v>
      </c>
      <c r="BV483" s="1"/>
      <c r="BW483" s="1"/>
    </row>
    <row r="484" ht="12.0" customHeight="1">
      <c r="A484" s="39"/>
      <c r="B484" s="39"/>
      <c r="C484" s="3" t="s">
        <v>72</v>
      </c>
      <c r="D484" s="3">
        <v>684.0</v>
      </c>
      <c r="E484" s="24">
        <v>1.0</v>
      </c>
      <c r="F484" s="25">
        <v>3.0</v>
      </c>
      <c r="G484" s="24">
        <v>34.0</v>
      </c>
      <c r="H484" s="25">
        <v>21.0</v>
      </c>
      <c r="I484" s="26">
        <f t="shared" si="2"/>
        <v>0.25</v>
      </c>
      <c r="J484" s="27">
        <f t="shared" si="3"/>
        <v>0.6181818182</v>
      </c>
      <c r="K484" s="28">
        <f t="shared" si="4"/>
        <v>0.593220339</v>
      </c>
      <c r="L484" s="29">
        <f t="shared" si="5"/>
        <v>0.3728813559</v>
      </c>
      <c r="M484" s="10">
        <f t="shared" si="6"/>
        <v>13.75</v>
      </c>
      <c r="N484" s="30">
        <f t="shared" si="7"/>
        <v>0.5865287729</v>
      </c>
      <c r="O484" s="31">
        <f t="shared" si="8"/>
        <v>0.00669156613</v>
      </c>
      <c r="P484" s="32">
        <f t="shared" si="9"/>
        <v>0.6254434201</v>
      </c>
      <c r="Q484" s="33">
        <f t="shared" si="10"/>
        <v>-0.007261601878</v>
      </c>
      <c r="R484" s="1"/>
      <c r="S484" s="16">
        <v>0.6254434197283568</v>
      </c>
      <c r="T484" s="16">
        <v>0.6181818181818182</v>
      </c>
      <c r="U484" s="16">
        <v>4.726308321457706E-4</v>
      </c>
      <c r="V484" s="16">
        <v>8.751215322863048E-4</v>
      </c>
      <c r="W484" s="1"/>
      <c r="X484" s="1"/>
      <c r="Y484" s="19"/>
      <c r="Z484" s="19"/>
      <c r="AA484" s="19"/>
      <c r="AB484" s="1"/>
      <c r="AC484" s="21" t="s">
        <v>687</v>
      </c>
      <c r="AD484" s="21">
        <v>784.0</v>
      </c>
      <c r="AE484" s="21">
        <v>33.0</v>
      </c>
      <c r="AF484" s="26">
        <v>0.666666666666667</v>
      </c>
      <c r="AG484" s="27">
        <v>0.91830985915493</v>
      </c>
      <c r="AH484" s="36">
        <v>0.898701298701299</v>
      </c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26">
        <v>0.668896321070234</v>
      </c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21" t="s">
        <v>687</v>
      </c>
      <c r="BF484" s="21">
        <v>784.0</v>
      </c>
      <c r="BG484" s="21">
        <v>33.0</v>
      </c>
      <c r="BH484" s="26">
        <v>0.666666666666667</v>
      </c>
      <c r="BI484" s="27">
        <v>0.91830985915493</v>
      </c>
      <c r="BJ484" s="30">
        <f t="shared" si="11"/>
        <v>0.8787761194</v>
      </c>
      <c r="BK484" s="36">
        <v>0.898701298701299</v>
      </c>
      <c r="BL484" s="31">
        <f t="shared" si="12"/>
        <v>0.01992517926</v>
      </c>
      <c r="BM484" s="1"/>
      <c r="BN484" s="31">
        <v>4.72630832145771E-4</v>
      </c>
      <c r="BO484" s="1"/>
      <c r="BP484" s="1"/>
      <c r="BQ484" s="1">
        <f t="shared" si="15"/>
        <v>483</v>
      </c>
      <c r="BR484" s="1">
        <f t="shared" si="13"/>
        <v>0.5955610358</v>
      </c>
      <c r="BS484" s="1">
        <v>0.7131147540983607</v>
      </c>
      <c r="BT484" s="1">
        <v>0.725</v>
      </c>
      <c r="BU484" s="1">
        <v>0.7232779097387173</v>
      </c>
      <c r="BV484" s="1"/>
      <c r="BW484" s="1"/>
    </row>
    <row r="485" ht="12.0" customHeight="1">
      <c r="A485" s="39"/>
      <c r="B485" s="39"/>
      <c r="C485" s="3" t="s">
        <v>484</v>
      </c>
      <c r="D485" s="3">
        <v>685.0</v>
      </c>
      <c r="E485" s="24">
        <v>44.0</v>
      </c>
      <c r="F485" s="25">
        <v>36.0</v>
      </c>
      <c r="G485" s="24">
        <v>409.0</v>
      </c>
      <c r="H485" s="25">
        <v>358.0</v>
      </c>
      <c r="I485" s="26">
        <f t="shared" si="2"/>
        <v>0.55</v>
      </c>
      <c r="J485" s="27">
        <f t="shared" si="3"/>
        <v>0.5332464146</v>
      </c>
      <c r="K485" s="28">
        <f t="shared" si="4"/>
        <v>0.5348288076</v>
      </c>
      <c r="L485" s="29">
        <f t="shared" si="5"/>
        <v>0.4746162928</v>
      </c>
      <c r="M485" s="10">
        <f t="shared" si="6"/>
        <v>9.5875</v>
      </c>
      <c r="N485" s="30">
        <f t="shared" si="7"/>
        <v>0.5355925648</v>
      </c>
      <c r="O485" s="31">
        <f t="shared" si="8"/>
        <v>-0.000763757196</v>
      </c>
      <c r="P485" s="32">
        <f t="shared" si="9"/>
        <v>0.5323617196</v>
      </c>
      <c r="Q485" s="33">
        <f t="shared" si="10"/>
        <v>0.0008846950028</v>
      </c>
      <c r="R485" s="1"/>
      <c r="S485" s="16">
        <v>0.5323617178879999</v>
      </c>
      <c r="T485" s="16">
        <v>0.5332464146023468</v>
      </c>
      <c r="U485" s="16">
        <v>5.086099246816023E-4</v>
      </c>
      <c r="V485" s="16">
        <v>8.751215322863048E-4</v>
      </c>
      <c r="W485" s="1"/>
      <c r="X485" s="1"/>
      <c r="Y485" s="19"/>
      <c r="Z485" s="19"/>
      <c r="AA485" s="19"/>
      <c r="AB485" s="1"/>
      <c r="AC485" s="21" t="s">
        <v>688</v>
      </c>
      <c r="AD485" s="21">
        <v>700.0</v>
      </c>
      <c r="AE485" s="21">
        <v>33.0</v>
      </c>
      <c r="AF485" s="26">
        <v>0.66887417218543</v>
      </c>
      <c r="AG485" s="27">
        <v>0.679515418502203</v>
      </c>
      <c r="AH485" s="36">
        <v>0.677998111425874</v>
      </c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26">
        <v>0.669172932330827</v>
      </c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21" t="s">
        <v>688</v>
      </c>
      <c r="BF485" s="21">
        <v>700.0</v>
      </c>
      <c r="BG485" s="21">
        <v>33.0</v>
      </c>
      <c r="BH485" s="26">
        <v>0.66887417218543</v>
      </c>
      <c r="BI485" s="27">
        <v>0.679515418502203</v>
      </c>
      <c r="BJ485" s="30">
        <f t="shared" si="11"/>
        <v>0.6783831658</v>
      </c>
      <c r="BK485" s="36">
        <v>0.677998111425874</v>
      </c>
      <c r="BL485" s="31">
        <f t="shared" si="12"/>
        <v>-0.0003850543724</v>
      </c>
      <c r="BM485" s="1"/>
      <c r="BN485" s="31">
        <v>5.08609924681491E-4</v>
      </c>
      <c r="BO485" s="1"/>
      <c r="BP485" s="1"/>
      <c r="BQ485" s="1">
        <f t="shared" si="15"/>
        <v>484</v>
      </c>
      <c r="BR485" s="1">
        <f t="shared" si="13"/>
        <v>0.5967940814</v>
      </c>
      <c r="BS485" s="1">
        <v>0.6419213973799127</v>
      </c>
      <c r="BT485" s="1">
        <v>0.7364394993045897</v>
      </c>
      <c r="BU485" s="1">
        <v>0.7234553089382123</v>
      </c>
      <c r="BV485" s="1"/>
      <c r="BW485" s="1"/>
    </row>
    <row r="486" ht="12.0" customHeight="1">
      <c r="A486" s="39"/>
      <c r="B486" s="39"/>
      <c r="C486" s="3" t="s">
        <v>534</v>
      </c>
      <c r="D486" s="3">
        <v>686.0</v>
      </c>
      <c r="E486" s="24">
        <v>18.0</v>
      </c>
      <c r="F486" s="25">
        <v>13.0</v>
      </c>
      <c r="G486" s="24">
        <v>146.0</v>
      </c>
      <c r="H486" s="25">
        <v>48.0</v>
      </c>
      <c r="I486" s="26">
        <f t="shared" si="2"/>
        <v>0.5806451613</v>
      </c>
      <c r="J486" s="27">
        <f t="shared" si="3"/>
        <v>0.7525773196</v>
      </c>
      <c r="K486" s="28">
        <f t="shared" si="4"/>
        <v>0.7288888889</v>
      </c>
      <c r="L486" s="29">
        <f t="shared" si="5"/>
        <v>0.2933333333</v>
      </c>
      <c r="M486" s="10">
        <f t="shared" si="6"/>
        <v>6.258064516</v>
      </c>
      <c r="N486" s="30">
        <f t="shared" si="7"/>
        <v>0.7282725176</v>
      </c>
      <c r="O486" s="31">
        <f t="shared" si="8"/>
        <v>0.0006163713221</v>
      </c>
      <c r="P486" s="32">
        <f t="shared" si="9"/>
        <v>0.7532962417</v>
      </c>
      <c r="Q486" s="33">
        <f t="shared" si="10"/>
        <v>-0.0007189220779</v>
      </c>
      <c r="R486" s="1"/>
      <c r="S486" s="16">
        <v>0.7532962397447726</v>
      </c>
      <c r="T486" s="16">
        <v>0.7525773195876289</v>
      </c>
      <c r="U486" s="16">
        <v>5.163768808799096E-4</v>
      </c>
      <c r="V486" s="16">
        <v>8.846967143468776E-4</v>
      </c>
      <c r="W486" s="1"/>
      <c r="X486" s="1"/>
      <c r="Y486" s="19"/>
      <c r="Z486" s="19"/>
      <c r="AA486" s="19"/>
      <c r="AB486" s="1"/>
      <c r="AC486" s="21" t="s">
        <v>689</v>
      </c>
      <c r="AD486" s="21">
        <v>711.0</v>
      </c>
      <c r="AE486" s="21">
        <v>33.0</v>
      </c>
      <c r="AF486" s="26">
        <v>0.668896321070234</v>
      </c>
      <c r="AG486" s="27">
        <v>0.713868613138686</v>
      </c>
      <c r="AH486" s="36">
        <v>0.705811863391252</v>
      </c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26">
        <v>0.669421487603306</v>
      </c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21" t="s">
        <v>689</v>
      </c>
      <c r="BF486" s="21">
        <v>711.0</v>
      </c>
      <c r="BG486" s="21">
        <v>33.0</v>
      </c>
      <c r="BH486" s="26">
        <v>0.668896321070234</v>
      </c>
      <c r="BI486" s="27">
        <v>0.713868613138686</v>
      </c>
      <c r="BJ486" s="30">
        <f t="shared" si="11"/>
        <v>0.7072514484</v>
      </c>
      <c r="BK486" s="36">
        <v>0.705811863391252</v>
      </c>
      <c r="BL486" s="31">
        <f t="shared" si="12"/>
        <v>-0.001439584994</v>
      </c>
      <c r="BM486" s="1"/>
      <c r="BN486" s="31">
        <v>5.1637688087991E-4</v>
      </c>
      <c r="BO486" s="1"/>
      <c r="BP486" s="1"/>
      <c r="BQ486" s="1">
        <f t="shared" si="15"/>
        <v>485</v>
      </c>
      <c r="BR486" s="1">
        <f t="shared" si="13"/>
        <v>0.598027127</v>
      </c>
      <c r="BS486" s="1">
        <v>0.7128712871287128</v>
      </c>
      <c r="BT486" s="1">
        <v>0.7265822784810126</v>
      </c>
      <c r="BU486" s="1">
        <v>0.7237903225806451</v>
      </c>
      <c r="BV486" s="1"/>
      <c r="BW486" s="1"/>
    </row>
    <row r="487" ht="12.0" customHeight="1">
      <c r="A487" s="39"/>
      <c r="B487" s="39"/>
      <c r="C487" s="3" t="s">
        <v>575</v>
      </c>
      <c r="D487" s="3">
        <v>688.0</v>
      </c>
      <c r="E487" s="24">
        <v>82.0</v>
      </c>
      <c r="F487" s="25">
        <v>51.0</v>
      </c>
      <c r="G487" s="24">
        <v>926.0</v>
      </c>
      <c r="H487" s="25">
        <v>295.0</v>
      </c>
      <c r="I487" s="26">
        <f t="shared" si="2"/>
        <v>0.6165413534</v>
      </c>
      <c r="J487" s="27">
        <f t="shared" si="3"/>
        <v>0.7583947584</v>
      </c>
      <c r="K487" s="28">
        <f t="shared" si="4"/>
        <v>0.7444608567</v>
      </c>
      <c r="L487" s="29">
        <f t="shared" si="5"/>
        <v>0.2784342688</v>
      </c>
      <c r="M487" s="10">
        <f t="shared" si="6"/>
        <v>9.180451128</v>
      </c>
      <c r="N487" s="30">
        <f t="shared" si="7"/>
        <v>0.7375566518</v>
      </c>
      <c r="O487" s="31">
        <f t="shared" si="8"/>
        <v>0.006904204895</v>
      </c>
      <c r="P487" s="32">
        <f t="shared" si="9"/>
        <v>0.7665136179</v>
      </c>
      <c r="Q487" s="33">
        <f t="shared" si="10"/>
        <v>-0.008118859535</v>
      </c>
      <c r="R487" s="1"/>
      <c r="S487" s="16">
        <v>0.7665136157460468</v>
      </c>
      <c r="T487" s="16">
        <v>0.7583947583947583</v>
      </c>
      <c r="U487" s="16">
        <v>5.167119483137084E-4</v>
      </c>
      <c r="V487" s="16">
        <v>8.866962659280775E-4</v>
      </c>
      <c r="W487" s="1"/>
      <c r="X487" s="1"/>
      <c r="Y487" s="19"/>
      <c r="Z487" s="19"/>
      <c r="AA487" s="19"/>
      <c r="AB487" s="1"/>
      <c r="AC487" s="21" t="s">
        <v>173</v>
      </c>
      <c r="AD487" s="21">
        <v>84.0</v>
      </c>
      <c r="AE487" s="21">
        <v>33.0</v>
      </c>
      <c r="AF487" s="26">
        <v>0.669172932330827</v>
      </c>
      <c r="AG487" s="27">
        <v>0.773888363292337</v>
      </c>
      <c r="AH487" s="36">
        <v>0.76218487394958</v>
      </c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26">
        <v>0.669724770642202</v>
      </c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21" t="s">
        <v>173</v>
      </c>
      <c r="BF487" s="21">
        <v>84.0</v>
      </c>
      <c r="BG487" s="21">
        <v>33.0</v>
      </c>
      <c r="BH487" s="26">
        <v>0.669172932330827</v>
      </c>
      <c r="BI487" s="27">
        <v>0.773888363292337</v>
      </c>
      <c r="BJ487" s="30">
        <f t="shared" si="11"/>
        <v>0.7577214573</v>
      </c>
      <c r="BK487" s="36">
        <v>0.76218487394958</v>
      </c>
      <c r="BL487" s="31">
        <f t="shared" si="12"/>
        <v>0.00446341663</v>
      </c>
      <c r="BM487" s="1"/>
      <c r="BN487" s="31">
        <v>5.16711948313708E-4</v>
      </c>
      <c r="BO487" s="1"/>
      <c r="BP487" s="1"/>
      <c r="BQ487" s="1">
        <f t="shared" si="15"/>
        <v>486</v>
      </c>
      <c r="BR487" s="1">
        <f t="shared" si="13"/>
        <v>0.5992601726</v>
      </c>
      <c r="BS487" s="1">
        <v>0.75</v>
      </c>
      <c r="BT487" s="1">
        <v>0.7142857142857143</v>
      </c>
      <c r="BU487" s="1">
        <v>0.7241379310344828</v>
      </c>
      <c r="BV487" s="1"/>
      <c r="BW487" s="1"/>
    </row>
    <row r="488" ht="12.0" customHeight="1">
      <c r="A488" s="39"/>
      <c r="B488" s="39"/>
      <c r="C488" s="3" t="s">
        <v>542</v>
      </c>
      <c r="D488" s="3">
        <v>692.0</v>
      </c>
      <c r="E488" s="24">
        <v>75.0</v>
      </c>
      <c r="F488" s="25">
        <v>51.0</v>
      </c>
      <c r="G488" s="24">
        <v>667.0</v>
      </c>
      <c r="H488" s="25">
        <v>305.0</v>
      </c>
      <c r="I488" s="26">
        <f t="shared" si="2"/>
        <v>0.5952380952</v>
      </c>
      <c r="J488" s="27">
        <f t="shared" si="3"/>
        <v>0.6862139918</v>
      </c>
      <c r="K488" s="28">
        <f t="shared" si="4"/>
        <v>0.6757741348</v>
      </c>
      <c r="L488" s="29">
        <f t="shared" si="5"/>
        <v>0.3460837887</v>
      </c>
      <c r="M488" s="10">
        <f t="shared" si="6"/>
        <v>7.714285714</v>
      </c>
      <c r="N488" s="30">
        <f t="shared" si="7"/>
        <v>0.6732700537</v>
      </c>
      <c r="O488" s="31">
        <f t="shared" si="8"/>
        <v>0.00250408112</v>
      </c>
      <c r="P488" s="32">
        <f t="shared" si="9"/>
        <v>0.6891443737</v>
      </c>
      <c r="Q488" s="33">
        <f t="shared" si="10"/>
        <v>-0.002930381918</v>
      </c>
      <c r="R488" s="1"/>
      <c r="S488" s="16">
        <v>0.6891443716625849</v>
      </c>
      <c r="T488" s="16">
        <v>0.6862139917695473</v>
      </c>
      <c r="U488" s="16">
        <v>5.21182010631116E-4</v>
      </c>
      <c r="V488" s="16">
        <v>9.053139344306071E-4</v>
      </c>
      <c r="W488" s="1"/>
      <c r="X488" s="1"/>
      <c r="Y488" s="19"/>
      <c r="Z488" s="19"/>
      <c r="AA488" s="19"/>
      <c r="AB488" s="1"/>
      <c r="AC488" s="21" t="s">
        <v>690</v>
      </c>
      <c r="AD488" s="21">
        <v>896.0</v>
      </c>
      <c r="AE488" s="21">
        <v>33.0</v>
      </c>
      <c r="AF488" s="26">
        <v>0.669421487603306</v>
      </c>
      <c r="AG488" s="27">
        <v>0.819641170915958</v>
      </c>
      <c r="AH488" s="36">
        <v>0.804237288135593</v>
      </c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26">
        <v>0.671171171171171</v>
      </c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21" t="s">
        <v>690</v>
      </c>
      <c r="BF488" s="21">
        <v>896.0</v>
      </c>
      <c r="BG488" s="21">
        <v>33.0</v>
      </c>
      <c r="BH488" s="26">
        <v>0.669421487603306</v>
      </c>
      <c r="BI488" s="27">
        <v>0.819641170915958</v>
      </c>
      <c r="BJ488" s="30">
        <f t="shared" si="11"/>
        <v>0.7961952639</v>
      </c>
      <c r="BK488" s="36">
        <v>0.804237288135593</v>
      </c>
      <c r="BL488" s="31">
        <f t="shared" si="12"/>
        <v>0.008042024278</v>
      </c>
      <c r="BM488" s="1"/>
      <c r="BN488" s="31">
        <v>5.21182010631061E-4</v>
      </c>
      <c r="BO488" s="1"/>
      <c r="BP488" s="1"/>
      <c r="BQ488" s="1">
        <f t="shared" si="15"/>
        <v>487</v>
      </c>
      <c r="BR488" s="1">
        <f t="shared" si="13"/>
        <v>0.6004932182</v>
      </c>
      <c r="BS488" s="1">
        <v>0.6565656565656566</v>
      </c>
      <c r="BT488" s="1">
        <v>0.7436619718309859</v>
      </c>
      <c r="BU488" s="1">
        <v>0.724669603524229</v>
      </c>
      <c r="BV488" s="1"/>
      <c r="BW488" s="1"/>
    </row>
    <row r="489" ht="12.0" customHeight="1">
      <c r="A489" s="39"/>
      <c r="B489" s="39"/>
      <c r="C489" s="3" t="s">
        <v>691</v>
      </c>
      <c r="D489" s="3">
        <v>693.0</v>
      </c>
      <c r="E489" s="24">
        <v>17.0</v>
      </c>
      <c r="F489" s="25">
        <v>7.0</v>
      </c>
      <c r="G489" s="24">
        <v>159.0</v>
      </c>
      <c r="H489" s="25">
        <v>20.0</v>
      </c>
      <c r="I489" s="26">
        <f t="shared" si="2"/>
        <v>0.7083333333</v>
      </c>
      <c r="J489" s="27">
        <f t="shared" si="3"/>
        <v>0.8882681564</v>
      </c>
      <c r="K489" s="28">
        <f t="shared" si="4"/>
        <v>0.8669950739</v>
      </c>
      <c r="L489" s="29">
        <f t="shared" si="5"/>
        <v>0.1822660099</v>
      </c>
      <c r="M489" s="10">
        <f t="shared" si="6"/>
        <v>7.458333333</v>
      </c>
      <c r="N489" s="30">
        <f t="shared" si="7"/>
        <v>0.8588064685</v>
      </c>
      <c r="O489" s="31">
        <f t="shared" si="8"/>
        <v>0.008188605409</v>
      </c>
      <c r="P489" s="32">
        <f t="shared" si="9"/>
        <v>0.8981033346</v>
      </c>
      <c r="Q489" s="33">
        <f t="shared" si="10"/>
        <v>-0.009835178152</v>
      </c>
      <c r="R489" s="1"/>
      <c r="S489" s="16">
        <v>0.8981033316327096</v>
      </c>
      <c r="T489" s="16">
        <v>0.888268156424581</v>
      </c>
      <c r="U489" s="16">
        <v>5.787706514285285E-4</v>
      </c>
      <c r="V489" s="16">
        <v>9.09846419010707E-4</v>
      </c>
      <c r="W489" s="1"/>
      <c r="X489" s="1"/>
      <c r="Y489" s="19"/>
      <c r="Z489" s="19"/>
      <c r="AA489" s="19"/>
      <c r="AB489" s="1"/>
      <c r="AC489" s="21" t="s">
        <v>692</v>
      </c>
      <c r="AD489" s="21">
        <v>740.0</v>
      </c>
      <c r="AE489" s="21">
        <v>33.0</v>
      </c>
      <c r="AF489" s="26">
        <v>0.669724770642202</v>
      </c>
      <c r="AG489" s="27">
        <v>0.764755480607083</v>
      </c>
      <c r="AH489" s="36">
        <v>0.75</v>
      </c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26">
        <v>0.671532846715328</v>
      </c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21" t="s">
        <v>692</v>
      </c>
      <c r="BF489" s="21">
        <v>740.0</v>
      </c>
      <c r="BG489" s="21">
        <v>33.0</v>
      </c>
      <c r="BH489" s="26">
        <v>0.669724770642202</v>
      </c>
      <c r="BI489" s="27">
        <v>0.764755480607083</v>
      </c>
      <c r="BJ489" s="30">
        <f t="shared" si="11"/>
        <v>0.7501277865</v>
      </c>
      <c r="BK489" s="36">
        <v>0.75</v>
      </c>
      <c r="BL489" s="31">
        <f t="shared" si="12"/>
        <v>-0.0001277864567</v>
      </c>
      <c r="BM489" s="1"/>
      <c r="BN489" s="31">
        <v>5.78770651428528E-4</v>
      </c>
      <c r="BO489" s="1"/>
      <c r="BP489" s="1"/>
      <c r="BQ489" s="1">
        <f t="shared" si="15"/>
        <v>488</v>
      </c>
      <c r="BR489" s="1">
        <f t="shared" si="13"/>
        <v>0.6017262639</v>
      </c>
      <c r="BS489" s="1">
        <v>0.708994708994709</v>
      </c>
      <c r="BT489" s="1">
        <v>0.7267379679144385</v>
      </c>
      <c r="BU489" s="1">
        <v>0.7251092763477416</v>
      </c>
      <c r="BV489" s="1"/>
      <c r="BW489" s="1"/>
    </row>
    <row r="490" ht="12.0" customHeight="1">
      <c r="A490" s="39"/>
      <c r="B490" s="39"/>
      <c r="C490" s="3" t="s">
        <v>693</v>
      </c>
      <c r="D490" s="3">
        <v>694.0</v>
      </c>
      <c r="E490" s="24">
        <v>122.0</v>
      </c>
      <c r="F490" s="25">
        <v>43.0</v>
      </c>
      <c r="G490" s="24">
        <v>674.0</v>
      </c>
      <c r="H490" s="25">
        <v>385.0</v>
      </c>
      <c r="I490" s="26">
        <f t="shared" si="2"/>
        <v>0.7393939394</v>
      </c>
      <c r="J490" s="27">
        <f t="shared" si="3"/>
        <v>0.6364494806</v>
      </c>
      <c r="K490" s="28">
        <f t="shared" si="4"/>
        <v>0.6503267974</v>
      </c>
      <c r="L490" s="29">
        <f t="shared" si="5"/>
        <v>0.4142156863</v>
      </c>
      <c r="M490" s="10">
        <f t="shared" si="6"/>
        <v>6.418181818</v>
      </c>
      <c r="N490" s="30">
        <f t="shared" si="7"/>
        <v>0.6550148711</v>
      </c>
      <c r="O490" s="31">
        <f t="shared" si="8"/>
        <v>-0.004688073671</v>
      </c>
      <c r="P490" s="32">
        <f t="shared" si="9"/>
        <v>0.6307776753</v>
      </c>
      <c r="Q490" s="33">
        <f t="shared" si="10"/>
        <v>0.005671805338</v>
      </c>
      <c r="R490" s="1"/>
      <c r="S490" s="16">
        <v>0.6307776720729621</v>
      </c>
      <c r="T490" s="16">
        <v>0.6364494806421152</v>
      </c>
      <c r="U490" s="16">
        <v>5.968659403968735E-4</v>
      </c>
      <c r="V490" s="16">
        <v>9.146122992321204E-4</v>
      </c>
      <c r="W490" s="1"/>
      <c r="X490" s="1"/>
      <c r="Y490" s="19"/>
      <c r="Z490" s="19"/>
      <c r="AA490" s="19"/>
      <c r="AB490" s="1"/>
      <c r="AC490" s="21" t="s">
        <v>658</v>
      </c>
      <c r="AD490" s="21">
        <v>635.0</v>
      </c>
      <c r="AE490" s="21">
        <v>33.0</v>
      </c>
      <c r="AF490" s="26">
        <v>0.671171171171171</v>
      </c>
      <c r="AG490" s="27">
        <v>0.800912721049629</v>
      </c>
      <c r="AH490" s="36">
        <v>0.786329113924051</v>
      </c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26">
        <v>0.67175572519084</v>
      </c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21" t="s">
        <v>658</v>
      </c>
      <c r="BF490" s="21">
        <v>635.0</v>
      </c>
      <c r="BG490" s="21">
        <v>33.0</v>
      </c>
      <c r="BH490" s="26">
        <v>0.671171171171171</v>
      </c>
      <c r="BI490" s="27">
        <v>0.800912721049629</v>
      </c>
      <c r="BJ490" s="30">
        <f t="shared" si="11"/>
        <v>0.7807015349</v>
      </c>
      <c r="BK490" s="36">
        <v>0.786329113924051</v>
      </c>
      <c r="BL490" s="31">
        <f t="shared" si="12"/>
        <v>0.005627578995</v>
      </c>
      <c r="BM490" s="1"/>
      <c r="BN490" s="31">
        <v>5.96865940396873E-4</v>
      </c>
      <c r="BO490" s="1"/>
      <c r="BP490" s="1"/>
      <c r="BQ490" s="1">
        <f t="shared" si="15"/>
        <v>489</v>
      </c>
      <c r="BR490" s="1">
        <f t="shared" si="13"/>
        <v>0.6029593095</v>
      </c>
      <c r="BS490" s="1">
        <v>0.7717391304347826</v>
      </c>
      <c r="BT490" s="1">
        <v>0.7169042769857433</v>
      </c>
      <c r="BU490" s="1">
        <v>0.725557461406518</v>
      </c>
      <c r="BV490" s="1"/>
      <c r="BW490" s="1"/>
    </row>
    <row r="491" ht="12.0" customHeight="1">
      <c r="A491" s="39"/>
      <c r="B491" s="39"/>
      <c r="C491" s="3" t="s">
        <v>435</v>
      </c>
      <c r="D491" s="3">
        <v>695.0</v>
      </c>
      <c r="E491" s="24">
        <v>23.0</v>
      </c>
      <c r="F491" s="25">
        <v>23.0</v>
      </c>
      <c r="G491" s="24">
        <v>181.0</v>
      </c>
      <c r="H491" s="25">
        <v>48.0</v>
      </c>
      <c r="I491" s="26">
        <f t="shared" si="2"/>
        <v>0.5</v>
      </c>
      <c r="J491" s="27">
        <f t="shared" si="3"/>
        <v>0.7903930131</v>
      </c>
      <c r="K491" s="28">
        <f t="shared" si="4"/>
        <v>0.7418181818</v>
      </c>
      <c r="L491" s="29">
        <f t="shared" si="5"/>
        <v>0.2581818182</v>
      </c>
      <c r="M491" s="10">
        <f t="shared" si="6"/>
        <v>4.97826087</v>
      </c>
      <c r="N491" s="30">
        <f t="shared" si="7"/>
        <v>0.7532519432</v>
      </c>
      <c r="O491" s="31">
        <f t="shared" si="8"/>
        <v>-0.01143376135</v>
      </c>
      <c r="P491" s="32">
        <f t="shared" si="9"/>
        <v>0.7772959211</v>
      </c>
      <c r="Q491" s="33">
        <f t="shared" si="10"/>
        <v>0.01309709204</v>
      </c>
      <c r="R491" s="1"/>
      <c r="S491" s="16">
        <v>0.7772959196618693</v>
      </c>
      <c r="T491" s="16">
        <v>0.7903930131004366</v>
      </c>
      <c r="U491" s="16">
        <v>6.029884499549887E-4</v>
      </c>
      <c r="V491" s="16">
        <v>9.186056166345935E-4</v>
      </c>
      <c r="W491" s="1"/>
      <c r="X491" s="1"/>
      <c r="Y491" s="19"/>
      <c r="Z491" s="19"/>
      <c r="AA491" s="19"/>
      <c r="AB491" s="1"/>
      <c r="AC491" s="21" t="s">
        <v>242</v>
      </c>
      <c r="AD491" s="21">
        <v>129.0</v>
      </c>
      <c r="AE491" s="21">
        <v>33.0</v>
      </c>
      <c r="AF491" s="26">
        <v>0.671532846715328</v>
      </c>
      <c r="AG491" s="27">
        <v>0.709724238026125</v>
      </c>
      <c r="AH491" s="36">
        <v>0.703389830508475</v>
      </c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26">
        <v>0.673076923076923</v>
      </c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21" t="s">
        <v>242</v>
      </c>
      <c r="BF491" s="21">
        <v>129.0</v>
      </c>
      <c r="BG491" s="21">
        <v>33.0</v>
      </c>
      <c r="BH491" s="26">
        <v>0.671532846715328</v>
      </c>
      <c r="BI491" s="27">
        <v>0.709724238026125</v>
      </c>
      <c r="BJ491" s="30">
        <f t="shared" si="11"/>
        <v>0.7041783849</v>
      </c>
      <c r="BK491" s="36">
        <v>0.703389830508475</v>
      </c>
      <c r="BL491" s="31">
        <f t="shared" si="12"/>
        <v>-0.0007885543822</v>
      </c>
      <c r="BM491" s="1"/>
      <c r="BN491" s="31">
        <v>6.02988449954989E-4</v>
      </c>
      <c r="BO491" s="1"/>
      <c r="BP491" s="1"/>
      <c r="BQ491" s="1">
        <f t="shared" si="15"/>
        <v>490</v>
      </c>
      <c r="BR491" s="1">
        <f t="shared" si="13"/>
        <v>0.6041923551</v>
      </c>
      <c r="BS491" s="1">
        <v>0.6044444444444445</v>
      </c>
      <c r="BT491" s="1">
        <v>0.7431693989071039</v>
      </c>
      <c r="BU491" s="1">
        <v>0.7264957264957265</v>
      </c>
      <c r="BV491" s="1"/>
      <c r="BW491" s="1"/>
    </row>
    <row r="492" ht="12.0" customHeight="1">
      <c r="A492" s="39"/>
      <c r="B492" s="39"/>
      <c r="C492" s="3" t="s">
        <v>694</v>
      </c>
      <c r="D492" s="3">
        <v>696.0</v>
      </c>
      <c r="E492" s="24">
        <v>109.0</v>
      </c>
      <c r="F492" s="25">
        <v>27.0</v>
      </c>
      <c r="G492" s="24">
        <v>937.0</v>
      </c>
      <c r="H492" s="25">
        <v>123.0</v>
      </c>
      <c r="I492" s="26">
        <f t="shared" si="2"/>
        <v>0.8014705882</v>
      </c>
      <c r="J492" s="27">
        <f t="shared" si="3"/>
        <v>0.8839622642</v>
      </c>
      <c r="K492" s="28">
        <f t="shared" si="4"/>
        <v>0.8745819398</v>
      </c>
      <c r="L492" s="29">
        <f t="shared" si="5"/>
        <v>0.1939799331</v>
      </c>
      <c r="M492" s="10">
        <f t="shared" si="6"/>
        <v>7.794117647</v>
      </c>
      <c r="N492" s="30">
        <f t="shared" si="7"/>
        <v>0.8693980635</v>
      </c>
      <c r="O492" s="31">
        <f t="shared" si="8"/>
        <v>0.005183876297</v>
      </c>
      <c r="P492" s="32">
        <f t="shared" si="9"/>
        <v>0.8903266382</v>
      </c>
      <c r="Q492" s="33">
        <f t="shared" si="10"/>
        <v>-0.006364374098</v>
      </c>
      <c r="R492" s="1"/>
      <c r="S492" s="16">
        <v>0.890326634397306</v>
      </c>
      <c r="T492" s="16">
        <v>0.8839622641509434</v>
      </c>
      <c r="U492" s="16">
        <v>6.059284406498833E-4</v>
      </c>
      <c r="V492" s="16">
        <v>9.251596553506714E-4</v>
      </c>
      <c r="W492" s="1"/>
      <c r="X492" s="1"/>
      <c r="Y492" s="19"/>
      <c r="Z492" s="19"/>
      <c r="AA492" s="19"/>
      <c r="AB492" s="1"/>
      <c r="AC492" s="21" t="s">
        <v>671</v>
      </c>
      <c r="AD492" s="21">
        <v>661.0</v>
      </c>
      <c r="AE492" s="21">
        <v>33.0</v>
      </c>
      <c r="AF492" s="26">
        <v>0.67175572519084</v>
      </c>
      <c r="AG492" s="27">
        <v>0.78168044077135</v>
      </c>
      <c r="AH492" s="36">
        <v>0.772583701831965</v>
      </c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26">
        <v>0.673469387755102</v>
      </c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21" t="s">
        <v>671</v>
      </c>
      <c r="BF492" s="21">
        <v>661.0</v>
      </c>
      <c r="BG492" s="21">
        <v>33.0</v>
      </c>
      <c r="BH492" s="26">
        <v>0.67175572519084</v>
      </c>
      <c r="BI492" s="27">
        <v>0.78168044077135</v>
      </c>
      <c r="BJ492" s="30">
        <f t="shared" si="11"/>
        <v>0.7646332314</v>
      </c>
      <c r="BK492" s="36">
        <v>0.772583701831965</v>
      </c>
      <c r="BL492" s="31">
        <f t="shared" si="12"/>
        <v>0.007950470456</v>
      </c>
      <c r="BM492" s="1"/>
      <c r="BN492" s="31">
        <v>6.05928440649883E-4</v>
      </c>
      <c r="BO492" s="1"/>
      <c r="BP492" s="1"/>
      <c r="BQ492" s="1">
        <f t="shared" si="15"/>
        <v>491</v>
      </c>
      <c r="BR492" s="1">
        <f t="shared" si="13"/>
        <v>0.6054254007</v>
      </c>
      <c r="BS492" s="1">
        <v>0.6774193548387096</v>
      </c>
      <c r="BT492" s="1">
        <v>0.7365319865319865</v>
      </c>
      <c r="BU492" s="1">
        <v>0.7274021352313167</v>
      </c>
      <c r="BV492" s="1"/>
      <c r="BW492" s="1"/>
    </row>
    <row r="493" ht="12.0" customHeight="1">
      <c r="A493" s="39"/>
      <c r="B493" s="39"/>
      <c r="C493" s="3" t="s">
        <v>554</v>
      </c>
      <c r="D493" s="3">
        <v>697.0</v>
      </c>
      <c r="E493" s="24">
        <v>86.0</v>
      </c>
      <c r="F493" s="25">
        <v>57.0</v>
      </c>
      <c r="G493" s="24">
        <v>824.0</v>
      </c>
      <c r="H493" s="25">
        <v>605.0</v>
      </c>
      <c r="I493" s="26">
        <f t="shared" si="2"/>
        <v>0.6013986014</v>
      </c>
      <c r="J493" s="27">
        <f t="shared" si="3"/>
        <v>0.5766270119</v>
      </c>
      <c r="K493" s="28">
        <f t="shared" si="4"/>
        <v>0.5788804071</v>
      </c>
      <c r="L493" s="29">
        <f t="shared" si="5"/>
        <v>0.43956743</v>
      </c>
      <c r="M493" s="10">
        <f t="shared" si="6"/>
        <v>9.993006993</v>
      </c>
      <c r="N493" s="30">
        <f t="shared" si="7"/>
        <v>0.5805793613</v>
      </c>
      <c r="O493" s="31">
        <f t="shared" si="8"/>
        <v>-0.001698954144</v>
      </c>
      <c r="P493" s="32">
        <f t="shared" si="9"/>
        <v>0.5746360391</v>
      </c>
      <c r="Q493" s="33">
        <f t="shared" si="10"/>
        <v>0.001990972764</v>
      </c>
      <c r="R493" s="1"/>
      <c r="S493" s="16">
        <v>0.5746360370617541</v>
      </c>
      <c r="T493" s="16">
        <v>0.5766270118964311</v>
      </c>
      <c r="U493" s="16">
        <v>6.153931902768139E-4</v>
      </c>
      <c r="V493" s="16">
        <v>9.253587422034526E-4</v>
      </c>
      <c r="W493" s="1"/>
      <c r="X493" s="1"/>
      <c r="Y493" s="19"/>
      <c r="Z493" s="19"/>
      <c r="AA493" s="19"/>
      <c r="AB493" s="1"/>
      <c r="AC493" s="21" t="s">
        <v>695</v>
      </c>
      <c r="AD493" s="21">
        <v>962.0</v>
      </c>
      <c r="AE493" s="21">
        <v>33.0</v>
      </c>
      <c r="AF493" s="26">
        <v>0.673076923076923</v>
      </c>
      <c r="AG493" s="27">
        <v>0.855263157894737</v>
      </c>
      <c r="AH493" s="36">
        <v>0.808823529411765</v>
      </c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26">
        <v>0.673758865248227</v>
      </c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21" t="s">
        <v>695</v>
      </c>
      <c r="BF493" s="21">
        <v>962.0</v>
      </c>
      <c r="BG493" s="21">
        <v>33.0</v>
      </c>
      <c r="BH493" s="26">
        <v>0.673076923076923</v>
      </c>
      <c r="BI493" s="27">
        <v>0.855263157894737</v>
      </c>
      <c r="BJ493" s="30">
        <f t="shared" si="11"/>
        <v>0.8265879239</v>
      </c>
      <c r="BK493" s="36">
        <v>0.808823529411765</v>
      </c>
      <c r="BL493" s="31">
        <f t="shared" si="12"/>
        <v>-0.01776439449</v>
      </c>
      <c r="BM493" s="1"/>
      <c r="BN493" s="31">
        <v>6.15393190276703E-4</v>
      </c>
      <c r="BO493" s="1"/>
      <c r="BP493" s="1"/>
      <c r="BQ493" s="1">
        <f t="shared" si="15"/>
        <v>492</v>
      </c>
      <c r="BR493" s="1">
        <f t="shared" si="13"/>
        <v>0.6066584464</v>
      </c>
      <c r="BS493" s="1">
        <v>0.6834532374100719</v>
      </c>
      <c r="BT493" s="1">
        <v>0.7326158940397351</v>
      </c>
      <c r="BU493" s="1">
        <v>0.7275426874536006</v>
      </c>
      <c r="BV493" s="1"/>
      <c r="BW493" s="1"/>
    </row>
    <row r="494" ht="12.0" customHeight="1">
      <c r="A494" s="39"/>
      <c r="B494" s="39"/>
      <c r="C494" s="3" t="s">
        <v>529</v>
      </c>
      <c r="D494" s="3">
        <v>698.0</v>
      </c>
      <c r="E494" s="24">
        <v>103.0</v>
      </c>
      <c r="F494" s="25">
        <v>75.0</v>
      </c>
      <c r="G494" s="24">
        <v>645.0</v>
      </c>
      <c r="H494" s="25">
        <v>510.0</v>
      </c>
      <c r="I494" s="26">
        <f t="shared" si="2"/>
        <v>0.5786516854</v>
      </c>
      <c r="J494" s="27">
        <f t="shared" si="3"/>
        <v>0.5584415584</v>
      </c>
      <c r="K494" s="28">
        <f t="shared" si="4"/>
        <v>0.5611402851</v>
      </c>
      <c r="L494" s="29">
        <f t="shared" si="5"/>
        <v>0.4598649662</v>
      </c>
      <c r="M494" s="10">
        <f t="shared" si="6"/>
        <v>6.488764045</v>
      </c>
      <c r="N494" s="30">
        <f t="shared" si="7"/>
        <v>0.5615270921</v>
      </c>
      <c r="O494" s="31">
        <f t="shared" si="8"/>
        <v>-0.0003868069876</v>
      </c>
      <c r="P494" s="32">
        <f t="shared" si="9"/>
        <v>0.5579905986</v>
      </c>
      <c r="Q494" s="33">
        <f t="shared" si="10"/>
        <v>0.0004509598226</v>
      </c>
      <c r="R494" s="1"/>
      <c r="S494" s="16">
        <v>0.5579905967122213</v>
      </c>
      <c r="T494" s="16">
        <v>0.5584415584415584</v>
      </c>
      <c r="U494" s="16">
        <v>6.163696753732628E-4</v>
      </c>
      <c r="V494" s="16">
        <v>9.344754214918316E-4</v>
      </c>
      <c r="W494" s="1"/>
      <c r="X494" s="1"/>
      <c r="Y494" s="19"/>
      <c r="Z494" s="19"/>
      <c r="AA494" s="19"/>
      <c r="AB494" s="1"/>
      <c r="AC494" s="21" t="s">
        <v>696</v>
      </c>
      <c r="AD494" s="21">
        <v>928.0</v>
      </c>
      <c r="AE494" s="21">
        <v>33.0</v>
      </c>
      <c r="AF494" s="26">
        <v>0.673469387755102</v>
      </c>
      <c r="AG494" s="27">
        <v>0.839080459770115</v>
      </c>
      <c r="AH494" s="36">
        <v>0.802690582959641</v>
      </c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26">
        <v>0.674418604651163</v>
      </c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21" t="s">
        <v>696</v>
      </c>
      <c r="BF494" s="21">
        <v>928.0</v>
      </c>
      <c r="BG494" s="21">
        <v>33.0</v>
      </c>
      <c r="BH494" s="26">
        <v>0.673469387755102</v>
      </c>
      <c r="BI494" s="27">
        <v>0.839080459770115</v>
      </c>
      <c r="BJ494" s="30">
        <f t="shared" si="11"/>
        <v>0.813055291</v>
      </c>
      <c r="BK494" s="36">
        <v>0.802690582959641</v>
      </c>
      <c r="BL494" s="31">
        <f t="shared" si="12"/>
        <v>-0.01036470804</v>
      </c>
      <c r="BM494" s="1"/>
      <c r="BN494" s="31">
        <v>6.16369675373152E-4</v>
      </c>
      <c r="BO494" s="1"/>
      <c r="BP494" s="1"/>
      <c r="BQ494" s="1">
        <f t="shared" si="15"/>
        <v>493</v>
      </c>
      <c r="BR494" s="1">
        <f t="shared" si="13"/>
        <v>0.607891492</v>
      </c>
      <c r="BS494" s="1">
        <v>0.7450980392156863</v>
      </c>
      <c r="BT494" s="1">
        <v>0.7256532066508313</v>
      </c>
      <c r="BU494" s="1">
        <v>0.7286432160804021</v>
      </c>
      <c r="BV494" s="1"/>
      <c r="BW494" s="1"/>
    </row>
    <row r="495" ht="12.0" customHeight="1">
      <c r="A495" s="39"/>
      <c r="B495" s="39"/>
      <c r="C495" s="3" t="s">
        <v>697</v>
      </c>
      <c r="D495" s="3">
        <v>699.0</v>
      </c>
      <c r="E495" s="24">
        <v>56.0</v>
      </c>
      <c r="F495" s="25">
        <v>5.0</v>
      </c>
      <c r="G495" s="24">
        <v>247.0</v>
      </c>
      <c r="H495" s="25">
        <v>21.0</v>
      </c>
      <c r="I495" s="26">
        <f t="shared" si="2"/>
        <v>0.9180327869</v>
      </c>
      <c r="J495" s="27">
        <f t="shared" si="3"/>
        <v>0.921641791</v>
      </c>
      <c r="K495" s="28">
        <f t="shared" si="4"/>
        <v>0.9209726444</v>
      </c>
      <c r="L495" s="29">
        <f t="shared" si="5"/>
        <v>0.2340425532</v>
      </c>
      <c r="M495" s="10">
        <f t="shared" si="6"/>
        <v>4.393442623</v>
      </c>
      <c r="N495" s="30">
        <f t="shared" si="7"/>
        <v>0.9214259872</v>
      </c>
      <c r="O495" s="31">
        <f t="shared" si="8"/>
        <v>-0.0004533428439</v>
      </c>
      <c r="P495" s="32">
        <f t="shared" si="9"/>
        <v>0.9210693174</v>
      </c>
      <c r="Q495" s="33">
        <f t="shared" si="10"/>
        <v>0.0005724736778</v>
      </c>
      <c r="R495" s="1"/>
      <c r="S495" s="16">
        <v>0.9210693121687201</v>
      </c>
      <c r="T495" s="16">
        <v>0.9216417910447762</v>
      </c>
      <c r="U495" s="16">
        <v>6.21018886747815E-4</v>
      </c>
      <c r="V495" s="16">
        <v>9.349514452546837E-4</v>
      </c>
      <c r="W495" s="1"/>
      <c r="X495" s="1"/>
      <c r="Y495" s="19"/>
      <c r="Z495" s="19"/>
      <c r="AA495" s="19"/>
      <c r="AB495" s="1"/>
      <c r="AC495" s="21" t="s">
        <v>181</v>
      </c>
      <c r="AD495" s="21">
        <v>89.0</v>
      </c>
      <c r="AE495" s="21">
        <v>33.0</v>
      </c>
      <c r="AF495" s="26">
        <v>0.673758865248227</v>
      </c>
      <c r="AG495" s="27">
        <v>0.744368266405485</v>
      </c>
      <c r="AH495" s="36">
        <v>0.735800344234079</v>
      </c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26">
        <v>0.680297397769517</v>
      </c>
      <c r="AT495" s="26">
        <v>0.675675675675676</v>
      </c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21" t="s">
        <v>181</v>
      </c>
      <c r="BF495" s="21">
        <v>89.0</v>
      </c>
      <c r="BG495" s="21">
        <v>33.0</v>
      </c>
      <c r="BH495" s="26">
        <v>0.673758865248227</v>
      </c>
      <c r="BI495" s="27">
        <v>0.744368266405485</v>
      </c>
      <c r="BJ495" s="30">
        <f t="shared" si="11"/>
        <v>0.7336022401</v>
      </c>
      <c r="BK495" s="36">
        <v>0.735800344234079</v>
      </c>
      <c r="BL495" s="31">
        <f t="shared" si="12"/>
        <v>0.002198104119</v>
      </c>
      <c r="BM495" s="1"/>
      <c r="BN495" s="31">
        <v>6.21018886747815E-4</v>
      </c>
      <c r="BO495" s="1"/>
      <c r="BP495" s="1"/>
      <c r="BQ495" s="1">
        <f t="shared" si="15"/>
        <v>494</v>
      </c>
      <c r="BR495" s="1">
        <f t="shared" si="13"/>
        <v>0.6091245376</v>
      </c>
      <c r="BS495" s="1">
        <v>0.5806451612903226</v>
      </c>
      <c r="BT495" s="1">
        <v>0.7525773195876289</v>
      </c>
      <c r="BU495" s="1">
        <v>0.7288888888888889</v>
      </c>
      <c r="BV495" s="1"/>
      <c r="BW495" s="1"/>
    </row>
    <row r="496" ht="12.0" customHeight="1">
      <c r="A496" s="39"/>
      <c r="B496" s="39"/>
      <c r="C496" s="3" t="s">
        <v>688</v>
      </c>
      <c r="D496" s="3">
        <v>700.0</v>
      </c>
      <c r="E496" s="24">
        <v>101.0</v>
      </c>
      <c r="F496" s="25">
        <v>50.0</v>
      </c>
      <c r="G496" s="24">
        <v>617.0</v>
      </c>
      <c r="H496" s="25">
        <v>291.0</v>
      </c>
      <c r="I496" s="26">
        <f t="shared" si="2"/>
        <v>0.6688741722</v>
      </c>
      <c r="J496" s="27">
        <f t="shared" si="3"/>
        <v>0.6795154185</v>
      </c>
      <c r="K496" s="28">
        <f t="shared" si="4"/>
        <v>0.6779981114</v>
      </c>
      <c r="L496" s="29">
        <f t="shared" si="5"/>
        <v>0.3701605288</v>
      </c>
      <c r="M496" s="10">
        <f t="shared" si="6"/>
        <v>6.013245033</v>
      </c>
      <c r="N496" s="30">
        <f t="shared" si="7"/>
        <v>0.6783831636</v>
      </c>
      <c r="O496" s="31">
        <f t="shared" si="8"/>
        <v>-0.0003850521872</v>
      </c>
      <c r="P496" s="32">
        <f t="shared" si="9"/>
        <v>0.6790571531</v>
      </c>
      <c r="Q496" s="33">
        <f t="shared" si="10"/>
        <v>0.000458265395</v>
      </c>
      <c r="R496" s="1"/>
      <c r="S496" s="16">
        <v>0.679057150506421</v>
      </c>
      <c r="T496" s="16">
        <v>0.6795154185022027</v>
      </c>
      <c r="U496" s="16">
        <v>6.315537988107467E-4</v>
      </c>
      <c r="V496" s="16">
        <v>9.390653010281635E-4</v>
      </c>
      <c r="W496" s="1"/>
      <c r="X496" s="1"/>
      <c r="Y496" s="19"/>
      <c r="Z496" s="19"/>
      <c r="AA496" s="19"/>
      <c r="AB496" s="1"/>
      <c r="AC496" s="21" t="s">
        <v>698</v>
      </c>
      <c r="AD496" s="21">
        <v>763.0</v>
      </c>
      <c r="AE496" s="21">
        <v>33.0</v>
      </c>
      <c r="AF496" s="26">
        <v>0.674418604651163</v>
      </c>
      <c r="AG496" s="27">
        <v>0.835222978080121</v>
      </c>
      <c r="AH496" s="36">
        <v>0.82540809084457</v>
      </c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26">
        <v>0.680555555555556</v>
      </c>
      <c r="AT496" s="26">
        <v>0.675675675675676</v>
      </c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21" t="s">
        <v>698</v>
      </c>
      <c r="BF496" s="21">
        <v>763.0</v>
      </c>
      <c r="BG496" s="21">
        <v>33.0</v>
      </c>
      <c r="BH496" s="26">
        <v>0.674418604651163</v>
      </c>
      <c r="BI496" s="27">
        <v>0.835222978080121</v>
      </c>
      <c r="BJ496" s="30">
        <f t="shared" si="11"/>
        <v>0.8099430193</v>
      </c>
      <c r="BK496" s="36">
        <v>0.82540809084457</v>
      </c>
      <c r="BL496" s="31">
        <f t="shared" si="12"/>
        <v>0.0154650715</v>
      </c>
      <c r="BM496" s="1"/>
      <c r="BN496" s="31">
        <v>6.31553798810747E-4</v>
      </c>
      <c r="BO496" s="1"/>
      <c r="BP496" s="1"/>
      <c r="BQ496" s="1">
        <f t="shared" si="15"/>
        <v>495</v>
      </c>
      <c r="BR496" s="1">
        <f t="shared" si="13"/>
        <v>0.6103575832</v>
      </c>
      <c r="BS496" s="1">
        <v>0.5423728813559322</v>
      </c>
      <c r="BT496" s="1">
        <v>0.7538126361655774</v>
      </c>
      <c r="BU496" s="1">
        <v>0.7297297297297297</v>
      </c>
      <c r="BV496" s="1"/>
      <c r="BW496" s="1"/>
    </row>
    <row r="497" ht="12.0" customHeight="1">
      <c r="A497" s="39"/>
      <c r="B497" s="39"/>
      <c r="C497" s="3" t="s">
        <v>159</v>
      </c>
      <c r="D497" s="3">
        <v>702.0</v>
      </c>
      <c r="E497" s="24">
        <v>4.0</v>
      </c>
      <c r="F497" s="25">
        <v>8.0</v>
      </c>
      <c r="G497" s="24">
        <v>59.0</v>
      </c>
      <c r="H497" s="25">
        <v>50.0</v>
      </c>
      <c r="I497" s="26">
        <f t="shared" si="2"/>
        <v>0.3333333333</v>
      </c>
      <c r="J497" s="27">
        <f t="shared" si="3"/>
        <v>0.5412844037</v>
      </c>
      <c r="K497" s="28">
        <f t="shared" si="4"/>
        <v>0.520661157</v>
      </c>
      <c r="L497" s="29">
        <f t="shared" si="5"/>
        <v>0.4462809917</v>
      </c>
      <c r="M497" s="10">
        <f t="shared" si="6"/>
        <v>9.083333333</v>
      </c>
      <c r="N497" s="30">
        <f t="shared" si="7"/>
        <v>0.5198449041</v>
      </c>
      <c r="O497" s="31">
        <f t="shared" si="8"/>
        <v>0.0008162529363</v>
      </c>
      <c r="P497" s="32">
        <f t="shared" si="9"/>
        <v>0.5421860085</v>
      </c>
      <c r="Q497" s="33">
        <f t="shared" si="10"/>
        <v>-0.0009016048633</v>
      </c>
      <c r="R497" s="1"/>
      <c r="S497" s="16">
        <v>0.5421860079335801</v>
      </c>
      <c r="T497" s="16">
        <v>0.5412844036697247</v>
      </c>
      <c r="U497" s="16">
        <v>6.382263778050845E-4</v>
      </c>
      <c r="V497" s="16">
        <v>9.437493457754575E-4</v>
      </c>
      <c r="W497" s="1"/>
      <c r="X497" s="1"/>
      <c r="Y497" s="19"/>
      <c r="Z497" s="19"/>
      <c r="AA497" s="19"/>
      <c r="AB497" s="1"/>
      <c r="AC497" s="21" t="s">
        <v>677</v>
      </c>
      <c r="AD497" s="21">
        <v>668.0</v>
      </c>
      <c r="AE497" s="21">
        <v>33.0</v>
      </c>
      <c r="AF497" s="26">
        <v>0.675675675675676</v>
      </c>
      <c r="AG497" s="27">
        <v>0.81260945709282</v>
      </c>
      <c r="AH497" s="36">
        <v>0.801220295439949</v>
      </c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26">
        <v>0.681818181818182</v>
      </c>
      <c r="AT497" s="26">
        <v>0.67741935483871</v>
      </c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21" t="s">
        <v>677</v>
      </c>
      <c r="BF497" s="21">
        <v>668.0</v>
      </c>
      <c r="BG497" s="21">
        <v>33.0</v>
      </c>
      <c r="BH497" s="26">
        <v>0.675675675675676</v>
      </c>
      <c r="BI497" s="27">
        <v>0.81260945709282</v>
      </c>
      <c r="BJ497" s="30">
        <f t="shared" si="11"/>
        <v>0.7911388079</v>
      </c>
      <c r="BK497" s="36">
        <v>0.801220295439949</v>
      </c>
      <c r="BL497" s="31">
        <f t="shared" si="12"/>
        <v>0.01008148758</v>
      </c>
      <c r="BM497" s="1"/>
      <c r="BN497" s="31">
        <v>6.38226377804974E-4</v>
      </c>
      <c r="BO497" s="1"/>
      <c r="BP497" s="1"/>
      <c r="BQ497" s="1">
        <f t="shared" si="15"/>
        <v>496</v>
      </c>
      <c r="BR497" s="1">
        <f t="shared" si="13"/>
        <v>0.6115906289</v>
      </c>
      <c r="BS497" s="1">
        <v>0.782608695652174</v>
      </c>
      <c r="BT497" s="1">
        <v>0.7154150197628458</v>
      </c>
      <c r="BU497" s="1">
        <v>0.7298136645962733</v>
      </c>
      <c r="BV497" s="1"/>
      <c r="BW497" s="1"/>
    </row>
    <row r="498" ht="12.0" customHeight="1">
      <c r="A498" s="39"/>
      <c r="B498" s="39"/>
      <c r="C498" s="3" t="s">
        <v>619</v>
      </c>
      <c r="D498" s="3">
        <v>703.0</v>
      </c>
      <c r="E498" s="24">
        <v>110.0</v>
      </c>
      <c r="F498" s="25">
        <v>63.0</v>
      </c>
      <c r="G498" s="24">
        <v>735.0</v>
      </c>
      <c r="H498" s="25">
        <v>412.0</v>
      </c>
      <c r="I498" s="26">
        <f t="shared" si="2"/>
        <v>0.6358381503</v>
      </c>
      <c r="J498" s="27">
        <f t="shared" si="3"/>
        <v>0.6408020924</v>
      </c>
      <c r="K498" s="28">
        <f t="shared" si="4"/>
        <v>0.6401515152</v>
      </c>
      <c r="L498" s="29">
        <f t="shared" si="5"/>
        <v>0.3954545455</v>
      </c>
      <c r="M498" s="10">
        <f t="shared" si="6"/>
        <v>6.630057803</v>
      </c>
      <c r="N498" s="30">
        <f t="shared" si="7"/>
        <v>0.6405005994</v>
      </c>
      <c r="O498" s="31">
        <f t="shared" si="8"/>
        <v>-0.0003490842316</v>
      </c>
      <c r="P498" s="32">
        <f t="shared" si="9"/>
        <v>0.6403897788</v>
      </c>
      <c r="Q498" s="33">
        <f t="shared" si="10"/>
        <v>0.0004123135936</v>
      </c>
      <c r="R498" s="1"/>
      <c r="S498" s="16">
        <v>0.6403897764889528</v>
      </c>
      <c r="T498" s="16">
        <v>0.6408020924149956</v>
      </c>
      <c r="U498" s="16">
        <v>6.492896296325101E-4</v>
      </c>
      <c r="V498" s="16">
        <v>9.523204946104702E-4</v>
      </c>
      <c r="W498" s="1"/>
      <c r="X498" s="1"/>
      <c r="Y498" s="19"/>
      <c r="Z498" s="19"/>
      <c r="AA498" s="19"/>
      <c r="AB498" s="1"/>
      <c r="AC498" s="21" t="s">
        <v>699</v>
      </c>
      <c r="AD498" s="21">
        <v>957.0</v>
      </c>
      <c r="AE498" s="21">
        <v>33.0</v>
      </c>
      <c r="AF498" s="26">
        <v>0.675675675675676</v>
      </c>
      <c r="AG498" s="27">
        <v>0.897872340425532</v>
      </c>
      <c r="AH498" s="36">
        <v>0.844660194174757</v>
      </c>
      <c r="AI498" s="1"/>
      <c r="AJ498" s="1"/>
      <c r="AK498" s="1"/>
      <c r="AL498" s="1"/>
      <c r="AM498" s="1"/>
      <c r="AN498" s="1"/>
      <c r="AO498" s="1" t="s">
        <v>23</v>
      </c>
      <c r="AP498" s="1" t="s">
        <v>7</v>
      </c>
      <c r="AQ498" s="1" t="s">
        <v>24</v>
      </c>
      <c r="AR498" s="1" t="s">
        <v>25</v>
      </c>
      <c r="AS498" s="26">
        <v>0.681818181818182</v>
      </c>
      <c r="AT498" s="26">
        <v>0.67741935483871</v>
      </c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21" t="s">
        <v>699</v>
      </c>
      <c r="BF498" s="21">
        <v>957.0</v>
      </c>
      <c r="BG498" s="21">
        <v>33.0</v>
      </c>
      <c r="BH498" s="26">
        <v>0.675675675675676</v>
      </c>
      <c r="BI498" s="27">
        <v>0.897872340425532</v>
      </c>
      <c r="BJ498" s="30">
        <f t="shared" si="11"/>
        <v>0.8626674538</v>
      </c>
      <c r="BK498" s="36">
        <v>0.844660194174757</v>
      </c>
      <c r="BL498" s="31">
        <f t="shared" si="12"/>
        <v>-0.01800725959</v>
      </c>
      <c r="BM498" s="1"/>
      <c r="BN498" s="31">
        <v>6.4928962963251E-4</v>
      </c>
      <c r="BO498" s="1"/>
      <c r="BP498" s="1"/>
      <c r="BQ498" s="1">
        <f t="shared" si="15"/>
        <v>497</v>
      </c>
      <c r="BR498" s="1">
        <f t="shared" si="13"/>
        <v>0.6128236745</v>
      </c>
      <c r="BS498" s="1">
        <v>0.5</v>
      </c>
      <c r="BT498" s="1">
        <v>0.7434119278779473</v>
      </c>
      <c r="BU498" s="1">
        <v>0.7306176084099869</v>
      </c>
      <c r="BV498" s="1"/>
      <c r="BW498" s="1"/>
    </row>
    <row r="499" ht="12.0" customHeight="1">
      <c r="A499" s="39"/>
      <c r="B499" s="39"/>
      <c r="C499" s="3" t="s">
        <v>672</v>
      </c>
      <c r="D499" s="3">
        <v>705.0</v>
      </c>
      <c r="E499" s="24">
        <v>89.0</v>
      </c>
      <c r="F499" s="25">
        <v>45.0</v>
      </c>
      <c r="G499" s="24">
        <v>410.0</v>
      </c>
      <c r="H499" s="25">
        <v>153.0</v>
      </c>
      <c r="I499" s="26">
        <f t="shared" si="2"/>
        <v>0.6641791045</v>
      </c>
      <c r="J499" s="27">
        <f t="shared" si="3"/>
        <v>0.7282415631</v>
      </c>
      <c r="K499" s="28">
        <f t="shared" si="4"/>
        <v>0.7159253945</v>
      </c>
      <c r="L499" s="29">
        <f t="shared" si="5"/>
        <v>0.3472022956</v>
      </c>
      <c r="M499" s="10">
        <f t="shared" si="6"/>
        <v>4.201492537</v>
      </c>
      <c r="N499" s="30">
        <f t="shared" si="7"/>
        <v>0.7186192469</v>
      </c>
      <c r="O499" s="31">
        <f t="shared" si="8"/>
        <v>-0.00269385235</v>
      </c>
      <c r="P499" s="32">
        <f t="shared" si="9"/>
        <v>0.7250389776</v>
      </c>
      <c r="Q499" s="33">
        <f t="shared" si="10"/>
        <v>0.003202585436</v>
      </c>
      <c r="R499" s="1"/>
      <c r="S499" s="16">
        <v>0.7250389750573509</v>
      </c>
      <c r="T499" s="16">
        <v>0.7282415630550622</v>
      </c>
      <c r="U499" s="16">
        <v>6.568102046117241E-4</v>
      </c>
      <c r="V499" s="16">
        <v>9.538440300869144E-4</v>
      </c>
      <c r="W499" s="1"/>
      <c r="X499" s="1"/>
      <c r="Y499" s="19"/>
      <c r="Z499" s="19"/>
      <c r="AA499" s="19"/>
      <c r="AB499" s="1"/>
      <c r="AC499" s="21" t="s">
        <v>700</v>
      </c>
      <c r="AD499" s="21">
        <v>1109.0</v>
      </c>
      <c r="AE499" s="21">
        <v>33.0</v>
      </c>
      <c r="AF499" s="26">
        <v>0.67741935483871</v>
      </c>
      <c r="AG499" s="27">
        <v>0.669394435351882</v>
      </c>
      <c r="AH499" s="36">
        <v>0.670748299319728</v>
      </c>
      <c r="AI499" s="1"/>
      <c r="AJ499" s="1"/>
      <c r="AK499" s="1"/>
      <c r="AL499" s="1"/>
      <c r="AM499" s="1"/>
      <c r="AN499" s="1"/>
      <c r="AO499" s="1">
        <v>8.0</v>
      </c>
      <c r="AP499" s="16">
        <f>16.85%</f>
        <v>0.1685</v>
      </c>
      <c r="AQ499" s="1">
        <v>0.9021314</v>
      </c>
      <c r="AR499" s="1">
        <v>0.0196623</v>
      </c>
      <c r="AS499" s="26">
        <v>0.682080924855491</v>
      </c>
      <c r="AT499" s="26">
        <v>0.67741935483871</v>
      </c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21" t="s">
        <v>700</v>
      </c>
      <c r="BF499" s="21">
        <v>1109.0</v>
      </c>
      <c r="BG499" s="21">
        <v>33.0</v>
      </c>
      <c r="BH499" s="26">
        <v>0.67741935483871</v>
      </c>
      <c r="BI499" s="27">
        <v>0.669394435351882</v>
      </c>
      <c r="BJ499" s="30">
        <f t="shared" si="11"/>
        <v>0.6712812919</v>
      </c>
      <c r="BK499" s="36">
        <v>0.670748299319728</v>
      </c>
      <c r="BL499" s="31">
        <f t="shared" si="12"/>
        <v>-0.0005329925511</v>
      </c>
      <c r="BM499" s="1"/>
      <c r="BN499" s="31">
        <v>6.56810204611613E-4</v>
      </c>
      <c r="BO499" s="1"/>
      <c r="BP499" s="1"/>
      <c r="BQ499" s="1">
        <f t="shared" si="15"/>
        <v>498</v>
      </c>
      <c r="BR499" s="1">
        <f t="shared" si="13"/>
        <v>0.6140567201</v>
      </c>
      <c r="BS499" s="1">
        <v>0.6206896551724138</v>
      </c>
      <c r="BT499" s="1">
        <v>0.7542997542997543</v>
      </c>
      <c r="BU499" s="1">
        <v>0.7307692307692307</v>
      </c>
      <c r="BV499" s="1"/>
      <c r="BW499" s="1"/>
    </row>
    <row r="500" ht="12.0" customHeight="1">
      <c r="A500" s="39"/>
      <c r="B500" s="39"/>
      <c r="C500" s="3" t="s">
        <v>349</v>
      </c>
      <c r="D500" s="3">
        <v>706.0</v>
      </c>
      <c r="E500" s="24">
        <v>115.0</v>
      </c>
      <c r="F500" s="25">
        <v>140.0</v>
      </c>
      <c r="G500" s="24">
        <v>824.0</v>
      </c>
      <c r="H500" s="25">
        <v>725.0</v>
      </c>
      <c r="I500" s="26">
        <f t="shared" si="2"/>
        <v>0.4509803922</v>
      </c>
      <c r="J500" s="27">
        <f t="shared" si="3"/>
        <v>0.5319561007</v>
      </c>
      <c r="K500" s="28">
        <f t="shared" si="4"/>
        <v>0.5205099778</v>
      </c>
      <c r="L500" s="29">
        <f t="shared" si="5"/>
        <v>0.465631929</v>
      </c>
      <c r="M500" s="10">
        <f t="shared" si="6"/>
        <v>6.074509804</v>
      </c>
      <c r="N500" s="30">
        <f t="shared" si="7"/>
        <v>0.5218117011</v>
      </c>
      <c r="O500" s="31">
        <f t="shared" si="8"/>
        <v>-0.001301723281</v>
      </c>
      <c r="P500" s="32">
        <f t="shared" si="9"/>
        <v>0.5304810766</v>
      </c>
      <c r="Q500" s="33">
        <f t="shared" si="10"/>
        <v>0.001475024159</v>
      </c>
      <c r="R500" s="1"/>
      <c r="S500" s="16">
        <v>0.5304810754255646</v>
      </c>
      <c r="T500" s="16">
        <v>0.5319561007101355</v>
      </c>
      <c r="U500" s="16">
        <v>6.720240619031426E-4</v>
      </c>
      <c r="V500" s="16">
        <v>9.565456678609641E-4</v>
      </c>
      <c r="W500" s="1"/>
      <c r="X500" s="1"/>
      <c r="Y500" s="19"/>
      <c r="Z500" s="19"/>
      <c r="AA500" s="19"/>
      <c r="AB500" s="1"/>
      <c r="AC500" s="21" t="s">
        <v>701</v>
      </c>
      <c r="AD500" s="21">
        <v>860.0</v>
      </c>
      <c r="AE500" s="21">
        <v>33.0</v>
      </c>
      <c r="AF500" s="26">
        <v>0.67741935483871</v>
      </c>
      <c r="AG500" s="27">
        <v>0.681638044914135</v>
      </c>
      <c r="AH500" s="36">
        <v>0.681176470588235</v>
      </c>
      <c r="AI500" s="1"/>
      <c r="AJ500" s="1"/>
      <c r="AK500" s="1"/>
      <c r="AL500" s="1"/>
      <c r="AM500" s="1"/>
      <c r="AN500" s="1"/>
      <c r="AO500" s="1">
        <v>11.0</v>
      </c>
      <c r="AP500" s="16">
        <f>23.376666666%</f>
        <v>0.2337666667</v>
      </c>
      <c r="AQ500" s="1">
        <v>0.9365345</v>
      </c>
      <c r="AR500" s="1">
        <v>0.0128751</v>
      </c>
      <c r="AS500" s="26">
        <v>0.683453237410072</v>
      </c>
      <c r="AT500" s="26">
        <v>0.677777777777778</v>
      </c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21" t="s">
        <v>701</v>
      </c>
      <c r="BF500" s="21">
        <v>860.0</v>
      </c>
      <c r="BG500" s="21">
        <v>33.0</v>
      </c>
      <c r="BH500" s="26">
        <v>0.67741935483871</v>
      </c>
      <c r="BI500" s="27">
        <v>0.681638044914135</v>
      </c>
      <c r="BJ500" s="30">
        <f t="shared" si="11"/>
        <v>0.6815485459</v>
      </c>
      <c r="BK500" s="36">
        <v>0.681176470588235</v>
      </c>
      <c r="BL500" s="31">
        <f t="shared" si="12"/>
        <v>-0.0003720752884</v>
      </c>
      <c r="BM500" s="1"/>
      <c r="BN500" s="31">
        <v>6.72024061903143E-4</v>
      </c>
      <c r="BO500" s="1"/>
      <c r="BP500" s="1"/>
      <c r="BQ500" s="1">
        <f t="shared" si="15"/>
        <v>499</v>
      </c>
      <c r="BR500" s="1">
        <f t="shared" si="13"/>
        <v>0.6152897657</v>
      </c>
      <c r="BS500" s="1">
        <v>0.6666666666666666</v>
      </c>
      <c r="BT500" s="1">
        <v>0.7413793103448276</v>
      </c>
      <c r="BU500" s="1">
        <v>0.7313432835820896</v>
      </c>
      <c r="BV500" s="1"/>
      <c r="BW500" s="1"/>
    </row>
    <row r="501" ht="12.0" customHeight="1">
      <c r="A501" s="39"/>
      <c r="B501" s="39"/>
      <c r="C501" s="3" t="s">
        <v>436</v>
      </c>
      <c r="D501" s="3">
        <v>707.0</v>
      </c>
      <c r="E501" s="24">
        <v>1.0</v>
      </c>
      <c r="F501" s="25">
        <v>1.0</v>
      </c>
      <c r="G501" s="24">
        <v>18.0</v>
      </c>
      <c r="H501" s="25">
        <v>3.0</v>
      </c>
      <c r="I501" s="26">
        <f t="shared" si="2"/>
        <v>0.5</v>
      </c>
      <c r="J501" s="27">
        <f t="shared" si="3"/>
        <v>0.8571428571</v>
      </c>
      <c r="K501" s="28">
        <f t="shared" si="4"/>
        <v>0.8260869565</v>
      </c>
      <c r="L501" s="29">
        <f t="shared" si="5"/>
        <v>0.1739130435</v>
      </c>
      <c r="M501" s="10">
        <f t="shared" si="6"/>
        <v>10.5</v>
      </c>
      <c r="N501" s="30">
        <f t="shared" si="7"/>
        <v>0.811524557</v>
      </c>
      <c r="O501" s="31">
        <f t="shared" si="8"/>
        <v>0.0145623995</v>
      </c>
      <c r="P501" s="32">
        <f t="shared" si="9"/>
        <v>0.8738237271</v>
      </c>
      <c r="Q501" s="33">
        <f t="shared" si="10"/>
        <v>-0.01668086999</v>
      </c>
      <c r="R501" s="1"/>
      <c r="S501" s="16">
        <v>0.8738237257369635</v>
      </c>
      <c r="T501" s="16">
        <v>0.8571428571428571</v>
      </c>
      <c r="U501" s="16">
        <v>6.729456624188224E-4</v>
      </c>
      <c r="V501" s="16">
        <v>9.666939442417588E-4</v>
      </c>
      <c r="W501" s="1"/>
      <c r="X501" s="1"/>
      <c r="Y501" s="19"/>
      <c r="Z501" s="19"/>
      <c r="AA501" s="19"/>
      <c r="AB501" s="1"/>
      <c r="AC501" s="21" t="s">
        <v>702</v>
      </c>
      <c r="AD501" s="21">
        <v>1133.0</v>
      </c>
      <c r="AE501" s="21">
        <v>33.0</v>
      </c>
      <c r="AF501" s="26">
        <v>0.67741935483871</v>
      </c>
      <c r="AG501" s="27">
        <v>0.736531986531986</v>
      </c>
      <c r="AH501" s="36">
        <v>0.727402135231317</v>
      </c>
      <c r="AI501" s="1"/>
      <c r="AJ501" s="1"/>
      <c r="AK501" s="1"/>
      <c r="AL501" s="1"/>
      <c r="AM501" s="1"/>
      <c r="AN501" s="1"/>
      <c r="AO501" s="1">
        <v>12.0</v>
      </c>
      <c r="AP501" s="16">
        <f>25.18%</f>
        <v>0.2518</v>
      </c>
      <c r="AQ501" s="1">
        <v>0.8973886</v>
      </c>
      <c r="AR501" s="1">
        <v>0.02544337</v>
      </c>
      <c r="AS501" s="26">
        <v>0.68421052631579</v>
      </c>
      <c r="AT501" s="26">
        <v>0.679144385026738</v>
      </c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21" t="s">
        <v>702</v>
      </c>
      <c r="BF501" s="21">
        <v>1133.0</v>
      </c>
      <c r="BG501" s="21">
        <v>33.0</v>
      </c>
      <c r="BH501" s="26">
        <v>0.67741935483871</v>
      </c>
      <c r="BI501" s="27">
        <v>0.736531986531986</v>
      </c>
      <c r="BJ501" s="30">
        <f t="shared" si="11"/>
        <v>0.7275815429</v>
      </c>
      <c r="BK501" s="36">
        <v>0.727402135231317</v>
      </c>
      <c r="BL501" s="31">
        <f t="shared" si="12"/>
        <v>-0.0001794076226</v>
      </c>
      <c r="BM501" s="1"/>
      <c r="BN501" s="31">
        <v>6.72945662418822E-4</v>
      </c>
      <c r="BO501" s="1"/>
      <c r="BP501" s="1"/>
      <c r="BQ501" s="1">
        <f t="shared" si="15"/>
        <v>500</v>
      </c>
      <c r="BR501" s="1">
        <f t="shared" si="13"/>
        <v>0.6165228113</v>
      </c>
      <c r="BS501" s="1">
        <v>0.7064439140811456</v>
      </c>
      <c r="BT501" s="1">
        <v>0.7386075949367089</v>
      </c>
      <c r="BU501" s="1">
        <v>0.7318659329664833</v>
      </c>
      <c r="BV501" s="1"/>
      <c r="BW501" s="1"/>
    </row>
    <row r="502" ht="12.0" customHeight="1">
      <c r="A502" s="39"/>
      <c r="B502" s="39"/>
      <c r="C502" s="3" t="s">
        <v>380</v>
      </c>
      <c r="D502" s="3">
        <v>709.0</v>
      </c>
      <c r="E502" s="24">
        <v>126.0</v>
      </c>
      <c r="F502" s="25">
        <v>145.0</v>
      </c>
      <c r="G502" s="24">
        <v>675.0</v>
      </c>
      <c r="H502" s="25">
        <v>691.0</v>
      </c>
      <c r="I502" s="26">
        <f t="shared" si="2"/>
        <v>0.4649446494</v>
      </c>
      <c r="J502" s="27">
        <f t="shared" si="3"/>
        <v>0.4941434846</v>
      </c>
      <c r="K502" s="28">
        <f t="shared" si="4"/>
        <v>0.4893097129</v>
      </c>
      <c r="L502" s="29">
        <f t="shared" si="5"/>
        <v>0.4990836897</v>
      </c>
      <c r="M502" s="10">
        <f t="shared" si="6"/>
        <v>5.040590406</v>
      </c>
      <c r="N502" s="30">
        <f t="shared" si="7"/>
        <v>0.4901143884</v>
      </c>
      <c r="O502" s="31">
        <f t="shared" si="8"/>
        <v>-0.00080467552</v>
      </c>
      <c r="P502" s="32">
        <f t="shared" si="9"/>
        <v>0.4932288735</v>
      </c>
      <c r="Q502" s="33">
        <f t="shared" si="10"/>
        <v>0.0009146110991</v>
      </c>
      <c r="R502" s="1"/>
      <c r="S502" s="16">
        <v>0.493228872327415</v>
      </c>
      <c r="T502" s="16">
        <v>0.49414348462664714</v>
      </c>
      <c r="U502" s="16">
        <v>6.804338822162803E-4</v>
      </c>
      <c r="V502" s="16">
        <v>9.702277372846124E-4</v>
      </c>
      <c r="W502" s="1"/>
      <c r="X502" s="1"/>
      <c r="Y502" s="19"/>
      <c r="Z502" s="19"/>
      <c r="AA502" s="19"/>
      <c r="AB502" s="1"/>
      <c r="AC502" s="21" t="s">
        <v>664</v>
      </c>
      <c r="AD502" s="21">
        <v>645.0</v>
      </c>
      <c r="AE502" s="21">
        <v>33.0</v>
      </c>
      <c r="AF502" s="26">
        <v>0.677777777777778</v>
      </c>
      <c r="AG502" s="27">
        <v>0.857142857142857</v>
      </c>
      <c r="AH502" s="36">
        <v>0.837902264600715</v>
      </c>
      <c r="AI502" s="1"/>
      <c r="AJ502" s="1"/>
      <c r="AK502" s="1"/>
      <c r="AL502" s="1"/>
      <c r="AM502" s="1"/>
      <c r="AN502" s="1"/>
      <c r="AO502" s="1">
        <v>13.0</v>
      </c>
      <c r="AP502" s="16">
        <f t="shared" ref="AP502:AP503" si="53">0.01+(2*AO502)/100</f>
        <v>0.27</v>
      </c>
      <c r="AQ502" s="1">
        <v>0.90695238</v>
      </c>
      <c r="AR502" s="1">
        <v>0.0228222</v>
      </c>
      <c r="AS502" s="26">
        <v>0.685082872928177</v>
      </c>
      <c r="AT502" s="26">
        <v>0.679245283018868</v>
      </c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21" t="s">
        <v>664</v>
      </c>
      <c r="BF502" s="21">
        <v>645.0</v>
      </c>
      <c r="BG502" s="21">
        <v>33.0</v>
      </c>
      <c r="BH502" s="26">
        <v>0.677777777777778</v>
      </c>
      <c r="BI502" s="27">
        <v>0.857142857142857</v>
      </c>
      <c r="BJ502" s="30">
        <f t="shared" si="11"/>
        <v>0.8287698233</v>
      </c>
      <c r="BK502" s="36">
        <v>0.837902264600715</v>
      </c>
      <c r="BL502" s="31">
        <f t="shared" si="12"/>
        <v>0.009132441306</v>
      </c>
      <c r="BM502" s="1"/>
      <c r="BN502" s="31">
        <v>6.8043388221628E-4</v>
      </c>
      <c r="BO502" s="1"/>
      <c r="BP502" s="1"/>
      <c r="BQ502" s="1">
        <f t="shared" si="15"/>
        <v>501</v>
      </c>
      <c r="BR502" s="1">
        <f t="shared" si="13"/>
        <v>0.617755857</v>
      </c>
      <c r="BS502" s="1">
        <v>0.5570469798657718</v>
      </c>
      <c r="BT502" s="1">
        <v>0.7541241162608012</v>
      </c>
      <c r="BU502" s="1">
        <v>0.7334739803094233</v>
      </c>
      <c r="BV502" s="1"/>
      <c r="BW502" s="1"/>
    </row>
    <row r="503" ht="12.0" customHeight="1">
      <c r="A503" s="39"/>
      <c r="B503" s="39"/>
      <c r="C503" s="3" t="s">
        <v>422</v>
      </c>
      <c r="D503" s="3">
        <v>710.0</v>
      </c>
      <c r="E503" s="24">
        <v>92.0</v>
      </c>
      <c r="F503" s="25">
        <v>92.0</v>
      </c>
      <c r="G503" s="24">
        <v>400.0</v>
      </c>
      <c r="H503" s="25">
        <v>316.0</v>
      </c>
      <c r="I503" s="26">
        <f t="shared" si="2"/>
        <v>0.5</v>
      </c>
      <c r="J503" s="27">
        <f t="shared" si="3"/>
        <v>0.5586592179</v>
      </c>
      <c r="K503" s="28">
        <f t="shared" si="4"/>
        <v>0.5466666667</v>
      </c>
      <c r="L503" s="29">
        <f t="shared" si="5"/>
        <v>0.4533333333</v>
      </c>
      <c r="M503" s="10">
        <f t="shared" si="6"/>
        <v>3.891304348</v>
      </c>
      <c r="N503" s="30">
        <f t="shared" si="7"/>
        <v>0.5509483399</v>
      </c>
      <c r="O503" s="31">
        <f t="shared" si="8"/>
        <v>-0.004281673272</v>
      </c>
      <c r="P503" s="32">
        <f t="shared" si="9"/>
        <v>0.5537546666</v>
      </c>
      <c r="Q503" s="33">
        <f t="shared" si="10"/>
        <v>0.004904551286</v>
      </c>
      <c r="R503" s="1"/>
      <c r="S503" s="16">
        <v>0.5537546651927797</v>
      </c>
      <c r="T503" s="16">
        <v>0.5586592178770949</v>
      </c>
      <c r="U503" s="16">
        <v>6.879413286980385E-4</v>
      </c>
      <c r="V503" s="16">
        <v>9.93930706204793E-4</v>
      </c>
      <c r="W503" s="1"/>
      <c r="X503" s="1"/>
      <c r="Y503" s="19"/>
      <c r="Z503" s="19"/>
      <c r="AA503" s="19"/>
      <c r="AB503" s="1"/>
      <c r="AC503" s="21" t="s">
        <v>286</v>
      </c>
      <c r="AD503" s="21">
        <v>170.0</v>
      </c>
      <c r="AE503" s="21">
        <v>33.0</v>
      </c>
      <c r="AF503" s="26">
        <v>0.679144385026738</v>
      </c>
      <c r="AG503" s="27">
        <v>0.699626865671642</v>
      </c>
      <c r="AH503" s="36">
        <v>0.696584590945195</v>
      </c>
      <c r="AI503" s="1"/>
      <c r="AJ503" s="1"/>
      <c r="AK503" s="1"/>
      <c r="AL503" s="1"/>
      <c r="AM503" s="1"/>
      <c r="AN503" s="1"/>
      <c r="AO503" s="1">
        <v>14.0</v>
      </c>
      <c r="AP503" s="16">
        <f t="shared" si="53"/>
        <v>0.29</v>
      </c>
      <c r="AQ503" s="1">
        <v>0.94231821</v>
      </c>
      <c r="AR503" s="1">
        <v>0.012782237</v>
      </c>
      <c r="AS503" s="26">
        <v>0.685714285714286</v>
      </c>
      <c r="AT503" s="16">
        <f>AVERAGE(AT460:AT502)</f>
        <v>0.6691014803</v>
      </c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21" t="s">
        <v>286</v>
      </c>
      <c r="BF503" s="21">
        <v>170.0</v>
      </c>
      <c r="BG503" s="21">
        <v>33.0</v>
      </c>
      <c r="BH503" s="26">
        <v>0.679144385026738</v>
      </c>
      <c r="BI503" s="27">
        <v>0.699626865671642</v>
      </c>
      <c r="BJ503" s="30">
        <f t="shared" si="11"/>
        <v>0.6969097861</v>
      </c>
      <c r="BK503" s="36">
        <v>0.696584590945195</v>
      </c>
      <c r="BL503" s="31">
        <f t="shared" si="12"/>
        <v>-0.0003251951431</v>
      </c>
      <c r="BM503" s="1"/>
      <c r="BN503" s="31">
        <v>6.87941328698039E-4</v>
      </c>
      <c r="BO503" s="1"/>
      <c r="BP503" s="1"/>
      <c r="BQ503" s="1">
        <f t="shared" si="15"/>
        <v>502</v>
      </c>
      <c r="BR503" s="1">
        <f t="shared" si="13"/>
        <v>0.6189889026</v>
      </c>
      <c r="BS503" s="1">
        <v>0.7272727272727273</v>
      </c>
      <c r="BT503" s="1">
        <v>0.735705209656925</v>
      </c>
      <c r="BU503" s="1">
        <v>0.7341640706126688</v>
      </c>
      <c r="BV503" s="1"/>
      <c r="BW503" s="1"/>
    </row>
    <row r="504" ht="12.0" customHeight="1">
      <c r="A504" s="39"/>
      <c r="B504" s="39"/>
      <c r="C504" s="3" t="s">
        <v>689</v>
      </c>
      <c r="D504" s="3">
        <v>711.0</v>
      </c>
      <c r="E504" s="24">
        <v>200.0</v>
      </c>
      <c r="F504" s="25">
        <v>99.0</v>
      </c>
      <c r="G504" s="24">
        <v>978.0</v>
      </c>
      <c r="H504" s="25">
        <v>392.0</v>
      </c>
      <c r="I504" s="26">
        <f t="shared" si="2"/>
        <v>0.6688963211</v>
      </c>
      <c r="J504" s="27">
        <f t="shared" si="3"/>
        <v>0.7138686131</v>
      </c>
      <c r="K504" s="28">
        <f t="shared" si="4"/>
        <v>0.7058118634</v>
      </c>
      <c r="L504" s="29">
        <f t="shared" si="5"/>
        <v>0.3547034152</v>
      </c>
      <c r="M504" s="10">
        <f t="shared" si="6"/>
        <v>4.581939799</v>
      </c>
      <c r="N504" s="30">
        <f t="shared" si="7"/>
        <v>0.7072514462</v>
      </c>
      <c r="O504" s="31">
        <f t="shared" si="8"/>
        <v>-0.001439582809</v>
      </c>
      <c r="P504" s="32">
        <f t="shared" si="9"/>
        <v>0.7121553016</v>
      </c>
      <c r="Q504" s="33">
        <f t="shared" si="10"/>
        <v>0.001713311546</v>
      </c>
      <c r="R504" s="1"/>
      <c r="S504" s="16">
        <v>0.7121552989914518</v>
      </c>
      <c r="T504" s="16">
        <v>0.7138686131386861</v>
      </c>
      <c r="U504" s="16">
        <v>7.305152671439052E-4</v>
      </c>
      <c r="V504" s="16">
        <v>0.0010157126322317689</v>
      </c>
      <c r="W504" s="1"/>
      <c r="X504" s="1"/>
      <c r="Y504" s="19"/>
      <c r="Z504" s="19"/>
      <c r="AA504" s="19"/>
      <c r="AB504" s="1"/>
      <c r="AC504" s="21" t="s">
        <v>703</v>
      </c>
      <c r="AD504" s="21">
        <v>739.0</v>
      </c>
      <c r="AE504" s="21">
        <v>33.0</v>
      </c>
      <c r="AF504" s="26">
        <v>0.679245283018868</v>
      </c>
      <c r="AG504" s="27">
        <v>0.628865979381443</v>
      </c>
      <c r="AH504" s="36">
        <v>0.636627906976744</v>
      </c>
      <c r="AI504" s="1"/>
      <c r="AJ504" s="1"/>
      <c r="AK504" s="1"/>
      <c r="AL504" s="1"/>
      <c r="AM504" s="1"/>
      <c r="AN504" s="1"/>
      <c r="AO504" s="1">
        <v>15.0</v>
      </c>
      <c r="AP504" s="16">
        <f>30.89%</f>
        <v>0.3089</v>
      </c>
      <c r="AQ504" s="1">
        <v>0.8950400233</v>
      </c>
      <c r="AR504" s="1">
        <v>0.034430488</v>
      </c>
      <c r="AS504" s="26">
        <v>0.686274509803922</v>
      </c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21" t="s">
        <v>703</v>
      </c>
      <c r="BF504" s="21">
        <v>739.0</v>
      </c>
      <c r="BG504" s="21">
        <v>33.0</v>
      </c>
      <c r="BH504" s="26">
        <v>0.679245283018868</v>
      </c>
      <c r="BI504" s="27">
        <v>0.628865979381443</v>
      </c>
      <c r="BJ504" s="30">
        <f t="shared" si="11"/>
        <v>0.6376123285</v>
      </c>
      <c r="BK504" s="36">
        <v>0.636627906976744</v>
      </c>
      <c r="BL504" s="31">
        <f t="shared" si="12"/>
        <v>-0.0009844215352</v>
      </c>
      <c r="BM504" s="1"/>
      <c r="BN504" s="31">
        <v>7.30515267143905E-4</v>
      </c>
      <c r="BO504" s="1"/>
      <c r="BP504" s="1"/>
      <c r="BQ504" s="1">
        <f t="shared" si="15"/>
        <v>503</v>
      </c>
      <c r="BR504" s="1">
        <f t="shared" si="13"/>
        <v>0.6202219482</v>
      </c>
      <c r="BS504" s="1">
        <v>0.7627118644067796</v>
      </c>
      <c r="BT504" s="1">
        <v>0.7307692307692307</v>
      </c>
      <c r="BU504" s="1">
        <v>0.7343453510436433</v>
      </c>
      <c r="BV504" s="1"/>
      <c r="BW504" s="1"/>
    </row>
    <row r="505" ht="12.0" customHeight="1">
      <c r="A505" s="39"/>
      <c r="B505" s="39"/>
      <c r="C505" s="3" t="s">
        <v>414</v>
      </c>
      <c r="D505" s="3">
        <v>712.0</v>
      </c>
      <c r="E505" s="24">
        <v>135.0</v>
      </c>
      <c r="F505" s="25">
        <v>137.0</v>
      </c>
      <c r="G505" s="24">
        <v>810.0</v>
      </c>
      <c r="H505" s="25">
        <v>683.0</v>
      </c>
      <c r="I505" s="26">
        <f t="shared" si="2"/>
        <v>0.4963235294</v>
      </c>
      <c r="J505" s="27">
        <f t="shared" si="3"/>
        <v>0.5425318151</v>
      </c>
      <c r="K505" s="28">
        <f t="shared" si="4"/>
        <v>0.5354107649</v>
      </c>
      <c r="L505" s="29">
        <f t="shared" si="5"/>
        <v>0.4634560907</v>
      </c>
      <c r="M505" s="10">
        <f t="shared" si="6"/>
        <v>5.488970588</v>
      </c>
      <c r="N505" s="30">
        <f t="shared" si="7"/>
        <v>0.5364094683</v>
      </c>
      <c r="O505" s="31">
        <f t="shared" si="8"/>
        <v>-0.0009987034711</v>
      </c>
      <c r="P505" s="32">
        <f t="shared" si="9"/>
        <v>0.5413887588</v>
      </c>
      <c r="Q505" s="33">
        <f t="shared" si="10"/>
        <v>0.001143056361</v>
      </c>
      <c r="R505" s="1"/>
      <c r="S505" s="16">
        <v>0.54138875739939</v>
      </c>
      <c r="T505" s="16">
        <v>0.5425318151373074</v>
      </c>
      <c r="U505" s="16">
        <v>7.461208134865727E-4</v>
      </c>
      <c r="V505" s="16">
        <v>0.0010271369031235045</v>
      </c>
      <c r="W505" s="1"/>
      <c r="X505" s="1"/>
      <c r="Y505" s="19"/>
      <c r="Z505" s="19"/>
      <c r="AA505" s="19"/>
      <c r="AB505" s="1"/>
      <c r="AC505" s="21" t="s">
        <v>704</v>
      </c>
      <c r="AD505" s="21">
        <v>1073.0</v>
      </c>
      <c r="AE505" s="21">
        <v>34.0</v>
      </c>
      <c r="AF505" s="26">
        <v>0.680297397769517</v>
      </c>
      <c r="AG505" s="27">
        <v>0.556133828996282</v>
      </c>
      <c r="AH505" s="36">
        <v>0.576827757125155</v>
      </c>
      <c r="AI505" s="1"/>
      <c r="AJ505" s="1"/>
      <c r="AK505" s="1"/>
      <c r="AL505" s="1"/>
      <c r="AM505" s="1"/>
      <c r="AN505" s="1"/>
      <c r="AO505" s="1">
        <v>16.0</v>
      </c>
      <c r="AP505" s="16">
        <f t="shared" ref="AP505:AP507" si="54">0.01+(2*AO505)/100</f>
        <v>0.33</v>
      </c>
      <c r="AQ505" s="1">
        <v>0.85642864</v>
      </c>
      <c r="AR505" s="1">
        <v>0.051511264</v>
      </c>
      <c r="AS505" s="26">
        <v>0.687116564417178</v>
      </c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21" t="s">
        <v>704</v>
      </c>
      <c r="BF505" s="21">
        <v>1073.0</v>
      </c>
      <c r="BG505" s="21">
        <v>34.0</v>
      </c>
      <c r="BH505" s="26">
        <v>0.680297397769517</v>
      </c>
      <c r="BI505" s="27">
        <v>0.556133828996282</v>
      </c>
      <c r="BJ505" s="30">
        <f t="shared" si="11"/>
        <v>0.5768446125</v>
      </c>
      <c r="BK505" s="36">
        <v>0.576827757125155</v>
      </c>
      <c r="BL505" s="31">
        <f t="shared" si="12"/>
        <v>-0.00001685536686</v>
      </c>
      <c r="BM505" s="1"/>
      <c r="BN505" s="31">
        <v>7.46120813486573E-4</v>
      </c>
      <c r="BO505" s="1"/>
      <c r="BP505" s="1"/>
      <c r="BQ505" s="1">
        <f t="shared" si="15"/>
        <v>504</v>
      </c>
      <c r="BR505" s="1">
        <f t="shared" si="13"/>
        <v>0.6214549938</v>
      </c>
      <c r="BS505" s="1">
        <v>0.7291666666666666</v>
      </c>
      <c r="BT505" s="1">
        <v>0.7359050445103857</v>
      </c>
      <c r="BU505" s="1">
        <v>0.7344110854503464</v>
      </c>
      <c r="BV505" s="1"/>
      <c r="BW505" s="1"/>
    </row>
    <row r="506" ht="12.0" customHeight="1">
      <c r="A506" s="39"/>
      <c r="B506" s="39"/>
      <c r="C506" s="3" t="s">
        <v>502</v>
      </c>
      <c r="D506" s="3">
        <v>713.0</v>
      </c>
      <c r="E506" s="24">
        <v>168.0</v>
      </c>
      <c r="F506" s="25">
        <v>133.0</v>
      </c>
      <c r="G506" s="24">
        <v>1290.0</v>
      </c>
      <c r="H506" s="25">
        <v>989.0</v>
      </c>
      <c r="I506" s="26">
        <f t="shared" si="2"/>
        <v>0.5581395349</v>
      </c>
      <c r="J506" s="27">
        <f t="shared" si="3"/>
        <v>0.5660377358</v>
      </c>
      <c r="K506" s="28">
        <f t="shared" si="4"/>
        <v>0.5651162791</v>
      </c>
      <c r="L506" s="29">
        <f t="shared" si="5"/>
        <v>0.4484496124</v>
      </c>
      <c r="M506" s="10">
        <f t="shared" si="6"/>
        <v>7.571428571</v>
      </c>
      <c r="N506" s="30">
        <f t="shared" si="7"/>
        <v>0.5650474297</v>
      </c>
      <c r="O506" s="31">
        <f t="shared" si="8"/>
        <v>0.00006884935649</v>
      </c>
      <c r="P506" s="32">
        <f t="shared" si="9"/>
        <v>0.5661176334</v>
      </c>
      <c r="Q506" s="33">
        <f t="shared" si="10"/>
        <v>-0.00007989750983</v>
      </c>
      <c r="R506" s="1"/>
      <c r="S506" s="16">
        <v>0.5661176315931237</v>
      </c>
      <c r="T506" s="16">
        <v>0.5660377358490566</v>
      </c>
      <c r="U506" s="16">
        <v>7.490118431152659E-4</v>
      </c>
      <c r="V506" s="16">
        <v>0.001033188454411138</v>
      </c>
      <c r="W506" s="1"/>
      <c r="X506" s="1"/>
      <c r="Y506" s="19"/>
      <c r="Z506" s="19"/>
      <c r="AA506" s="19"/>
      <c r="AB506" s="1"/>
      <c r="AC506" s="21" t="s">
        <v>113</v>
      </c>
      <c r="AD506" s="21">
        <v>45.0</v>
      </c>
      <c r="AE506" s="21">
        <v>34.0</v>
      </c>
      <c r="AF506" s="26">
        <v>0.680555555555556</v>
      </c>
      <c r="AG506" s="27">
        <v>0.721694667640614</v>
      </c>
      <c r="AH506" s="36">
        <v>0.714544357272179</v>
      </c>
      <c r="AI506" s="1"/>
      <c r="AJ506" s="1"/>
      <c r="AK506" s="1"/>
      <c r="AL506" s="1"/>
      <c r="AM506" s="1"/>
      <c r="AN506" s="1"/>
      <c r="AO506" s="1">
        <v>17.0</v>
      </c>
      <c r="AP506" s="16">
        <f t="shared" si="54"/>
        <v>0.35</v>
      </c>
      <c r="AQ506" s="1">
        <v>0.88730529</v>
      </c>
      <c r="AR506" s="1">
        <v>0.04029478</v>
      </c>
      <c r="AS506" s="26">
        <v>0.6875</v>
      </c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21" t="s">
        <v>113</v>
      </c>
      <c r="BF506" s="21">
        <v>45.0</v>
      </c>
      <c r="BG506" s="21">
        <v>34.0</v>
      </c>
      <c r="BH506" s="26">
        <v>0.680555555555556</v>
      </c>
      <c r="BI506" s="27">
        <v>0.721694667640614</v>
      </c>
      <c r="BJ506" s="30">
        <f t="shared" si="11"/>
        <v>0.7156287133</v>
      </c>
      <c r="BK506" s="36">
        <v>0.714544357272179</v>
      </c>
      <c r="BL506" s="31">
        <f t="shared" si="12"/>
        <v>-0.001084356024</v>
      </c>
      <c r="BM506" s="1"/>
      <c r="BN506" s="31">
        <v>7.49011843115266E-4</v>
      </c>
      <c r="BO506" s="1"/>
      <c r="BP506" s="1"/>
      <c r="BQ506" s="1">
        <f t="shared" si="15"/>
        <v>505</v>
      </c>
      <c r="BR506" s="1">
        <f t="shared" si="13"/>
        <v>0.6226880395</v>
      </c>
      <c r="BS506" s="1">
        <v>0.6666666666666666</v>
      </c>
      <c r="BT506" s="1">
        <v>0.75</v>
      </c>
      <c r="BU506" s="1">
        <v>0.7346938775510204</v>
      </c>
      <c r="BV506" s="1"/>
      <c r="BW506" s="1"/>
    </row>
    <row r="507" ht="12.0" customHeight="1">
      <c r="A507" s="39"/>
      <c r="B507" s="39"/>
      <c r="C507" s="3" t="s">
        <v>553</v>
      </c>
      <c r="D507" s="3">
        <v>714.0</v>
      </c>
      <c r="E507" s="24">
        <v>95.0</v>
      </c>
      <c r="F507" s="25">
        <v>63.0</v>
      </c>
      <c r="G507" s="24">
        <v>450.0</v>
      </c>
      <c r="H507" s="25">
        <v>315.0</v>
      </c>
      <c r="I507" s="26">
        <f t="shared" si="2"/>
        <v>0.6012658228</v>
      </c>
      <c r="J507" s="27">
        <f t="shared" si="3"/>
        <v>0.5882352941</v>
      </c>
      <c r="K507" s="28">
        <f t="shared" si="4"/>
        <v>0.5904658722</v>
      </c>
      <c r="L507" s="29">
        <f t="shared" si="5"/>
        <v>0.4442036836</v>
      </c>
      <c r="M507" s="10">
        <f t="shared" si="6"/>
        <v>4.841772152</v>
      </c>
      <c r="N507" s="30">
        <f t="shared" si="7"/>
        <v>0.5904646332</v>
      </c>
      <c r="O507" s="31">
        <f t="shared" si="8"/>
        <v>0.000001239005096</v>
      </c>
      <c r="P507" s="32">
        <f t="shared" si="9"/>
        <v>0.588236746</v>
      </c>
      <c r="Q507" s="33">
        <f t="shared" si="10"/>
        <v>-0.000001451923201</v>
      </c>
      <c r="R507" s="1"/>
      <c r="S507" s="16">
        <v>0.5882367439715825</v>
      </c>
      <c r="T507" s="16">
        <v>0.5882352941176471</v>
      </c>
      <c r="U507" s="16">
        <v>7.917445293442738E-4</v>
      </c>
      <c r="V507" s="16">
        <v>0.001033212845463094</v>
      </c>
      <c r="W507" s="1"/>
      <c r="X507" s="1"/>
      <c r="Y507" s="19"/>
      <c r="Z507" s="19"/>
      <c r="AA507" s="19"/>
      <c r="AB507" s="1"/>
      <c r="AC507" s="21" t="s">
        <v>705</v>
      </c>
      <c r="AD507" s="21">
        <v>996.0</v>
      </c>
      <c r="AE507" s="21">
        <v>34.0</v>
      </c>
      <c r="AF507" s="26">
        <v>0.681818181818182</v>
      </c>
      <c r="AG507" s="27">
        <v>0.764705882352941</v>
      </c>
      <c r="AH507" s="36">
        <v>0.757201646090535</v>
      </c>
      <c r="AI507" s="1"/>
      <c r="AJ507" s="1"/>
      <c r="AK507" s="1"/>
      <c r="AL507" s="1"/>
      <c r="AM507" s="1"/>
      <c r="AN507" s="1"/>
      <c r="AO507" s="1">
        <v>18.0</v>
      </c>
      <c r="AP507" s="16">
        <f t="shared" si="54"/>
        <v>0.37</v>
      </c>
      <c r="AQ507" s="1">
        <v>0.8899377043</v>
      </c>
      <c r="AR507" s="1">
        <v>0.04255524</v>
      </c>
      <c r="AS507" s="26">
        <v>0.6875</v>
      </c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21" t="s">
        <v>705</v>
      </c>
      <c r="BF507" s="21">
        <v>996.0</v>
      </c>
      <c r="BG507" s="21">
        <v>34.0</v>
      </c>
      <c r="BH507" s="26">
        <v>0.681818181818182</v>
      </c>
      <c r="BI507" s="27">
        <v>0.764705882352941</v>
      </c>
      <c r="BJ507" s="30">
        <f t="shared" si="11"/>
        <v>0.7518584463</v>
      </c>
      <c r="BK507" s="36">
        <v>0.757201646090535</v>
      </c>
      <c r="BL507" s="31">
        <f t="shared" si="12"/>
        <v>0.005343199784</v>
      </c>
      <c r="BM507" s="1"/>
      <c r="BN507" s="31">
        <v>7.91744529344274E-4</v>
      </c>
      <c r="BO507" s="1"/>
      <c r="BP507" s="1"/>
      <c r="BQ507" s="1">
        <f t="shared" si="15"/>
        <v>506</v>
      </c>
      <c r="BR507" s="1">
        <f t="shared" si="13"/>
        <v>0.6239210851</v>
      </c>
      <c r="BS507" s="1">
        <v>0.6303317535545023</v>
      </c>
      <c r="BT507" s="1">
        <v>0.747716894977169</v>
      </c>
      <c r="BU507" s="1">
        <v>0.7350993377483444</v>
      </c>
      <c r="BV507" s="1"/>
      <c r="BW507" s="1"/>
    </row>
    <row r="508" ht="12.0" customHeight="1">
      <c r="A508" s="39"/>
      <c r="B508" s="39"/>
      <c r="C508" s="3" t="s">
        <v>541</v>
      </c>
      <c r="D508" s="3">
        <v>715.0</v>
      </c>
      <c r="E508" s="24">
        <v>133.0</v>
      </c>
      <c r="F508" s="25">
        <v>91.0</v>
      </c>
      <c r="G508" s="24">
        <v>582.0</v>
      </c>
      <c r="H508" s="25">
        <v>264.0</v>
      </c>
      <c r="I508" s="26">
        <f t="shared" si="2"/>
        <v>0.59375</v>
      </c>
      <c r="J508" s="27">
        <f t="shared" si="3"/>
        <v>0.6879432624</v>
      </c>
      <c r="K508" s="28">
        <f t="shared" si="4"/>
        <v>0.6682242991</v>
      </c>
      <c r="L508" s="29">
        <f t="shared" si="5"/>
        <v>0.3710280374</v>
      </c>
      <c r="M508" s="10">
        <f t="shared" si="6"/>
        <v>3.776785714</v>
      </c>
      <c r="N508" s="30">
        <f t="shared" si="7"/>
        <v>0.674551523</v>
      </c>
      <c r="O508" s="31">
        <f t="shared" si="8"/>
        <v>-0.006327223928</v>
      </c>
      <c r="P508" s="32">
        <f t="shared" si="9"/>
        <v>0.6805413773</v>
      </c>
      <c r="Q508" s="33">
        <f t="shared" si="10"/>
        <v>0.007401885124</v>
      </c>
      <c r="R508" s="1"/>
      <c r="S508" s="16">
        <v>0.6805413752727432</v>
      </c>
      <c r="T508" s="16">
        <v>0.6879432624113475</v>
      </c>
      <c r="U508" s="16">
        <v>7.940740263657764E-4</v>
      </c>
      <c r="V508" s="16">
        <v>0.00104629947681123</v>
      </c>
      <c r="W508" s="1"/>
      <c r="X508" s="1"/>
      <c r="Y508" s="19"/>
      <c r="Z508" s="19"/>
      <c r="AA508" s="19"/>
      <c r="AB508" s="1"/>
      <c r="AC508" s="21" t="s">
        <v>706</v>
      </c>
      <c r="AD508" s="21">
        <v>902.0</v>
      </c>
      <c r="AE508" s="21">
        <v>34.0</v>
      </c>
      <c r="AF508" s="26">
        <v>0.681818181818182</v>
      </c>
      <c r="AG508" s="27">
        <v>0.878048780487805</v>
      </c>
      <c r="AH508" s="36">
        <v>0.836538461538462</v>
      </c>
      <c r="AI508" s="1"/>
      <c r="AJ508" s="1"/>
      <c r="AK508" s="1"/>
      <c r="AL508" s="1"/>
      <c r="AM508" s="1"/>
      <c r="AN508" s="1"/>
      <c r="AO508" s="1">
        <v>19.0</v>
      </c>
      <c r="AP508" s="16">
        <v>0.3912</v>
      </c>
      <c r="AQ508" s="1">
        <v>0.904854056</v>
      </c>
      <c r="AR508" s="1">
        <v>0.037181676</v>
      </c>
      <c r="AS508" s="26">
        <v>0.692307692307692</v>
      </c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21" t="s">
        <v>706</v>
      </c>
      <c r="BF508" s="21">
        <v>902.0</v>
      </c>
      <c r="BG508" s="21">
        <v>34.0</v>
      </c>
      <c r="BH508" s="26">
        <v>0.681818181818182</v>
      </c>
      <c r="BI508" s="27">
        <v>0.878048780487805</v>
      </c>
      <c r="BJ508" s="30">
        <f t="shared" si="11"/>
        <v>0.8468088832</v>
      </c>
      <c r="BK508" s="36">
        <v>0.836538461538462</v>
      </c>
      <c r="BL508" s="31">
        <f t="shared" si="12"/>
        <v>-0.01027042171</v>
      </c>
      <c r="BM508" s="1"/>
      <c r="BN508" s="31">
        <v>7.94074026365665E-4</v>
      </c>
      <c r="BO508" s="1"/>
      <c r="BP508" s="1"/>
      <c r="BQ508" s="1">
        <f t="shared" si="15"/>
        <v>507</v>
      </c>
      <c r="BR508" s="1">
        <f t="shared" si="13"/>
        <v>0.6251541307</v>
      </c>
      <c r="BS508" s="1">
        <v>0.587378640776699</v>
      </c>
      <c r="BT508" s="1">
        <v>0.7566248256624826</v>
      </c>
      <c r="BU508" s="1">
        <v>0.7353658536585366</v>
      </c>
      <c r="BV508" s="1"/>
      <c r="BW508" s="1"/>
    </row>
    <row r="509" ht="12.0" customHeight="1">
      <c r="A509" s="39"/>
      <c r="B509" s="39"/>
      <c r="C509" s="3" t="s">
        <v>707</v>
      </c>
      <c r="D509" s="3">
        <v>716.0</v>
      </c>
      <c r="E509" s="24">
        <v>124.0</v>
      </c>
      <c r="F509" s="25">
        <v>57.0</v>
      </c>
      <c r="G509" s="24">
        <v>600.0</v>
      </c>
      <c r="H509" s="25">
        <v>393.0</v>
      </c>
      <c r="I509" s="26">
        <f t="shared" si="2"/>
        <v>0.6850828729</v>
      </c>
      <c r="J509" s="27">
        <f t="shared" si="3"/>
        <v>0.6042296073</v>
      </c>
      <c r="K509" s="28">
        <f t="shared" si="4"/>
        <v>0.6166950596</v>
      </c>
      <c r="L509" s="29">
        <f t="shared" si="5"/>
        <v>0.4403747871</v>
      </c>
      <c r="M509" s="10">
        <f t="shared" si="6"/>
        <v>5.486187845</v>
      </c>
      <c r="N509" s="30">
        <f t="shared" si="7"/>
        <v>0.6180123024</v>
      </c>
      <c r="O509" s="31">
        <f t="shared" si="8"/>
        <v>-0.001317242743</v>
      </c>
      <c r="P509" s="32">
        <f t="shared" si="9"/>
        <v>0.6026560171</v>
      </c>
      <c r="Q509" s="33">
        <f t="shared" si="10"/>
        <v>0.00157359014</v>
      </c>
      <c r="R509" s="1"/>
      <c r="S509" s="16">
        <v>0.6026560143726576</v>
      </c>
      <c r="T509" s="16">
        <v>0.6042296072507553</v>
      </c>
      <c r="U509" s="16">
        <v>8.088583443323083E-4</v>
      </c>
      <c r="V509" s="16">
        <v>0.0010615111505188901</v>
      </c>
      <c r="W509" s="1"/>
      <c r="X509" s="1"/>
      <c r="Y509" s="19"/>
      <c r="Z509" s="19"/>
      <c r="AA509" s="19"/>
      <c r="AB509" s="1"/>
      <c r="AC509" s="21" t="s">
        <v>267</v>
      </c>
      <c r="AD509" s="21">
        <v>153.0</v>
      </c>
      <c r="AE509" s="21">
        <v>34.0</v>
      </c>
      <c r="AF509" s="26">
        <v>0.682080924855491</v>
      </c>
      <c r="AG509" s="27">
        <v>0.731308411214953</v>
      </c>
      <c r="AH509" s="36">
        <v>0.723032069970845</v>
      </c>
      <c r="AI509" s="1"/>
      <c r="AJ509" s="1"/>
      <c r="AK509" s="1"/>
      <c r="AL509" s="1"/>
      <c r="AM509" s="1"/>
      <c r="AN509" s="1"/>
      <c r="AO509" s="1">
        <v>20.0</v>
      </c>
      <c r="AP509" s="16">
        <v>0.4114</v>
      </c>
      <c r="AQ509" s="1">
        <v>0.8666842228</v>
      </c>
      <c r="AR509" s="1">
        <v>0.05736441</v>
      </c>
      <c r="AS509" s="26">
        <v>0.693798449612403</v>
      </c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21" t="s">
        <v>267</v>
      </c>
      <c r="BF509" s="21">
        <v>153.0</v>
      </c>
      <c r="BG509" s="21">
        <v>34.0</v>
      </c>
      <c r="BH509" s="26">
        <v>0.682080924855491</v>
      </c>
      <c r="BI509" s="27">
        <v>0.731308411214953</v>
      </c>
      <c r="BJ509" s="30">
        <f t="shared" si="11"/>
        <v>0.7239212727</v>
      </c>
      <c r="BK509" s="36">
        <v>0.723032069970845</v>
      </c>
      <c r="BL509" s="31">
        <f t="shared" si="12"/>
        <v>-0.0008892027336</v>
      </c>
      <c r="BM509" s="1"/>
      <c r="BN509" s="31">
        <v>8.08858344332308E-4</v>
      </c>
      <c r="BO509" s="1"/>
      <c r="BP509" s="1"/>
      <c r="BQ509" s="1">
        <f t="shared" si="15"/>
        <v>508</v>
      </c>
      <c r="BR509" s="1">
        <f t="shared" si="13"/>
        <v>0.6263871763</v>
      </c>
      <c r="BS509" s="1">
        <v>0.6737588652482269</v>
      </c>
      <c r="BT509" s="1">
        <v>0.7443682664054848</v>
      </c>
      <c r="BU509" s="1">
        <v>0.7358003442340791</v>
      </c>
      <c r="BV509" s="1"/>
      <c r="BW509" s="1"/>
    </row>
    <row r="510" ht="12.0" customHeight="1">
      <c r="A510" s="39"/>
      <c r="B510" s="39"/>
      <c r="C510" s="3" t="s">
        <v>560</v>
      </c>
      <c r="D510" s="3">
        <v>717.0</v>
      </c>
      <c r="E510" s="24">
        <v>80.0</v>
      </c>
      <c r="F510" s="25">
        <v>51.0</v>
      </c>
      <c r="G510" s="24">
        <v>675.0</v>
      </c>
      <c r="H510" s="25">
        <v>487.0</v>
      </c>
      <c r="I510" s="26">
        <f t="shared" si="2"/>
        <v>0.6106870229</v>
      </c>
      <c r="J510" s="27">
        <f t="shared" si="3"/>
        <v>0.5808950086</v>
      </c>
      <c r="K510" s="28">
        <f t="shared" si="4"/>
        <v>0.5839133797</v>
      </c>
      <c r="L510" s="29">
        <f t="shared" si="5"/>
        <v>0.4385150812</v>
      </c>
      <c r="M510" s="10">
        <f t="shared" si="6"/>
        <v>8.870229008</v>
      </c>
      <c r="N510" s="30">
        <f t="shared" si="7"/>
        <v>0.5856781503</v>
      </c>
      <c r="O510" s="31">
        <f t="shared" si="8"/>
        <v>-0.001764770567</v>
      </c>
      <c r="P510" s="32">
        <f t="shared" si="9"/>
        <v>0.5788225304</v>
      </c>
      <c r="Q510" s="33">
        <f t="shared" si="10"/>
        <v>0.00207247821</v>
      </c>
      <c r="R510" s="1"/>
      <c r="S510" s="16">
        <v>0.5788225282565007</v>
      </c>
      <c r="T510" s="16">
        <v>0.580895008605852</v>
      </c>
      <c r="U510" s="16">
        <v>8.162523935437704E-4</v>
      </c>
      <c r="V510" s="16">
        <v>0.0010630774976714275</v>
      </c>
      <c r="W510" s="1"/>
      <c r="X510" s="1"/>
      <c r="Y510" s="19"/>
      <c r="Z510" s="19"/>
      <c r="AA510" s="19"/>
      <c r="AB510" s="1"/>
      <c r="AC510" s="21" t="s">
        <v>708</v>
      </c>
      <c r="AD510" s="21">
        <v>727.0</v>
      </c>
      <c r="AE510" s="21">
        <v>34.0</v>
      </c>
      <c r="AF510" s="26">
        <v>0.683453237410072</v>
      </c>
      <c r="AG510" s="27">
        <v>0.732615894039735</v>
      </c>
      <c r="AH510" s="36">
        <v>0.727542687453601</v>
      </c>
      <c r="AI510" s="1"/>
      <c r="AJ510" s="1"/>
      <c r="AK510" s="1"/>
      <c r="AL510" s="1"/>
      <c r="AM510" s="1"/>
      <c r="AN510" s="1"/>
      <c r="AO510" s="1">
        <v>21.0</v>
      </c>
      <c r="AP510" s="16">
        <v>0.4305</v>
      </c>
      <c r="AQ510" s="1">
        <v>0.913968</v>
      </c>
      <c r="AR510" s="1">
        <v>0.0349317985</v>
      </c>
      <c r="AS510" s="26">
        <v>0.694915254237288</v>
      </c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21" t="s">
        <v>708</v>
      </c>
      <c r="BF510" s="21">
        <v>727.0</v>
      </c>
      <c r="BG510" s="21">
        <v>34.0</v>
      </c>
      <c r="BH510" s="26">
        <v>0.683453237410072</v>
      </c>
      <c r="BI510" s="27">
        <v>0.732615894039735</v>
      </c>
      <c r="BJ510" s="30">
        <f t="shared" si="11"/>
        <v>0.7252296733</v>
      </c>
      <c r="BK510" s="36">
        <v>0.727542687453601</v>
      </c>
      <c r="BL510" s="31">
        <f t="shared" si="12"/>
        <v>0.002313014146</v>
      </c>
      <c r="BM510" s="1"/>
      <c r="BN510" s="31">
        <v>8.16252393543659E-4</v>
      </c>
      <c r="BO510" s="1"/>
      <c r="BP510" s="1"/>
      <c r="BQ510" s="1">
        <f t="shared" si="15"/>
        <v>509</v>
      </c>
      <c r="BR510" s="1">
        <f t="shared" si="13"/>
        <v>0.6276202219</v>
      </c>
      <c r="BS510" s="1">
        <v>0.75</v>
      </c>
      <c r="BT510" s="1">
        <v>0.7329376854599406</v>
      </c>
      <c r="BU510" s="1">
        <v>0.7359413202933985</v>
      </c>
      <c r="BV510" s="1"/>
      <c r="BW510" s="1"/>
    </row>
    <row r="511" ht="12.0" customHeight="1">
      <c r="A511" s="39"/>
      <c r="B511" s="39"/>
      <c r="C511" s="3" t="s">
        <v>400</v>
      </c>
      <c r="D511" s="3">
        <v>718.0</v>
      </c>
      <c r="E511" s="24">
        <v>113.0</v>
      </c>
      <c r="F511" s="25">
        <v>124.0</v>
      </c>
      <c r="G511" s="24">
        <v>712.0</v>
      </c>
      <c r="H511" s="25">
        <v>635.0</v>
      </c>
      <c r="I511" s="26">
        <f t="shared" si="2"/>
        <v>0.4767932489</v>
      </c>
      <c r="J511" s="27">
        <f t="shared" si="3"/>
        <v>0.5285820341</v>
      </c>
      <c r="K511" s="28">
        <f t="shared" si="4"/>
        <v>0.5208333333</v>
      </c>
      <c r="L511" s="29">
        <f t="shared" si="5"/>
        <v>0.4722222222</v>
      </c>
      <c r="M511" s="10">
        <f t="shared" si="6"/>
        <v>5.683544304</v>
      </c>
      <c r="N511" s="30">
        <f t="shared" si="7"/>
        <v>0.5218092055</v>
      </c>
      <c r="O511" s="31">
        <f t="shared" si="8"/>
        <v>-0.0009758721989</v>
      </c>
      <c r="P511" s="32">
        <f t="shared" si="9"/>
        <v>0.5274699318</v>
      </c>
      <c r="Q511" s="33">
        <f t="shared" si="10"/>
        <v>0.001112102396</v>
      </c>
      <c r="R511" s="1"/>
      <c r="S511" s="16">
        <v>0.5274699304882949</v>
      </c>
      <c r="T511" s="16">
        <v>0.5285820341499629</v>
      </c>
      <c r="U511" s="16">
        <v>8.17071418985682E-4</v>
      </c>
      <c r="V511" s="16">
        <v>0.0010655352479125302</v>
      </c>
      <c r="W511" s="1"/>
      <c r="X511" s="1"/>
      <c r="Y511" s="19"/>
      <c r="Z511" s="19"/>
      <c r="AA511" s="19"/>
      <c r="AB511" s="1"/>
      <c r="AC511" s="21" t="s">
        <v>709</v>
      </c>
      <c r="AD511" s="21">
        <v>899.0</v>
      </c>
      <c r="AE511" s="21">
        <v>34.0</v>
      </c>
      <c r="AF511" s="26">
        <v>0.68421052631579</v>
      </c>
      <c r="AG511" s="27">
        <v>0.843283582089552</v>
      </c>
      <c r="AH511" s="36">
        <v>0.829545454545455</v>
      </c>
      <c r="AI511" s="1"/>
      <c r="AJ511" s="1"/>
      <c r="AK511" s="1"/>
      <c r="AL511" s="1"/>
      <c r="AM511" s="1"/>
      <c r="AN511" s="1"/>
      <c r="AO511" s="1">
        <v>22.0</v>
      </c>
      <c r="AP511" s="16">
        <v>0.4496</v>
      </c>
      <c r="AQ511" s="1">
        <v>0.8645409576</v>
      </c>
      <c r="AR511" s="1">
        <v>0.06107839277</v>
      </c>
      <c r="AS511" s="26">
        <v>0.695652173913043</v>
      </c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21" t="s">
        <v>709</v>
      </c>
      <c r="BF511" s="21">
        <v>899.0</v>
      </c>
      <c r="BG511" s="21">
        <v>34.0</v>
      </c>
      <c r="BH511" s="26">
        <v>0.68421052631579</v>
      </c>
      <c r="BI511" s="27">
        <v>0.843283582089552</v>
      </c>
      <c r="BJ511" s="30">
        <f t="shared" si="11"/>
        <v>0.8180055699</v>
      </c>
      <c r="BK511" s="36">
        <v>0.829545454545455</v>
      </c>
      <c r="BL511" s="31">
        <f t="shared" si="12"/>
        <v>0.01153988461</v>
      </c>
      <c r="BM511" s="1"/>
      <c r="BN511" s="31">
        <v>8.17071418985571E-4</v>
      </c>
      <c r="BO511" s="1"/>
      <c r="BP511" s="1"/>
      <c r="BQ511" s="1">
        <f t="shared" si="15"/>
        <v>510</v>
      </c>
      <c r="BR511" s="1">
        <f t="shared" si="13"/>
        <v>0.6288532676</v>
      </c>
      <c r="BS511" s="1">
        <v>0.7061611374407583</v>
      </c>
      <c r="BT511" s="1">
        <v>0.7440166493236212</v>
      </c>
      <c r="BU511" s="1">
        <v>0.7372013651877133</v>
      </c>
      <c r="BV511" s="1"/>
      <c r="BW511" s="1"/>
    </row>
    <row r="512" ht="12.0" customHeight="1">
      <c r="A512" s="39"/>
      <c r="B512" s="39"/>
      <c r="C512" s="3" t="s">
        <v>389</v>
      </c>
      <c r="D512" s="3">
        <v>719.0</v>
      </c>
      <c r="E512" s="24">
        <v>109.0</v>
      </c>
      <c r="F512" s="25">
        <v>123.0</v>
      </c>
      <c r="G512" s="24">
        <v>577.0</v>
      </c>
      <c r="H512" s="25">
        <v>560.0</v>
      </c>
      <c r="I512" s="26">
        <f t="shared" si="2"/>
        <v>0.4698275862</v>
      </c>
      <c r="J512" s="27">
        <f t="shared" si="3"/>
        <v>0.5074758135</v>
      </c>
      <c r="K512" s="28">
        <f t="shared" si="4"/>
        <v>0.5010956903</v>
      </c>
      <c r="L512" s="29">
        <f t="shared" si="5"/>
        <v>0.4886778671</v>
      </c>
      <c r="M512" s="10">
        <f t="shared" si="6"/>
        <v>4.900862069</v>
      </c>
      <c r="N512" s="30">
        <f t="shared" si="7"/>
        <v>0.5024331926</v>
      </c>
      <c r="O512" s="31">
        <f t="shared" si="8"/>
        <v>-0.001337502355</v>
      </c>
      <c r="P512" s="32">
        <f t="shared" si="9"/>
        <v>0.5059539417</v>
      </c>
      <c r="Q512" s="33">
        <f t="shared" si="10"/>
        <v>0.001521871886</v>
      </c>
      <c r="R512" s="1"/>
      <c r="S512" s="16">
        <v>0.5059539404316739</v>
      </c>
      <c r="T512" s="16">
        <v>0.5074758135444152</v>
      </c>
      <c r="U512" s="16">
        <v>8.179022216785459E-4</v>
      </c>
      <c r="V512" s="16">
        <v>0.0010676744095907686</v>
      </c>
      <c r="W512" s="1"/>
      <c r="X512" s="1"/>
      <c r="Y512" s="19"/>
      <c r="Z512" s="19"/>
      <c r="AA512" s="19"/>
      <c r="AB512" s="1"/>
      <c r="AC512" s="21" t="s">
        <v>707</v>
      </c>
      <c r="AD512" s="21">
        <v>716.0</v>
      </c>
      <c r="AE512" s="21">
        <v>34.0</v>
      </c>
      <c r="AF512" s="26">
        <v>0.685082872928177</v>
      </c>
      <c r="AG512" s="27">
        <v>0.604229607250755</v>
      </c>
      <c r="AH512" s="36">
        <v>0.616695059625213</v>
      </c>
      <c r="AI512" s="1"/>
      <c r="AJ512" s="1"/>
      <c r="AK512" s="1"/>
      <c r="AL512" s="1"/>
      <c r="AM512" s="1"/>
      <c r="AN512" s="1"/>
      <c r="AO512" s="1">
        <v>23.0</v>
      </c>
      <c r="AP512" s="16">
        <v>0.4692</v>
      </c>
      <c r="AQ512" s="1">
        <v>0.910124959</v>
      </c>
      <c r="AR512" s="1">
        <v>0.039864059</v>
      </c>
      <c r="AS512" s="26">
        <v>0.696356275303644</v>
      </c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21" t="s">
        <v>707</v>
      </c>
      <c r="BF512" s="21">
        <v>716.0</v>
      </c>
      <c r="BG512" s="21">
        <v>34.0</v>
      </c>
      <c r="BH512" s="26">
        <v>0.685082872928177</v>
      </c>
      <c r="BI512" s="27">
        <v>0.604229607250755</v>
      </c>
      <c r="BJ512" s="30">
        <f t="shared" si="11"/>
        <v>0.6180123047</v>
      </c>
      <c r="BK512" s="36">
        <v>0.616695059625213</v>
      </c>
      <c r="BL512" s="31">
        <f t="shared" si="12"/>
        <v>-0.001317245035</v>
      </c>
      <c r="BM512" s="1"/>
      <c r="BN512" s="31">
        <v>8.17902221678601E-4</v>
      </c>
      <c r="BO512" s="1"/>
      <c r="BP512" s="1"/>
      <c r="BQ512" s="1">
        <f t="shared" si="15"/>
        <v>511</v>
      </c>
      <c r="BR512" s="1">
        <f t="shared" si="13"/>
        <v>0.6300863132</v>
      </c>
      <c r="BS512" s="1">
        <v>0.6486486486486487</v>
      </c>
      <c r="BT512" s="1">
        <v>0.7472527472527473</v>
      </c>
      <c r="BU512" s="1">
        <v>0.7381546134663342</v>
      </c>
      <c r="BV512" s="1"/>
      <c r="BW512" s="1"/>
    </row>
    <row r="513" ht="12.0" customHeight="1">
      <c r="A513" s="39"/>
      <c r="B513" s="39"/>
      <c r="C513" s="3" t="s">
        <v>512</v>
      </c>
      <c r="D513" s="3">
        <v>720.0</v>
      </c>
      <c r="E513" s="24">
        <v>175.0</v>
      </c>
      <c r="F513" s="25">
        <v>132.0</v>
      </c>
      <c r="G513" s="24">
        <v>1078.0</v>
      </c>
      <c r="H513" s="25">
        <v>668.0</v>
      </c>
      <c r="I513" s="26">
        <f t="shared" si="2"/>
        <v>0.5700325733</v>
      </c>
      <c r="J513" s="27">
        <f t="shared" si="3"/>
        <v>0.6174112257</v>
      </c>
      <c r="K513" s="28">
        <f t="shared" si="4"/>
        <v>0.6103263517</v>
      </c>
      <c r="L513" s="29">
        <f t="shared" si="5"/>
        <v>0.4106186069</v>
      </c>
      <c r="M513" s="10">
        <f t="shared" si="6"/>
        <v>5.687296417</v>
      </c>
      <c r="N513" s="30">
        <f t="shared" si="7"/>
        <v>0.6109165009</v>
      </c>
      <c r="O513" s="31">
        <f t="shared" si="8"/>
        <v>-0.000590149257</v>
      </c>
      <c r="P513" s="32">
        <f t="shared" si="9"/>
        <v>0.6167245374</v>
      </c>
      <c r="Q513" s="33">
        <f t="shared" si="10"/>
        <v>0.0006866882274</v>
      </c>
      <c r="R513" s="1"/>
      <c r="S513" s="16">
        <v>0.6167245355845193</v>
      </c>
      <c r="T513" s="16">
        <v>0.6174112256586484</v>
      </c>
      <c r="U513" s="16">
        <v>8.246860856909732E-4</v>
      </c>
      <c r="V513" s="16">
        <v>0.001068505856274382</v>
      </c>
      <c r="W513" s="1"/>
      <c r="X513" s="1"/>
      <c r="Y513" s="19"/>
      <c r="Z513" s="19"/>
      <c r="AA513" s="19"/>
      <c r="AB513" s="1"/>
      <c r="AC513" s="21" t="s">
        <v>475</v>
      </c>
      <c r="AD513" s="21">
        <v>383.0</v>
      </c>
      <c r="AE513" s="21">
        <v>34.0</v>
      </c>
      <c r="AF513" s="26">
        <v>0.685714285714286</v>
      </c>
      <c r="AG513" s="27">
        <v>0.572727272727273</v>
      </c>
      <c r="AH513" s="36">
        <v>0.581052631578947</v>
      </c>
      <c r="AI513" s="1"/>
      <c r="AJ513" s="1"/>
      <c r="AK513" s="1"/>
      <c r="AL513" s="1"/>
      <c r="AM513" s="1"/>
      <c r="AN513" s="1"/>
      <c r="AO513" s="1">
        <v>24.0</v>
      </c>
      <c r="AP513" s="16">
        <v>0.490074</v>
      </c>
      <c r="AQ513" s="1">
        <v>0.8887940143</v>
      </c>
      <c r="AR513" s="1">
        <v>0.0541877987</v>
      </c>
      <c r="AS513" s="26">
        <v>0.697916666666667</v>
      </c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21" t="s">
        <v>475</v>
      </c>
      <c r="BF513" s="21">
        <v>383.0</v>
      </c>
      <c r="BG513" s="21">
        <v>34.0</v>
      </c>
      <c r="BH513" s="26">
        <v>0.685714285714286</v>
      </c>
      <c r="BI513" s="27">
        <v>0.572727272727273</v>
      </c>
      <c r="BJ513" s="30">
        <f t="shared" si="11"/>
        <v>0.5917601555</v>
      </c>
      <c r="BK513" s="36">
        <v>0.581052631578947</v>
      </c>
      <c r="BL513" s="31">
        <f t="shared" si="12"/>
        <v>-0.01070752397</v>
      </c>
      <c r="BM513" s="1"/>
      <c r="BN513" s="31">
        <v>8.24686085690973E-4</v>
      </c>
      <c r="BO513" s="1"/>
      <c r="BP513" s="1"/>
      <c r="BQ513" s="1">
        <f t="shared" si="15"/>
        <v>512</v>
      </c>
      <c r="BR513" s="1">
        <f t="shared" si="13"/>
        <v>0.6313193588</v>
      </c>
      <c r="BS513" s="1">
        <v>0.5</v>
      </c>
      <c r="BT513" s="1">
        <v>0.7619047619047619</v>
      </c>
      <c r="BU513" s="1">
        <v>0.7391304347826086</v>
      </c>
      <c r="BV513" s="1"/>
      <c r="BW513" s="1"/>
    </row>
    <row r="514" ht="12.0" customHeight="1">
      <c r="A514" s="39"/>
      <c r="B514" s="39"/>
      <c r="C514" s="3" t="s">
        <v>610</v>
      </c>
      <c r="D514" s="3">
        <v>721.0</v>
      </c>
      <c r="E514" s="24">
        <v>323.0</v>
      </c>
      <c r="F514" s="25">
        <v>190.0</v>
      </c>
      <c r="G514" s="24">
        <v>2156.0</v>
      </c>
      <c r="H514" s="25">
        <v>845.0</v>
      </c>
      <c r="I514" s="26">
        <f t="shared" si="2"/>
        <v>0.6296296296</v>
      </c>
      <c r="J514" s="27">
        <f t="shared" si="3"/>
        <v>0.7184271909</v>
      </c>
      <c r="K514" s="28">
        <f t="shared" si="4"/>
        <v>0.7054638589</v>
      </c>
      <c r="L514" s="29">
        <f t="shared" si="5"/>
        <v>0.3323847467</v>
      </c>
      <c r="M514" s="10">
        <f t="shared" si="6"/>
        <v>5.849902534</v>
      </c>
      <c r="N514" s="30">
        <f t="shared" si="7"/>
        <v>0.7053533003</v>
      </c>
      <c r="O514" s="31">
        <f t="shared" si="8"/>
        <v>0.0001105585785</v>
      </c>
      <c r="P514" s="32">
        <f t="shared" si="9"/>
        <v>0.7185575894</v>
      </c>
      <c r="Q514" s="33">
        <f t="shared" si="10"/>
        <v>-0.0001303984633</v>
      </c>
      <c r="R514" s="1"/>
      <c r="S514" s="16">
        <v>0.7185575871157827</v>
      </c>
      <c r="T514" s="16">
        <v>0.7184271909363545</v>
      </c>
      <c r="U514" s="16">
        <v>8.29209122151009E-4</v>
      </c>
      <c r="V514" s="16">
        <v>0.001079547545875137</v>
      </c>
      <c r="W514" s="1"/>
      <c r="X514" s="1"/>
      <c r="Y514" s="19"/>
      <c r="Z514" s="19"/>
      <c r="AA514" s="19"/>
      <c r="AB514" s="1"/>
      <c r="AC514" s="21" t="s">
        <v>710</v>
      </c>
      <c r="AD514" s="21">
        <v>1093.0</v>
      </c>
      <c r="AE514" s="21">
        <v>34.0</v>
      </c>
      <c r="AF514" s="26">
        <v>0.686274509803922</v>
      </c>
      <c r="AG514" s="27">
        <v>0.668240850059032</v>
      </c>
      <c r="AH514" s="36">
        <v>0.671</v>
      </c>
      <c r="AI514" s="1"/>
      <c r="AJ514" s="1"/>
      <c r="AK514" s="1"/>
      <c r="AL514" s="1"/>
      <c r="AM514" s="1"/>
      <c r="AN514" s="1"/>
      <c r="AO514" s="1">
        <v>25.0</v>
      </c>
      <c r="AP514" s="16">
        <v>0.5038</v>
      </c>
      <c r="AQ514" s="1">
        <v>0.8959825504</v>
      </c>
      <c r="AR514" s="1">
        <v>0.05083365</v>
      </c>
      <c r="AS514" s="26">
        <v>0.69811320754717</v>
      </c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21" t="s">
        <v>710</v>
      </c>
      <c r="BF514" s="21">
        <v>1093.0</v>
      </c>
      <c r="BG514" s="21">
        <v>34.0</v>
      </c>
      <c r="BH514" s="26">
        <v>0.686274509803922</v>
      </c>
      <c r="BI514" s="27">
        <v>0.668240850059032</v>
      </c>
      <c r="BJ514" s="30">
        <f t="shared" si="11"/>
        <v>0.6717969615</v>
      </c>
      <c r="BK514" s="36">
        <v>0.671</v>
      </c>
      <c r="BL514" s="31">
        <f t="shared" si="12"/>
        <v>-0.0007969615433</v>
      </c>
      <c r="BM514" s="1"/>
      <c r="BN514" s="31">
        <v>8.29209122150898E-4</v>
      </c>
      <c r="BO514" s="1"/>
      <c r="BP514" s="1"/>
      <c r="BQ514" s="1">
        <f t="shared" si="15"/>
        <v>513</v>
      </c>
      <c r="BR514" s="1">
        <f t="shared" si="13"/>
        <v>0.6325524044</v>
      </c>
      <c r="BS514" s="1">
        <v>0.7862595419847328</v>
      </c>
      <c r="BT514" s="1">
        <v>0.7334273624823695</v>
      </c>
      <c r="BU514" s="1">
        <v>0.7416666666666667</v>
      </c>
      <c r="BV514" s="1"/>
      <c r="BW514" s="1"/>
    </row>
    <row r="515" ht="12.0" customHeight="1">
      <c r="A515" s="39"/>
      <c r="B515" s="39"/>
      <c r="C515" s="3" t="s">
        <v>617</v>
      </c>
      <c r="D515" s="3">
        <v>722.0</v>
      </c>
      <c r="E515" s="24">
        <v>176.0</v>
      </c>
      <c r="F515" s="25">
        <v>101.0</v>
      </c>
      <c r="G515" s="24">
        <v>1403.0</v>
      </c>
      <c r="H515" s="25">
        <v>624.0</v>
      </c>
      <c r="I515" s="26">
        <f t="shared" si="2"/>
        <v>0.6353790614</v>
      </c>
      <c r="J515" s="27">
        <f t="shared" si="3"/>
        <v>0.6921558954</v>
      </c>
      <c r="K515" s="28">
        <f t="shared" si="4"/>
        <v>0.6853298611</v>
      </c>
      <c r="L515" s="29">
        <f t="shared" si="5"/>
        <v>0.3472222222</v>
      </c>
      <c r="M515" s="10">
        <f t="shared" si="6"/>
        <v>7.317689531</v>
      </c>
      <c r="N515" s="30">
        <f t="shared" si="7"/>
        <v>0.6839121302</v>
      </c>
      <c r="O515" s="31">
        <f t="shared" si="8"/>
        <v>0.001417730896</v>
      </c>
      <c r="P515" s="32">
        <f t="shared" si="9"/>
        <v>0.6938302427</v>
      </c>
      <c r="Q515" s="33">
        <f t="shared" si="10"/>
        <v>-0.001674347285</v>
      </c>
      <c r="R515" s="1"/>
      <c r="S515" s="16">
        <v>0.6938302403677624</v>
      </c>
      <c r="T515" s="16">
        <v>0.6921558954119388</v>
      </c>
      <c r="U515" s="16">
        <v>8.689764688522006E-4</v>
      </c>
      <c r="V515" s="16">
        <v>0.0010964697208654117</v>
      </c>
      <c r="W515" s="1"/>
      <c r="X515" s="1"/>
      <c r="Y515" s="19"/>
      <c r="Z515" s="19"/>
      <c r="AA515" s="19"/>
      <c r="AB515" s="1"/>
      <c r="AC515" s="21" t="s">
        <v>711</v>
      </c>
      <c r="AD515" s="21">
        <v>956.0</v>
      </c>
      <c r="AE515" s="21">
        <v>34.0</v>
      </c>
      <c r="AF515" s="26">
        <v>0.687116564417178</v>
      </c>
      <c r="AG515" s="27">
        <v>0.830344827586207</v>
      </c>
      <c r="AH515" s="36">
        <v>0.804054054054054</v>
      </c>
      <c r="AI515" s="1"/>
      <c r="AJ515" s="1"/>
      <c r="AK515" s="1"/>
      <c r="AL515" s="1"/>
      <c r="AM515" s="1"/>
      <c r="AN515" s="1"/>
      <c r="AO515" s="1">
        <v>26.0</v>
      </c>
      <c r="AP515" s="16">
        <v>0.5334</v>
      </c>
      <c r="AQ515" s="1">
        <v>0.8816121972</v>
      </c>
      <c r="AR515" s="1">
        <v>0.06314143</v>
      </c>
      <c r="AS515" s="16">
        <f>AVERAGE(AS495:AS514)</f>
        <v>0.6881240979</v>
      </c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21" t="s">
        <v>711</v>
      </c>
      <c r="BF515" s="21">
        <v>956.0</v>
      </c>
      <c r="BG515" s="21">
        <v>34.0</v>
      </c>
      <c r="BH515" s="26">
        <v>0.687116564417178</v>
      </c>
      <c r="BI515" s="27">
        <v>0.830344827586207</v>
      </c>
      <c r="BJ515" s="30">
        <f t="shared" si="11"/>
        <v>0.8075717714</v>
      </c>
      <c r="BK515" s="36">
        <v>0.804054054054054</v>
      </c>
      <c r="BL515" s="31">
        <f t="shared" si="12"/>
        <v>-0.003517717373</v>
      </c>
      <c r="BM515" s="1"/>
      <c r="BN515" s="31">
        <v>8.68976468852201E-4</v>
      </c>
      <c r="BO515" s="1"/>
      <c r="BP515" s="1"/>
      <c r="BQ515" s="1">
        <f t="shared" si="15"/>
        <v>514</v>
      </c>
      <c r="BR515" s="1">
        <f t="shared" si="13"/>
        <v>0.6337854501</v>
      </c>
      <c r="BS515" s="1">
        <v>0.5</v>
      </c>
      <c r="BT515" s="1">
        <v>0.7903930131004366</v>
      </c>
      <c r="BU515" s="1">
        <v>0.7418181818181818</v>
      </c>
      <c r="BV515" s="1"/>
      <c r="BW515" s="1"/>
    </row>
    <row r="516" ht="12.0" customHeight="1">
      <c r="A516" s="39"/>
      <c r="B516" s="39"/>
      <c r="C516" s="3" t="s">
        <v>712</v>
      </c>
      <c r="D516" s="3">
        <v>724.0</v>
      </c>
      <c r="E516" s="24">
        <v>22.0</v>
      </c>
      <c r="F516" s="25">
        <v>9.0</v>
      </c>
      <c r="G516" s="24">
        <v>186.0</v>
      </c>
      <c r="H516" s="25">
        <v>27.0</v>
      </c>
      <c r="I516" s="26">
        <f t="shared" si="2"/>
        <v>0.7096774194</v>
      </c>
      <c r="J516" s="27">
        <f t="shared" si="3"/>
        <v>0.8732394366</v>
      </c>
      <c r="K516" s="28">
        <f t="shared" si="4"/>
        <v>0.8524590164</v>
      </c>
      <c r="L516" s="29">
        <f t="shared" si="5"/>
        <v>0.2008196721</v>
      </c>
      <c r="M516" s="10">
        <f t="shared" si="6"/>
        <v>6.870967742</v>
      </c>
      <c r="N516" s="30">
        <f t="shared" si="7"/>
        <v>0.846478741</v>
      </c>
      <c r="O516" s="31">
        <f t="shared" si="8"/>
        <v>0.005980275443</v>
      </c>
      <c r="P516" s="32">
        <f t="shared" si="9"/>
        <v>0.8804244819</v>
      </c>
      <c r="Q516" s="33">
        <f t="shared" si="10"/>
        <v>-0.007185045296</v>
      </c>
      <c r="R516" s="1"/>
      <c r="S516" s="16">
        <v>0.8804244789600078</v>
      </c>
      <c r="T516" s="16">
        <v>0.8732394366197183</v>
      </c>
      <c r="U516" s="16">
        <v>8.731071825544001E-4</v>
      </c>
      <c r="V516" s="16">
        <v>0.0010986525471359254</v>
      </c>
      <c r="W516" s="1"/>
      <c r="X516" s="1"/>
      <c r="Y516" s="19"/>
      <c r="Z516" s="19"/>
      <c r="AA516" s="19"/>
      <c r="AB516" s="1"/>
      <c r="AC516" s="21" t="s">
        <v>91</v>
      </c>
      <c r="AD516" s="21">
        <v>33.0</v>
      </c>
      <c r="AE516" s="21">
        <v>34.0</v>
      </c>
      <c r="AF516" s="26">
        <v>0.6875</v>
      </c>
      <c r="AG516" s="27">
        <v>0.70261780104712</v>
      </c>
      <c r="AH516" s="36">
        <v>0.700542005420054</v>
      </c>
      <c r="AI516" s="1"/>
      <c r="AJ516" s="1"/>
      <c r="AK516" s="1"/>
      <c r="AL516" s="1"/>
      <c r="AM516" s="1"/>
      <c r="AN516" s="1"/>
      <c r="AO516" s="1">
        <v>27.0</v>
      </c>
      <c r="AP516" s="16">
        <v>0.5512</v>
      </c>
      <c r="AQ516" s="1">
        <v>0.879255269</v>
      </c>
      <c r="AR516" s="1">
        <v>0.06529619</v>
      </c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21" t="s">
        <v>91</v>
      </c>
      <c r="BF516" s="21">
        <v>33.0</v>
      </c>
      <c r="BG516" s="21">
        <v>34.0</v>
      </c>
      <c r="BH516" s="26">
        <v>0.6875</v>
      </c>
      <c r="BI516" s="27">
        <v>0.70261780104712</v>
      </c>
      <c r="BJ516" s="30">
        <f t="shared" si="11"/>
        <v>0.7007650686</v>
      </c>
      <c r="BK516" s="36">
        <v>0.700542005420054</v>
      </c>
      <c r="BL516" s="31">
        <f t="shared" si="12"/>
        <v>-0.0002230631312</v>
      </c>
      <c r="BM516" s="1"/>
      <c r="BN516" s="31">
        <v>8.73107182554289E-4</v>
      </c>
      <c r="BO516" s="1"/>
      <c r="BP516" s="1"/>
      <c r="BQ516" s="1">
        <f t="shared" si="15"/>
        <v>515</v>
      </c>
      <c r="BR516" s="1">
        <f t="shared" si="13"/>
        <v>0.6350184957</v>
      </c>
      <c r="BS516" s="1">
        <v>0.6165413533834586</v>
      </c>
      <c r="BT516" s="1">
        <v>0.7583947583947583</v>
      </c>
      <c r="BU516" s="1">
        <v>0.7444608567208272</v>
      </c>
      <c r="BV516" s="1"/>
      <c r="BW516" s="1"/>
    </row>
    <row r="517" ht="12.0" customHeight="1">
      <c r="A517" s="39"/>
      <c r="B517" s="39"/>
      <c r="C517" s="3" t="s">
        <v>713</v>
      </c>
      <c r="D517" s="3">
        <v>725.0</v>
      </c>
      <c r="E517" s="24">
        <v>119.0</v>
      </c>
      <c r="F517" s="25">
        <v>51.0</v>
      </c>
      <c r="G517" s="24">
        <v>402.0</v>
      </c>
      <c r="H517" s="25">
        <v>192.0</v>
      </c>
      <c r="I517" s="26">
        <f t="shared" si="2"/>
        <v>0.7</v>
      </c>
      <c r="J517" s="27">
        <f t="shared" si="3"/>
        <v>0.6767676768</v>
      </c>
      <c r="K517" s="28">
        <f t="shared" si="4"/>
        <v>0.6819371728</v>
      </c>
      <c r="L517" s="29">
        <f t="shared" si="5"/>
        <v>0.4070680628</v>
      </c>
      <c r="M517" s="10">
        <f t="shared" si="6"/>
        <v>3.494117647</v>
      </c>
      <c r="N517" s="30">
        <f t="shared" si="7"/>
        <v>0.6812651463</v>
      </c>
      <c r="O517" s="31">
        <f t="shared" si="8"/>
        <v>0.0006720264553</v>
      </c>
      <c r="P517" s="32">
        <f t="shared" si="9"/>
        <v>0.6775732707</v>
      </c>
      <c r="Q517" s="33">
        <f t="shared" si="10"/>
        <v>-0.0008055939286</v>
      </c>
      <c r="R517" s="1"/>
      <c r="S517" s="16">
        <v>0.6775732678272586</v>
      </c>
      <c r="T517" s="16">
        <v>0.6767676767676768</v>
      </c>
      <c r="U517" s="16">
        <v>8.822877401303275E-4</v>
      </c>
      <c r="V517" s="16">
        <v>0.001112103661667918</v>
      </c>
      <c r="W517" s="1"/>
      <c r="X517" s="1"/>
      <c r="Y517" s="19"/>
      <c r="Z517" s="19"/>
      <c r="AA517" s="19"/>
      <c r="AB517" s="1"/>
      <c r="AC517" s="21" t="s">
        <v>500</v>
      </c>
      <c r="AD517" s="21">
        <v>423.0</v>
      </c>
      <c r="AE517" s="21">
        <v>34.0</v>
      </c>
      <c r="AF517" s="26">
        <v>0.6875</v>
      </c>
      <c r="AG517" s="27">
        <v>0.723472668810289</v>
      </c>
      <c r="AH517" s="36">
        <v>0.716112531969309</v>
      </c>
      <c r="AI517" s="1"/>
      <c r="AJ517" s="1"/>
      <c r="AK517" s="1"/>
      <c r="AL517" s="1"/>
      <c r="AM517" s="1"/>
      <c r="AN517" s="1"/>
      <c r="AO517" s="1">
        <v>28.0</v>
      </c>
      <c r="AP517" s="16">
        <v>0.572</v>
      </c>
      <c r="AQ517" s="1">
        <v>0.8826589726</v>
      </c>
      <c r="AR517" s="1">
        <v>0.066739582</v>
      </c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21" t="s">
        <v>500</v>
      </c>
      <c r="BF517" s="21">
        <v>423.0</v>
      </c>
      <c r="BG517" s="21">
        <v>34.0</v>
      </c>
      <c r="BH517" s="26">
        <v>0.6875</v>
      </c>
      <c r="BI517" s="27">
        <v>0.723472668810289</v>
      </c>
      <c r="BJ517" s="30">
        <f t="shared" si="11"/>
        <v>0.7182127723</v>
      </c>
      <c r="BK517" s="36">
        <v>0.716112531969309</v>
      </c>
      <c r="BL517" s="31">
        <f t="shared" si="12"/>
        <v>-0.002100240324</v>
      </c>
      <c r="BM517" s="1"/>
      <c r="BN517" s="31">
        <v>8.82287740130328E-4</v>
      </c>
      <c r="BO517" s="1"/>
      <c r="BP517" s="1"/>
      <c r="BQ517" s="1">
        <f t="shared" si="15"/>
        <v>516</v>
      </c>
      <c r="BR517" s="1">
        <f t="shared" si="13"/>
        <v>0.6362515413</v>
      </c>
      <c r="BS517" s="1">
        <v>0.6549295774647887</v>
      </c>
      <c r="BT517" s="1">
        <v>0.7532556545579164</v>
      </c>
      <c r="BU517" s="1">
        <v>0.7445346658338539</v>
      </c>
      <c r="BV517" s="1"/>
      <c r="BW517" s="1"/>
    </row>
    <row r="518" ht="12.0" customHeight="1">
      <c r="A518" s="39"/>
      <c r="B518" s="39"/>
      <c r="C518" s="3" t="s">
        <v>479</v>
      </c>
      <c r="D518" s="3">
        <v>726.0</v>
      </c>
      <c r="E518" s="24">
        <v>146.0</v>
      </c>
      <c r="F518" s="25">
        <v>120.0</v>
      </c>
      <c r="G518" s="24">
        <v>913.0</v>
      </c>
      <c r="H518" s="25">
        <v>629.0</v>
      </c>
      <c r="I518" s="26">
        <f t="shared" si="2"/>
        <v>0.5488721805</v>
      </c>
      <c r="J518" s="27">
        <f t="shared" si="3"/>
        <v>0.5920881971</v>
      </c>
      <c r="K518" s="28">
        <f t="shared" si="4"/>
        <v>0.5857300885</v>
      </c>
      <c r="L518" s="29">
        <f t="shared" si="5"/>
        <v>0.4286504425</v>
      </c>
      <c r="M518" s="10">
        <f t="shared" si="6"/>
        <v>5.796992481</v>
      </c>
      <c r="N518" s="30">
        <f t="shared" si="7"/>
        <v>0.5862394702</v>
      </c>
      <c r="O518" s="31">
        <f t="shared" si="8"/>
        <v>-0.0005093817521</v>
      </c>
      <c r="P518" s="32">
        <f t="shared" si="9"/>
        <v>0.5914983064</v>
      </c>
      <c r="Q518" s="33">
        <f t="shared" si="10"/>
        <v>0.0005898907515</v>
      </c>
      <c r="R518" s="1"/>
      <c r="S518" s="16">
        <v>0.5914983046910559</v>
      </c>
      <c r="T518" s="16">
        <v>0.5920881971465629</v>
      </c>
      <c r="U518" s="16">
        <v>9.058175627172926E-4</v>
      </c>
      <c r="V518" s="16">
        <v>0.0011177816161876963</v>
      </c>
      <c r="W518" s="1"/>
      <c r="X518" s="1"/>
      <c r="Y518" s="19"/>
      <c r="Z518" s="19"/>
      <c r="AA518" s="19"/>
      <c r="AB518" s="1"/>
      <c r="AC518" s="21" t="s">
        <v>714</v>
      </c>
      <c r="AD518" s="21">
        <v>1131.0</v>
      </c>
      <c r="AE518" s="21">
        <v>34.0</v>
      </c>
      <c r="AF518" s="26">
        <v>0.692307692307692</v>
      </c>
      <c r="AG518" s="27">
        <v>0.683937823834197</v>
      </c>
      <c r="AH518" s="36">
        <v>0.685714285714286</v>
      </c>
      <c r="AI518" s="1"/>
      <c r="AJ518" s="1"/>
      <c r="AK518" s="1"/>
      <c r="AL518" s="1"/>
      <c r="AM518" s="1"/>
      <c r="AN518" s="1"/>
      <c r="AO518" s="1">
        <v>29.0</v>
      </c>
      <c r="AP518" s="16">
        <v>0.5908</v>
      </c>
      <c r="AQ518" s="1">
        <v>0.85837334</v>
      </c>
      <c r="AR518" s="1">
        <v>0.08490054</v>
      </c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21" t="s">
        <v>714</v>
      </c>
      <c r="BF518" s="21">
        <v>1131.0</v>
      </c>
      <c r="BG518" s="21">
        <v>34.0</v>
      </c>
      <c r="BH518" s="26">
        <v>0.692307692307692</v>
      </c>
      <c r="BI518" s="27">
        <v>0.683937823834197</v>
      </c>
      <c r="BJ518" s="30">
        <f t="shared" si="11"/>
        <v>0.6859415703</v>
      </c>
      <c r="BK518" s="36">
        <v>0.685714285714286</v>
      </c>
      <c r="BL518" s="31">
        <f t="shared" si="12"/>
        <v>-0.0002272846341</v>
      </c>
      <c r="BM518" s="1"/>
      <c r="BN518" s="31">
        <v>9.05817562717293E-4</v>
      </c>
      <c r="BO518" s="1"/>
      <c r="BP518" s="1"/>
      <c r="BQ518" s="1">
        <f t="shared" si="15"/>
        <v>517</v>
      </c>
      <c r="BR518" s="1">
        <f t="shared" si="13"/>
        <v>0.6374845869</v>
      </c>
      <c r="BS518" s="1">
        <v>0.75</v>
      </c>
      <c r="BT518" s="1">
        <v>0.75</v>
      </c>
      <c r="BU518" s="1">
        <v>0.75</v>
      </c>
      <c r="BV518" s="1"/>
      <c r="BW518" s="1"/>
    </row>
    <row r="519" ht="12.0" customHeight="1">
      <c r="A519" s="39"/>
      <c r="B519" s="39"/>
      <c r="C519" s="3" t="s">
        <v>708</v>
      </c>
      <c r="D519" s="3">
        <v>727.0</v>
      </c>
      <c r="E519" s="24">
        <v>95.0</v>
      </c>
      <c r="F519" s="25">
        <v>44.0</v>
      </c>
      <c r="G519" s="24">
        <v>885.0</v>
      </c>
      <c r="H519" s="25">
        <v>323.0</v>
      </c>
      <c r="I519" s="26">
        <f t="shared" si="2"/>
        <v>0.6834532374</v>
      </c>
      <c r="J519" s="27">
        <f t="shared" si="3"/>
        <v>0.732615894</v>
      </c>
      <c r="K519" s="28">
        <f t="shared" si="4"/>
        <v>0.7275426875</v>
      </c>
      <c r="L519" s="29">
        <f t="shared" si="5"/>
        <v>0.3103192279</v>
      </c>
      <c r="M519" s="10">
        <f t="shared" si="6"/>
        <v>8.690647482</v>
      </c>
      <c r="N519" s="30">
        <f t="shared" si="7"/>
        <v>0.725229671</v>
      </c>
      <c r="O519" s="31">
        <f t="shared" si="8"/>
        <v>0.002313016428</v>
      </c>
      <c r="P519" s="32">
        <f t="shared" si="9"/>
        <v>0.7353780013</v>
      </c>
      <c r="Q519" s="33">
        <f t="shared" si="10"/>
        <v>-0.002762107246</v>
      </c>
      <c r="R519" s="1"/>
      <c r="S519" s="16">
        <v>0.7353779985613337</v>
      </c>
      <c r="T519" s="16">
        <v>0.7326158940397351</v>
      </c>
      <c r="U519" s="16">
        <v>9.531059160610145E-4</v>
      </c>
      <c r="V519" s="16">
        <v>0.001132346984409116</v>
      </c>
      <c r="W519" s="1"/>
      <c r="X519" s="1"/>
      <c r="Y519" s="19"/>
      <c r="Z519" s="19"/>
      <c r="AA519" s="19"/>
      <c r="AB519" s="1"/>
      <c r="AC519" s="21" t="s">
        <v>715</v>
      </c>
      <c r="AD519" s="21">
        <v>914.0</v>
      </c>
      <c r="AE519" s="21">
        <v>34.0</v>
      </c>
      <c r="AF519" s="26">
        <v>0.693798449612403</v>
      </c>
      <c r="AG519" s="27">
        <v>0.787435796128013</v>
      </c>
      <c r="AH519" s="36">
        <v>0.778773754033704</v>
      </c>
      <c r="AI519" s="1"/>
      <c r="AJ519" s="1"/>
      <c r="AK519" s="1"/>
      <c r="AL519" s="1"/>
      <c r="AM519" s="1"/>
      <c r="AN519" s="1"/>
      <c r="AO519" s="1">
        <v>30.0</v>
      </c>
      <c r="AP519" s="16">
        <v>0.6093</v>
      </c>
      <c r="AQ519" s="1">
        <v>0.8355107622</v>
      </c>
      <c r="AR519" s="1">
        <v>0.10132381</v>
      </c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21" t="s">
        <v>715</v>
      </c>
      <c r="BF519" s="21">
        <v>914.0</v>
      </c>
      <c r="BG519" s="21">
        <v>34.0</v>
      </c>
      <c r="BH519" s="26">
        <v>0.693798449612403</v>
      </c>
      <c r="BI519" s="27">
        <v>0.787435796128013</v>
      </c>
      <c r="BJ519" s="30">
        <f t="shared" si="11"/>
        <v>0.7726553058</v>
      </c>
      <c r="BK519" s="36">
        <v>0.778773754033704</v>
      </c>
      <c r="BL519" s="31">
        <f t="shared" si="12"/>
        <v>0.006118448273</v>
      </c>
      <c r="BM519" s="1"/>
      <c r="BN519" s="31">
        <v>9.53105916060903E-4</v>
      </c>
      <c r="BO519" s="1"/>
      <c r="BP519" s="1"/>
      <c r="BQ519" s="1">
        <f t="shared" si="15"/>
        <v>518</v>
      </c>
      <c r="BR519" s="1">
        <f t="shared" si="13"/>
        <v>0.6387176326</v>
      </c>
      <c r="BS519" s="1">
        <v>0.6697247706422018</v>
      </c>
      <c r="BT519" s="1">
        <v>0.7647554806070826</v>
      </c>
      <c r="BU519" s="1">
        <v>0.75</v>
      </c>
      <c r="BV519" s="1"/>
      <c r="BW519" s="1"/>
    </row>
    <row r="520" ht="12.0" customHeight="1">
      <c r="A520" s="39"/>
      <c r="B520" s="39"/>
      <c r="C520" s="3" t="s">
        <v>517</v>
      </c>
      <c r="D520" s="3">
        <v>728.0</v>
      </c>
      <c r="E520" s="24">
        <v>63.0</v>
      </c>
      <c r="F520" s="25">
        <v>47.0</v>
      </c>
      <c r="G520" s="24">
        <v>598.0</v>
      </c>
      <c r="H520" s="25">
        <v>326.0</v>
      </c>
      <c r="I520" s="26">
        <f t="shared" si="2"/>
        <v>0.5727272727</v>
      </c>
      <c r="J520" s="27">
        <f t="shared" si="3"/>
        <v>0.6471861472</v>
      </c>
      <c r="K520" s="28">
        <f t="shared" si="4"/>
        <v>0.6392649903</v>
      </c>
      <c r="L520" s="29">
        <f t="shared" si="5"/>
        <v>0.3762088975</v>
      </c>
      <c r="M520" s="10">
        <f t="shared" si="6"/>
        <v>8.4</v>
      </c>
      <c r="N520" s="30">
        <f t="shared" si="7"/>
        <v>0.6368594647</v>
      </c>
      <c r="O520" s="31">
        <f t="shared" si="8"/>
        <v>0.002405525597</v>
      </c>
      <c r="P520" s="32">
        <f t="shared" si="9"/>
        <v>0.6499868819</v>
      </c>
      <c r="Q520" s="33">
        <f t="shared" si="10"/>
        <v>-0.002800734729</v>
      </c>
      <c r="R520" s="1"/>
      <c r="S520" s="16">
        <v>0.6499868800493185</v>
      </c>
      <c r="T520" s="16">
        <v>0.6471861471861472</v>
      </c>
      <c r="U520" s="16">
        <v>0.001023776367459872</v>
      </c>
      <c r="V520" s="16">
        <v>0.0011327292561507107</v>
      </c>
      <c r="W520" s="1"/>
      <c r="X520" s="1"/>
      <c r="Y520" s="19"/>
      <c r="Z520" s="19"/>
      <c r="AA520" s="19"/>
      <c r="AB520" s="1"/>
      <c r="AC520" s="21" t="s">
        <v>222</v>
      </c>
      <c r="AD520" s="21">
        <v>116.0</v>
      </c>
      <c r="AE520" s="21">
        <v>34.0</v>
      </c>
      <c r="AF520" s="26">
        <v>0.694915254237288</v>
      </c>
      <c r="AG520" s="27">
        <v>0.772727272727273</v>
      </c>
      <c r="AH520" s="36">
        <v>0.754863813229572</v>
      </c>
      <c r="AI520" s="1"/>
      <c r="AJ520" s="1"/>
      <c r="AK520" s="1"/>
      <c r="AL520" s="1"/>
      <c r="AM520" s="1"/>
      <c r="AN520" s="1"/>
      <c r="AO520" s="1">
        <v>31.0</v>
      </c>
      <c r="AP520" s="16">
        <v>0.6286</v>
      </c>
      <c r="AQ520" s="1">
        <v>0.83970785</v>
      </c>
      <c r="AR520" s="1">
        <v>0.10059418</v>
      </c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21" t="s">
        <v>222</v>
      </c>
      <c r="BF520" s="21">
        <v>116.0</v>
      </c>
      <c r="BG520" s="21">
        <v>34.0</v>
      </c>
      <c r="BH520" s="26">
        <v>0.694915254237288</v>
      </c>
      <c r="BI520" s="27">
        <v>0.772727272727273</v>
      </c>
      <c r="BJ520" s="30">
        <f t="shared" si="11"/>
        <v>0.7605372459</v>
      </c>
      <c r="BK520" s="36">
        <v>0.754863813229572</v>
      </c>
      <c r="BL520" s="31">
        <f t="shared" si="12"/>
        <v>-0.005673432628</v>
      </c>
      <c r="BM520" s="1"/>
      <c r="BN520" s="31">
        <v>0.00102377636745976</v>
      </c>
      <c r="BO520" s="1"/>
      <c r="BP520" s="1"/>
      <c r="BQ520" s="1">
        <f t="shared" si="15"/>
        <v>519</v>
      </c>
      <c r="BR520" s="1">
        <f t="shared" si="13"/>
        <v>0.6399506782</v>
      </c>
      <c r="BS520" s="1">
        <v>0.6</v>
      </c>
      <c r="BT520" s="1">
        <v>0.7659574468085106</v>
      </c>
      <c r="BU520" s="1">
        <v>0.75</v>
      </c>
      <c r="BV520" s="1"/>
      <c r="BW520" s="1"/>
    </row>
    <row r="521" ht="12.0" customHeight="1">
      <c r="A521" s="39"/>
      <c r="B521" s="39"/>
      <c r="C521" s="3" t="s">
        <v>716</v>
      </c>
      <c r="D521" s="3">
        <v>729.0</v>
      </c>
      <c r="E521" s="24">
        <v>40.0</v>
      </c>
      <c r="F521" s="25">
        <v>11.0</v>
      </c>
      <c r="G521" s="24">
        <v>307.0</v>
      </c>
      <c r="H521" s="25">
        <v>71.0</v>
      </c>
      <c r="I521" s="26">
        <f t="shared" si="2"/>
        <v>0.7843137255</v>
      </c>
      <c r="J521" s="27">
        <f t="shared" si="3"/>
        <v>0.8121693122</v>
      </c>
      <c r="K521" s="28">
        <f t="shared" si="4"/>
        <v>0.8088578089</v>
      </c>
      <c r="L521" s="29">
        <f t="shared" si="5"/>
        <v>0.2587412587</v>
      </c>
      <c r="M521" s="10">
        <f t="shared" si="6"/>
        <v>7.411764706</v>
      </c>
      <c r="N521" s="30">
        <f t="shared" si="7"/>
        <v>0.8078340295</v>
      </c>
      <c r="O521" s="31">
        <f t="shared" si="8"/>
        <v>0.001023779372</v>
      </c>
      <c r="P521" s="32">
        <f t="shared" si="9"/>
        <v>0.8134211162</v>
      </c>
      <c r="Q521" s="33">
        <f t="shared" si="10"/>
        <v>-0.001251804075</v>
      </c>
      <c r="R521" s="1"/>
      <c r="S521" s="16">
        <v>0.8134211125706655</v>
      </c>
      <c r="T521" s="16">
        <v>0.8121693121693122</v>
      </c>
      <c r="U521" s="16">
        <v>0.0010450866489539745</v>
      </c>
      <c r="V521" s="16">
        <v>0.0011347521718025888</v>
      </c>
      <c r="W521" s="1"/>
      <c r="X521" s="1"/>
      <c r="Y521" s="19"/>
      <c r="Z521" s="19"/>
      <c r="AA521" s="19"/>
      <c r="AB521" s="1"/>
      <c r="AC521" s="21" t="s">
        <v>717</v>
      </c>
      <c r="AD521" s="21">
        <v>1153.0</v>
      </c>
      <c r="AE521" s="21">
        <v>34.0</v>
      </c>
      <c r="AF521" s="26">
        <v>0.695652173913043</v>
      </c>
      <c r="AG521" s="27">
        <v>0.7</v>
      </c>
      <c r="AH521" s="36">
        <v>0.699029126213592</v>
      </c>
      <c r="AI521" s="1"/>
      <c r="AJ521" s="1"/>
      <c r="AK521" s="1"/>
      <c r="AL521" s="1"/>
      <c r="AM521" s="1"/>
      <c r="AN521" s="1"/>
      <c r="AO521" s="1">
        <v>32.0</v>
      </c>
      <c r="AP521" s="16">
        <v>0.6517</v>
      </c>
      <c r="AQ521" s="1">
        <v>0.8428365542</v>
      </c>
      <c r="AR521" s="1">
        <v>0.1027324529</v>
      </c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21" t="s">
        <v>717</v>
      </c>
      <c r="BF521" s="21">
        <v>1153.0</v>
      </c>
      <c r="BG521" s="21">
        <v>34.0</v>
      </c>
      <c r="BH521" s="26">
        <v>0.695652173913043</v>
      </c>
      <c r="BI521" s="27">
        <v>0.7</v>
      </c>
      <c r="BJ521" s="30">
        <f t="shared" si="11"/>
        <v>0.6999188945</v>
      </c>
      <c r="BK521" s="36">
        <v>0.699029126213592</v>
      </c>
      <c r="BL521" s="31">
        <f t="shared" si="12"/>
        <v>-0.0008897682596</v>
      </c>
      <c r="BM521" s="1"/>
      <c r="BN521" s="31">
        <v>0.00104508664895397</v>
      </c>
      <c r="BO521" s="1"/>
      <c r="BP521" s="1"/>
      <c r="BQ521" s="1">
        <f t="shared" si="15"/>
        <v>520</v>
      </c>
      <c r="BR521" s="1">
        <f t="shared" si="13"/>
        <v>0.6411837238</v>
      </c>
      <c r="BS521" s="1">
        <v>0.75</v>
      </c>
      <c r="BT521" s="1">
        <v>0.75</v>
      </c>
      <c r="BU521" s="1">
        <v>0.75</v>
      </c>
      <c r="BV521" s="1"/>
      <c r="BW521" s="1"/>
    </row>
    <row r="522" ht="12.0" customHeight="1">
      <c r="A522" s="39"/>
      <c r="B522" s="39"/>
      <c r="C522" s="3" t="s">
        <v>718</v>
      </c>
      <c r="D522" s="3">
        <v>734.0</v>
      </c>
      <c r="E522" s="24">
        <v>32.0</v>
      </c>
      <c r="F522" s="25">
        <v>10.0</v>
      </c>
      <c r="G522" s="24">
        <v>109.0</v>
      </c>
      <c r="H522" s="25">
        <v>45.0</v>
      </c>
      <c r="I522" s="26">
        <f t="shared" si="2"/>
        <v>0.7619047619</v>
      </c>
      <c r="J522" s="27">
        <f t="shared" si="3"/>
        <v>0.7077922078</v>
      </c>
      <c r="K522" s="28">
        <f t="shared" si="4"/>
        <v>0.7193877551</v>
      </c>
      <c r="L522" s="29">
        <f t="shared" si="5"/>
        <v>0.3928571429</v>
      </c>
      <c r="M522" s="10">
        <f t="shared" si="6"/>
        <v>3.666666667</v>
      </c>
      <c r="N522" s="30">
        <f t="shared" si="7"/>
        <v>0.7181446774</v>
      </c>
      <c r="O522" s="31">
        <f t="shared" si="8"/>
        <v>0.001243077659</v>
      </c>
      <c r="P522" s="32">
        <f t="shared" si="9"/>
        <v>0.7093041174</v>
      </c>
      <c r="Q522" s="33">
        <f t="shared" si="10"/>
        <v>-0.001511909581</v>
      </c>
      <c r="R522" s="1"/>
      <c r="S522" s="16">
        <v>0.7093041139248726</v>
      </c>
      <c r="T522" s="16">
        <v>0.7077922077922078</v>
      </c>
      <c r="U522" s="16">
        <v>0.001054185320469636</v>
      </c>
      <c r="V522" s="16">
        <v>0.0011430577379174522</v>
      </c>
      <c r="W522" s="1"/>
      <c r="X522" s="1"/>
      <c r="Y522" s="19"/>
      <c r="Z522" s="19"/>
      <c r="AA522" s="19"/>
      <c r="AB522" s="1"/>
      <c r="AC522" s="21" t="s">
        <v>336</v>
      </c>
      <c r="AD522" s="21">
        <v>213.0</v>
      </c>
      <c r="AE522" s="21">
        <v>34.0</v>
      </c>
      <c r="AF522" s="26">
        <v>0.696356275303644</v>
      </c>
      <c r="AG522" s="27">
        <v>0.638432364096081</v>
      </c>
      <c r="AH522" s="36">
        <v>0.652215799614644</v>
      </c>
      <c r="AI522" s="1"/>
      <c r="AJ522" s="1"/>
      <c r="AK522" s="1"/>
      <c r="AL522" s="1"/>
      <c r="AM522" s="1"/>
      <c r="AN522" s="1"/>
      <c r="AO522" s="1">
        <v>33.0</v>
      </c>
      <c r="AP522" s="16">
        <v>0.6691</v>
      </c>
      <c r="AQ522" s="1">
        <v>0.839758711</v>
      </c>
      <c r="AR522" s="1">
        <v>0.1062267003</v>
      </c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21" t="s">
        <v>336</v>
      </c>
      <c r="BF522" s="21">
        <v>213.0</v>
      </c>
      <c r="BG522" s="21">
        <v>34.0</v>
      </c>
      <c r="BH522" s="26">
        <v>0.696356275303644</v>
      </c>
      <c r="BI522" s="27">
        <v>0.638432364096081</v>
      </c>
      <c r="BJ522" s="30">
        <f t="shared" si="11"/>
        <v>0.6486328622</v>
      </c>
      <c r="BK522" s="36">
        <v>0.652215799614644</v>
      </c>
      <c r="BL522" s="31">
        <f t="shared" si="12"/>
        <v>0.003582937437</v>
      </c>
      <c r="BM522" s="1"/>
      <c r="BN522" s="31">
        <v>0.00105418532046964</v>
      </c>
      <c r="BO522" s="1"/>
      <c r="BP522" s="1"/>
      <c r="BQ522" s="1">
        <f t="shared" si="15"/>
        <v>521</v>
      </c>
      <c r="BR522" s="1">
        <f t="shared" si="13"/>
        <v>0.6424167694</v>
      </c>
      <c r="BS522" s="1">
        <v>0.5490196078431373</v>
      </c>
      <c r="BT522" s="1">
        <v>0.7642679900744417</v>
      </c>
      <c r="BU522" s="1">
        <v>0.751458576429405</v>
      </c>
      <c r="BV522" s="1"/>
      <c r="BW522" s="1"/>
    </row>
    <row r="523" ht="12.0" customHeight="1">
      <c r="A523" s="39"/>
      <c r="B523" s="39"/>
      <c r="C523" s="3" t="s">
        <v>719</v>
      </c>
      <c r="D523" s="3">
        <v>735.0</v>
      </c>
      <c r="E523" s="24">
        <v>56.0</v>
      </c>
      <c r="F523" s="25">
        <v>12.0</v>
      </c>
      <c r="G523" s="24">
        <v>236.0</v>
      </c>
      <c r="H523" s="25">
        <v>56.0</v>
      </c>
      <c r="I523" s="26">
        <f t="shared" si="2"/>
        <v>0.8235294118</v>
      </c>
      <c r="J523" s="27">
        <f t="shared" si="3"/>
        <v>0.8082191781</v>
      </c>
      <c r="K523" s="28">
        <f t="shared" si="4"/>
        <v>0.8111111111</v>
      </c>
      <c r="L523" s="29">
        <f t="shared" si="5"/>
        <v>0.3111111111</v>
      </c>
      <c r="M523" s="10">
        <f t="shared" si="6"/>
        <v>4.294117647</v>
      </c>
      <c r="N523" s="30">
        <f t="shared" si="7"/>
        <v>0.8118482975</v>
      </c>
      <c r="O523" s="31">
        <f t="shared" si="8"/>
        <v>-0.0007371863683</v>
      </c>
      <c r="P523" s="32">
        <f t="shared" si="9"/>
        <v>0.8073093358</v>
      </c>
      <c r="Q523" s="33">
        <f t="shared" si="10"/>
        <v>0.0009098423306</v>
      </c>
      <c r="R523" s="1"/>
      <c r="S523" s="16">
        <v>0.8073093316631811</v>
      </c>
      <c r="T523" s="16">
        <v>0.8082191780821918</v>
      </c>
      <c r="U523" s="16">
        <v>0.001054350767608292</v>
      </c>
      <c r="V523" s="16">
        <v>0.0011548261379731306</v>
      </c>
      <c r="W523" s="1"/>
      <c r="X523" s="1"/>
      <c r="Y523" s="19"/>
      <c r="Z523" s="19"/>
      <c r="AA523" s="19"/>
      <c r="AB523" s="1"/>
      <c r="AC523" s="21" t="s">
        <v>452</v>
      </c>
      <c r="AD523" s="21">
        <v>350.0</v>
      </c>
      <c r="AE523" s="21">
        <v>34.0</v>
      </c>
      <c r="AF523" s="26">
        <v>0.697916666666667</v>
      </c>
      <c r="AG523" s="27">
        <v>0.793396226415094</v>
      </c>
      <c r="AH523" s="36">
        <v>0.778753993610224</v>
      </c>
      <c r="AI523" s="1"/>
      <c r="AJ523" s="1"/>
      <c r="AK523" s="1"/>
      <c r="AL523" s="1"/>
      <c r="AM523" s="1"/>
      <c r="AN523" s="1"/>
      <c r="AO523" s="1">
        <v>34.0</v>
      </c>
      <c r="AP523" s="16">
        <v>0.6881</v>
      </c>
      <c r="AQ523" s="1">
        <v>0.8470804206</v>
      </c>
      <c r="AR523" s="1">
        <v>0.10508365</v>
      </c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21" t="s">
        <v>452</v>
      </c>
      <c r="BF523" s="21">
        <v>350.0</v>
      </c>
      <c r="BG523" s="21">
        <v>34.0</v>
      </c>
      <c r="BH523" s="26">
        <v>0.697916666666667</v>
      </c>
      <c r="BI523" s="27">
        <v>0.793396226415094</v>
      </c>
      <c r="BJ523" s="30">
        <f t="shared" si="11"/>
        <v>0.7782453837</v>
      </c>
      <c r="BK523" s="36">
        <v>0.778753993610224</v>
      </c>
      <c r="BL523" s="31">
        <f t="shared" si="12"/>
        <v>0.0005086099247</v>
      </c>
      <c r="BM523" s="1"/>
      <c r="BN523" s="31">
        <v>0.00105435076760829</v>
      </c>
      <c r="BO523" s="1"/>
      <c r="BP523" s="1"/>
      <c r="BQ523" s="1">
        <f t="shared" si="15"/>
        <v>522</v>
      </c>
      <c r="BR523" s="1">
        <f t="shared" si="13"/>
        <v>0.643649815</v>
      </c>
      <c r="BS523" s="1">
        <v>0.717391304347826</v>
      </c>
      <c r="BT523" s="1">
        <v>0.7609108159392789</v>
      </c>
      <c r="BU523" s="1">
        <v>0.7518796992481203</v>
      </c>
      <c r="BV523" s="1"/>
      <c r="BW523" s="1"/>
    </row>
    <row r="524" ht="12.0" customHeight="1">
      <c r="A524" s="39"/>
      <c r="B524" s="39"/>
      <c r="C524" s="3" t="s">
        <v>648</v>
      </c>
      <c r="D524" s="3">
        <v>736.0</v>
      </c>
      <c r="E524" s="24">
        <v>30.0</v>
      </c>
      <c r="F524" s="25">
        <v>16.0</v>
      </c>
      <c r="G524" s="24">
        <v>152.0</v>
      </c>
      <c r="H524" s="25">
        <v>71.0</v>
      </c>
      <c r="I524" s="26">
        <f t="shared" si="2"/>
        <v>0.652173913</v>
      </c>
      <c r="J524" s="27">
        <f t="shared" si="3"/>
        <v>0.6816143498</v>
      </c>
      <c r="K524" s="28">
        <f t="shared" si="4"/>
        <v>0.6765799257</v>
      </c>
      <c r="L524" s="29">
        <f t="shared" si="5"/>
        <v>0.375464684</v>
      </c>
      <c r="M524" s="10">
        <f t="shared" si="6"/>
        <v>4.847826087</v>
      </c>
      <c r="N524" s="30">
        <f t="shared" si="7"/>
        <v>0.6775227481</v>
      </c>
      <c r="O524" s="31">
        <f t="shared" si="8"/>
        <v>-0.0009428224162</v>
      </c>
      <c r="P524" s="32">
        <f t="shared" si="9"/>
        <v>0.6804965706</v>
      </c>
      <c r="Q524" s="33">
        <f t="shared" si="10"/>
        <v>0.001117779153</v>
      </c>
      <c r="R524" s="1"/>
      <c r="S524" s="16">
        <v>0.680496568159597</v>
      </c>
      <c r="T524" s="16">
        <v>0.6816143497757847</v>
      </c>
      <c r="U524" s="16">
        <v>0.001058762550288972</v>
      </c>
      <c r="V524" s="16">
        <v>0.0011744100608864771</v>
      </c>
      <c r="W524" s="1"/>
      <c r="X524" s="1"/>
      <c r="Y524" s="19"/>
      <c r="Z524" s="19"/>
      <c r="AA524" s="19"/>
      <c r="AB524" s="1"/>
      <c r="AC524" s="21" t="s">
        <v>720</v>
      </c>
      <c r="AD524" s="21">
        <v>1012.0</v>
      </c>
      <c r="AE524" s="21">
        <v>34.0</v>
      </c>
      <c r="AF524" s="26">
        <v>0.69811320754717</v>
      </c>
      <c r="AG524" s="27">
        <v>0.714061887974931</v>
      </c>
      <c r="AH524" s="36">
        <v>0.71203830369357</v>
      </c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21" t="s">
        <v>720</v>
      </c>
      <c r="BF524" s="21">
        <v>1012.0</v>
      </c>
      <c r="BG524" s="21">
        <v>34.0</v>
      </c>
      <c r="BH524" s="26">
        <v>0.69811320754717</v>
      </c>
      <c r="BI524" s="27">
        <v>0.714061887974931</v>
      </c>
      <c r="BJ524" s="30">
        <f t="shared" si="11"/>
        <v>0.7120649398</v>
      </c>
      <c r="BK524" s="36">
        <v>0.71203830369357</v>
      </c>
      <c r="BL524" s="31">
        <f t="shared" si="12"/>
        <v>-0.0000266360651</v>
      </c>
      <c r="BM524" s="1"/>
      <c r="BN524" s="31">
        <v>0.00105876255028897</v>
      </c>
      <c r="BO524" s="1"/>
      <c r="BP524" s="1"/>
      <c r="BQ524" s="1">
        <f t="shared" si="15"/>
        <v>523</v>
      </c>
      <c r="BR524" s="1">
        <f t="shared" si="13"/>
        <v>0.6448828607</v>
      </c>
      <c r="BS524" s="1">
        <v>0.6571428571428571</v>
      </c>
      <c r="BT524" s="1">
        <v>0.7769516728624535</v>
      </c>
      <c r="BU524" s="1">
        <v>0.7522123893805309</v>
      </c>
      <c r="BV524" s="1"/>
      <c r="BW524" s="1"/>
    </row>
    <row r="525" ht="12.0" customHeight="1">
      <c r="A525" s="39"/>
      <c r="B525" s="39"/>
      <c r="C525" s="3" t="s">
        <v>651</v>
      </c>
      <c r="D525" s="3">
        <v>737.0</v>
      </c>
      <c r="E525" s="24">
        <v>81.0</v>
      </c>
      <c r="F525" s="25">
        <v>43.0</v>
      </c>
      <c r="G525" s="24">
        <v>312.0</v>
      </c>
      <c r="H525" s="25">
        <v>149.0</v>
      </c>
      <c r="I525" s="26">
        <f t="shared" si="2"/>
        <v>0.6532258065</v>
      </c>
      <c r="J525" s="27">
        <f t="shared" si="3"/>
        <v>0.6767895879</v>
      </c>
      <c r="K525" s="28">
        <f t="shared" si="4"/>
        <v>0.6717948718</v>
      </c>
      <c r="L525" s="29">
        <f t="shared" si="5"/>
        <v>0.3931623932</v>
      </c>
      <c r="M525" s="10">
        <f t="shared" si="6"/>
        <v>3.717741935</v>
      </c>
      <c r="N525" s="30">
        <f t="shared" si="7"/>
        <v>0.6736164341</v>
      </c>
      <c r="O525" s="31">
        <f t="shared" si="8"/>
        <v>-0.001821562291</v>
      </c>
      <c r="P525" s="32">
        <f t="shared" si="9"/>
        <v>0.6746294811</v>
      </c>
      <c r="Q525" s="33">
        <f t="shared" si="10"/>
        <v>0.002160106766</v>
      </c>
      <c r="R525" s="1"/>
      <c r="S525" s="16">
        <v>0.6746294786153683</v>
      </c>
      <c r="T525" s="16">
        <v>0.6767895878524945</v>
      </c>
      <c r="U525" s="16">
        <v>0.0010617576687329544</v>
      </c>
      <c r="V525" s="16">
        <v>0.001210410029604203</v>
      </c>
      <c r="W525" s="1"/>
      <c r="X525" s="1"/>
      <c r="Y525" s="19"/>
      <c r="Z525" s="19"/>
      <c r="AA525" s="19"/>
      <c r="AB525" s="1"/>
      <c r="AC525" s="21" t="s">
        <v>713</v>
      </c>
      <c r="AD525" s="21">
        <v>725.0</v>
      </c>
      <c r="AE525" s="21">
        <v>35.0</v>
      </c>
      <c r="AF525" s="26">
        <v>0.7</v>
      </c>
      <c r="AG525" s="27">
        <v>0.676767676767677</v>
      </c>
      <c r="AH525" s="36">
        <v>0.681937172774869</v>
      </c>
      <c r="AI525" s="1">
        <f t="shared" ref="AI525:AI566" si="55">0.84994953*AG525+0.1047103</f>
        <v>0.6799286688</v>
      </c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26">
        <v>0.7</v>
      </c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21" t="s">
        <v>713</v>
      </c>
      <c r="BF525" s="21">
        <v>725.0</v>
      </c>
      <c r="BG525" s="21">
        <v>35.0</v>
      </c>
      <c r="BH525" s="26">
        <v>0.7</v>
      </c>
      <c r="BI525" s="27">
        <v>0.676767676767677</v>
      </c>
      <c r="BJ525" s="30">
        <f t="shared" si="11"/>
        <v>0.6812651487</v>
      </c>
      <c r="BK525" s="36">
        <v>0.681937172774869</v>
      </c>
      <c r="BL525" s="31">
        <f t="shared" si="12"/>
        <v>0.0006720240619</v>
      </c>
      <c r="BM525" s="1"/>
      <c r="BN525" s="31">
        <v>0.00106175766873284</v>
      </c>
      <c r="BO525" s="1"/>
      <c r="BP525" s="1"/>
      <c r="BQ525" s="1">
        <f t="shared" si="15"/>
        <v>524</v>
      </c>
      <c r="BR525" s="1">
        <f t="shared" si="13"/>
        <v>0.6461159063</v>
      </c>
      <c r="BS525" s="1">
        <v>0.25</v>
      </c>
      <c r="BT525" s="1">
        <v>0.8235294117647058</v>
      </c>
      <c r="BU525" s="1">
        <v>0.7525773195876289</v>
      </c>
      <c r="BV525" s="1"/>
      <c r="BW525" s="1"/>
    </row>
    <row r="526" ht="12.0" customHeight="1">
      <c r="A526" s="39"/>
      <c r="B526" s="39"/>
      <c r="C526" s="3" t="s">
        <v>703</v>
      </c>
      <c r="D526" s="3">
        <v>739.0</v>
      </c>
      <c r="E526" s="24">
        <v>36.0</v>
      </c>
      <c r="F526" s="25">
        <v>17.0</v>
      </c>
      <c r="G526" s="24">
        <v>183.0</v>
      </c>
      <c r="H526" s="25">
        <v>108.0</v>
      </c>
      <c r="I526" s="26">
        <f t="shared" si="2"/>
        <v>0.679245283</v>
      </c>
      <c r="J526" s="27">
        <f t="shared" si="3"/>
        <v>0.6288659794</v>
      </c>
      <c r="K526" s="28">
        <f t="shared" si="4"/>
        <v>0.636627907</v>
      </c>
      <c r="L526" s="29">
        <f t="shared" si="5"/>
        <v>0.4186046512</v>
      </c>
      <c r="M526" s="10">
        <f t="shared" si="6"/>
        <v>5.490566038</v>
      </c>
      <c r="N526" s="30">
        <f t="shared" si="7"/>
        <v>0.6376123263</v>
      </c>
      <c r="O526" s="31">
        <f t="shared" si="8"/>
        <v>-0.0009844192816</v>
      </c>
      <c r="P526" s="32">
        <f t="shared" si="9"/>
        <v>0.627691572</v>
      </c>
      <c r="Q526" s="33">
        <f t="shared" si="10"/>
        <v>0.001174407372</v>
      </c>
      <c r="R526" s="1"/>
      <c r="S526" s="16">
        <v>0.6276915693205568</v>
      </c>
      <c r="T526" s="16">
        <v>0.6288659793814433</v>
      </c>
      <c r="U526" s="16">
        <v>0.001113337190279673</v>
      </c>
      <c r="V526" s="16">
        <v>0.0012148928139560367</v>
      </c>
      <c r="W526" s="1"/>
      <c r="X526" s="1"/>
      <c r="Y526" s="19"/>
      <c r="Z526" s="19"/>
      <c r="AA526" s="19"/>
      <c r="AB526" s="1"/>
      <c r="AC526" s="21" t="s">
        <v>721</v>
      </c>
      <c r="AD526" s="21">
        <v>1159.0</v>
      </c>
      <c r="AE526" s="21">
        <v>35.0</v>
      </c>
      <c r="AF526" s="26">
        <v>0.7</v>
      </c>
      <c r="AG526" s="27">
        <v>0.696969696969697</v>
      </c>
      <c r="AH526" s="36">
        <v>0.697674418604651</v>
      </c>
      <c r="AI526" s="1">
        <f t="shared" si="55"/>
        <v>0.6970993664</v>
      </c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26">
        <v>0.7</v>
      </c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21" t="s">
        <v>721</v>
      </c>
      <c r="BF526" s="21">
        <v>1159.0</v>
      </c>
      <c r="BG526" s="21">
        <v>35.0</v>
      </c>
      <c r="BH526" s="26">
        <v>0.7</v>
      </c>
      <c r="BI526" s="27">
        <v>0.696969696969697</v>
      </c>
      <c r="BJ526" s="30">
        <f t="shared" si="11"/>
        <v>0.698117674</v>
      </c>
      <c r="BK526" s="36">
        <v>0.697674418604651</v>
      </c>
      <c r="BL526" s="31">
        <f t="shared" si="12"/>
        <v>-0.0004432553608</v>
      </c>
      <c r="BM526" s="1"/>
      <c r="BN526" s="31">
        <v>0.00111333719027967</v>
      </c>
      <c r="BO526" s="1"/>
      <c r="BP526" s="1"/>
      <c r="BQ526" s="1">
        <f t="shared" si="15"/>
        <v>525</v>
      </c>
      <c r="BR526" s="1">
        <f t="shared" si="13"/>
        <v>0.6473489519</v>
      </c>
      <c r="BS526" s="1">
        <v>0.5483870967741935</v>
      </c>
      <c r="BT526" s="1">
        <v>0.7935483870967742</v>
      </c>
      <c r="BU526" s="1">
        <v>0.7526881720430108</v>
      </c>
      <c r="BV526" s="1"/>
      <c r="BW526" s="1"/>
    </row>
    <row r="527" ht="12.0" customHeight="1">
      <c r="A527" s="39"/>
      <c r="B527" s="39"/>
      <c r="C527" s="3" t="s">
        <v>692</v>
      </c>
      <c r="D527" s="3">
        <v>740.0</v>
      </c>
      <c r="E527" s="24">
        <v>146.0</v>
      </c>
      <c r="F527" s="25">
        <v>72.0</v>
      </c>
      <c r="G527" s="24">
        <v>907.0</v>
      </c>
      <c r="H527" s="25">
        <v>279.0</v>
      </c>
      <c r="I527" s="26">
        <f t="shared" si="2"/>
        <v>0.6697247706</v>
      </c>
      <c r="J527" s="27">
        <f t="shared" si="3"/>
        <v>0.7647554806</v>
      </c>
      <c r="K527" s="28">
        <f t="shared" si="4"/>
        <v>0.75</v>
      </c>
      <c r="L527" s="29">
        <f t="shared" si="5"/>
        <v>0.3027065527</v>
      </c>
      <c r="M527" s="10">
        <f t="shared" si="6"/>
        <v>5.440366972</v>
      </c>
      <c r="N527" s="30">
        <f t="shared" si="7"/>
        <v>0.7501277843</v>
      </c>
      <c r="O527" s="31">
        <f t="shared" si="8"/>
        <v>-0.0001277842659</v>
      </c>
      <c r="P527" s="32">
        <f t="shared" si="9"/>
        <v>0.7646033698</v>
      </c>
      <c r="Q527" s="33">
        <f t="shared" si="10"/>
        <v>0.0001521108355</v>
      </c>
      <c r="R527" s="1"/>
      <c r="S527" s="16">
        <v>0.7646033671637432</v>
      </c>
      <c r="T527" s="16">
        <v>0.7647554806070826</v>
      </c>
      <c r="U527" s="16">
        <v>0.0011333959954861195</v>
      </c>
      <c r="V527" s="16">
        <v>0.001218751111991101</v>
      </c>
      <c r="W527" s="1"/>
      <c r="X527" s="1"/>
      <c r="Y527" s="19"/>
      <c r="Z527" s="19"/>
      <c r="AA527" s="19"/>
      <c r="AB527" s="1"/>
      <c r="AC527" s="21" t="s">
        <v>722</v>
      </c>
      <c r="AD527" s="21">
        <v>1052.0</v>
      </c>
      <c r="AE527" s="21">
        <v>35.0</v>
      </c>
      <c r="AF527" s="26">
        <v>0.7</v>
      </c>
      <c r="AG527" s="27">
        <v>0.823529411764706</v>
      </c>
      <c r="AH527" s="36">
        <v>0.795454545454545</v>
      </c>
      <c r="AI527" s="1">
        <f t="shared" si="55"/>
        <v>0.8046687365</v>
      </c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26">
        <v>0.7</v>
      </c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21" t="s">
        <v>722</v>
      </c>
      <c r="BF527" s="21">
        <v>1052.0</v>
      </c>
      <c r="BG527" s="21">
        <v>35.0</v>
      </c>
      <c r="BH527" s="26">
        <v>0.7</v>
      </c>
      <c r="BI527" s="27">
        <v>0.823529411764706</v>
      </c>
      <c r="BJ527" s="30">
        <f t="shared" si="11"/>
        <v>0.803693788</v>
      </c>
      <c r="BK527" s="36">
        <v>0.795454545454545</v>
      </c>
      <c r="BL527" s="31">
        <f t="shared" si="12"/>
        <v>-0.008239242593</v>
      </c>
      <c r="BM527" s="1"/>
      <c r="BN527" s="31">
        <v>0.00113339599548601</v>
      </c>
      <c r="BO527" s="1"/>
      <c r="BP527" s="1"/>
      <c r="BQ527" s="1">
        <f t="shared" si="15"/>
        <v>526</v>
      </c>
      <c r="BR527" s="1">
        <f t="shared" si="13"/>
        <v>0.6485819975</v>
      </c>
      <c r="BS527" s="1">
        <v>0.7412935323383084</v>
      </c>
      <c r="BT527" s="1">
        <v>0.7557706626954579</v>
      </c>
      <c r="BU527" s="1">
        <v>0.7538860103626943</v>
      </c>
      <c r="BV527" s="1"/>
      <c r="BW527" s="1"/>
    </row>
    <row r="528" ht="12.0" customHeight="1">
      <c r="A528" s="39"/>
      <c r="B528" s="39"/>
      <c r="C528" s="3" t="s">
        <v>371</v>
      </c>
      <c r="D528" s="3">
        <v>746.0</v>
      </c>
      <c r="E528" s="24">
        <v>18.0</v>
      </c>
      <c r="F528" s="25">
        <v>21.0</v>
      </c>
      <c r="G528" s="24">
        <v>85.0</v>
      </c>
      <c r="H528" s="25">
        <v>82.0</v>
      </c>
      <c r="I528" s="26">
        <f t="shared" si="2"/>
        <v>0.4615384615</v>
      </c>
      <c r="J528" s="27">
        <f t="shared" si="3"/>
        <v>0.5089820359</v>
      </c>
      <c r="K528" s="28">
        <f t="shared" si="4"/>
        <v>0.5</v>
      </c>
      <c r="L528" s="29">
        <f t="shared" si="5"/>
        <v>0.4854368932</v>
      </c>
      <c r="M528" s="10">
        <f t="shared" si="6"/>
        <v>4.282051282</v>
      </c>
      <c r="N528" s="30">
        <f t="shared" si="7"/>
        <v>0.5027646128</v>
      </c>
      <c r="O528" s="31">
        <f t="shared" si="8"/>
        <v>-0.002764612777</v>
      </c>
      <c r="P528" s="32">
        <f t="shared" si="9"/>
        <v>0.5058420773</v>
      </c>
      <c r="Q528" s="33">
        <f t="shared" si="10"/>
        <v>0.003139958597</v>
      </c>
      <c r="R528" s="1"/>
      <c r="S528" s="16">
        <v>0.5058420761494139</v>
      </c>
      <c r="T528" s="16">
        <v>0.5089820359281437</v>
      </c>
      <c r="U528" s="16">
        <v>0.0011403334667841047</v>
      </c>
      <c r="V528" s="16">
        <v>0.0012209822721741537</v>
      </c>
      <c r="W528" s="1"/>
      <c r="X528" s="1"/>
      <c r="Y528" s="19"/>
      <c r="Z528" s="19"/>
      <c r="AA528" s="19"/>
      <c r="AB528" s="1"/>
      <c r="AC528" s="21" t="s">
        <v>723</v>
      </c>
      <c r="AD528" s="21">
        <v>1149.0</v>
      </c>
      <c r="AE528" s="21">
        <v>35.0</v>
      </c>
      <c r="AF528" s="26">
        <v>0.700534759358289</v>
      </c>
      <c r="AG528" s="27">
        <v>0.765625</v>
      </c>
      <c r="AH528" s="36">
        <v>0.756534727408514</v>
      </c>
      <c r="AI528" s="1">
        <f t="shared" si="55"/>
        <v>0.7554529089</v>
      </c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26">
        <v>0.700534759358289</v>
      </c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21" t="s">
        <v>723</v>
      </c>
      <c r="BF528" s="21">
        <v>1149.0</v>
      </c>
      <c r="BG528" s="21">
        <v>35.0</v>
      </c>
      <c r="BH528" s="26">
        <v>0.700534759358289</v>
      </c>
      <c r="BI528" s="27">
        <v>0.765625</v>
      </c>
      <c r="BJ528" s="30">
        <f t="shared" si="11"/>
        <v>0.7554729697</v>
      </c>
      <c r="BK528" s="36">
        <v>0.756534727408514</v>
      </c>
      <c r="BL528" s="31">
        <f t="shared" si="12"/>
        <v>0.001061757669</v>
      </c>
      <c r="BM528" s="1"/>
      <c r="BN528" s="31">
        <v>0.00114033346678399</v>
      </c>
      <c r="BO528" s="1"/>
      <c r="BP528" s="1"/>
      <c r="BQ528" s="1">
        <f t="shared" si="15"/>
        <v>527</v>
      </c>
      <c r="BR528" s="1">
        <f t="shared" si="13"/>
        <v>0.6498150432</v>
      </c>
      <c r="BS528" s="1">
        <v>0.7731958762886598</v>
      </c>
      <c r="BT528" s="1">
        <v>0.7451923076923077</v>
      </c>
      <c r="BU528" s="1">
        <v>0.7540983606557377</v>
      </c>
      <c r="BV528" s="1"/>
      <c r="BW528" s="1"/>
    </row>
    <row r="529" ht="12.0" customHeight="1">
      <c r="A529" s="39"/>
      <c r="B529" s="39"/>
      <c r="C529" s="3" t="s">
        <v>581</v>
      </c>
      <c r="D529" s="3">
        <v>747.0</v>
      </c>
      <c r="E529" s="24">
        <v>26.0</v>
      </c>
      <c r="F529" s="25">
        <v>16.0</v>
      </c>
      <c r="G529" s="24">
        <v>51.0</v>
      </c>
      <c r="H529" s="25">
        <v>39.0</v>
      </c>
      <c r="I529" s="26">
        <f t="shared" si="2"/>
        <v>0.619047619</v>
      </c>
      <c r="J529" s="27">
        <f t="shared" si="3"/>
        <v>0.5666666667</v>
      </c>
      <c r="K529" s="28">
        <f t="shared" si="4"/>
        <v>0.5833333333</v>
      </c>
      <c r="L529" s="29">
        <f t="shared" si="5"/>
        <v>0.4924242424</v>
      </c>
      <c r="M529" s="10">
        <f t="shared" si="6"/>
        <v>2.142857143</v>
      </c>
      <c r="N529" s="30">
        <f t="shared" si="7"/>
        <v>0.5749235279</v>
      </c>
      <c r="O529" s="31">
        <f t="shared" si="8"/>
        <v>0.008409805481</v>
      </c>
      <c r="P529" s="32">
        <f t="shared" si="9"/>
        <v>0.5765616642</v>
      </c>
      <c r="Q529" s="33">
        <f t="shared" si="10"/>
        <v>-0.009894997484</v>
      </c>
      <c r="R529" s="1"/>
      <c r="S529" s="16">
        <v>0.5765616619484213</v>
      </c>
      <c r="T529" s="16">
        <v>0.5666666666666667</v>
      </c>
      <c r="U529" s="16">
        <v>0.0011522250875212192</v>
      </c>
      <c r="V529" s="16">
        <v>0.0012217465063463218</v>
      </c>
      <c r="W529" s="1"/>
      <c r="X529" s="1"/>
      <c r="Y529" s="19"/>
      <c r="Z529" s="19"/>
      <c r="AA529" s="19"/>
      <c r="AB529" s="1"/>
      <c r="AC529" s="21" t="s">
        <v>724</v>
      </c>
      <c r="AD529" s="21">
        <v>934.0</v>
      </c>
      <c r="AE529" s="21">
        <v>35.0</v>
      </c>
      <c r="AF529" s="26">
        <v>0.702064896755162</v>
      </c>
      <c r="AG529" s="27">
        <v>0.829907866761162</v>
      </c>
      <c r="AH529" s="36">
        <v>0.805142857142857</v>
      </c>
      <c r="AI529" s="1">
        <f t="shared" si="55"/>
        <v>0.8100901013</v>
      </c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26">
        <v>0.702064896755162</v>
      </c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21" t="s">
        <v>724</v>
      </c>
      <c r="BF529" s="21">
        <v>934.0</v>
      </c>
      <c r="BG529" s="21">
        <v>35.0</v>
      </c>
      <c r="BH529" s="26">
        <v>0.702064896755162</v>
      </c>
      <c r="BI529" s="27">
        <v>0.829907866761162</v>
      </c>
      <c r="BJ529" s="30">
        <f t="shared" si="11"/>
        <v>0.8093101738</v>
      </c>
      <c r="BK529" s="36">
        <v>0.805142857142857</v>
      </c>
      <c r="BL529" s="31">
        <f t="shared" si="12"/>
        <v>-0.004167316609</v>
      </c>
      <c r="BM529" s="1"/>
      <c r="BN529" s="31">
        <v>0.00115222508752122</v>
      </c>
      <c r="BO529" s="1"/>
      <c r="BP529" s="1"/>
      <c r="BQ529" s="1">
        <f t="shared" si="15"/>
        <v>528</v>
      </c>
      <c r="BR529" s="1">
        <f t="shared" si="13"/>
        <v>0.6510480888</v>
      </c>
      <c r="BS529" s="1">
        <v>0.7105263157894737</v>
      </c>
      <c r="BT529" s="1">
        <v>0.7632978723404256</v>
      </c>
      <c r="BU529" s="1">
        <v>0.754424778761062</v>
      </c>
      <c r="BV529" s="1"/>
      <c r="BW529" s="1"/>
    </row>
    <row r="530" ht="12.0" customHeight="1">
      <c r="A530" s="39"/>
      <c r="B530" s="39"/>
      <c r="C530" s="3" t="s">
        <v>725</v>
      </c>
      <c r="D530" s="3">
        <v>748.0</v>
      </c>
      <c r="E530" s="24">
        <v>70.0</v>
      </c>
      <c r="F530" s="25">
        <v>26.0</v>
      </c>
      <c r="G530" s="24">
        <v>248.0</v>
      </c>
      <c r="H530" s="25">
        <v>89.0</v>
      </c>
      <c r="I530" s="26">
        <f t="shared" si="2"/>
        <v>0.7291666667</v>
      </c>
      <c r="J530" s="27">
        <f t="shared" si="3"/>
        <v>0.7359050445</v>
      </c>
      <c r="K530" s="28">
        <f t="shared" si="4"/>
        <v>0.7344110855</v>
      </c>
      <c r="L530" s="29">
        <f t="shared" si="5"/>
        <v>0.3672055427</v>
      </c>
      <c r="M530" s="10">
        <f t="shared" si="6"/>
        <v>3.510416667</v>
      </c>
      <c r="N530" s="30">
        <f t="shared" si="7"/>
        <v>0.7354468935</v>
      </c>
      <c r="O530" s="31">
        <f t="shared" si="8"/>
        <v>-0.001035808054</v>
      </c>
      <c r="P530" s="32">
        <f t="shared" si="9"/>
        <v>0.7346548864</v>
      </c>
      <c r="Q530" s="33">
        <f t="shared" si="10"/>
        <v>0.001250158074</v>
      </c>
      <c r="R530" s="1"/>
      <c r="S530" s="16">
        <v>0.734654883302444</v>
      </c>
      <c r="T530" s="16">
        <v>0.7359050445103857</v>
      </c>
      <c r="U530" s="16">
        <v>0.0011691276350461743</v>
      </c>
      <c r="V530" s="16">
        <v>0.0012265875144746863</v>
      </c>
      <c r="W530" s="1"/>
      <c r="X530" s="1"/>
      <c r="Y530" s="19"/>
      <c r="Z530" s="19"/>
      <c r="AA530" s="19"/>
      <c r="AB530" s="1"/>
      <c r="AC530" s="21" t="s">
        <v>144</v>
      </c>
      <c r="AD530" s="21">
        <v>63.0</v>
      </c>
      <c r="AE530" s="21">
        <v>35.0</v>
      </c>
      <c r="AF530" s="26">
        <v>0.702127659574468</v>
      </c>
      <c r="AG530" s="27">
        <v>0.692691029900332</v>
      </c>
      <c r="AH530" s="36">
        <v>0.693680297397769</v>
      </c>
      <c r="AI530" s="1">
        <f t="shared" si="55"/>
        <v>0.6934627153</v>
      </c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26">
        <v>0.702127659574468</v>
      </c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21" t="s">
        <v>144</v>
      </c>
      <c r="BF530" s="21">
        <v>63.0</v>
      </c>
      <c r="BG530" s="21">
        <v>35.0</v>
      </c>
      <c r="BH530" s="26">
        <v>0.702127659574468</v>
      </c>
      <c r="BI530" s="27">
        <v>0.692691029900332</v>
      </c>
      <c r="BJ530" s="30">
        <f t="shared" si="11"/>
        <v>0.6949095323</v>
      </c>
      <c r="BK530" s="36">
        <v>0.693680297397769</v>
      </c>
      <c r="BL530" s="31">
        <f t="shared" si="12"/>
        <v>-0.001229234891</v>
      </c>
      <c r="BM530" s="1"/>
      <c r="BN530" s="31">
        <v>0.00116912763504606</v>
      </c>
      <c r="BO530" s="1"/>
      <c r="BP530" s="1"/>
      <c r="BQ530" s="1">
        <f t="shared" si="15"/>
        <v>529</v>
      </c>
      <c r="BR530" s="1">
        <f t="shared" si="13"/>
        <v>0.6522811344</v>
      </c>
      <c r="BS530" s="1">
        <v>0.6949152542372882</v>
      </c>
      <c r="BT530" s="1">
        <v>0.7727272727272727</v>
      </c>
      <c r="BU530" s="1">
        <v>0.754863813229572</v>
      </c>
      <c r="BV530" s="1"/>
      <c r="BW530" s="1"/>
    </row>
    <row r="531" ht="12.0" customHeight="1">
      <c r="A531" s="39"/>
      <c r="B531" s="39"/>
      <c r="C531" s="3" t="s">
        <v>621</v>
      </c>
      <c r="D531" s="3">
        <v>749.0</v>
      </c>
      <c r="E531" s="24">
        <v>21.0</v>
      </c>
      <c r="F531" s="25">
        <v>12.0</v>
      </c>
      <c r="G531" s="24">
        <v>139.0</v>
      </c>
      <c r="H531" s="25">
        <v>77.0</v>
      </c>
      <c r="I531" s="26">
        <f t="shared" si="2"/>
        <v>0.6363636364</v>
      </c>
      <c r="J531" s="27">
        <f t="shared" si="3"/>
        <v>0.6435185185</v>
      </c>
      <c r="K531" s="28">
        <f t="shared" si="4"/>
        <v>0.6425702811</v>
      </c>
      <c r="L531" s="29">
        <f t="shared" si="5"/>
        <v>0.3935742972</v>
      </c>
      <c r="M531" s="10">
        <f t="shared" si="6"/>
        <v>6.545454545</v>
      </c>
      <c r="N531" s="30">
        <f t="shared" si="7"/>
        <v>0.6428822347</v>
      </c>
      <c r="O531" s="31">
        <f t="shared" si="8"/>
        <v>-0.0003119535277</v>
      </c>
      <c r="P531" s="32">
        <f t="shared" si="9"/>
        <v>0.6431500167</v>
      </c>
      <c r="Q531" s="33">
        <f t="shared" si="10"/>
        <v>0.0003685018046</v>
      </c>
      <c r="R531" s="1"/>
      <c r="S531" s="16">
        <v>0.6431500143774063</v>
      </c>
      <c r="T531" s="16">
        <v>0.6435185185185185</v>
      </c>
      <c r="U531" s="16">
        <v>0.001184367949312315</v>
      </c>
      <c r="V531" s="16">
        <v>0.00123309501712221</v>
      </c>
      <c r="W531" s="1"/>
      <c r="X531" s="1"/>
      <c r="Y531" s="19"/>
      <c r="Z531" s="19"/>
      <c r="AA531" s="19"/>
      <c r="AB531" s="1"/>
      <c r="AC531" s="21" t="s">
        <v>136</v>
      </c>
      <c r="AD531" s="21">
        <v>59.0</v>
      </c>
      <c r="AE531" s="21">
        <v>35.0</v>
      </c>
      <c r="AF531" s="26">
        <v>0.70253164556962</v>
      </c>
      <c r="AG531" s="27">
        <v>0.776536312849162</v>
      </c>
      <c r="AH531" s="36">
        <v>0.763157894736842</v>
      </c>
      <c r="AI531" s="1">
        <f t="shared" si="55"/>
        <v>0.7647269741</v>
      </c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26">
        <v>0.70253164556962</v>
      </c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21" t="s">
        <v>136</v>
      </c>
      <c r="BF531" s="21">
        <v>59.0</v>
      </c>
      <c r="BG531" s="21">
        <v>35.0</v>
      </c>
      <c r="BH531" s="26">
        <v>0.70253164556962</v>
      </c>
      <c r="BI531" s="27">
        <v>0.776536312849162</v>
      </c>
      <c r="BJ531" s="30">
        <f t="shared" si="11"/>
        <v>0.7648808412</v>
      </c>
      <c r="BK531" s="36">
        <v>0.763157894736842</v>
      </c>
      <c r="BL531" s="31">
        <f t="shared" si="12"/>
        <v>-0.001722946506</v>
      </c>
      <c r="BM531" s="1"/>
      <c r="BN531" s="31">
        <v>0.00118436794931232</v>
      </c>
      <c r="BO531" s="1"/>
      <c r="BP531" s="1"/>
      <c r="BQ531" s="1">
        <f t="shared" si="15"/>
        <v>530</v>
      </c>
      <c r="BR531" s="1">
        <f t="shared" si="13"/>
        <v>0.65351418</v>
      </c>
      <c r="BS531" s="1">
        <v>0.7586206896551724</v>
      </c>
      <c r="BT531" s="1">
        <v>0.7555555555555555</v>
      </c>
      <c r="BU531" s="1">
        <v>0.7560975609756098</v>
      </c>
      <c r="BV531" s="1"/>
      <c r="BW531" s="1"/>
    </row>
    <row r="532" ht="12.0" customHeight="1">
      <c r="A532" s="39"/>
      <c r="B532" s="39"/>
      <c r="C532" s="3" t="s">
        <v>726</v>
      </c>
      <c r="D532" s="3">
        <v>750.0</v>
      </c>
      <c r="E532" s="24">
        <v>24.0</v>
      </c>
      <c r="F532" s="25">
        <v>6.0</v>
      </c>
      <c r="G532" s="24">
        <v>133.0</v>
      </c>
      <c r="H532" s="25">
        <v>17.0</v>
      </c>
      <c r="I532" s="26">
        <f t="shared" si="2"/>
        <v>0.8</v>
      </c>
      <c r="J532" s="27">
        <f t="shared" si="3"/>
        <v>0.8866666667</v>
      </c>
      <c r="K532" s="28">
        <f t="shared" si="4"/>
        <v>0.8722222222</v>
      </c>
      <c r="L532" s="29">
        <f t="shared" si="5"/>
        <v>0.2277777778</v>
      </c>
      <c r="M532" s="10">
        <f t="shared" si="6"/>
        <v>5</v>
      </c>
      <c r="N532" s="30">
        <f t="shared" si="7"/>
        <v>0.8713532426</v>
      </c>
      <c r="O532" s="31">
        <f t="shared" si="8"/>
        <v>0.0008689795949</v>
      </c>
      <c r="P532" s="32">
        <f t="shared" si="9"/>
        <v>0.887733161</v>
      </c>
      <c r="Q532" s="33">
        <f t="shared" si="10"/>
        <v>-0.001066494348</v>
      </c>
      <c r="R532" s="1"/>
      <c r="S532" s="16">
        <v>0.8877331571782673</v>
      </c>
      <c r="T532" s="16">
        <v>0.8866666666666667</v>
      </c>
      <c r="U532" s="16">
        <v>0.0012430748231709865</v>
      </c>
      <c r="V532" s="16">
        <v>0.001248913372906002</v>
      </c>
      <c r="W532" s="1"/>
      <c r="X532" s="1"/>
      <c r="Y532" s="19"/>
      <c r="Z532" s="19"/>
      <c r="AA532" s="19"/>
      <c r="AB532" s="1"/>
      <c r="AC532" s="21" t="s">
        <v>727</v>
      </c>
      <c r="AD532" s="21">
        <v>1039.0</v>
      </c>
      <c r="AE532" s="21">
        <v>35.0</v>
      </c>
      <c r="AF532" s="26">
        <v>0.702702702702703</v>
      </c>
      <c r="AG532" s="27">
        <v>0.796178343949045</v>
      </c>
      <c r="AH532" s="36">
        <v>0.786324786324786</v>
      </c>
      <c r="AI532" s="1">
        <f t="shared" si="55"/>
        <v>0.7814217092</v>
      </c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26">
        <v>0.702702702702703</v>
      </c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21" t="s">
        <v>727</v>
      </c>
      <c r="BF532" s="21">
        <v>1039.0</v>
      </c>
      <c r="BG532" s="21">
        <v>35.0</v>
      </c>
      <c r="BH532" s="26">
        <v>0.702702702702703</v>
      </c>
      <c r="BI532" s="27">
        <v>0.796178343949045</v>
      </c>
      <c r="BJ532" s="30">
        <f t="shared" si="11"/>
        <v>0.7812822722</v>
      </c>
      <c r="BK532" s="36">
        <v>0.786324786324786</v>
      </c>
      <c r="BL532" s="31">
        <f t="shared" si="12"/>
        <v>0.005042514153</v>
      </c>
      <c r="BM532" s="1"/>
      <c r="BN532" s="31">
        <v>0.00124307482317099</v>
      </c>
      <c r="BO532" s="1"/>
      <c r="BP532" s="1"/>
      <c r="BQ532" s="1">
        <f t="shared" si="15"/>
        <v>531</v>
      </c>
      <c r="BR532" s="1">
        <f t="shared" si="13"/>
        <v>0.6547472256</v>
      </c>
      <c r="BS532" s="1">
        <v>0.7005347593582888</v>
      </c>
      <c r="BT532" s="1">
        <v>0.765625</v>
      </c>
      <c r="BU532" s="1">
        <v>0.7565347274085138</v>
      </c>
      <c r="BV532" s="1"/>
      <c r="BW532" s="1"/>
    </row>
    <row r="533" ht="12.0" customHeight="1">
      <c r="A533" s="39"/>
      <c r="B533" s="39"/>
      <c r="C533" s="3" t="s">
        <v>359</v>
      </c>
      <c r="D533" s="3">
        <v>751.0</v>
      </c>
      <c r="E533" s="24">
        <v>20.0</v>
      </c>
      <c r="F533" s="25">
        <v>24.0</v>
      </c>
      <c r="G533" s="24">
        <v>126.0</v>
      </c>
      <c r="H533" s="25">
        <v>55.0</v>
      </c>
      <c r="I533" s="26">
        <f t="shared" si="2"/>
        <v>0.4545454545</v>
      </c>
      <c r="J533" s="27">
        <f t="shared" si="3"/>
        <v>0.6961325967</v>
      </c>
      <c r="K533" s="28">
        <f t="shared" si="4"/>
        <v>0.6488888889</v>
      </c>
      <c r="L533" s="29">
        <f t="shared" si="5"/>
        <v>0.3333333333</v>
      </c>
      <c r="M533" s="10">
        <f t="shared" si="6"/>
        <v>4.113636364</v>
      </c>
      <c r="N533" s="30">
        <f t="shared" si="7"/>
        <v>0.6669796596</v>
      </c>
      <c r="O533" s="31">
        <f t="shared" si="8"/>
        <v>-0.01809077068</v>
      </c>
      <c r="P533" s="32">
        <f t="shared" si="9"/>
        <v>0.6756172897</v>
      </c>
      <c r="Q533" s="33">
        <f t="shared" si="10"/>
        <v>0.02051530695</v>
      </c>
      <c r="R533" s="1"/>
      <c r="S533" s="16">
        <v>0.6756172885866708</v>
      </c>
      <c r="T533" s="16">
        <v>0.6961325966850829</v>
      </c>
      <c r="U533" s="16">
        <v>0.0012559072962603501</v>
      </c>
      <c r="V533" s="16">
        <v>0.0012501612079417468</v>
      </c>
      <c r="W533" s="1"/>
      <c r="X533" s="1"/>
      <c r="Y533" s="19"/>
      <c r="Z533" s="19"/>
      <c r="AA533" s="19"/>
      <c r="AB533" s="1"/>
      <c r="AC533" s="21" t="s">
        <v>187</v>
      </c>
      <c r="AD533" s="21">
        <v>93.0</v>
      </c>
      <c r="AE533" s="21">
        <v>35.0</v>
      </c>
      <c r="AF533" s="26">
        <v>0.702830188679245</v>
      </c>
      <c r="AG533" s="27">
        <v>0.788888888888889</v>
      </c>
      <c r="AH533" s="36">
        <v>0.76931330472103</v>
      </c>
      <c r="AI533" s="1">
        <f t="shared" si="55"/>
        <v>0.7752260403</v>
      </c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26">
        <v>0.702830188679245</v>
      </c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21" t="s">
        <v>187</v>
      </c>
      <c r="BF533" s="21">
        <v>93.0</v>
      </c>
      <c r="BG533" s="21">
        <v>35.0</v>
      </c>
      <c r="BH533" s="26">
        <v>0.702830188679245</v>
      </c>
      <c r="BI533" s="27">
        <v>0.788888888888889</v>
      </c>
      <c r="BJ533" s="30">
        <f t="shared" si="11"/>
        <v>0.7752245685</v>
      </c>
      <c r="BK533" s="36">
        <v>0.76931330472103</v>
      </c>
      <c r="BL533" s="31">
        <f t="shared" si="12"/>
        <v>-0.005911263751</v>
      </c>
      <c r="BM533" s="1"/>
      <c r="BN533" s="31">
        <v>0.00125590729626024</v>
      </c>
      <c r="BO533" s="1"/>
      <c r="BP533" s="1"/>
      <c r="BQ533" s="1">
        <f t="shared" si="15"/>
        <v>532</v>
      </c>
      <c r="BR533" s="1">
        <f t="shared" si="13"/>
        <v>0.6559802713</v>
      </c>
      <c r="BS533" s="1">
        <v>0.5698005698005698</v>
      </c>
      <c r="BT533" s="1">
        <v>0.782051282051282</v>
      </c>
      <c r="BU533" s="1">
        <v>0.7565811965811966</v>
      </c>
      <c r="BV533" s="1"/>
      <c r="BW533" s="1"/>
    </row>
    <row r="534" ht="12.0" customHeight="1">
      <c r="A534" s="39"/>
      <c r="B534" s="39"/>
      <c r="C534" s="3" t="s">
        <v>584</v>
      </c>
      <c r="D534" s="3">
        <v>752.0</v>
      </c>
      <c r="E534" s="24">
        <v>18.0</v>
      </c>
      <c r="F534" s="25">
        <v>11.0</v>
      </c>
      <c r="G534" s="24">
        <v>60.0</v>
      </c>
      <c r="H534" s="25">
        <v>32.0</v>
      </c>
      <c r="I534" s="26">
        <f t="shared" si="2"/>
        <v>0.6206896552</v>
      </c>
      <c r="J534" s="27">
        <f t="shared" si="3"/>
        <v>0.652173913</v>
      </c>
      <c r="K534" s="28">
        <f t="shared" si="4"/>
        <v>0.6446280992</v>
      </c>
      <c r="L534" s="29">
        <f t="shared" si="5"/>
        <v>0.4132231405</v>
      </c>
      <c r="M534" s="10">
        <f t="shared" si="6"/>
        <v>3.172413793</v>
      </c>
      <c r="N534" s="30">
        <f t="shared" si="7"/>
        <v>0.6478396337</v>
      </c>
      <c r="O534" s="31">
        <f t="shared" si="8"/>
        <v>-0.003211534506</v>
      </c>
      <c r="P534" s="32">
        <f t="shared" si="9"/>
        <v>0.6483937969</v>
      </c>
      <c r="Q534" s="33">
        <f t="shared" si="10"/>
        <v>0.003780116108</v>
      </c>
      <c r="R534" s="1"/>
      <c r="S534" s="16">
        <v>0.648393794720203</v>
      </c>
      <c r="T534" s="16">
        <v>0.6521739130434783</v>
      </c>
      <c r="U534" s="16">
        <v>0.0012798946940963396</v>
      </c>
      <c r="V534" s="16">
        <v>0.0012716911873187353</v>
      </c>
      <c r="W534" s="1"/>
      <c r="X534" s="1"/>
      <c r="Y534" s="19"/>
      <c r="Z534" s="19"/>
      <c r="AA534" s="19"/>
      <c r="AB534" s="1"/>
      <c r="AC534" s="21" t="s">
        <v>728</v>
      </c>
      <c r="AD534" s="21">
        <v>937.0</v>
      </c>
      <c r="AE534" s="21">
        <v>35.0</v>
      </c>
      <c r="AF534" s="26">
        <v>0.703225806451613</v>
      </c>
      <c r="AG534" s="27">
        <v>0.783018867924528</v>
      </c>
      <c r="AH534" s="36">
        <v>0.761658031088083</v>
      </c>
      <c r="AI534" s="1">
        <f t="shared" si="55"/>
        <v>0.7702368188</v>
      </c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26">
        <v>0.703225806451613</v>
      </c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21" t="s">
        <v>728</v>
      </c>
      <c r="BF534" s="21">
        <v>937.0</v>
      </c>
      <c r="BG534" s="21">
        <v>35.0</v>
      </c>
      <c r="BH534" s="26">
        <v>0.703225806451613</v>
      </c>
      <c r="BI534" s="27">
        <v>0.783018867924528</v>
      </c>
      <c r="BJ534" s="30">
        <f t="shared" si="11"/>
        <v>0.7703915173</v>
      </c>
      <c r="BK534" s="36">
        <v>0.761658031088083</v>
      </c>
      <c r="BL534" s="31">
        <f t="shared" si="12"/>
        <v>-0.00873348621</v>
      </c>
      <c r="BM534" s="1"/>
      <c r="BN534" s="31">
        <v>0.00127989469409634</v>
      </c>
      <c r="BO534" s="1"/>
      <c r="BP534" s="1"/>
      <c r="BQ534" s="1">
        <f t="shared" si="15"/>
        <v>533</v>
      </c>
      <c r="BR534" s="1">
        <f t="shared" si="13"/>
        <v>0.6572133169</v>
      </c>
      <c r="BS534" s="1">
        <v>0.6818181818181818</v>
      </c>
      <c r="BT534" s="1">
        <v>0.7647058823529411</v>
      </c>
      <c r="BU534" s="1">
        <v>0.757201646090535</v>
      </c>
      <c r="BV534" s="1"/>
      <c r="BW534" s="1"/>
    </row>
    <row r="535" ht="12.0" customHeight="1">
      <c r="A535" s="39"/>
      <c r="B535" s="39"/>
      <c r="C535" s="3" t="s">
        <v>533</v>
      </c>
      <c r="D535" s="3">
        <v>754.0</v>
      </c>
      <c r="E535" s="24">
        <v>18.0</v>
      </c>
      <c r="F535" s="25">
        <v>13.0</v>
      </c>
      <c r="G535" s="24">
        <v>108.0</v>
      </c>
      <c r="H535" s="25">
        <v>39.0</v>
      </c>
      <c r="I535" s="26">
        <f t="shared" si="2"/>
        <v>0.5806451613</v>
      </c>
      <c r="J535" s="27">
        <f t="shared" si="3"/>
        <v>0.7346938776</v>
      </c>
      <c r="K535" s="28">
        <f t="shared" si="4"/>
        <v>0.7078651685</v>
      </c>
      <c r="L535" s="29">
        <f t="shared" si="5"/>
        <v>0.3202247191</v>
      </c>
      <c r="M535" s="10">
        <f t="shared" si="6"/>
        <v>4.741935484</v>
      </c>
      <c r="N535" s="30">
        <f t="shared" si="7"/>
        <v>0.712940062</v>
      </c>
      <c r="O535" s="31">
        <f t="shared" si="8"/>
        <v>-0.005074893465</v>
      </c>
      <c r="P535" s="32">
        <f t="shared" si="9"/>
        <v>0.7287746324</v>
      </c>
      <c r="Q535" s="33">
        <f t="shared" si="10"/>
        <v>0.005919245143</v>
      </c>
      <c r="R535" s="1"/>
      <c r="S535" s="16">
        <v>0.7287746304876255</v>
      </c>
      <c r="T535" s="16">
        <v>0.7346938775510204</v>
      </c>
      <c r="U535" s="16">
        <v>0.0012995020030609483</v>
      </c>
      <c r="V535" s="16">
        <v>0.0012909478413697384</v>
      </c>
      <c r="W535" s="1"/>
      <c r="X535" s="1"/>
      <c r="Y535" s="19"/>
      <c r="Z535" s="19"/>
      <c r="AA535" s="19"/>
      <c r="AB535" s="1"/>
      <c r="AC535" s="21" t="s">
        <v>654</v>
      </c>
      <c r="AD535" s="21">
        <v>629.0</v>
      </c>
      <c r="AE535" s="21">
        <v>35.0</v>
      </c>
      <c r="AF535" s="26">
        <v>0.703703703703704</v>
      </c>
      <c r="AG535" s="27">
        <v>0.805147058823529</v>
      </c>
      <c r="AH535" s="36">
        <v>0.781869688385269</v>
      </c>
      <c r="AI535" s="1">
        <f t="shared" si="55"/>
        <v>0.7890446642</v>
      </c>
      <c r="AJ535" s="1"/>
      <c r="AK535" s="1"/>
      <c r="AL535" s="1"/>
      <c r="AM535" s="1"/>
      <c r="AN535" s="1"/>
      <c r="AO535" s="1" t="s">
        <v>23</v>
      </c>
      <c r="AP535" s="1" t="s">
        <v>7</v>
      </c>
      <c r="AQ535" s="1" t="s">
        <v>24</v>
      </c>
      <c r="AR535" s="1" t="s">
        <v>25</v>
      </c>
      <c r="AS535" s="1"/>
      <c r="AT535" s="26">
        <v>0.703703703703704</v>
      </c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21" t="s">
        <v>654</v>
      </c>
      <c r="BF535" s="21">
        <v>629.0</v>
      </c>
      <c r="BG535" s="21">
        <v>35.0</v>
      </c>
      <c r="BH535" s="26">
        <v>0.703703703703704</v>
      </c>
      <c r="BI535" s="27">
        <v>0.805147058823529</v>
      </c>
      <c r="BJ535" s="30">
        <f t="shared" si="11"/>
        <v>0.78890811</v>
      </c>
      <c r="BK535" s="36">
        <v>0.781869688385269</v>
      </c>
      <c r="BL535" s="31">
        <f t="shared" si="12"/>
        <v>-0.007038421607</v>
      </c>
      <c r="BM535" s="1"/>
      <c r="BN535" s="31">
        <v>0.00129950200306095</v>
      </c>
      <c r="BO535" s="1"/>
      <c r="BP535" s="1"/>
      <c r="BQ535" s="1">
        <f t="shared" si="15"/>
        <v>534</v>
      </c>
      <c r="BR535" s="1">
        <f t="shared" si="13"/>
        <v>0.6584463625</v>
      </c>
      <c r="BS535" s="1">
        <v>0.7619047619047619</v>
      </c>
      <c r="BT535" s="1">
        <v>0.7568922305764411</v>
      </c>
      <c r="BU535" s="1">
        <v>0.7573696145124716</v>
      </c>
      <c r="BV535" s="1"/>
      <c r="BW535" s="1"/>
    </row>
    <row r="536" ht="12.0" customHeight="1">
      <c r="A536" s="39"/>
      <c r="B536" s="39"/>
      <c r="C536" s="3" t="s">
        <v>106</v>
      </c>
      <c r="D536" s="3">
        <v>756.0</v>
      </c>
      <c r="E536" s="24">
        <v>176.0</v>
      </c>
      <c r="F536" s="25">
        <v>460.0</v>
      </c>
      <c r="G536" s="24">
        <v>1255.0</v>
      </c>
      <c r="H536" s="25">
        <v>2186.0</v>
      </c>
      <c r="I536" s="26">
        <f t="shared" si="2"/>
        <v>0.2767295597</v>
      </c>
      <c r="J536" s="27">
        <f t="shared" si="3"/>
        <v>0.3647195583</v>
      </c>
      <c r="K536" s="28">
        <f t="shared" si="4"/>
        <v>0.3509933775</v>
      </c>
      <c r="L536" s="29">
        <f t="shared" si="5"/>
        <v>0.5793475595</v>
      </c>
      <c r="M536" s="10">
        <f t="shared" si="6"/>
        <v>5.410377358</v>
      </c>
      <c r="N536" s="30">
        <f t="shared" si="7"/>
        <v>0.3549434265</v>
      </c>
      <c r="O536" s="31">
        <f t="shared" si="8"/>
        <v>-0.003950048985</v>
      </c>
      <c r="P536" s="32">
        <f t="shared" si="9"/>
        <v>0.3604087576</v>
      </c>
      <c r="Q536" s="33">
        <f t="shared" si="10"/>
        <v>0.004310800641</v>
      </c>
      <c r="R536" s="1"/>
      <c r="S536" s="16">
        <v>0.3604087572190286</v>
      </c>
      <c r="T536" s="16">
        <v>0.3647195582679454</v>
      </c>
      <c r="U536" s="16">
        <v>0.0013067788432788996</v>
      </c>
      <c r="V536" s="16">
        <v>0.0012940238298858597</v>
      </c>
      <c r="W536" s="1"/>
      <c r="X536" s="1"/>
      <c r="Y536" s="19"/>
      <c r="Z536" s="19"/>
      <c r="AA536" s="19"/>
      <c r="AB536" s="1"/>
      <c r="AC536" s="21" t="s">
        <v>498</v>
      </c>
      <c r="AD536" s="21">
        <v>421.0</v>
      </c>
      <c r="AE536" s="21">
        <v>35.0</v>
      </c>
      <c r="AF536" s="26">
        <v>0.704</v>
      </c>
      <c r="AG536" s="27">
        <v>0.658256880733945</v>
      </c>
      <c r="AH536" s="36">
        <v>0.663991975927783</v>
      </c>
      <c r="AI536" s="1">
        <f t="shared" si="55"/>
        <v>0.6641954264</v>
      </c>
      <c r="AJ536" s="1"/>
      <c r="AK536" s="1"/>
      <c r="AL536" s="1"/>
      <c r="AM536" s="1"/>
      <c r="AN536" s="1"/>
      <c r="AO536" s="1">
        <v>8.0</v>
      </c>
      <c r="AP536" s="16">
        <f>16.85%</f>
        <v>0.1685</v>
      </c>
      <c r="AQ536" s="1">
        <v>0.9021314</v>
      </c>
      <c r="AR536" s="1">
        <v>0.0196623</v>
      </c>
      <c r="AS536" s="1"/>
      <c r="AT536" s="26">
        <v>0.704</v>
      </c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21" t="s">
        <v>498</v>
      </c>
      <c r="BF536" s="21">
        <v>421.0</v>
      </c>
      <c r="BG536" s="21">
        <v>35.0</v>
      </c>
      <c r="BH536" s="26">
        <v>0.704</v>
      </c>
      <c r="BI536" s="27">
        <v>0.658256880733945</v>
      </c>
      <c r="BJ536" s="30">
        <f t="shared" si="11"/>
        <v>0.6665304363</v>
      </c>
      <c r="BK536" s="36">
        <v>0.663991975927783</v>
      </c>
      <c r="BL536" s="31">
        <f t="shared" si="12"/>
        <v>-0.00253846038</v>
      </c>
      <c r="BM536" s="1"/>
      <c r="BN536" s="31">
        <v>0.0013067788432789</v>
      </c>
      <c r="BO536" s="1"/>
      <c r="BP536" s="1"/>
      <c r="BQ536" s="1">
        <f t="shared" si="15"/>
        <v>535</v>
      </c>
      <c r="BR536" s="1">
        <f t="shared" si="13"/>
        <v>0.6596794081</v>
      </c>
      <c r="BS536" s="1">
        <v>0.625</v>
      </c>
      <c r="BT536" s="1">
        <v>0.7777777777777778</v>
      </c>
      <c r="BU536" s="1">
        <v>0.7605633802816901</v>
      </c>
      <c r="BV536" s="1"/>
      <c r="BW536" s="1"/>
    </row>
    <row r="537" ht="12.0" customHeight="1">
      <c r="A537" s="39"/>
      <c r="B537" s="39"/>
      <c r="C537" s="3" t="s">
        <v>729</v>
      </c>
      <c r="D537" s="3">
        <v>759.0</v>
      </c>
      <c r="E537" s="24">
        <v>41.0</v>
      </c>
      <c r="F537" s="25">
        <v>10.0</v>
      </c>
      <c r="G537" s="24">
        <v>653.0</v>
      </c>
      <c r="H537" s="25">
        <v>126.0</v>
      </c>
      <c r="I537" s="26">
        <f t="shared" si="2"/>
        <v>0.8039215686</v>
      </c>
      <c r="J537" s="27">
        <f t="shared" si="3"/>
        <v>0.838254172</v>
      </c>
      <c r="K537" s="28">
        <f t="shared" si="4"/>
        <v>0.8361445783</v>
      </c>
      <c r="L537" s="29">
        <f t="shared" si="5"/>
        <v>0.2012048193</v>
      </c>
      <c r="M537" s="10">
        <f t="shared" si="6"/>
        <v>15.2745098</v>
      </c>
      <c r="N537" s="30">
        <f t="shared" si="7"/>
        <v>0.8326055796</v>
      </c>
      <c r="O537" s="31">
        <f t="shared" si="8"/>
        <v>0.003538998747</v>
      </c>
      <c r="P537" s="32">
        <f t="shared" si="9"/>
        <v>0.8426016269</v>
      </c>
      <c r="Q537" s="33">
        <f t="shared" si="10"/>
        <v>-0.004347454863</v>
      </c>
      <c r="R537" s="1"/>
      <c r="S537" s="16">
        <v>0.8426016230005611</v>
      </c>
      <c r="T537" s="16">
        <v>0.8382541720154044</v>
      </c>
      <c r="U537" s="16">
        <v>0.0013091034068144491</v>
      </c>
      <c r="V537" s="16">
        <v>0.0013033210859617617</v>
      </c>
      <c r="W537" s="1"/>
      <c r="X537" s="1"/>
      <c r="Y537" s="19"/>
      <c r="Z537" s="19"/>
      <c r="AA537" s="19"/>
      <c r="AB537" s="1"/>
      <c r="AC537" s="21" t="s">
        <v>730</v>
      </c>
      <c r="AD537" s="21">
        <v>1076.0</v>
      </c>
      <c r="AE537" s="21">
        <v>35.0</v>
      </c>
      <c r="AF537" s="26">
        <v>0.705882352941176</v>
      </c>
      <c r="AG537" s="27">
        <v>0.707692307692308</v>
      </c>
      <c r="AH537" s="36">
        <v>0.707410972088547</v>
      </c>
      <c r="AI537" s="1">
        <f t="shared" si="55"/>
        <v>0.7062130443</v>
      </c>
      <c r="AJ537" s="1"/>
      <c r="AK537" s="1"/>
      <c r="AL537" s="1"/>
      <c r="AM537" s="1"/>
      <c r="AN537" s="1"/>
      <c r="AO537" s="1">
        <v>11.0</v>
      </c>
      <c r="AP537" s="16">
        <f>23.376666666%</f>
        <v>0.2337666667</v>
      </c>
      <c r="AQ537" s="1">
        <v>0.9365345</v>
      </c>
      <c r="AR537" s="1">
        <v>0.0128751</v>
      </c>
      <c r="AS537" s="1"/>
      <c r="AT537" s="26">
        <v>0.705882352941176</v>
      </c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21" t="s">
        <v>730</v>
      </c>
      <c r="BF537" s="21">
        <v>1076.0</v>
      </c>
      <c r="BG537" s="21">
        <v>35.0</v>
      </c>
      <c r="BH537" s="26">
        <v>0.705882352941176</v>
      </c>
      <c r="BI537" s="27">
        <v>0.707692307692308</v>
      </c>
      <c r="BJ537" s="30">
        <f t="shared" si="11"/>
        <v>0.7080477724</v>
      </c>
      <c r="BK537" s="36">
        <v>0.707410972088547</v>
      </c>
      <c r="BL537" s="31">
        <f t="shared" si="12"/>
        <v>-0.0006368003463</v>
      </c>
      <c r="BM537" s="1"/>
      <c r="BN537" s="31">
        <v>0.00130910340681445</v>
      </c>
      <c r="BO537" s="1"/>
      <c r="BP537" s="1"/>
      <c r="BQ537" s="1">
        <f t="shared" si="15"/>
        <v>536</v>
      </c>
      <c r="BR537" s="1">
        <f t="shared" si="13"/>
        <v>0.6609124538</v>
      </c>
      <c r="BS537" s="1">
        <v>0.6274509803921569</v>
      </c>
      <c r="BT537" s="1">
        <v>0.7868020304568528</v>
      </c>
      <c r="BU537" s="1">
        <v>0.7608926673751328</v>
      </c>
      <c r="BV537" s="1"/>
      <c r="BW537" s="1"/>
    </row>
    <row r="538" ht="12.0" customHeight="1">
      <c r="A538" s="39"/>
      <c r="B538" s="39"/>
      <c r="C538" s="3" t="s">
        <v>731</v>
      </c>
      <c r="D538" s="3">
        <v>760.0</v>
      </c>
      <c r="E538" s="24">
        <v>31.0</v>
      </c>
      <c r="F538" s="25">
        <v>2.0</v>
      </c>
      <c r="G538" s="24">
        <v>314.0</v>
      </c>
      <c r="H538" s="25">
        <v>27.0</v>
      </c>
      <c r="I538" s="26">
        <f t="shared" si="2"/>
        <v>0.9393939394</v>
      </c>
      <c r="J538" s="27">
        <f t="shared" si="3"/>
        <v>0.9208211144</v>
      </c>
      <c r="K538" s="28">
        <f t="shared" si="4"/>
        <v>0.922459893</v>
      </c>
      <c r="L538" s="29">
        <f t="shared" si="5"/>
        <v>0.1550802139</v>
      </c>
      <c r="M538" s="10">
        <f t="shared" si="6"/>
        <v>10.33333333</v>
      </c>
      <c r="N538" s="30">
        <f t="shared" si="7"/>
        <v>0.9252258229</v>
      </c>
      <c r="O538" s="31">
        <f t="shared" si="8"/>
        <v>-0.002765929852</v>
      </c>
      <c r="P538" s="32">
        <f t="shared" si="9"/>
        <v>0.9173099709</v>
      </c>
      <c r="Q538" s="33">
        <f t="shared" si="10"/>
        <v>0.00351114345</v>
      </c>
      <c r="R538" s="1"/>
      <c r="S538" s="16">
        <v>0.9173099654482879</v>
      </c>
      <c r="T538" s="16">
        <v>0.9208211143695014</v>
      </c>
      <c r="U538" s="16">
        <v>0.0013352260197103671</v>
      </c>
      <c r="V538" s="16">
        <v>0.001324925452098058</v>
      </c>
      <c r="W538" s="1"/>
      <c r="X538" s="1"/>
      <c r="Y538" s="19"/>
      <c r="Z538" s="19"/>
      <c r="AA538" s="19"/>
      <c r="AB538" s="1"/>
      <c r="AC538" s="21" t="s">
        <v>568</v>
      </c>
      <c r="AD538" s="21">
        <v>557.0</v>
      </c>
      <c r="AE538" s="21">
        <v>35.0</v>
      </c>
      <c r="AF538" s="26">
        <v>0.705882352941176</v>
      </c>
      <c r="AG538" s="27">
        <v>0.787878787878788</v>
      </c>
      <c r="AH538" s="36">
        <v>0.771084337349398</v>
      </c>
      <c r="AI538" s="1">
        <f t="shared" si="55"/>
        <v>0.7743675055</v>
      </c>
      <c r="AJ538" s="1"/>
      <c r="AK538" s="1"/>
      <c r="AL538" s="1"/>
      <c r="AM538" s="1"/>
      <c r="AN538" s="1"/>
      <c r="AO538" s="1">
        <v>12.0</v>
      </c>
      <c r="AP538" s="16">
        <f>25.18%</f>
        <v>0.2518</v>
      </c>
      <c r="AQ538" s="1">
        <v>0.8973886</v>
      </c>
      <c r="AR538" s="1">
        <v>0.02544337</v>
      </c>
      <c r="AS538" s="1"/>
      <c r="AT538" s="26">
        <v>0.705882352941176</v>
      </c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21" t="s">
        <v>568</v>
      </c>
      <c r="BF538" s="21">
        <v>557.0</v>
      </c>
      <c r="BG538" s="21">
        <v>35.0</v>
      </c>
      <c r="BH538" s="26">
        <v>0.705882352941176</v>
      </c>
      <c r="BI538" s="27">
        <v>0.787878787878788</v>
      </c>
      <c r="BJ538" s="30">
        <f t="shared" si="11"/>
        <v>0.7748478273</v>
      </c>
      <c r="BK538" s="36">
        <v>0.771084337349398</v>
      </c>
      <c r="BL538" s="31">
        <f t="shared" si="12"/>
        <v>-0.003763489933</v>
      </c>
      <c r="BM538" s="1"/>
      <c r="BN538" s="31">
        <v>0.00133522601971042</v>
      </c>
      <c r="BO538" s="1"/>
      <c r="BP538" s="1"/>
      <c r="BQ538" s="1">
        <f t="shared" si="15"/>
        <v>537</v>
      </c>
      <c r="BR538" s="1">
        <f t="shared" si="13"/>
        <v>0.6621454994</v>
      </c>
      <c r="BS538" s="1">
        <v>0.7136563876651982</v>
      </c>
      <c r="BT538" s="1">
        <v>0.7742316784869976</v>
      </c>
      <c r="BU538" s="1">
        <v>0.7614165890027959</v>
      </c>
      <c r="BV538" s="1"/>
      <c r="BW538" s="1"/>
    </row>
    <row r="539" ht="12.0" customHeight="1">
      <c r="A539" s="39"/>
      <c r="B539" s="39"/>
      <c r="C539" s="3" t="s">
        <v>698</v>
      </c>
      <c r="D539" s="3">
        <v>763.0</v>
      </c>
      <c r="E539" s="24">
        <v>58.0</v>
      </c>
      <c r="F539" s="25">
        <v>28.0</v>
      </c>
      <c r="G539" s="24">
        <v>1105.0</v>
      </c>
      <c r="H539" s="25">
        <v>218.0</v>
      </c>
      <c r="I539" s="26">
        <f t="shared" si="2"/>
        <v>0.6744186047</v>
      </c>
      <c r="J539" s="27">
        <f t="shared" si="3"/>
        <v>0.8352229781</v>
      </c>
      <c r="K539" s="28">
        <f t="shared" si="4"/>
        <v>0.8254080908</v>
      </c>
      <c r="L539" s="29">
        <f t="shared" si="5"/>
        <v>0.1958836054</v>
      </c>
      <c r="M539" s="10">
        <f t="shared" si="6"/>
        <v>15.38372093</v>
      </c>
      <c r="N539" s="30">
        <f t="shared" si="7"/>
        <v>0.8099430171</v>
      </c>
      <c r="O539" s="31">
        <f t="shared" si="8"/>
        <v>0.01546507373</v>
      </c>
      <c r="P539" s="32">
        <f t="shared" si="9"/>
        <v>0.8536521481</v>
      </c>
      <c r="Q539" s="33">
        <f t="shared" si="10"/>
        <v>-0.01842917</v>
      </c>
      <c r="R539" s="1"/>
      <c r="S539" s="16">
        <v>0.8536521454312224</v>
      </c>
      <c r="T539" s="16">
        <v>0.8352229780801209</v>
      </c>
      <c r="U539" s="16">
        <v>0.0013359927018561923</v>
      </c>
      <c r="V539" s="16">
        <v>0.0013331638694903392</v>
      </c>
      <c r="W539" s="1"/>
      <c r="X539" s="1"/>
      <c r="Y539" s="19"/>
      <c r="Z539" s="19"/>
      <c r="AA539" s="19"/>
      <c r="AB539" s="1"/>
      <c r="AC539" s="21" t="s">
        <v>463</v>
      </c>
      <c r="AD539" s="21">
        <v>371.0</v>
      </c>
      <c r="AE539" s="21">
        <v>35.0</v>
      </c>
      <c r="AF539" s="26">
        <v>0.706161137440758</v>
      </c>
      <c r="AG539" s="27">
        <v>0.744016649323621</v>
      </c>
      <c r="AH539" s="36">
        <v>0.737201365187713</v>
      </c>
      <c r="AI539" s="1">
        <f t="shared" si="55"/>
        <v>0.7370869014</v>
      </c>
      <c r="AJ539" s="1"/>
      <c r="AK539" s="1"/>
      <c r="AL539" s="1"/>
      <c r="AM539" s="1"/>
      <c r="AN539" s="1"/>
      <c r="AO539" s="1">
        <v>13.0</v>
      </c>
      <c r="AP539" s="16">
        <f t="shared" ref="AP539:AP540" si="56">0.01+(2*AO539)/100</f>
        <v>0.27</v>
      </c>
      <c r="AQ539" s="1">
        <v>0.90695238</v>
      </c>
      <c r="AR539" s="1">
        <v>0.0228222</v>
      </c>
      <c r="AS539" s="1"/>
      <c r="AT539" s="26">
        <v>0.706161137440758</v>
      </c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21" t="s">
        <v>463</v>
      </c>
      <c r="BF539" s="21">
        <v>371.0</v>
      </c>
      <c r="BG539" s="21">
        <v>35.0</v>
      </c>
      <c r="BH539" s="26">
        <v>0.706161137440758</v>
      </c>
      <c r="BI539" s="27">
        <v>0.744016649323621</v>
      </c>
      <c r="BJ539" s="30">
        <f t="shared" si="11"/>
        <v>0.7383531302</v>
      </c>
      <c r="BK539" s="36">
        <v>0.737201365187713</v>
      </c>
      <c r="BL539" s="31">
        <f t="shared" si="12"/>
        <v>-0.001151765014</v>
      </c>
      <c r="BM539" s="1"/>
      <c r="BN539" s="31">
        <v>0.00133599270185619</v>
      </c>
      <c r="BO539" s="1"/>
      <c r="BP539" s="1"/>
      <c r="BQ539" s="1">
        <f t="shared" si="15"/>
        <v>538</v>
      </c>
      <c r="BR539" s="1">
        <f t="shared" si="13"/>
        <v>0.663378545</v>
      </c>
      <c r="BS539" s="1">
        <v>0.7487684729064039</v>
      </c>
      <c r="BT539" s="1">
        <v>0.7643805309734514</v>
      </c>
      <c r="BU539" s="1">
        <v>0.7615176151761518</v>
      </c>
      <c r="BV539" s="1"/>
      <c r="BW539" s="1"/>
    </row>
    <row r="540" ht="12.0" customHeight="1">
      <c r="A540" s="39"/>
      <c r="B540" s="39"/>
      <c r="C540" s="3" t="s">
        <v>427</v>
      </c>
      <c r="D540" s="3">
        <v>764.0</v>
      </c>
      <c r="E540" s="24">
        <v>2.0</v>
      </c>
      <c r="F540" s="25">
        <v>2.0</v>
      </c>
      <c r="G540" s="24">
        <v>12.0</v>
      </c>
      <c r="H540" s="25">
        <v>9.0</v>
      </c>
      <c r="I540" s="26">
        <f t="shared" si="2"/>
        <v>0.5</v>
      </c>
      <c r="J540" s="27">
        <f t="shared" si="3"/>
        <v>0.5714285714</v>
      </c>
      <c r="K540" s="28">
        <f t="shared" si="4"/>
        <v>0.56</v>
      </c>
      <c r="L540" s="29">
        <f t="shared" si="5"/>
        <v>0.44</v>
      </c>
      <c r="M540" s="10">
        <f t="shared" si="6"/>
        <v>5.25</v>
      </c>
      <c r="N540" s="30">
        <f t="shared" si="7"/>
        <v>0.5620959856</v>
      </c>
      <c r="O540" s="31">
        <f t="shared" si="8"/>
        <v>-0.002095985589</v>
      </c>
      <c r="P540" s="32">
        <f t="shared" si="9"/>
        <v>0.5690276716</v>
      </c>
      <c r="Q540" s="33">
        <f t="shared" si="10"/>
        <v>0.002400899873</v>
      </c>
      <c r="R540" s="1"/>
      <c r="S540" s="16">
        <v>0.5690276701565063</v>
      </c>
      <c r="T540" s="16">
        <v>0.5714285714285714</v>
      </c>
      <c r="U540" s="16">
        <v>0.001337458607914177</v>
      </c>
      <c r="V540" s="16">
        <v>0.0013357916577401152</v>
      </c>
      <c r="W540" s="1"/>
      <c r="X540" s="1"/>
      <c r="Y540" s="19"/>
      <c r="Z540" s="19"/>
      <c r="AA540" s="19"/>
      <c r="AB540" s="1"/>
      <c r="AC540" s="21" t="s">
        <v>334</v>
      </c>
      <c r="AD540" s="21">
        <v>210.0</v>
      </c>
      <c r="AE540" s="21">
        <v>35.0</v>
      </c>
      <c r="AF540" s="26">
        <v>0.706443914081146</v>
      </c>
      <c r="AG540" s="27">
        <v>0.738607594936709</v>
      </c>
      <c r="AH540" s="36">
        <v>0.731865932966483</v>
      </c>
      <c r="AI540" s="1">
        <f t="shared" si="55"/>
        <v>0.7324894782</v>
      </c>
      <c r="AJ540" s="1"/>
      <c r="AK540" s="1"/>
      <c r="AL540" s="1"/>
      <c r="AM540" s="1"/>
      <c r="AN540" s="1"/>
      <c r="AO540" s="1">
        <v>14.0</v>
      </c>
      <c r="AP540" s="16">
        <f t="shared" si="56"/>
        <v>0.29</v>
      </c>
      <c r="AQ540" s="1">
        <v>0.94231821</v>
      </c>
      <c r="AR540" s="1">
        <v>0.012782237</v>
      </c>
      <c r="AS540" s="1"/>
      <c r="AT540" s="26">
        <v>0.706443914081146</v>
      </c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21" t="s">
        <v>334</v>
      </c>
      <c r="BF540" s="21">
        <v>210.0</v>
      </c>
      <c r="BG540" s="21">
        <v>35.0</v>
      </c>
      <c r="BH540" s="26">
        <v>0.706443914081146</v>
      </c>
      <c r="BI540" s="27">
        <v>0.738607594936709</v>
      </c>
      <c r="BJ540" s="30">
        <f t="shared" si="11"/>
        <v>0.7338933774</v>
      </c>
      <c r="BK540" s="36">
        <v>0.731865932966483</v>
      </c>
      <c r="BL540" s="31">
        <f t="shared" si="12"/>
        <v>-0.002027444412</v>
      </c>
      <c r="BM540" s="1"/>
      <c r="BN540" s="31">
        <v>0.00133745860791418</v>
      </c>
      <c r="BO540" s="1"/>
      <c r="BP540" s="1"/>
      <c r="BQ540" s="1">
        <f t="shared" si="15"/>
        <v>539</v>
      </c>
      <c r="BR540" s="1">
        <f t="shared" si="13"/>
        <v>0.6646115906</v>
      </c>
      <c r="BS540" s="1">
        <v>0.7032258064516129</v>
      </c>
      <c r="BT540" s="1">
        <v>0.7830188679245284</v>
      </c>
      <c r="BU540" s="1">
        <v>0.7616580310880829</v>
      </c>
      <c r="BV540" s="1"/>
      <c r="BW540" s="1"/>
    </row>
    <row r="541" ht="12.0" customHeight="1">
      <c r="A541" s="39"/>
      <c r="B541" s="39"/>
      <c r="C541" s="3" t="s">
        <v>732</v>
      </c>
      <c r="D541" s="3">
        <v>766.0</v>
      </c>
      <c r="E541" s="24">
        <v>4.0</v>
      </c>
      <c r="F541" s="25">
        <v>1.0</v>
      </c>
      <c r="G541" s="24">
        <v>111.0</v>
      </c>
      <c r="H541" s="25">
        <v>31.0</v>
      </c>
      <c r="I541" s="26">
        <f t="shared" si="2"/>
        <v>0.8</v>
      </c>
      <c r="J541" s="27">
        <f t="shared" si="3"/>
        <v>0.7816901408</v>
      </c>
      <c r="K541" s="28">
        <f t="shared" si="4"/>
        <v>0.7823129252</v>
      </c>
      <c r="L541" s="29">
        <f t="shared" si="5"/>
        <v>0.2380952381</v>
      </c>
      <c r="M541" s="10">
        <f t="shared" si="6"/>
        <v>28.4</v>
      </c>
      <c r="N541" s="30">
        <f t="shared" si="7"/>
        <v>0.7858183694</v>
      </c>
      <c r="O541" s="31">
        <f t="shared" si="8"/>
        <v>-0.003505444218</v>
      </c>
      <c r="P541" s="32">
        <f t="shared" si="9"/>
        <v>0.7773879265</v>
      </c>
      <c r="Q541" s="33">
        <f t="shared" si="10"/>
        <v>0.004302214308</v>
      </c>
      <c r="R541" s="1"/>
      <c r="S541" s="16">
        <v>0.7773879227009057</v>
      </c>
      <c r="T541" s="16">
        <v>0.7816901408450704</v>
      </c>
      <c r="U541" s="16">
        <v>0.0013380063476985948</v>
      </c>
      <c r="V541" s="16">
        <v>0.0013374812925786017</v>
      </c>
      <c r="W541" s="1"/>
      <c r="X541" s="1"/>
      <c r="Y541" s="19"/>
      <c r="Z541" s="19"/>
      <c r="AA541" s="19"/>
      <c r="AB541" s="1"/>
      <c r="AC541" s="21" t="s">
        <v>733</v>
      </c>
      <c r="AD541" s="21">
        <v>856.0</v>
      </c>
      <c r="AE541" s="21">
        <v>35.0</v>
      </c>
      <c r="AF541" s="26">
        <v>0.707317073170732</v>
      </c>
      <c r="AG541" s="27">
        <v>0.690140845070423</v>
      </c>
      <c r="AH541" s="36">
        <v>0.692307692307692</v>
      </c>
      <c r="AI541" s="1">
        <f t="shared" si="55"/>
        <v>0.6912951869</v>
      </c>
      <c r="AJ541" s="1"/>
      <c r="AK541" s="1"/>
      <c r="AL541" s="1"/>
      <c r="AM541" s="1"/>
      <c r="AN541" s="1"/>
      <c r="AO541" s="1">
        <v>15.0</v>
      </c>
      <c r="AP541" s="16">
        <f>30.89%</f>
        <v>0.3089</v>
      </c>
      <c r="AQ541" s="1">
        <v>0.8950400233</v>
      </c>
      <c r="AR541" s="1">
        <v>0.034430488</v>
      </c>
      <c r="AS541" s="1"/>
      <c r="AT541" s="26">
        <v>0.707317073170732</v>
      </c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21" t="s">
        <v>733</v>
      </c>
      <c r="BF541" s="21">
        <v>856.0</v>
      </c>
      <c r="BG541" s="21">
        <v>35.0</v>
      </c>
      <c r="BH541" s="26">
        <v>0.707317073170732</v>
      </c>
      <c r="BI541" s="27">
        <v>0.690140845070423</v>
      </c>
      <c r="BJ541" s="30">
        <f t="shared" si="11"/>
        <v>0.6936734831</v>
      </c>
      <c r="BK541" s="36">
        <v>0.692307692307692</v>
      </c>
      <c r="BL541" s="31">
        <f t="shared" si="12"/>
        <v>-0.001365790814</v>
      </c>
      <c r="BM541" s="1"/>
      <c r="BN541" s="31">
        <v>0.00133800634769865</v>
      </c>
      <c r="BO541" s="1"/>
      <c r="BP541" s="1"/>
      <c r="BQ541" s="1">
        <f t="shared" si="15"/>
        <v>540</v>
      </c>
      <c r="BR541" s="1">
        <f t="shared" si="13"/>
        <v>0.6658446363</v>
      </c>
      <c r="BS541" s="1">
        <v>0.6691729323308271</v>
      </c>
      <c r="BT541" s="1">
        <v>0.7738883632923368</v>
      </c>
      <c r="BU541" s="1">
        <v>0.7621848739495798</v>
      </c>
      <c r="BV541" s="1"/>
      <c r="BW541" s="1"/>
    </row>
    <row r="542" ht="12.0" customHeight="1">
      <c r="A542" s="39"/>
      <c r="B542" s="39"/>
      <c r="C542" s="3" t="s">
        <v>734</v>
      </c>
      <c r="D542" s="3">
        <v>768.0</v>
      </c>
      <c r="E542" s="24">
        <v>125.0</v>
      </c>
      <c r="F542" s="25">
        <v>41.0</v>
      </c>
      <c r="G542" s="24">
        <v>1340.0</v>
      </c>
      <c r="H542" s="25">
        <v>290.0</v>
      </c>
      <c r="I542" s="26">
        <f t="shared" si="2"/>
        <v>0.7530120482</v>
      </c>
      <c r="J542" s="27">
        <f t="shared" si="3"/>
        <v>0.8220858896</v>
      </c>
      <c r="K542" s="28">
        <f t="shared" si="4"/>
        <v>0.815701559</v>
      </c>
      <c r="L542" s="29">
        <f t="shared" si="5"/>
        <v>0.2310690423</v>
      </c>
      <c r="M542" s="10">
        <f t="shared" si="6"/>
        <v>9.819277108</v>
      </c>
      <c r="N542" s="30">
        <f t="shared" si="7"/>
        <v>0.8106472554</v>
      </c>
      <c r="O542" s="31">
        <f t="shared" si="8"/>
        <v>0.005054303637</v>
      </c>
      <c r="P542" s="32">
        <f t="shared" si="9"/>
        <v>0.8282203811</v>
      </c>
      <c r="Q542" s="33">
        <f t="shared" si="10"/>
        <v>-0.00613449151</v>
      </c>
      <c r="R542" s="1"/>
      <c r="S542" s="16">
        <v>0.828220377718696</v>
      </c>
      <c r="T542" s="16">
        <v>0.8220858895705522</v>
      </c>
      <c r="U542" s="16">
        <v>0.0013395369245164934</v>
      </c>
      <c r="V542" s="16">
        <v>0.001357827811442447</v>
      </c>
      <c r="W542" s="1"/>
      <c r="X542" s="1"/>
      <c r="Y542" s="19"/>
      <c r="Z542" s="19"/>
      <c r="AA542" s="19"/>
      <c r="AB542" s="1"/>
      <c r="AC542" s="21" t="s">
        <v>162</v>
      </c>
      <c r="AD542" s="21">
        <v>76.0</v>
      </c>
      <c r="AE542" s="21">
        <v>35.0</v>
      </c>
      <c r="AF542" s="26">
        <v>0.707602339181287</v>
      </c>
      <c r="AG542" s="27">
        <v>0.837912087912088</v>
      </c>
      <c r="AH542" s="36">
        <v>0.813125695216908</v>
      </c>
      <c r="AI542" s="1">
        <f t="shared" si="55"/>
        <v>0.8168932853</v>
      </c>
      <c r="AJ542" s="1"/>
      <c r="AK542" s="1"/>
      <c r="AL542" s="1"/>
      <c r="AM542" s="1"/>
      <c r="AN542" s="1"/>
      <c r="AO542" s="1">
        <v>16.0</v>
      </c>
      <c r="AP542" s="16">
        <f t="shared" ref="AP542:AP544" si="57">0.01+(2*AO542)/100</f>
        <v>0.33</v>
      </c>
      <c r="AQ542" s="1">
        <v>0.85642864</v>
      </c>
      <c r="AR542" s="1">
        <v>0.051511264</v>
      </c>
      <c r="AS542" s="1"/>
      <c r="AT542" s="26">
        <v>0.707602339181287</v>
      </c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21" t="s">
        <v>162</v>
      </c>
      <c r="BF542" s="21">
        <v>76.0</v>
      </c>
      <c r="BG542" s="21">
        <v>35.0</v>
      </c>
      <c r="BH542" s="26">
        <v>0.707602339181287</v>
      </c>
      <c r="BI542" s="27">
        <v>0.837912087912088</v>
      </c>
      <c r="BJ542" s="30">
        <f t="shared" si="11"/>
        <v>0.8167755355</v>
      </c>
      <c r="BK542" s="36">
        <v>0.813125695216908</v>
      </c>
      <c r="BL542" s="31">
        <f t="shared" si="12"/>
        <v>-0.003649840255</v>
      </c>
      <c r="BM542" s="1"/>
      <c r="BN542" s="31">
        <v>0.00133953692451638</v>
      </c>
      <c r="BO542" s="1"/>
      <c r="BP542" s="1"/>
      <c r="BQ542" s="1">
        <f t="shared" si="15"/>
        <v>541</v>
      </c>
      <c r="BR542" s="1">
        <f t="shared" si="13"/>
        <v>0.6670776819</v>
      </c>
      <c r="BS542" s="1">
        <v>0.6206896551724138</v>
      </c>
      <c r="BT542" s="1">
        <v>0.8014018691588785</v>
      </c>
      <c r="BU542" s="1">
        <v>0.7628676470588235</v>
      </c>
      <c r="BV542" s="1"/>
      <c r="BW542" s="1"/>
    </row>
    <row r="543" ht="12.0" customHeight="1">
      <c r="A543" s="39"/>
      <c r="B543" s="39"/>
      <c r="C543" s="3" t="s">
        <v>735</v>
      </c>
      <c r="D543" s="3">
        <v>769.0</v>
      </c>
      <c r="E543" s="24">
        <v>146.0</v>
      </c>
      <c r="F543" s="25">
        <v>44.0</v>
      </c>
      <c r="G543" s="24">
        <v>1469.0</v>
      </c>
      <c r="H543" s="25">
        <v>223.0</v>
      </c>
      <c r="I543" s="26">
        <f t="shared" si="2"/>
        <v>0.7684210526</v>
      </c>
      <c r="J543" s="27">
        <f t="shared" si="3"/>
        <v>0.8682033097</v>
      </c>
      <c r="K543" s="28">
        <f t="shared" si="4"/>
        <v>0.8581296493</v>
      </c>
      <c r="L543" s="29">
        <f t="shared" si="5"/>
        <v>0.1960680128</v>
      </c>
      <c r="M543" s="10">
        <f t="shared" si="6"/>
        <v>8.905263158</v>
      </c>
      <c r="N543" s="30">
        <f t="shared" si="7"/>
        <v>0.8510692681</v>
      </c>
      <c r="O543" s="31">
        <f t="shared" si="8"/>
        <v>0.007060381187</v>
      </c>
      <c r="P543" s="32">
        <f t="shared" si="9"/>
        <v>0.8768038151</v>
      </c>
      <c r="Q543" s="33">
        <f t="shared" si="10"/>
        <v>-0.008600505369</v>
      </c>
      <c r="R543" s="1"/>
      <c r="S543" s="16">
        <v>0.876803811548845</v>
      </c>
      <c r="T543" s="16">
        <v>0.8682033096926713</v>
      </c>
      <c r="U543" s="16">
        <v>0.0013407193549277996</v>
      </c>
      <c r="V543" s="16">
        <v>0.0013586820201574312</v>
      </c>
      <c r="W543" s="1"/>
      <c r="X543" s="1"/>
      <c r="Y543" s="19"/>
      <c r="Z543" s="19"/>
      <c r="AA543" s="19"/>
      <c r="AB543" s="1"/>
      <c r="AC543" s="21" t="s">
        <v>691</v>
      </c>
      <c r="AD543" s="21">
        <v>693.0</v>
      </c>
      <c r="AE543" s="21">
        <v>35.0</v>
      </c>
      <c r="AF543" s="26">
        <v>0.708333333333333</v>
      </c>
      <c r="AG543" s="27">
        <v>0.888268156424581</v>
      </c>
      <c r="AH543" s="36">
        <v>0.866995073891626</v>
      </c>
      <c r="AI543" s="1">
        <f t="shared" si="55"/>
        <v>0.8596934021</v>
      </c>
      <c r="AJ543" s="1"/>
      <c r="AK543" s="1"/>
      <c r="AL543" s="1"/>
      <c r="AM543" s="1"/>
      <c r="AN543" s="1"/>
      <c r="AO543" s="1">
        <v>17.0</v>
      </c>
      <c r="AP543" s="16">
        <f t="shared" si="57"/>
        <v>0.35</v>
      </c>
      <c r="AQ543" s="1">
        <v>0.88730529</v>
      </c>
      <c r="AR543" s="1">
        <v>0.04029478</v>
      </c>
      <c r="AS543" s="1"/>
      <c r="AT543" s="26">
        <v>0.708333333333333</v>
      </c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21" t="s">
        <v>691</v>
      </c>
      <c r="BF543" s="21">
        <v>693.0</v>
      </c>
      <c r="BG543" s="21">
        <v>35.0</v>
      </c>
      <c r="BH543" s="26">
        <v>0.708333333333333</v>
      </c>
      <c r="BI543" s="27">
        <v>0.888268156424581</v>
      </c>
      <c r="BJ543" s="30">
        <f t="shared" si="11"/>
        <v>0.8588064709</v>
      </c>
      <c r="BK543" s="36">
        <v>0.866995073891626</v>
      </c>
      <c r="BL543" s="31">
        <f t="shared" si="12"/>
        <v>0.008188602959</v>
      </c>
      <c r="BM543" s="1"/>
      <c r="BN543" s="31">
        <v>0.00134071935492786</v>
      </c>
      <c r="BO543" s="1"/>
      <c r="BP543" s="1"/>
      <c r="BQ543" s="1">
        <f t="shared" si="15"/>
        <v>542</v>
      </c>
      <c r="BR543" s="1">
        <f t="shared" si="13"/>
        <v>0.6683107275</v>
      </c>
      <c r="BS543" s="1">
        <v>0.7025316455696202</v>
      </c>
      <c r="BT543" s="1">
        <v>0.776536312849162</v>
      </c>
      <c r="BU543" s="1">
        <v>0.7631578947368421</v>
      </c>
      <c r="BV543" s="1"/>
      <c r="BW543" s="1"/>
    </row>
    <row r="544" ht="12.0" customHeight="1">
      <c r="A544" s="39"/>
      <c r="B544" s="39"/>
      <c r="C544" s="3" t="s">
        <v>736</v>
      </c>
      <c r="D544" s="3">
        <v>770.0</v>
      </c>
      <c r="E544" s="24">
        <v>100.0</v>
      </c>
      <c r="F544" s="25">
        <v>23.0</v>
      </c>
      <c r="G544" s="24">
        <v>1305.0</v>
      </c>
      <c r="H544" s="25">
        <v>107.0</v>
      </c>
      <c r="I544" s="26">
        <f t="shared" si="2"/>
        <v>0.8130081301</v>
      </c>
      <c r="J544" s="27">
        <f t="shared" si="3"/>
        <v>0.9242209632</v>
      </c>
      <c r="K544" s="28">
        <f t="shared" si="4"/>
        <v>0.9153094463</v>
      </c>
      <c r="L544" s="29">
        <f t="shared" si="5"/>
        <v>0.1348534202</v>
      </c>
      <c r="M544" s="10">
        <f t="shared" si="6"/>
        <v>11.4796748</v>
      </c>
      <c r="N544" s="30">
        <f t="shared" si="7"/>
        <v>0.9040751407</v>
      </c>
      <c r="O544" s="31">
        <f t="shared" si="8"/>
        <v>0.01123430558</v>
      </c>
      <c r="P544" s="32">
        <f t="shared" si="9"/>
        <v>0.9380516066</v>
      </c>
      <c r="Q544" s="33">
        <f t="shared" si="10"/>
        <v>-0.01383064344</v>
      </c>
      <c r="R544" s="1"/>
      <c r="S544" s="16">
        <v>0.9380516026376842</v>
      </c>
      <c r="T544" s="16">
        <v>0.9242209631728046</v>
      </c>
      <c r="U544" s="16">
        <v>0.0013481443666976123</v>
      </c>
      <c r="V544" s="16">
        <v>0.0013826632189986032</v>
      </c>
      <c r="W544" s="1"/>
      <c r="X544" s="1"/>
      <c r="Y544" s="19"/>
      <c r="Z544" s="19"/>
      <c r="AA544" s="19"/>
      <c r="AB544" s="1"/>
      <c r="AC544" s="21" t="s">
        <v>737</v>
      </c>
      <c r="AD544" s="21">
        <v>823.0</v>
      </c>
      <c r="AE544" s="21">
        <v>35.0</v>
      </c>
      <c r="AF544" s="26">
        <v>0.708994708994709</v>
      </c>
      <c r="AG544" s="27">
        <v>0.726737967914438</v>
      </c>
      <c r="AH544" s="36">
        <v>0.725109276347742</v>
      </c>
      <c r="AI544" s="1">
        <f t="shared" si="55"/>
        <v>0.7224008943</v>
      </c>
      <c r="AJ544" s="1"/>
      <c r="AK544" s="1"/>
      <c r="AL544" s="1"/>
      <c r="AM544" s="1"/>
      <c r="AN544" s="1"/>
      <c r="AO544" s="1">
        <v>18.0</v>
      </c>
      <c r="AP544" s="16">
        <f t="shared" si="57"/>
        <v>0.37</v>
      </c>
      <c r="AQ544" s="1">
        <v>0.8899377043</v>
      </c>
      <c r="AR544" s="1">
        <v>0.04255524</v>
      </c>
      <c r="AS544" s="1"/>
      <c r="AT544" s="26">
        <v>0.708994708994709</v>
      </c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21" t="s">
        <v>737</v>
      </c>
      <c r="BF544" s="21">
        <v>823.0</v>
      </c>
      <c r="BG544" s="21">
        <v>35.0</v>
      </c>
      <c r="BH544" s="26">
        <v>0.708994708994709</v>
      </c>
      <c r="BI544" s="27">
        <v>0.726737967914438</v>
      </c>
      <c r="BJ544" s="30">
        <f t="shared" si="11"/>
        <v>0.7244288425</v>
      </c>
      <c r="BK544" s="36">
        <v>0.725109276347742</v>
      </c>
      <c r="BL544" s="31">
        <f t="shared" si="12"/>
        <v>0.0006804338822</v>
      </c>
      <c r="BM544" s="1"/>
      <c r="BN544" s="31">
        <v>0.00134814436669756</v>
      </c>
      <c r="BO544" s="1"/>
      <c r="BP544" s="1"/>
      <c r="BQ544" s="1">
        <f t="shared" si="15"/>
        <v>543</v>
      </c>
      <c r="BR544" s="1">
        <f t="shared" si="13"/>
        <v>0.6695437731</v>
      </c>
      <c r="BS544" s="1">
        <v>0.7307692307692307</v>
      </c>
      <c r="BT544" s="1">
        <v>0.7714285714285715</v>
      </c>
      <c r="BU544" s="1">
        <v>0.764018691588785</v>
      </c>
      <c r="BV544" s="1"/>
      <c r="BW544" s="1"/>
    </row>
    <row r="545" ht="12.0" customHeight="1">
      <c r="A545" s="39"/>
      <c r="B545" s="39"/>
      <c r="C545" s="3" t="s">
        <v>163</v>
      </c>
      <c r="D545" s="3">
        <v>771.0</v>
      </c>
      <c r="E545" s="24">
        <v>1.0</v>
      </c>
      <c r="F545" s="25">
        <v>2.0</v>
      </c>
      <c r="G545" s="24">
        <v>14.0</v>
      </c>
      <c r="H545" s="25">
        <v>7.0</v>
      </c>
      <c r="I545" s="26">
        <f t="shared" si="2"/>
        <v>0.3333333333</v>
      </c>
      <c r="J545" s="27">
        <f t="shared" si="3"/>
        <v>0.6666666667</v>
      </c>
      <c r="K545" s="28">
        <f t="shared" si="4"/>
        <v>0.625</v>
      </c>
      <c r="L545" s="29">
        <f t="shared" si="5"/>
        <v>0.3333333333</v>
      </c>
      <c r="M545" s="10">
        <f t="shared" si="6"/>
        <v>7</v>
      </c>
      <c r="N545" s="30">
        <f t="shared" si="7"/>
        <v>0.6333576462</v>
      </c>
      <c r="O545" s="31">
        <f t="shared" si="8"/>
        <v>-0.008357646188</v>
      </c>
      <c r="P545" s="32">
        <f t="shared" si="9"/>
        <v>0.6574350987</v>
      </c>
      <c r="Q545" s="33">
        <f t="shared" si="10"/>
        <v>0.009231567955</v>
      </c>
      <c r="R545" s="1"/>
      <c r="S545" s="16">
        <v>0.6574350981123797</v>
      </c>
      <c r="T545" s="16">
        <v>0.6666666666666666</v>
      </c>
      <c r="U545" s="16">
        <v>0.0013527823444399178</v>
      </c>
      <c r="V545" s="16">
        <v>0.0013890911250500348</v>
      </c>
      <c r="W545" s="1"/>
      <c r="X545" s="1"/>
      <c r="Y545" s="19"/>
      <c r="Z545" s="19"/>
      <c r="AA545" s="19"/>
      <c r="AB545" s="1"/>
      <c r="AC545" s="21" t="s">
        <v>738</v>
      </c>
      <c r="AD545" s="21">
        <v>1057.0</v>
      </c>
      <c r="AE545" s="21">
        <v>35.0</v>
      </c>
      <c r="AF545" s="26">
        <v>0.709090909090909</v>
      </c>
      <c r="AG545" s="27">
        <v>0.678191489361702</v>
      </c>
      <c r="AH545" s="36">
        <v>0.685185185185185</v>
      </c>
      <c r="AI545" s="1">
        <f t="shared" si="55"/>
        <v>0.6811388376</v>
      </c>
      <c r="AJ545" s="1"/>
      <c r="AK545" s="1"/>
      <c r="AL545" s="1"/>
      <c r="AM545" s="1"/>
      <c r="AN545" s="1"/>
      <c r="AO545" s="1">
        <v>19.0</v>
      </c>
      <c r="AP545" s="16">
        <v>0.3912</v>
      </c>
      <c r="AQ545" s="1">
        <v>0.904854056</v>
      </c>
      <c r="AR545" s="1">
        <v>0.037181676</v>
      </c>
      <c r="AS545" s="1"/>
      <c r="AT545" s="26">
        <v>0.709090909090909</v>
      </c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21" t="s">
        <v>738</v>
      </c>
      <c r="BF545" s="21">
        <v>1057.0</v>
      </c>
      <c r="BG545" s="21">
        <v>35.0</v>
      </c>
      <c r="BH545" s="26">
        <v>0.709090909090909</v>
      </c>
      <c r="BI545" s="27">
        <v>0.678191489361702</v>
      </c>
      <c r="BJ545" s="30">
        <f t="shared" si="11"/>
        <v>0.6840329601</v>
      </c>
      <c r="BK545" s="36">
        <v>0.685185185185185</v>
      </c>
      <c r="BL545" s="31">
        <f t="shared" si="12"/>
        <v>0.001152225088</v>
      </c>
      <c r="BM545" s="1"/>
      <c r="BN545" s="31">
        <v>0.00135278234443981</v>
      </c>
      <c r="BO545" s="1"/>
      <c r="BP545" s="1"/>
      <c r="BQ545" s="1">
        <f t="shared" si="15"/>
        <v>544</v>
      </c>
      <c r="BR545" s="1">
        <f t="shared" si="13"/>
        <v>0.6707768187</v>
      </c>
      <c r="BS545" s="1">
        <v>0.6658354114713217</v>
      </c>
      <c r="BT545" s="1">
        <v>0.7818110850897736</v>
      </c>
      <c r="BU545" s="1">
        <v>0.7661154235572055</v>
      </c>
      <c r="BV545" s="1"/>
      <c r="BW545" s="1"/>
    </row>
    <row r="546" ht="12.0" customHeight="1">
      <c r="A546" s="39"/>
      <c r="B546" s="39"/>
      <c r="C546" s="3" t="s">
        <v>739</v>
      </c>
      <c r="D546" s="3">
        <v>772.0</v>
      </c>
      <c r="E546" s="24">
        <v>154.0</v>
      </c>
      <c r="F546" s="25">
        <v>42.0</v>
      </c>
      <c r="G546" s="24">
        <v>2322.0</v>
      </c>
      <c r="H546" s="25">
        <v>257.0</v>
      </c>
      <c r="I546" s="26">
        <f t="shared" si="2"/>
        <v>0.7857142857</v>
      </c>
      <c r="J546" s="27">
        <f t="shared" si="3"/>
        <v>0.9003489725</v>
      </c>
      <c r="K546" s="28">
        <f t="shared" si="4"/>
        <v>0.8922522523</v>
      </c>
      <c r="L546" s="29">
        <f t="shared" si="5"/>
        <v>0.1481081081</v>
      </c>
      <c r="M546" s="10">
        <f t="shared" si="6"/>
        <v>13.15816327</v>
      </c>
      <c r="N546" s="30">
        <f t="shared" si="7"/>
        <v>0.8801752358</v>
      </c>
      <c r="O546" s="31">
        <f t="shared" si="8"/>
        <v>0.0120770165</v>
      </c>
      <c r="P546" s="32">
        <f t="shared" si="9"/>
        <v>0.9151207907</v>
      </c>
      <c r="Q546" s="33">
        <f t="shared" si="10"/>
        <v>-0.01477181818</v>
      </c>
      <c r="R546" s="1"/>
      <c r="S546" s="16">
        <v>0.9151207869660076</v>
      </c>
      <c r="T546" s="16">
        <v>0.9003489724699496</v>
      </c>
      <c r="U546" s="16">
        <v>0.0013577906844017829</v>
      </c>
      <c r="V546" s="16">
        <v>0.001392179687648154</v>
      </c>
      <c r="W546" s="1"/>
      <c r="X546" s="1"/>
      <c r="Y546" s="19"/>
      <c r="Z546" s="19"/>
      <c r="AA546" s="19"/>
      <c r="AB546" s="1"/>
      <c r="AC546" s="21" t="s">
        <v>740</v>
      </c>
      <c r="AD546" s="21">
        <v>847.0</v>
      </c>
      <c r="AE546" s="21">
        <v>35.0</v>
      </c>
      <c r="AF546" s="26">
        <v>0.709090909090909</v>
      </c>
      <c r="AG546" s="27">
        <v>0.726775956284153</v>
      </c>
      <c r="AH546" s="36">
        <v>0.722689075630252</v>
      </c>
      <c r="AI546" s="1">
        <f t="shared" si="55"/>
        <v>0.7224331825</v>
      </c>
      <c r="AJ546" s="1"/>
      <c r="AK546" s="1"/>
      <c r="AL546" s="1"/>
      <c r="AM546" s="1"/>
      <c r="AN546" s="1"/>
      <c r="AO546" s="1">
        <v>20.0</v>
      </c>
      <c r="AP546" s="16">
        <v>0.4114</v>
      </c>
      <c r="AQ546" s="1">
        <v>0.8666842228</v>
      </c>
      <c r="AR546" s="1">
        <v>0.05736441</v>
      </c>
      <c r="AS546" s="1"/>
      <c r="AT546" s="26">
        <v>0.709090909090909</v>
      </c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21" t="s">
        <v>740</v>
      </c>
      <c r="BF546" s="21">
        <v>847.0</v>
      </c>
      <c r="BG546" s="21">
        <v>35.0</v>
      </c>
      <c r="BH546" s="26">
        <v>0.709090909090909</v>
      </c>
      <c r="BI546" s="27">
        <v>0.726775956284153</v>
      </c>
      <c r="BJ546" s="30">
        <f t="shared" si="11"/>
        <v>0.7244764371</v>
      </c>
      <c r="BK546" s="36">
        <v>0.722689075630252</v>
      </c>
      <c r="BL546" s="31">
        <f t="shared" si="12"/>
        <v>-0.001787361442</v>
      </c>
      <c r="BM546" s="1"/>
      <c r="BN546" s="31">
        <v>0.00135779068440178</v>
      </c>
      <c r="BO546" s="1"/>
      <c r="BP546" s="1"/>
      <c r="BQ546" s="1">
        <f t="shared" si="15"/>
        <v>545</v>
      </c>
      <c r="BR546" s="1">
        <f t="shared" si="13"/>
        <v>0.6720098644</v>
      </c>
      <c r="BS546" s="1">
        <v>0.7346938775510204</v>
      </c>
      <c r="BT546" s="1">
        <v>0.7734282325029656</v>
      </c>
      <c r="BU546" s="1">
        <v>0.766121270452358</v>
      </c>
      <c r="BV546" s="1"/>
      <c r="BW546" s="1"/>
    </row>
    <row r="547" ht="12.0" customHeight="1">
      <c r="A547" s="39"/>
      <c r="B547" s="39"/>
      <c r="C547" s="3" t="s">
        <v>741</v>
      </c>
      <c r="D547" s="3">
        <v>773.0</v>
      </c>
      <c r="E547" s="24">
        <v>146.0</v>
      </c>
      <c r="F547" s="25">
        <v>27.0</v>
      </c>
      <c r="G547" s="24">
        <v>1993.0</v>
      </c>
      <c r="H547" s="25">
        <v>124.0</v>
      </c>
      <c r="I547" s="26">
        <f t="shared" si="2"/>
        <v>0.8439306358</v>
      </c>
      <c r="J547" s="27">
        <f t="shared" si="3"/>
        <v>0.941426547</v>
      </c>
      <c r="K547" s="28">
        <f t="shared" si="4"/>
        <v>0.9340611354</v>
      </c>
      <c r="L547" s="29">
        <f t="shared" si="5"/>
        <v>0.1179039301</v>
      </c>
      <c r="M547" s="10">
        <f t="shared" si="6"/>
        <v>12.23699422</v>
      </c>
      <c r="N547" s="30">
        <f t="shared" si="7"/>
        <v>0.923240689</v>
      </c>
      <c r="O547" s="31">
        <f t="shared" si="8"/>
        <v>0.01082044639</v>
      </c>
      <c r="P547" s="32">
        <f t="shared" si="9"/>
        <v>0.9548467987</v>
      </c>
      <c r="Q547" s="33">
        <f t="shared" si="10"/>
        <v>-0.01342025168</v>
      </c>
      <c r="R547" s="1"/>
      <c r="S547" s="16">
        <v>0.9548467943669409</v>
      </c>
      <c r="T547" s="16">
        <v>0.9414265470004723</v>
      </c>
      <c r="U547" s="16">
        <v>0.0013785713505523045</v>
      </c>
      <c r="V547" s="16">
        <v>0.0014026876244865316</v>
      </c>
      <c r="W547" s="1"/>
      <c r="X547" s="1"/>
      <c r="Y547" s="19"/>
      <c r="Z547" s="19"/>
      <c r="AA547" s="19"/>
      <c r="AB547" s="1"/>
      <c r="AC547" s="21" t="s">
        <v>179</v>
      </c>
      <c r="AD547" s="21">
        <v>88.0</v>
      </c>
      <c r="AE547" s="21">
        <v>35.0</v>
      </c>
      <c r="AF547" s="26">
        <v>0.709401709401709</v>
      </c>
      <c r="AG547" s="27">
        <v>0.866255144032922</v>
      </c>
      <c r="AH547" s="36">
        <v>0.835820895522388</v>
      </c>
      <c r="AI547" s="1">
        <f t="shared" si="55"/>
        <v>0.8409834525</v>
      </c>
      <c r="AJ547" s="1"/>
      <c r="AK547" s="1"/>
      <c r="AL547" s="1"/>
      <c r="AM547" s="1"/>
      <c r="AN547" s="1"/>
      <c r="AO547" s="1">
        <v>21.0</v>
      </c>
      <c r="AP547" s="16">
        <v>0.4305</v>
      </c>
      <c r="AQ547" s="1">
        <v>0.913968</v>
      </c>
      <c r="AR547" s="1">
        <v>0.0349317985</v>
      </c>
      <c r="AS547" s="1"/>
      <c r="AT547" s="26">
        <v>0.709401709401709</v>
      </c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21" t="s">
        <v>179</v>
      </c>
      <c r="BF547" s="21">
        <v>88.0</v>
      </c>
      <c r="BG547" s="21">
        <v>35.0</v>
      </c>
      <c r="BH547" s="26">
        <v>0.709401709401709</v>
      </c>
      <c r="BI547" s="27">
        <v>0.866255144032922</v>
      </c>
      <c r="BJ547" s="30">
        <f t="shared" si="11"/>
        <v>0.8406271966</v>
      </c>
      <c r="BK547" s="36">
        <v>0.835820895522388</v>
      </c>
      <c r="BL547" s="31">
        <f t="shared" si="12"/>
        <v>-0.004806301089</v>
      </c>
      <c r="BM547" s="1"/>
      <c r="BN547" s="31">
        <v>0.00137857135055219</v>
      </c>
      <c r="BO547" s="1"/>
      <c r="BP547" s="1"/>
      <c r="BQ547" s="1">
        <f t="shared" si="15"/>
        <v>546</v>
      </c>
      <c r="BR547" s="1">
        <f t="shared" si="13"/>
        <v>0.67324291</v>
      </c>
      <c r="BS547" s="1">
        <v>0.7378048780487805</v>
      </c>
      <c r="BT547" s="1">
        <v>0.7724056603773585</v>
      </c>
      <c r="BU547" s="1">
        <v>0.766798418972332</v>
      </c>
      <c r="BV547" s="1"/>
      <c r="BW547" s="1"/>
    </row>
    <row r="548" ht="12.0" customHeight="1">
      <c r="A548" s="39"/>
      <c r="B548" s="39"/>
      <c r="C548" s="3" t="s">
        <v>742</v>
      </c>
      <c r="D548" s="3">
        <v>774.0</v>
      </c>
      <c r="E548" s="24">
        <v>109.0</v>
      </c>
      <c r="F548" s="25">
        <v>23.0</v>
      </c>
      <c r="G548" s="24">
        <v>1715.0</v>
      </c>
      <c r="H548" s="25">
        <v>314.0</v>
      </c>
      <c r="I548" s="26">
        <f t="shared" si="2"/>
        <v>0.8257575758</v>
      </c>
      <c r="J548" s="27">
        <f t="shared" si="3"/>
        <v>0.8452439625</v>
      </c>
      <c r="K548" s="28">
        <f t="shared" si="4"/>
        <v>0.8440536789</v>
      </c>
      <c r="L548" s="29">
        <f t="shared" si="5"/>
        <v>0.1957427117</v>
      </c>
      <c r="M548" s="10">
        <f t="shared" si="6"/>
        <v>15.37121212</v>
      </c>
      <c r="N548" s="30">
        <f t="shared" si="7"/>
        <v>0.8422595212</v>
      </c>
      <c r="O548" s="31">
        <f t="shared" si="8"/>
        <v>0.00179415762</v>
      </c>
      <c r="P548" s="32">
        <f t="shared" si="9"/>
        <v>0.8474595107</v>
      </c>
      <c r="Q548" s="33">
        <f t="shared" si="10"/>
        <v>-0.002215548168</v>
      </c>
      <c r="R548" s="1"/>
      <c r="S548" s="16">
        <v>0.8474595065984657</v>
      </c>
      <c r="T548" s="16">
        <v>0.8452439625431247</v>
      </c>
      <c r="U548" s="16">
        <v>0.001417728924218764</v>
      </c>
      <c r="V548" s="16">
        <v>0.001407968699548623</v>
      </c>
      <c r="W548" s="1"/>
      <c r="X548" s="1"/>
      <c r="Y548" s="19"/>
      <c r="Z548" s="19"/>
      <c r="AA548" s="19"/>
      <c r="AB548" s="1"/>
      <c r="AC548" s="21" t="s">
        <v>712</v>
      </c>
      <c r="AD548" s="21">
        <v>724.0</v>
      </c>
      <c r="AE548" s="21">
        <v>35.0</v>
      </c>
      <c r="AF548" s="26">
        <v>0.709677419354839</v>
      </c>
      <c r="AG548" s="27">
        <v>0.873239436619718</v>
      </c>
      <c r="AH548" s="36">
        <v>0.852459016393443</v>
      </c>
      <c r="AI548" s="1">
        <f t="shared" si="55"/>
        <v>0.8469197487</v>
      </c>
      <c r="AJ548" s="1"/>
      <c r="AK548" s="1"/>
      <c r="AL548" s="1"/>
      <c r="AM548" s="1"/>
      <c r="AN548" s="1"/>
      <c r="AO548" s="1">
        <v>22.0</v>
      </c>
      <c r="AP548" s="16">
        <v>0.4496</v>
      </c>
      <c r="AQ548" s="1">
        <v>0.8645409576</v>
      </c>
      <c r="AR548" s="1">
        <v>0.06107839277</v>
      </c>
      <c r="AS548" s="1"/>
      <c r="AT548" s="26">
        <v>0.709677419354839</v>
      </c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21" t="s">
        <v>712</v>
      </c>
      <c r="BF548" s="21">
        <v>724.0</v>
      </c>
      <c r="BG548" s="21">
        <v>35.0</v>
      </c>
      <c r="BH548" s="26">
        <v>0.709677419354839</v>
      </c>
      <c r="BI548" s="27">
        <v>0.873239436619718</v>
      </c>
      <c r="BJ548" s="30">
        <f t="shared" si="11"/>
        <v>0.8464787434</v>
      </c>
      <c r="BK548" s="36">
        <v>0.852459016393443</v>
      </c>
      <c r="BL548" s="31">
        <f t="shared" si="12"/>
        <v>0.005980272983</v>
      </c>
      <c r="BM548" s="1"/>
      <c r="BN548" s="31">
        <v>0.00141772892421876</v>
      </c>
      <c r="BO548" s="1"/>
      <c r="BP548" s="1"/>
      <c r="BQ548" s="1">
        <f t="shared" si="15"/>
        <v>547</v>
      </c>
      <c r="BR548" s="1">
        <f t="shared" si="13"/>
        <v>0.6744759556</v>
      </c>
      <c r="BS548" s="1">
        <v>0.5833333333333334</v>
      </c>
      <c r="BT548" s="1">
        <v>0.7834967320261438</v>
      </c>
      <c r="BU548" s="1">
        <v>0.7672672672672672</v>
      </c>
      <c r="BV548" s="1"/>
      <c r="BW548" s="1"/>
    </row>
    <row r="549" ht="12.0" customHeight="1">
      <c r="A549" s="39"/>
      <c r="B549" s="39"/>
      <c r="C549" s="3" t="s">
        <v>630</v>
      </c>
      <c r="D549" s="3">
        <v>775.0</v>
      </c>
      <c r="E549" s="24">
        <v>18.0</v>
      </c>
      <c r="F549" s="25">
        <v>10.0</v>
      </c>
      <c r="G549" s="24">
        <v>238.0</v>
      </c>
      <c r="H549" s="25">
        <v>89.0</v>
      </c>
      <c r="I549" s="26">
        <f t="shared" si="2"/>
        <v>0.6428571429</v>
      </c>
      <c r="J549" s="27">
        <f t="shared" si="3"/>
        <v>0.7278287462</v>
      </c>
      <c r="K549" s="28">
        <f t="shared" si="4"/>
        <v>0.7211267606</v>
      </c>
      <c r="L549" s="29">
        <f t="shared" si="5"/>
        <v>0.3014084507</v>
      </c>
      <c r="M549" s="10">
        <f t="shared" si="6"/>
        <v>11.67857143</v>
      </c>
      <c r="N549" s="30">
        <f t="shared" si="7"/>
        <v>0.7151673276</v>
      </c>
      <c r="O549" s="31">
        <f t="shared" si="8"/>
        <v>0.005959432957</v>
      </c>
      <c r="P549" s="32">
        <f t="shared" si="9"/>
        <v>0.7348789457</v>
      </c>
      <c r="Q549" s="33">
        <f t="shared" si="10"/>
        <v>-0.007050199543</v>
      </c>
      <c r="R549" s="1"/>
      <c r="S549" s="16">
        <v>0.7348789433325409</v>
      </c>
      <c r="T549" s="16">
        <v>0.72782874617737</v>
      </c>
      <c r="U549" s="16">
        <v>0.0014389584593255123</v>
      </c>
      <c r="V549" s="16">
        <v>0.0014155218729370311</v>
      </c>
      <c r="W549" s="1"/>
      <c r="X549" s="1"/>
      <c r="Y549" s="19"/>
      <c r="Z549" s="19"/>
      <c r="AA549" s="19"/>
      <c r="AB549" s="1"/>
      <c r="AC549" s="21" t="s">
        <v>743</v>
      </c>
      <c r="AD549" s="21">
        <v>926.0</v>
      </c>
      <c r="AE549" s="21">
        <v>35.0</v>
      </c>
      <c r="AF549" s="26">
        <v>0.709844559585492</v>
      </c>
      <c r="AG549" s="27">
        <v>0.825958702064897</v>
      </c>
      <c r="AH549" s="36">
        <v>0.800229621125144</v>
      </c>
      <c r="AI549" s="1">
        <f t="shared" si="55"/>
        <v>0.8067335106</v>
      </c>
      <c r="AJ549" s="1"/>
      <c r="AK549" s="1"/>
      <c r="AL549" s="1"/>
      <c r="AM549" s="1"/>
      <c r="AN549" s="1"/>
      <c r="AO549" s="1">
        <v>23.0</v>
      </c>
      <c r="AP549" s="16">
        <v>0.4692</v>
      </c>
      <c r="AQ549" s="1">
        <v>0.910124959</v>
      </c>
      <c r="AR549" s="1">
        <v>0.039864059</v>
      </c>
      <c r="AS549" s="1"/>
      <c r="AT549" s="26">
        <v>0.709844559585492</v>
      </c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21" t="s">
        <v>743</v>
      </c>
      <c r="BF549" s="21">
        <v>926.0</v>
      </c>
      <c r="BG549" s="21">
        <v>35.0</v>
      </c>
      <c r="BH549" s="26">
        <v>0.709844559585492</v>
      </c>
      <c r="BI549" s="27">
        <v>0.825958702064897</v>
      </c>
      <c r="BJ549" s="30">
        <f t="shared" si="11"/>
        <v>0.8071504964</v>
      </c>
      <c r="BK549" s="36">
        <v>0.800229621125144</v>
      </c>
      <c r="BL549" s="31">
        <f t="shared" si="12"/>
        <v>-0.006920875318</v>
      </c>
      <c r="BM549" s="1"/>
      <c r="BN549" s="31">
        <v>0.0014389584593254</v>
      </c>
      <c r="BO549" s="1"/>
      <c r="BP549" s="1"/>
      <c r="BQ549" s="1">
        <f t="shared" si="15"/>
        <v>548</v>
      </c>
      <c r="BR549" s="1">
        <f t="shared" si="13"/>
        <v>0.6757090012</v>
      </c>
      <c r="BS549" s="1">
        <v>0.78</v>
      </c>
      <c r="BT549" s="1">
        <v>0.766497461928934</v>
      </c>
      <c r="BU549" s="1">
        <v>0.7692307692307693</v>
      </c>
      <c r="BV549" s="1"/>
      <c r="BW549" s="1"/>
    </row>
    <row r="550" ht="12.0" customHeight="1">
      <c r="A550" s="39"/>
      <c r="B550" s="39"/>
      <c r="C550" s="3" t="s">
        <v>550</v>
      </c>
      <c r="D550" s="3">
        <v>776.0</v>
      </c>
      <c r="E550" s="24">
        <v>42.0</v>
      </c>
      <c r="F550" s="25">
        <v>28.0</v>
      </c>
      <c r="G550" s="24">
        <v>504.0</v>
      </c>
      <c r="H550" s="25">
        <v>154.0</v>
      </c>
      <c r="I550" s="26">
        <f t="shared" si="2"/>
        <v>0.6</v>
      </c>
      <c r="J550" s="27">
        <f t="shared" si="3"/>
        <v>0.7659574468</v>
      </c>
      <c r="K550" s="28">
        <f t="shared" si="4"/>
        <v>0.75</v>
      </c>
      <c r="L550" s="29">
        <f t="shared" si="5"/>
        <v>0.2692307692</v>
      </c>
      <c r="M550" s="10">
        <f t="shared" si="6"/>
        <v>9.4</v>
      </c>
      <c r="N550" s="30">
        <f t="shared" si="7"/>
        <v>0.741974027</v>
      </c>
      <c r="O550" s="31">
        <f t="shared" si="8"/>
        <v>0.008025973009</v>
      </c>
      <c r="P550" s="32">
        <f t="shared" si="9"/>
        <v>0.7753599456</v>
      </c>
      <c r="Q550" s="33">
        <f t="shared" si="10"/>
        <v>-0.009402498839</v>
      </c>
      <c r="R550" s="1"/>
      <c r="S550" s="16">
        <v>0.7753599435878984</v>
      </c>
      <c r="T550" s="16">
        <v>0.7659574468085106</v>
      </c>
      <c r="U550" s="16">
        <v>0.0014424628950086005</v>
      </c>
      <c r="V550" s="16">
        <v>0.0014233228778628426</v>
      </c>
      <c r="W550" s="1"/>
      <c r="X550" s="1"/>
      <c r="Y550" s="19"/>
      <c r="Z550" s="19"/>
      <c r="AA550" s="19"/>
      <c r="AB550" s="1"/>
      <c r="AC550" s="21" t="s">
        <v>105</v>
      </c>
      <c r="AD550" s="21">
        <v>40.0</v>
      </c>
      <c r="AE550" s="21">
        <v>35.0</v>
      </c>
      <c r="AF550" s="26">
        <v>0.710526315789474</v>
      </c>
      <c r="AG550" s="27">
        <v>0.763297872340426</v>
      </c>
      <c r="AH550" s="36">
        <v>0.754424778761062</v>
      </c>
      <c r="AI550" s="1">
        <f t="shared" si="55"/>
        <v>0.7534749678</v>
      </c>
      <c r="AJ550" s="1"/>
      <c r="AK550" s="1"/>
      <c r="AL550" s="1"/>
      <c r="AM550" s="1"/>
      <c r="AN550" s="1"/>
      <c r="AO550" s="1">
        <v>24.0</v>
      </c>
      <c r="AP550" s="16">
        <v>0.490074</v>
      </c>
      <c r="AQ550" s="1">
        <v>0.8887940143</v>
      </c>
      <c r="AR550" s="1">
        <v>0.0541877987</v>
      </c>
      <c r="AS550" s="1"/>
      <c r="AT550" s="26">
        <v>0.710526315789474</v>
      </c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21" t="s">
        <v>105</v>
      </c>
      <c r="BF550" s="21">
        <v>40.0</v>
      </c>
      <c r="BG550" s="21">
        <v>35.0</v>
      </c>
      <c r="BH550" s="26">
        <v>0.710526315789474</v>
      </c>
      <c r="BI550" s="27">
        <v>0.763297872340426</v>
      </c>
      <c r="BJ550" s="30">
        <f t="shared" si="11"/>
        <v>0.7551071419</v>
      </c>
      <c r="BK550" s="36">
        <v>0.754424778761062</v>
      </c>
      <c r="BL550" s="31">
        <f t="shared" si="12"/>
        <v>-0.0006823631755</v>
      </c>
      <c r="BM550" s="1"/>
      <c r="BN550" s="31">
        <v>0.00144246289500849</v>
      </c>
      <c r="BO550" s="1"/>
      <c r="BP550" s="1"/>
      <c r="BQ550" s="1">
        <f t="shared" si="15"/>
        <v>549</v>
      </c>
      <c r="BR550" s="1">
        <f t="shared" si="13"/>
        <v>0.6769420469</v>
      </c>
      <c r="BS550" s="1">
        <v>0.7028301886792453</v>
      </c>
      <c r="BT550" s="1">
        <v>0.7888888888888889</v>
      </c>
      <c r="BU550" s="1">
        <v>0.76931330472103</v>
      </c>
      <c r="BV550" s="1"/>
      <c r="BW550" s="1"/>
    </row>
    <row r="551" ht="12.0" customHeight="1">
      <c r="A551" s="39"/>
      <c r="B551" s="39"/>
      <c r="C551" s="3" t="s">
        <v>744</v>
      </c>
      <c r="D551" s="3">
        <v>777.0</v>
      </c>
      <c r="E551" s="24">
        <v>125.0</v>
      </c>
      <c r="F551" s="25">
        <v>19.0</v>
      </c>
      <c r="G551" s="24">
        <v>1650.0</v>
      </c>
      <c r="H551" s="25">
        <v>240.0</v>
      </c>
      <c r="I551" s="26">
        <f t="shared" si="2"/>
        <v>0.8680555556</v>
      </c>
      <c r="J551" s="27">
        <f t="shared" si="3"/>
        <v>0.873015873</v>
      </c>
      <c r="K551" s="28">
        <f t="shared" si="4"/>
        <v>0.8726647001</v>
      </c>
      <c r="L551" s="29">
        <f t="shared" si="5"/>
        <v>0.1794493609</v>
      </c>
      <c r="M551" s="10">
        <f t="shared" si="6"/>
        <v>13.125</v>
      </c>
      <c r="N551" s="30">
        <f t="shared" si="7"/>
        <v>0.8726934977</v>
      </c>
      <c r="O551" s="31">
        <f t="shared" si="8"/>
        <v>-0.00002879765042</v>
      </c>
      <c r="P551" s="32">
        <f t="shared" si="9"/>
        <v>0.8729799477</v>
      </c>
      <c r="Q551" s="33">
        <f t="shared" si="10"/>
        <v>0.00003592533709</v>
      </c>
      <c r="R551" s="1"/>
      <c r="S551" s="16">
        <v>0.8729799430873123</v>
      </c>
      <c r="T551" s="16">
        <v>0.873015873015873</v>
      </c>
      <c r="U551" s="16">
        <v>0.0014463924290908925</v>
      </c>
      <c r="V551" s="16">
        <v>0.0014285810487253414</v>
      </c>
      <c r="W551" s="1"/>
      <c r="X551" s="1"/>
      <c r="Y551" s="19"/>
      <c r="Z551" s="19"/>
      <c r="AA551" s="19"/>
      <c r="AB551" s="1"/>
      <c r="AC551" s="21" t="s">
        <v>745</v>
      </c>
      <c r="AD551" s="21">
        <v>1007.0</v>
      </c>
      <c r="AE551" s="21">
        <v>35.0</v>
      </c>
      <c r="AF551" s="26">
        <v>0.711340206185567</v>
      </c>
      <c r="AG551" s="27">
        <v>0.72695652173913</v>
      </c>
      <c r="AH551" s="36">
        <v>0.723016905071521</v>
      </c>
      <c r="AI551" s="1">
        <f t="shared" si="55"/>
        <v>0.722586654</v>
      </c>
      <c r="AJ551" s="1"/>
      <c r="AK551" s="1"/>
      <c r="AL551" s="1"/>
      <c r="AM551" s="1"/>
      <c r="AN551" s="1"/>
      <c r="AO551" s="1">
        <v>25.0</v>
      </c>
      <c r="AP551" s="16">
        <v>0.5038</v>
      </c>
      <c r="AQ551" s="1">
        <v>0.8959825504</v>
      </c>
      <c r="AR551" s="1">
        <v>0.05083365</v>
      </c>
      <c r="AS551" s="1"/>
      <c r="AT551" s="26">
        <v>0.711340206185567</v>
      </c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21" t="s">
        <v>745</v>
      </c>
      <c r="BF551" s="21">
        <v>1007.0</v>
      </c>
      <c r="BG551" s="21">
        <v>35.0</v>
      </c>
      <c r="BH551" s="26">
        <v>0.711340206185567</v>
      </c>
      <c r="BI551" s="27">
        <v>0.72695652173913</v>
      </c>
      <c r="BJ551" s="30">
        <f t="shared" si="11"/>
        <v>0.7250010524</v>
      </c>
      <c r="BK551" s="36">
        <v>0.723016905071521</v>
      </c>
      <c r="BL551" s="31">
        <f t="shared" si="12"/>
        <v>-0.001984147308</v>
      </c>
      <c r="BM551" s="1"/>
      <c r="BN551" s="31">
        <v>0.00144639242909084</v>
      </c>
      <c r="BO551" s="1"/>
      <c r="BP551" s="1"/>
      <c r="BQ551" s="1">
        <f t="shared" si="15"/>
        <v>550</v>
      </c>
      <c r="BR551" s="1">
        <f t="shared" si="13"/>
        <v>0.6781750925</v>
      </c>
      <c r="BS551" s="1">
        <v>0.7058823529411765</v>
      </c>
      <c r="BT551" s="1">
        <v>0.7878787878787878</v>
      </c>
      <c r="BU551" s="1">
        <v>0.7710843373493976</v>
      </c>
      <c r="BV551" s="1"/>
      <c r="BW551" s="1"/>
    </row>
    <row r="552" ht="12.0" customHeight="1">
      <c r="A552" s="39"/>
      <c r="B552" s="39"/>
      <c r="C552" s="3" t="s">
        <v>746</v>
      </c>
      <c r="D552" s="3">
        <v>778.0</v>
      </c>
      <c r="E552" s="24">
        <v>32.0</v>
      </c>
      <c r="F552" s="25">
        <v>10.0</v>
      </c>
      <c r="G552" s="24">
        <v>302.0</v>
      </c>
      <c r="H552" s="25">
        <v>97.0</v>
      </c>
      <c r="I552" s="26">
        <f t="shared" si="2"/>
        <v>0.7619047619</v>
      </c>
      <c r="J552" s="27">
        <f t="shared" si="3"/>
        <v>0.7568922306</v>
      </c>
      <c r="K552" s="28">
        <f t="shared" si="4"/>
        <v>0.7573696145</v>
      </c>
      <c r="L552" s="29">
        <f t="shared" si="5"/>
        <v>0.2925170068</v>
      </c>
      <c r="M552" s="10">
        <f t="shared" si="6"/>
        <v>9.5</v>
      </c>
      <c r="N552" s="30">
        <f t="shared" si="7"/>
        <v>0.7585142486</v>
      </c>
      <c r="O552" s="31">
        <f t="shared" si="8"/>
        <v>-0.001144634045</v>
      </c>
      <c r="P552" s="32">
        <f t="shared" si="9"/>
        <v>0.7555000543</v>
      </c>
      <c r="Q552" s="33">
        <f t="shared" si="10"/>
        <v>0.001392176239</v>
      </c>
      <c r="R552" s="1"/>
      <c r="S552" s="16">
        <v>0.7555000508887929</v>
      </c>
      <c r="T552" s="16">
        <v>0.7568922305764411</v>
      </c>
      <c r="U552" s="16">
        <v>0.0014617504024996286</v>
      </c>
      <c r="V552" s="16">
        <v>0.0014390973171862775</v>
      </c>
      <c r="W552" s="1"/>
      <c r="X552" s="1"/>
      <c r="Y552" s="19"/>
      <c r="Z552" s="19"/>
      <c r="AA552" s="19"/>
      <c r="AB552" s="1"/>
      <c r="AC552" s="21" t="s">
        <v>747</v>
      </c>
      <c r="AD552" s="21">
        <v>1163.0</v>
      </c>
      <c r="AE552" s="21">
        <v>35.0</v>
      </c>
      <c r="AF552" s="26">
        <v>0.712871287128713</v>
      </c>
      <c r="AG552" s="27">
        <v>0.726582278481013</v>
      </c>
      <c r="AH552" s="36">
        <v>0.723790322580645</v>
      </c>
      <c r="AI552" s="1">
        <f t="shared" si="55"/>
        <v>0.7222685661</v>
      </c>
      <c r="AJ552" s="1"/>
      <c r="AK552" s="1"/>
      <c r="AL552" s="1"/>
      <c r="AM552" s="1"/>
      <c r="AN552" s="1"/>
      <c r="AO552" s="1">
        <v>26.0</v>
      </c>
      <c r="AP552" s="16">
        <v>0.5334</v>
      </c>
      <c r="AQ552" s="1">
        <v>0.8816121972</v>
      </c>
      <c r="AR552" s="1">
        <v>0.06314143</v>
      </c>
      <c r="AS552" s="1"/>
      <c r="AT552" s="26">
        <v>0.712871287128713</v>
      </c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21" t="s">
        <v>747</v>
      </c>
      <c r="BF552" s="21">
        <v>1163.0</v>
      </c>
      <c r="BG552" s="21">
        <v>35.0</v>
      </c>
      <c r="BH552" s="26">
        <v>0.712871287128713</v>
      </c>
      <c r="BI552" s="27">
        <v>0.726582278481013</v>
      </c>
      <c r="BJ552" s="30">
        <f t="shared" si="11"/>
        <v>0.7249456338</v>
      </c>
      <c r="BK552" s="36">
        <v>0.723790322580645</v>
      </c>
      <c r="BL552" s="31">
        <f t="shared" si="12"/>
        <v>-0.001155311215</v>
      </c>
      <c r="BM552" s="1"/>
      <c r="BN552" s="31">
        <v>0.00146175040249963</v>
      </c>
      <c r="BO552" s="1"/>
      <c r="BP552" s="1"/>
      <c r="BQ552" s="1">
        <f t="shared" si="15"/>
        <v>551</v>
      </c>
      <c r="BR552" s="1">
        <f t="shared" si="13"/>
        <v>0.6794081381</v>
      </c>
      <c r="BS552" s="1">
        <v>0.6611570247933884</v>
      </c>
      <c r="BT552" s="1">
        <v>0.811377245508982</v>
      </c>
      <c r="BU552" s="1">
        <v>0.7714285714285715</v>
      </c>
      <c r="BV552" s="1"/>
      <c r="BW552" s="1"/>
    </row>
    <row r="553" ht="12.0" customHeight="1">
      <c r="A553" s="39"/>
      <c r="B553" s="39"/>
      <c r="C553" s="3" t="s">
        <v>748</v>
      </c>
      <c r="D553" s="3">
        <v>779.0</v>
      </c>
      <c r="E553" s="24">
        <v>52.0</v>
      </c>
      <c r="F553" s="25">
        <v>5.0</v>
      </c>
      <c r="G553" s="24">
        <v>513.0</v>
      </c>
      <c r="H553" s="25">
        <v>52.0</v>
      </c>
      <c r="I553" s="26">
        <f t="shared" si="2"/>
        <v>0.9122807018</v>
      </c>
      <c r="J553" s="27">
        <f t="shared" si="3"/>
        <v>0.9079646018</v>
      </c>
      <c r="K553" s="28">
        <f t="shared" si="4"/>
        <v>0.9083601286</v>
      </c>
      <c r="L553" s="29">
        <f t="shared" si="5"/>
        <v>0.1672025723</v>
      </c>
      <c r="M553" s="10">
        <f t="shared" si="6"/>
        <v>9.912280702</v>
      </c>
      <c r="N553" s="30">
        <f t="shared" si="7"/>
        <v>0.9094108137</v>
      </c>
      <c r="O553" s="31">
        <f t="shared" si="8"/>
        <v>-0.001050685063</v>
      </c>
      <c r="P553" s="32">
        <f t="shared" si="9"/>
        <v>0.9066396814</v>
      </c>
      <c r="Q553" s="33">
        <f t="shared" si="10"/>
        <v>0.001324920326</v>
      </c>
      <c r="R553" s="1"/>
      <c r="S553" s="16">
        <v>0.9066396763178134</v>
      </c>
      <c r="T553" s="16">
        <v>0.9079646017699115</v>
      </c>
      <c r="U553" s="16">
        <v>0.0014618090247863202</v>
      </c>
      <c r="V553" s="16">
        <v>0.001443233548803824</v>
      </c>
      <c r="W553" s="1"/>
      <c r="X553" s="1"/>
      <c r="Y553" s="19"/>
      <c r="Z553" s="19"/>
      <c r="AA553" s="19"/>
      <c r="AB553" s="1"/>
      <c r="AC553" s="21" t="s">
        <v>749</v>
      </c>
      <c r="AD553" s="21">
        <v>948.0</v>
      </c>
      <c r="AE553" s="21">
        <v>35.0</v>
      </c>
      <c r="AF553" s="26">
        <v>0.712871287128713</v>
      </c>
      <c r="AG553" s="27">
        <v>0.877659574468085</v>
      </c>
      <c r="AH553" s="36">
        <v>0.852631578947368</v>
      </c>
      <c r="AI553" s="1">
        <f t="shared" si="55"/>
        <v>0.8506766428</v>
      </c>
      <c r="AJ553" s="1"/>
      <c r="AK553" s="1"/>
      <c r="AL553" s="1"/>
      <c r="AM553" s="1"/>
      <c r="AN553" s="1"/>
      <c r="AO553" s="1">
        <v>27.0</v>
      </c>
      <c r="AP553" s="16">
        <v>0.5512</v>
      </c>
      <c r="AQ553" s="1">
        <v>0.879255269</v>
      </c>
      <c r="AR553" s="1">
        <v>0.06529619</v>
      </c>
      <c r="AS553" s="1"/>
      <c r="AT553" s="26">
        <v>0.712871287128713</v>
      </c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21" t="s">
        <v>749</v>
      </c>
      <c r="BF553" s="21">
        <v>948.0</v>
      </c>
      <c r="BG553" s="21">
        <v>35.0</v>
      </c>
      <c r="BH553" s="26">
        <v>0.712871287128713</v>
      </c>
      <c r="BI553" s="27">
        <v>0.877659574468085</v>
      </c>
      <c r="BJ553" s="30">
        <f t="shared" si="11"/>
        <v>0.8505970696</v>
      </c>
      <c r="BK553" s="36">
        <v>0.852631578947368</v>
      </c>
      <c r="BL553" s="31">
        <f t="shared" si="12"/>
        <v>0.002034509335</v>
      </c>
      <c r="BM553" s="1"/>
      <c r="BN553" s="31">
        <v>0.00146180902478632</v>
      </c>
      <c r="BO553" s="1"/>
      <c r="BP553" s="1"/>
      <c r="BQ553" s="1">
        <f t="shared" si="15"/>
        <v>552</v>
      </c>
      <c r="BR553" s="1">
        <f t="shared" si="13"/>
        <v>0.6806411837</v>
      </c>
      <c r="BS553" s="1">
        <v>0.7463768115942029</v>
      </c>
      <c r="BT553" s="1">
        <v>0.7768395657418576</v>
      </c>
      <c r="BU553" s="1">
        <v>0.7724922440537746</v>
      </c>
      <c r="BV553" s="1"/>
      <c r="BW553" s="1"/>
    </row>
    <row r="554" ht="12.0" customHeight="1">
      <c r="A554" s="39"/>
      <c r="B554" s="39"/>
      <c r="C554" s="3" t="s">
        <v>750</v>
      </c>
      <c r="D554" s="3">
        <v>780.0</v>
      </c>
      <c r="E554" s="24">
        <v>102.0</v>
      </c>
      <c r="F554" s="25">
        <v>33.0</v>
      </c>
      <c r="G554" s="24">
        <v>1434.0</v>
      </c>
      <c r="H554" s="25">
        <v>151.0</v>
      </c>
      <c r="I554" s="26">
        <f t="shared" si="2"/>
        <v>0.7555555556</v>
      </c>
      <c r="J554" s="27">
        <f t="shared" si="3"/>
        <v>0.9047318612</v>
      </c>
      <c r="K554" s="28">
        <f t="shared" si="4"/>
        <v>0.8930232558</v>
      </c>
      <c r="L554" s="29">
        <f t="shared" si="5"/>
        <v>0.1470930233</v>
      </c>
      <c r="M554" s="10">
        <f t="shared" si="6"/>
        <v>11.74074074</v>
      </c>
      <c r="N554" s="30">
        <f t="shared" si="7"/>
        <v>0.8791168975</v>
      </c>
      <c r="O554" s="31">
        <f t="shared" si="8"/>
        <v>0.01390635827</v>
      </c>
      <c r="P554" s="32">
        <f t="shared" si="9"/>
        <v>0.9216203516</v>
      </c>
      <c r="Q554" s="33">
        <f t="shared" si="10"/>
        <v>-0.01688849037</v>
      </c>
      <c r="R554" s="1"/>
      <c r="S554" s="16">
        <v>0.9216203481841406</v>
      </c>
      <c r="T554" s="16">
        <v>0.9047318611987382</v>
      </c>
      <c r="U554" s="16">
        <v>0.001468602246369688</v>
      </c>
      <c r="V554" s="16">
        <v>0.0014742788575258237</v>
      </c>
      <c r="W554" s="1"/>
      <c r="X554" s="1"/>
      <c r="Y554" s="19"/>
      <c r="Z554" s="19"/>
      <c r="AA554" s="19"/>
      <c r="AB554" s="1"/>
      <c r="AC554" s="21" t="s">
        <v>433</v>
      </c>
      <c r="AD554" s="21">
        <v>318.0</v>
      </c>
      <c r="AE554" s="21">
        <v>35.0</v>
      </c>
      <c r="AF554" s="26">
        <v>0.713114754098361</v>
      </c>
      <c r="AG554" s="27">
        <v>0.725</v>
      </c>
      <c r="AH554" s="36">
        <v>0.723277909738717</v>
      </c>
      <c r="AI554" s="1">
        <f t="shared" si="55"/>
        <v>0.7209237093</v>
      </c>
      <c r="AJ554" s="1"/>
      <c r="AK554" s="1"/>
      <c r="AL554" s="1"/>
      <c r="AM554" s="1"/>
      <c r="AN554" s="1"/>
      <c r="AO554" s="1">
        <v>28.0</v>
      </c>
      <c r="AP554" s="16">
        <v>0.572</v>
      </c>
      <c r="AQ554" s="1">
        <v>0.8826589726</v>
      </c>
      <c r="AR554" s="1">
        <v>0.066739582</v>
      </c>
      <c r="AS554" s="1"/>
      <c r="AT554" s="26">
        <v>0.713114754098361</v>
      </c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21" t="s">
        <v>433</v>
      </c>
      <c r="BF554" s="21">
        <v>318.0</v>
      </c>
      <c r="BG554" s="21">
        <v>35.0</v>
      </c>
      <c r="BH554" s="26">
        <v>0.713114754098361</v>
      </c>
      <c r="BI554" s="27">
        <v>0.725</v>
      </c>
      <c r="BJ554" s="30">
        <f t="shared" si="11"/>
        <v>0.723670502</v>
      </c>
      <c r="BK554" s="36">
        <v>0.723277909738717</v>
      </c>
      <c r="BL554" s="31">
        <f t="shared" si="12"/>
        <v>-0.0003925922206</v>
      </c>
      <c r="BM554" s="1"/>
      <c r="BN554" s="31">
        <v>0.00146860224636969</v>
      </c>
      <c r="BO554" s="1"/>
      <c r="BP554" s="1"/>
      <c r="BQ554" s="1">
        <f t="shared" si="15"/>
        <v>553</v>
      </c>
      <c r="BR554" s="1">
        <f t="shared" si="13"/>
        <v>0.6818742293</v>
      </c>
      <c r="BS554" s="1">
        <v>0.6717557251908397</v>
      </c>
      <c r="BT554" s="1">
        <v>0.7816804407713499</v>
      </c>
      <c r="BU554" s="1">
        <v>0.7725837018319647</v>
      </c>
      <c r="BV554" s="1"/>
      <c r="BW554" s="1"/>
    </row>
    <row r="555" ht="12.0" customHeight="1">
      <c r="A555" s="39"/>
      <c r="B555" s="39"/>
      <c r="C555" s="3" t="s">
        <v>751</v>
      </c>
      <c r="D555" s="3">
        <v>781.0</v>
      </c>
      <c r="E555" s="24">
        <v>35.0</v>
      </c>
      <c r="F555" s="25">
        <v>8.0</v>
      </c>
      <c r="G555" s="24">
        <v>339.0</v>
      </c>
      <c r="H555" s="25">
        <v>42.0</v>
      </c>
      <c r="I555" s="26">
        <f t="shared" si="2"/>
        <v>0.8139534884</v>
      </c>
      <c r="J555" s="27">
        <f t="shared" si="3"/>
        <v>0.8897637795</v>
      </c>
      <c r="K555" s="28">
        <f t="shared" si="4"/>
        <v>0.8820754717</v>
      </c>
      <c r="L555" s="29">
        <f t="shared" si="5"/>
        <v>0.1816037736</v>
      </c>
      <c r="M555" s="10">
        <f t="shared" si="6"/>
        <v>8.860465116</v>
      </c>
      <c r="N555" s="30">
        <f t="shared" si="7"/>
        <v>0.8762493652</v>
      </c>
      <c r="O555" s="31">
        <f t="shared" si="8"/>
        <v>0.005826106539</v>
      </c>
      <c r="P555" s="32">
        <f t="shared" si="9"/>
        <v>0.8969379657</v>
      </c>
      <c r="Q555" s="33">
        <f t="shared" si="10"/>
        <v>-0.007174186174</v>
      </c>
      <c r="R555" s="1"/>
      <c r="S555" s="16">
        <v>0.8969379617165016</v>
      </c>
      <c r="T555" s="16">
        <v>0.889763779527559</v>
      </c>
      <c r="U555" s="16">
        <v>0.0014690476160215127</v>
      </c>
      <c r="V555" s="16">
        <v>0.0014750252845709966</v>
      </c>
      <c r="W555" s="1"/>
      <c r="X555" s="1"/>
      <c r="Y555" s="19"/>
      <c r="Z555" s="19"/>
      <c r="AA555" s="19"/>
      <c r="AB555" s="1"/>
      <c r="AC555" s="21" t="s">
        <v>752</v>
      </c>
      <c r="AD555" s="21">
        <v>882.0</v>
      </c>
      <c r="AE555" s="21">
        <v>35.0</v>
      </c>
      <c r="AF555" s="26">
        <v>0.713178294573643</v>
      </c>
      <c r="AG555" s="27">
        <v>0.834838709677419</v>
      </c>
      <c r="AH555" s="36">
        <v>0.817477876106195</v>
      </c>
      <c r="AI555" s="1">
        <f t="shared" si="55"/>
        <v>0.8142810689</v>
      </c>
      <c r="AJ555" s="1"/>
      <c r="AK555" s="1"/>
      <c r="AL555" s="1"/>
      <c r="AM555" s="1"/>
      <c r="AN555" s="1"/>
      <c r="AO555" s="1">
        <v>29.0</v>
      </c>
      <c r="AP555" s="16">
        <v>0.5908</v>
      </c>
      <c r="AQ555" s="1">
        <v>0.85837334</v>
      </c>
      <c r="AR555" s="1">
        <v>0.08490054</v>
      </c>
      <c r="AS555" s="1"/>
      <c r="AT555" s="26">
        <v>0.713178294573643</v>
      </c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21" t="s">
        <v>752</v>
      </c>
      <c r="BF555" s="21">
        <v>882.0</v>
      </c>
      <c r="BG555" s="21">
        <v>35.0</v>
      </c>
      <c r="BH555" s="26">
        <v>0.713178294573643</v>
      </c>
      <c r="BI555" s="27">
        <v>0.834838709677419</v>
      </c>
      <c r="BJ555" s="30">
        <f t="shared" si="11"/>
        <v>0.8150278068</v>
      </c>
      <c r="BK555" s="36">
        <v>0.817477876106195</v>
      </c>
      <c r="BL555" s="31">
        <f t="shared" si="12"/>
        <v>0.002450069315</v>
      </c>
      <c r="BM555" s="1"/>
      <c r="BN555" s="31">
        <v>0.00146904761602151</v>
      </c>
      <c r="BO555" s="1"/>
      <c r="BP555" s="1"/>
      <c r="BQ555" s="1">
        <f t="shared" si="15"/>
        <v>554</v>
      </c>
      <c r="BR555" s="1">
        <f t="shared" si="13"/>
        <v>0.683107275</v>
      </c>
      <c r="BS555" s="1">
        <v>0.7575757575757576</v>
      </c>
      <c r="BT555" s="1">
        <v>0.7755102040816326</v>
      </c>
      <c r="BU555" s="1">
        <v>0.7733812949640287</v>
      </c>
      <c r="BV555" s="1"/>
      <c r="BW555" s="1"/>
    </row>
    <row r="556" ht="12.0" customHeight="1">
      <c r="A556" s="39"/>
      <c r="B556" s="39"/>
      <c r="C556" s="3" t="s">
        <v>753</v>
      </c>
      <c r="D556" s="3">
        <v>782.0</v>
      </c>
      <c r="E556" s="24">
        <v>103.0</v>
      </c>
      <c r="F556" s="25">
        <v>16.0</v>
      </c>
      <c r="G556" s="24">
        <v>1439.0</v>
      </c>
      <c r="H556" s="25">
        <v>87.0</v>
      </c>
      <c r="I556" s="26">
        <f t="shared" si="2"/>
        <v>0.8655462185</v>
      </c>
      <c r="J556" s="27">
        <f t="shared" si="3"/>
        <v>0.9429882045</v>
      </c>
      <c r="K556" s="28">
        <f t="shared" si="4"/>
        <v>0.9373860182</v>
      </c>
      <c r="L556" s="29">
        <f t="shared" si="5"/>
        <v>0.1155015198</v>
      </c>
      <c r="M556" s="10">
        <f t="shared" si="6"/>
        <v>12.82352941</v>
      </c>
      <c r="N556" s="30">
        <f t="shared" si="7"/>
        <v>0.9283277303</v>
      </c>
      <c r="O556" s="31">
        <f t="shared" si="8"/>
        <v>0.009058287952</v>
      </c>
      <c r="P556" s="32">
        <f t="shared" si="9"/>
        <v>0.9542816445</v>
      </c>
      <c r="Q556" s="33">
        <f t="shared" si="10"/>
        <v>-0.01129344005</v>
      </c>
      <c r="R556" s="1"/>
      <c r="S556" s="16">
        <v>0.9542816399484929</v>
      </c>
      <c r="T556" s="16">
        <v>0.9429882044560943</v>
      </c>
      <c r="U556" s="16">
        <v>0.0015057396877463658</v>
      </c>
      <c r="V556" s="16">
        <v>0.0014942767779277943</v>
      </c>
      <c r="W556" s="1"/>
      <c r="X556" s="1"/>
      <c r="Y556" s="19"/>
      <c r="Z556" s="19"/>
      <c r="AA556" s="19"/>
      <c r="AB556" s="1"/>
      <c r="AC556" s="21" t="s">
        <v>754</v>
      </c>
      <c r="AD556" s="21">
        <v>923.0</v>
      </c>
      <c r="AE556" s="21">
        <v>35.0</v>
      </c>
      <c r="AF556" s="26">
        <v>0.713656387665198</v>
      </c>
      <c r="AG556" s="27">
        <v>0.774231678486998</v>
      </c>
      <c r="AH556" s="36">
        <v>0.761416589002796</v>
      </c>
      <c r="AI556" s="1">
        <f t="shared" si="55"/>
        <v>0.7627681512</v>
      </c>
      <c r="AJ556" s="1"/>
      <c r="AK556" s="1"/>
      <c r="AL556" s="1"/>
      <c r="AM556" s="1"/>
      <c r="AN556" s="1"/>
      <c r="AO556" s="1">
        <v>30.0</v>
      </c>
      <c r="AP556" s="16">
        <v>0.6093</v>
      </c>
      <c r="AQ556" s="1">
        <v>0.8355107622</v>
      </c>
      <c r="AR556" s="1">
        <v>0.10132381</v>
      </c>
      <c r="AS556" s="1"/>
      <c r="AT556" s="26">
        <v>0.713656387665198</v>
      </c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21" t="s">
        <v>754</v>
      </c>
      <c r="BF556" s="21">
        <v>923.0</v>
      </c>
      <c r="BG556" s="21">
        <v>35.0</v>
      </c>
      <c r="BH556" s="26">
        <v>0.713656387665198</v>
      </c>
      <c r="BI556" s="27">
        <v>0.774231678486998</v>
      </c>
      <c r="BJ556" s="30">
        <f t="shared" si="11"/>
        <v>0.7647001005</v>
      </c>
      <c r="BK556" s="36">
        <v>0.761416589002796</v>
      </c>
      <c r="BL556" s="31">
        <f t="shared" si="12"/>
        <v>-0.003283511481</v>
      </c>
      <c r="BM556" s="1"/>
      <c r="BN556" s="31">
        <v>0.00150573968774637</v>
      </c>
      <c r="BO556" s="1"/>
      <c r="BP556" s="1"/>
      <c r="BQ556" s="1">
        <f t="shared" si="15"/>
        <v>555</v>
      </c>
      <c r="BR556" s="1">
        <f t="shared" si="13"/>
        <v>0.6843403206</v>
      </c>
      <c r="BS556" s="1">
        <v>0.7307692307692307</v>
      </c>
      <c r="BT556" s="1">
        <v>0.7868525896414342</v>
      </c>
      <c r="BU556" s="1">
        <v>0.7735562310030395</v>
      </c>
      <c r="BV556" s="1"/>
      <c r="BW556" s="1"/>
    </row>
    <row r="557" ht="12.0" customHeight="1">
      <c r="A557" s="39"/>
      <c r="B557" s="39"/>
      <c r="C557" s="3" t="s">
        <v>549</v>
      </c>
      <c r="D557" s="3">
        <v>783.0</v>
      </c>
      <c r="E557" s="24">
        <v>3.0</v>
      </c>
      <c r="F557" s="25">
        <v>2.0</v>
      </c>
      <c r="G557" s="24">
        <v>21.0</v>
      </c>
      <c r="H557" s="25">
        <v>8.0</v>
      </c>
      <c r="I557" s="26">
        <f t="shared" si="2"/>
        <v>0.6</v>
      </c>
      <c r="J557" s="27">
        <f t="shared" si="3"/>
        <v>0.724137931</v>
      </c>
      <c r="K557" s="28">
        <f t="shared" si="4"/>
        <v>0.7058823529</v>
      </c>
      <c r="L557" s="29">
        <f t="shared" si="5"/>
        <v>0.3235294118</v>
      </c>
      <c r="M557" s="10">
        <f t="shared" si="6"/>
        <v>5.8</v>
      </c>
      <c r="N557" s="30">
        <f t="shared" si="7"/>
        <v>0.7062768883</v>
      </c>
      <c r="O557" s="31">
        <f t="shared" si="8"/>
        <v>-0.0003945353848</v>
      </c>
      <c r="P557" s="32">
        <f t="shared" si="9"/>
        <v>0.7236757293</v>
      </c>
      <c r="Q557" s="33">
        <f t="shared" si="10"/>
        <v>0.0004622017161</v>
      </c>
      <c r="R557" s="1"/>
      <c r="S557" s="16">
        <v>0.7236757272584425</v>
      </c>
      <c r="T557" s="16">
        <v>0.7241379310344828</v>
      </c>
      <c r="U557" s="16">
        <v>0.0015250324318443198</v>
      </c>
      <c r="V557" s="16">
        <v>0.0014966627234378471</v>
      </c>
      <c r="W557" s="1"/>
      <c r="X557" s="1"/>
      <c r="Y557" s="19"/>
      <c r="Z557" s="19"/>
      <c r="AA557" s="19"/>
      <c r="AB557" s="1"/>
      <c r="AC557" s="21" t="s">
        <v>755</v>
      </c>
      <c r="AD557" s="21">
        <v>861.0</v>
      </c>
      <c r="AE557" s="21">
        <v>35.0</v>
      </c>
      <c r="AF557" s="26">
        <v>0.714285714285714</v>
      </c>
      <c r="AG557" s="27">
        <v>0.623287671232877</v>
      </c>
      <c r="AH557" s="36">
        <v>0.63125</v>
      </c>
      <c r="AI557" s="1">
        <f t="shared" si="55"/>
        <v>0.6344733632</v>
      </c>
      <c r="AJ557" s="1"/>
      <c r="AK557" s="1"/>
      <c r="AL557" s="1"/>
      <c r="AM557" s="1"/>
      <c r="AN557" s="1"/>
      <c r="AO557" s="1">
        <v>31.0</v>
      </c>
      <c r="AP557" s="16">
        <v>0.6286</v>
      </c>
      <c r="AQ557" s="1">
        <v>0.83970785</v>
      </c>
      <c r="AR557" s="1">
        <v>0.10059418</v>
      </c>
      <c r="AS557" s="1"/>
      <c r="AT557" s="26">
        <v>0.714285714285714</v>
      </c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21" t="s">
        <v>755</v>
      </c>
      <c r="BF557" s="21">
        <v>861.0</v>
      </c>
      <c r="BG557" s="21">
        <v>35.0</v>
      </c>
      <c r="BH557" s="26">
        <v>0.714285714285714</v>
      </c>
      <c r="BI557" s="27">
        <v>0.623287671232877</v>
      </c>
      <c r="BJ557" s="30">
        <f t="shared" si="11"/>
        <v>0.6393007548</v>
      </c>
      <c r="BK557" s="36">
        <v>0.63125</v>
      </c>
      <c r="BL557" s="31">
        <f t="shared" si="12"/>
        <v>-0.008050754791</v>
      </c>
      <c r="BM557" s="1"/>
      <c r="BN557" s="31">
        <v>0.00152503243184432</v>
      </c>
      <c r="BO557" s="1"/>
      <c r="BP557" s="1"/>
      <c r="BQ557" s="1">
        <f t="shared" si="15"/>
        <v>556</v>
      </c>
      <c r="BR557" s="1">
        <f t="shared" si="13"/>
        <v>0.6855733662</v>
      </c>
      <c r="BS557" s="1">
        <v>0.9166666666666666</v>
      </c>
      <c r="BT557" s="1">
        <v>0.7142857142857143</v>
      </c>
      <c r="BU557" s="1">
        <v>0.775</v>
      </c>
      <c r="BV557" s="1"/>
      <c r="BW557" s="1"/>
    </row>
    <row r="558" ht="12.0" customHeight="1">
      <c r="A558" s="39"/>
      <c r="B558" s="39"/>
      <c r="C558" s="3" t="s">
        <v>687</v>
      </c>
      <c r="D558" s="3">
        <v>784.0</v>
      </c>
      <c r="E558" s="24">
        <v>20.0</v>
      </c>
      <c r="F558" s="25">
        <v>10.0</v>
      </c>
      <c r="G558" s="24">
        <v>326.0</v>
      </c>
      <c r="H558" s="25">
        <v>29.0</v>
      </c>
      <c r="I558" s="26">
        <f t="shared" si="2"/>
        <v>0.6666666667</v>
      </c>
      <c r="J558" s="27">
        <f t="shared" si="3"/>
        <v>0.9183098592</v>
      </c>
      <c r="K558" s="28">
        <f t="shared" si="4"/>
        <v>0.8987012987</v>
      </c>
      <c r="L558" s="29">
        <f t="shared" si="5"/>
        <v>0.1272727273</v>
      </c>
      <c r="M558" s="10">
        <f t="shared" si="6"/>
        <v>11.83333333</v>
      </c>
      <c r="N558" s="30">
        <f t="shared" si="7"/>
        <v>0.8787761173</v>
      </c>
      <c r="O558" s="31">
        <f t="shared" si="8"/>
        <v>0.01992518143</v>
      </c>
      <c r="P558" s="32">
        <f t="shared" si="9"/>
        <v>0.9420115024</v>
      </c>
      <c r="Q558" s="33">
        <f t="shared" si="10"/>
        <v>-0.02370164326</v>
      </c>
      <c r="R558" s="1"/>
      <c r="S558" s="16">
        <v>0.9420114998323234</v>
      </c>
      <c r="T558" s="16">
        <v>0.9183098591549296</v>
      </c>
      <c r="U558" s="16">
        <v>0.0015646567799716404</v>
      </c>
      <c r="V558" s="16">
        <v>0.0015008973740922027</v>
      </c>
      <c r="W558" s="1"/>
      <c r="X558" s="1"/>
      <c r="Y558" s="19"/>
      <c r="Z558" s="19"/>
      <c r="AA558" s="19"/>
      <c r="AB558" s="1"/>
      <c r="AC558" s="21" t="s">
        <v>133</v>
      </c>
      <c r="AD558" s="21">
        <v>57.0</v>
      </c>
      <c r="AE558" s="21">
        <v>35.0</v>
      </c>
      <c r="AF558" s="26">
        <v>0.714285714285714</v>
      </c>
      <c r="AG558" s="27">
        <v>0.660194174757282</v>
      </c>
      <c r="AH558" s="36">
        <v>0.663636363636364</v>
      </c>
      <c r="AI558" s="1">
        <f t="shared" si="55"/>
        <v>0.6658420285</v>
      </c>
      <c r="AJ558" s="1"/>
      <c r="AK558" s="1"/>
      <c r="AL558" s="1"/>
      <c r="AM558" s="1"/>
      <c r="AN558" s="1"/>
      <c r="AO558" s="1">
        <v>32.0</v>
      </c>
      <c r="AP558" s="16">
        <v>0.6517</v>
      </c>
      <c r="AQ558" s="1">
        <v>0.8428365542</v>
      </c>
      <c r="AR558" s="1">
        <v>0.1027324529</v>
      </c>
      <c r="AS558" s="1"/>
      <c r="AT558" s="26">
        <v>0.714285714285714</v>
      </c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21" t="s">
        <v>133</v>
      </c>
      <c r="BF558" s="21">
        <v>57.0</v>
      </c>
      <c r="BG558" s="21">
        <v>35.0</v>
      </c>
      <c r="BH558" s="26">
        <v>0.714285714285714</v>
      </c>
      <c r="BI558" s="27">
        <v>0.660194174757282</v>
      </c>
      <c r="BJ558" s="30">
        <f t="shared" si="11"/>
        <v>0.6699858763</v>
      </c>
      <c r="BK558" s="36">
        <v>0.663636363636364</v>
      </c>
      <c r="BL558" s="31">
        <f t="shared" si="12"/>
        <v>-0.006349512656</v>
      </c>
      <c r="BM558" s="1"/>
      <c r="BN558" s="31">
        <v>0.00156465677997164</v>
      </c>
      <c r="BO558" s="1"/>
      <c r="BP558" s="1"/>
      <c r="BQ558" s="1">
        <f t="shared" si="15"/>
        <v>557</v>
      </c>
      <c r="BR558" s="1">
        <f t="shared" si="13"/>
        <v>0.6868064118</v>
      </c>
      <c r="BS558" s="1">
        <v>0.7291666666666666</v>
      </c>
      <c r="BT558" s="1">
        <v>0.7896103896103897</v>
      </c>
      <c r="BU558" s="1">
        <v>0.7775467775467776</v>
      </c>
      <c r="BV558" s="1"/>
      <c r="BW558" s="1"/>
    </row>
    <row r="559" ht="12.0" customHeight="1">
      <c r="A559" s="39"/>
      <c r="B559" s="39"/>
      <c r="C559" s="3" t="s">
        <v>565</v>
      </c>
      <c r="D559" s="3">
        <v>785.0</v>
      </c>
      <c r="E559" s="24">
        <v>19.0</v>
      </c>
      <c r="F559" s="25">
        <v>12.0</v>
      </c>
      <c r="G559" s="24">
        <v>84.0</v>
      </c>
      <c r="H559" s="25">
        <v>42.0</v>
      </c>
      <c r="I559" s="26">
        <f t="shared" si="2"/>
        <v>0.6129032258</v>
      </c>
      <c r="J559" s="27">
        <f t="shared" si="3"/>
        <v>0.6666666667</v>
      </c>
      <c r="K559" s="28">
        <f t="shared" si="4"/>
        <v>0.6560509554</v>
      </c>
      <c r="L559" s="29">
        <f t="shared" si="5"/>
        <v>0.3885350318</v>
      </c>
      <c r="M559" s="10">
        <f t="shared" si="6"/>
        <v>4.064516129</v>
      </c>
      <c r="N559" s="30">
        <f t="shared" si="7"/>
        <v>0.6590303574</v>
      </c>
      <c r="O559" s="31">
        <f t="shared" si="8"/>
        <v>-0.002979401999</v>
      </c>
      <c r="P559" s="32">
        <f t="shared" si="9"/>
        <v>0.6631660048</v>
      </c>
      <c r="Q559" s="33">
        <f t="shared" si="10"/>
        <v>0.00350066184</v>
      </c>
      <c r="R559" s="1"/>
      <c r="S559" s="16">
        <v>0.6631660026710685</v>
      </c>
      <c r="T559" s="16">
        <v>0.6666666666666666</v>
      </c>
      <c r="U559" s="16">
        <v>0.0015670999223696969</v>
      </c>
      <c r="V559" s="16">
        <v>0.0015065249404739856</v>
      </c>
      <c r="W559" s="1"/>
      <c r="X559" s="1"/>
      <c r="Y559" s="19"/>
      <c r="Z559" s="19"/>
      <c r="AA559" s="19"/>
      <c r="AB559" s="1"/>
      <c r="AC559" s="21" t="s">
        <v>682</v>
      </c>
      <c r="AD559" s="21">
        <v>672.0</v>
      </c>
      <c r="AE559" s="21">
        <v>35.0</v>
      </c>
      <c r="AF559" s="26">
        <v>0.714285714285714</v>
      </c>
      <c r="AG559" s="27">
        <v>0.82391713747646</v>
      </c>
      <c r="AH559" s="36">
        <v>0.813163481953291</v>
      </c>
      <c r="AI559" s="1">
        <f t="shared" si="55"/>
        <v>0.8049982838</v>
      </c>
      <c r="AJ559" s="1"/>
      <c r="AK559" s="1"/>
      <c r="AL559" s="1"/>
      <c r="AM559" s="1"/>
      <c r="AN559" s="1"/>
      <c r="AO559" s="1">
        <v>33.0</v>
      </c>
      <c r="AP559" s="16">
        <v>0.6691</v>
      </c>
      <c r="AQ559" s="1">
        <v>0.839758711</v>
      </c>
      <c r="AR559" s="1">
        <v>0.1062267003</v>
      </c>
      <c r="AS559" s="1"/>
      <c r="AT559" s="26">
        <v>0.714285714285714</v>
      </c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21" t="s">
        <v>682</v>
      </c>
      <c r="BF559" s="21">
        <v>672.0</v>
      </c>
      <c r="BG559" s="21">
        <v>35.0</v>
      </c>
      <c r="BH559" s="26">
        <v>0.714285714285714</v>
      </c>
      <c r="BI559" s="27">
        <v>0.82391713747646</v>
      </c>
      <c r="BJ559" s="30">
        <f t="shared" si="11"/>
        <v>0.8061098253</v>
      </c>
      <c r="BK559" s="36">
        <v>0.813163481953291</v>
      </c>
      <c r="BL559" s="31">
        <f t="shared" si="12"/>
        <v>0.007053656657</v>
      </c>
      <c r="BM559" s="1"/>
      <c r="BN559" s="31">
        <v>0.0015670999223697</v>
      </c>
      <c r="BO559" s="1"/>
      <c r="BP559" s="1"/>
      <c r="BQ559" s="1">
        <f t="shared" si="15"/>
        <v>558</v>
      </c>
      <c r="BR559" s="1">
        <f t="shared" si="13"/>
        <v>0.6880394575</v>
      </c>
      <c r="BS559" s="1">
        <v>0.8</v>
      </c>
      <c r="BT559" s="1">
        <v>0.7727272727272727</v>
      </c>
      <c r="BU559" s="1">
        <v>0.7777777777777778</v>
      </c>
      <c r="BV559" s="1"/>
      <c r="BW559" s="1"/>
    </row>
    <row r="560" ht="12.0" customHeight="1">
      <c r="A560" s="39"/>
      <c r="B560" s="39"/>
      <c r="C560" s="3" t="s">
        <v>756</v>
      </c>
      <c r="D560" s="3">
        <v>786.0</v>
      </c>
      <c r="E560" s="24">
        <v>55.0</v>
      </c>
      <c r="F560" s="25">
        <v>15.0</v>
      </c>
      <c r="G560" s="24">
        <v>757.0</v>
      </c>
      <c r="H560" s="25">
        <v>106.0</v>
      </c>
      <c r="I560" s="26">
        <f t="shared" si="2"/>
        <v>0.7857142857</v>
      </c>
      <c r="J560" s="27">
        <f t="shared" si="3"/>
        <v>0.8771726535</v>
      </c>
      <c r="K560" s="28">
        <f t="shared" si="4"/>
        <v>0.8703108253</v>
      </c>
      <c r="L560" s="29">
        <f t="shared" si="5"/>
        <v>0.1725616292</v>
      </c>
      <c r="M560" s="10">
        <f t="shared" si="6"/>
        <v>12.32857143</v>
      </c>
      <c r="N560" s="30">
        <f t="shared" si="7"/>
        <v>0.8612269396</v>
      </c>
      <c r="O560" s="31">
        <f t="shared" si="8"/>
        <v>0.009083885719</v>
      </c>
      <c r="P560" s="32">
        <f t="shared" si="9"/>
        <v>0.8882834695</v>
      </c>
      <c r="Q560" s="33">
        <f t="shared" si="10"/>
        <v>-0.01111081601</v>
      </c>
      <c r="R560" s="1"/>
      <c r="S560" s="16">
        <v>0.8882834658577552</v>
      </c>
      <c r="T560" s="16">
        <v>0.8771726535341831</v>
      </c>
      <c r="U560" s="16">
        <v>0.0016080061410954638</v>
      </c>
      <c r="V560" s="16">
        <v>0.0015218731127413232</v>
      </c>
      <c r="W560" s="1"/>
      <c r="X560" s="1"/>
      <c r="Y560" s="19"/>
      <c r="Z560" s="19"/>
      <c r="AA560" s="19"/>
      <c r="AB560" s="1"/>
      <c r="AC560" s="21" t="s">
        <v>260</v>
      </c>
      <c r="AD560" s="21">
        <v>144.0</v>
      </c>
      <c r="AE560" s="21">
        <v>35.0</v>
      </c>
      <c r="AF560" s="26">
        <v>0.714285714285714</v>
      </c>
      <c r="AG560" s="27">
        <v>0.864661654135338</v>
      </c>
      <c r="AH560" s="36">
        <v>0.844155844155844</v>
      </c>
      <c r="AI560" s="1">
        <f t="shared" si="55"/>
        <v>0.8396290665</v>
      </c>
      <c r="AJ560" s="1"/>
      <c r="AK560" s="1"/>
      <c r="AL560" s="1"/>
      <c r="AM560" s="1"/>
      <c r="AN560" s="1"/>
      <c r="AO560" s="1">
        <v>34.0</v>
      </c>
      <c r="AP560" s="16">
        <v>0.6881</v>
      </c>
      <c r="AQ560" s="1">
        <v>0.8470804206</v>
      </c>
      <c r="AR560" s="1">
        <v>0.10508365</v>
      </c>
      <c r="AS560" s="1"/>
      <c r="AT560" s="26">
        <v>0.714285714285714</v>
      </c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21" t="s">
        <v>260</v>
      </c>
      <c r="BF560" s="21">
        <v>144.0</v>
      </c>
      <c r="BG560" s="21">
        <v>35.0</v>
      </c>
      <c r="BH560" s="26">
        <v>0.714285714285714</v>
      </c>
      <c r="BI560" s="27">
        <v>0.864661654135338</v>
      </c>
      <c r="BJ560" s="30">
        <f t="shared" si="11"/>
        <v>0.8399859806</v>
      </c>
      <c r="BK560" s="36">
        <v>0.844155844155844</v>
      </c>
      <c r="BL560" s="31">
        <f t="shared" si="12"/>
        <v>0.004169863581</v>
      </c>
      <c r="BM560" s="1"/>
      <c r="BN560" s="31">
        <v>0.00160800614109535</v>
      </c>
      <c r="BO560" s="1"/>
      <c r="BP560" s="1"/>
      <c r="BQ560" s="1">
        <f t="shared" si="15"/>
        <v>559</v>
      </c>
      <c r="BR560" s="1">
        <f t="shared" si="13"/>
        <v>0.6892725031</v>
      </c>
      <c r="BS560" s="1">
        <v>0.851063829787234</v>
      </c>
      <c r="BT560" s="1">
        <v>0.7619047619047619</v>
      </c>
      <c r="BU560" s="1">
        <v>0.7782101167315175</v>
      </c>
      <c r="BV560" s="1"/>
      <c r="BW560" s="1"/>
    </row>
    <row r="561" ht="12.0" customHeight="1">
      <c r="A561" s="39"/>
      <c r="B561" s="39"/>
      <c r="C561" s="3" t="s">
        <v>458</v>
      </c>
      <c r="D561" s="3">
        <v>788.0</v>
      </c>
      <c r="E561" s="24">
        <v>180.0</v>
      </c>
      <c r="F561" s="25">
        <v>155.0</v>
      </c>
      <c r="G561" s="24">
        <v>1298.0</v>
      </c>
      <c r="H561" s="25">
        <v>718.0</v>
      </c>
      <c r="I561" s="26">
        <f t="shared" si="2"/>
        <v>0.5373134328</v>
      </c>
      <c r="J561" s="27">
        <f t="shared" si="3"/>
        <v>0.6438492063</v>
      </c>
      <c r="K561" s="28">
        <f t="shared" si="4"/>
        <v>0.6286686516</v>
      </c>
      <c r="L561" s="29">
        <f t="shared" si="5"/>
        <v>0.3819651212</v>
      </c>
      <c r="M561" s="10">
        <f t="shared" si="6"/>
        <v>6.017910448</v>
      </c>
      <c r="N561" s="30">
        <f t="shared" si="7"/>
        <v>0.6295291569</v>
      </c>
      <c r="O561" s="31">
        <f t="shared" si="8"/>
        <v>-0.0008605052248</v>
      </c>
      <c r="P561" s="32">
        <f t="shared" si="9"/>
        <v>0.6428552773</v>
      </c>
      <c r="Q561" s="33">
        <f t="shared" si="10"/>
        <v>0.0009939290774</v>
      </c>
      <c r="R561" s="1"/>
      <c r="S561" s="16">
        <v>0.6428552756430016</v>
      </c>
      <c r="T561" s="16">
        <v>0.6438492063492064</v>
      </c>
      <c r="U561" s="16">
        <v>0.0016236512313770324</v>
      </c>
      <c r="V561" s="16">
        <v>0.001528251594454355</v>
      </c>
      <c r="W561" s="1"/>
      <c r="X561" s="1"/>
      <c r="Y561" s="19"/>
      <c r="Z561" s="19"/>
      <c r="AA561" s="19"/>
      <c r="AB561" s="1"/>
      <c r="AC561" s="21" t="s">
        <v>757</v>
      </c>
      <c r="AD561" s="21">
        <v>859.0</v>
      </c>
      <c r="AE561" s="21">
        <v>35.0</v>
      </c>
      <c r="AF561" s="26">
        <v>0.715789473684211</v>
      </c>
      <c r="AG561" s="27">
        <v>0.694711538461538</v>
      </c>
      <c r="AH561" s="36">
        <v>0.698630136986301</v>
      </c>
      <c r="AI561" s="1">
        <f t="shared" si="55"/>
        <v>0.6951800456</v>
      </c>
      <c r="AJ561" s="1"/>
      <c r="AK561" s="1"/>
      <c r="AL561" s="1"/>
      <c r="AM561" s="1"/>
      <c r="AN561" s="1"/>
      <c r="AO561" s="1">
        <v>35.0</v>
      </c>
      <c r="AP561" s="40">
        <v>0.7089</v>
      </c>
      <c r="AQ561" s="1">
        <v>0.8499492515</v>
      </c>
      <c r="AR561" s="1">
        <v>0.1047103076</v>
      </c>
      <c r="AS561" s="1"/>
      <c r="AT561" s="26">
        <v>0.715789473684211</v>
      </c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21" t="s">
        <v>757</v>
      </c>
      <c r="BF561" s="21">
        <v>859.0</v>
      </c>
      <c r="BG561" s="21">
        <v>35.0</v>
      </c>
      <c r="BH561" s="26">
        <v>0.715789473684211</v>
      </c>
      <c r="BI561" s="27">
        <v>0.694711538461538</v>
      </c>
      <c r="BJ561" s="30">
        <f t="shared" si="11"/>
        <v>0.6989468851</v>
      </c>
      <c r="BK561" s="36">
        <v>0.698630136986301</v>
      </c>
      <c r="BL561" s="31">
        <f t="shared" si="12"/>
        <v>-0.0003167480884</v>
      </c>
      <c r="BM561" s="1"/>
      <c r="BN561" s="31">
        <v>0.00162365123137703</v>
      </c>
      <c r="BO561" s="1"/>
      <c r="BP561" s="1"/>
      <c r="BQ561" s="1">
        <f t="shared" si="15"/>
        <v>560</v>
      </c>
      <c r="BR561" s="1">
        <f t="shared" si="13"/>
        <v>0.6905055487</v>
      </c>
      <c r="BS561" s="1">
        <v>0.6979166666666666</v>
      </c>
      <c r="BT561" s="1">
        <v>0.7933962264150943</v>
      </c>
      <c r="BU561" s="1">
        <v>0.7787539936102237</v>
      </c>
      <c r="BV561" s="1"/>
      <c r="BW561" s="1"/>
    </row>
    <row r="562" ht="12.0" customHeight="1">
      <c r="A562" s="39"/>
      <c r="B562" s="39"/>
      <c r="C562" s="3" t="s">
        <v>627</v>
      </c>
      <c r="D562" s="3">
        <v>790.0</v>
      </c>
      <c r="E562" s="24">
        <v>39.0</v>
      </c>
      <c r="F562" s="25">
        <v>22.0</v>
      </c>
      <c r="G562" s="24">
        <v>231.0</v>
      </c>
      <c r="H562" s="25">
        <v>135.0</v>
      </c>
      <c r="I562" s="26">
        <f t="shared" si="2"/>
        <v>0.6393442623</v>
      </c>
      <c r="J562" s="27">
        <f t="shared" si="3"/>
        <v>0.631147541</v>
      </c>
      <c r="K562" s="28">
        <f t="shared" si="4"/>
        <v>0.6323185012</v>
      </c>
      <c r="L562" s="29">
        <f t="shared" si="5"/>
        <v>0.4074941452</v>
      </c>
      <c r="M562" s="10">
        <f t="shared" si="6"/>
        <v>6</v>
      </c>
      <c r="N562" s="30">
        <f t="shared" si="7"/>
        <v>0.6328825625</v>
      </c>
      <c r="O562" s="31">
        <f t="shared" si="8"/>
        <v>-0.0005640613623</v>
      </c>
      <c r="P562" s="32">
        <f t="shared" si="9"/>
        <v>0.6304807759</v>
      </c>
      <c r="Q562" s="33">
        <f t="shared" si="10"/>
        <v>0.0006667650395</v>
      </c>
      <c r="R562" s="1"/>
      <c r="S562" s="16">
        <v>0.6304807735839684</v>
      </c>
      <c r="T562" s="16">
        <v>0.6311475409836066</v>
      </c>
      <c r="U562" s="16">
        <v>0.0016265440105320828</v>
      </c>
      <c r="V562" s="16">
        <v>0.0015556512997783045</v>
      </c>
      <c r="W562" s="1"/>
      <c r="X562" s="1"/>
      <c r="Y562" s="19"/>
      <c r="Z562" s="19"/>
      <c r="AA562" s="19"/>
      <c r="AB562" s="1"/>
      <c r="AC562" s="21" t="s">
        <v>189</v>
      </c>
      <c r="AD562" s="21">
        <v>94.0</v>
      </c>
      <c r="AE562" s="21">
        <v>35.0</v>
      </c>
      <c r="AF562" s="26">
        <v>0.715846994535519</v>
      </c>
      <c r="AG562" s="27">
        <v>0.814911366006256</v>
      </c>
      <c r="AH562" s="36">
        <v>0.806282722513089</v>
      </c>
      <c r="AI562" s="1">
        <f t="shared" si="55"/>
        <v>0.7973438325</v>
      </c>
      <c r="AJ562" s="1"/>
      <c r="AK562" s="1"/>
      <c r="AL562" s="1"/>
      <c r="AM562" s="1"/>
      <c r="AN562" s="1"/>
      <c r="AO562" s="1"/>
      <c r="AP562" s="1"/>
      <c r="AQ562" s="1"/>
      <c r="AR562" s="1"/>
      <c r="AS562" s="26">
        <v>0.725</v>
      </c>
      <c r="AT562" s="26">
        <v>0.715846994535519</v>
      </c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21" t="s">
        <v>189</v>
      </c>
      <c r="BF562" s="21">
        <v>94.0</v>
      </c>
      <c r="BG562" s="21">
        <v>35.0</v>
      </c>
      <c r="BH562" s="26">
        <v>0.715846994535519</v>
      </c>
      <c r="BI562" s="27">
        <v>0.814911366006256</v>
      </c>
      <c r="BJ562" s="30">
        <f t="shared" si="11"/>
        <v>0.798858098</v>
      </c>
      <c r="BK562" s="36">
        <v>0.806282722513089</v>
      </c>
      <c r="BL562" s="31">
        <f t="shared" si="12"/>
        <v>0.007424624514</v>
      </c>
      <c r="BM562" s="1"/>
      <c r="BN562" s="31">
        <v>0.00162654401053208</v>
      </c>
      <c r="BO562" s="1"/>
      <c r="BP562" s="1"/>
      <c r="BQ562" s="1">
        <f t="shared" si="15"/>
        <v>561</v>
      </c>
      <c r="BR562" s="1">
        <f t="shared" si="13"/>
        <v>0.6917385943</v>
      </c>
      <c r="BS562" s="1">
        <v>0.6937984496124031</v>
      </c>
      <c r="BT562" s="1">
        <v>0.7874357961280126</v>
      </c>
      <c r="BU562" s="1">
        <v>0.7787737540337039</v>
      </c>
      <c r="BV562" s="1"/>
      <c r="BW562" s="1"/>
    </row>
    <row r="563" ht="12.0" customHeight="1">
      <c r="A563" s="39"/>
      <c r="B563" s="39"/>
      <c r="C563" s="3" t="s">
        <v>443</v>
      </c>
      <c r="D563" s="3">
        <v>791.0</v>
      </c>
      <c r="E563" s="24">
        <v>235.0</v>
      </c>
      <c r="F563" s="25">
        <v>221.0</v>
      </c>
      <c r="G563" s="24">
        <v>1240.0</v>
      </c>
      <c r="H563" s="25">
        <v>858.0</v>
      </c>
      <c r="I563" s="26">
        <f t="shared" si="2"/>
        <v>0.5153508772</v>
      </c>
      <c r="J563" s="27">
        <f t="shared" si="3"/>
        <v>0.5910390848</v>
      </c>
      <c r="K563" s="28">
        <f t="shared" si="4"/>
        <v>0.5775254503</v>
      </c>
      <c r="L563" s="29">
        <f t="shared" si="5"/>
        <v>0.4279561472</v>
      </c>
      <c r="M563" s="10">
        <f t="shared" si="6"/>
        <v>4.600877193</v>
      </c>
      <c r="N563" s="30">
        <f t="shared" si="7"/>
        <v>0.5810438855</v>
      </c>
      <c r="O563" s="31">
        <f t="shared" si="8"/>
        <v>-0.003518435225</v>
      </c>
      <c r="P563" s="32">
        <f t="shared" si="9"/>
        <v>0.5869950084</v>
      </c>
      <c r="Q563" s="33">
        <f t="shared" si="10"/>
        <v>0.004044076481</v>
      </c>
      <c r="R563" s="1"/>
      <c r="S563" s="16">
        <v>0.5869950068702162</v>
      </c>
      <c r="T563" s="16">
        <v>0.5910390848427073</v>
      </c>
      <c r="U563" s="16">
        <v>0.001626963567349593</v>
      </c>
      <c r="V563" s="16">
        <v>0.0015735928780976627</v>
      </c>
      <c r="W563" s="1"/>
      <c r="X563" s="1"/>
      <c r="Y563" s="19"/>
      <c r="Z563" s="19"/>
      <c r="AA563" s="19"/>
      <c r="AB563" s="1"/>
      <c r="AC563" s="21" t="s">
        <v>758</v>
      </c>
      <c r="AD563" s="21">
        <v>843.0</v>
      </c>
      <c r="AE563" s="21">
        <v>35.0</v>
      </c>
      <c r="AF563" s="26">
        <v>0.715976331360947</v>
      </c>
      <c r="AG563" s="27">
        <v>0.7997997997998</v>
      </c>
      <c r="AH563" s="36">
        <v>0.787671232876712</v>
      </c>
      <c r="AI563" s="1">
        <f t="shared" si="55"/>
        <v>0.7844997639</v>
      </c>
      <c r="AJ563" s="1"/>
      <c r="AK563" s="1"/>
      <c r="AL563" s="1"/>
      <c r="AM563" s="1"/>
      <c r="AN563" s="1"/>
      <c r="AO563" s="1"/>
      <c r="AP563" s="1"/>
      <c r="AQ563" s="1"/>
      <c r="AR563" s="1"/>
      <c r="AS563" s="26">
        <v>0.725190839694657</v>
      </c>
      <c r="AT563" s="26">
        <v>0.715976331360947</v>
      </c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21" t="s">
        <v>758</v>
      </c>
      <c r="BF563" s="21">
        <v>843.0</v>
      </c>
      <c r="BG563" s="21">
        <v>35.0</v>
      </c>
      <c r="BH563" s="26">
        <v>0.715976331360947</v>
      </c>
      <c r="BI563" s="27">
        <v>0.7997997997998</v>
      </c>
      <c r="BJ563" s="30">
        <f t="shared" si="11"/>
        <v>0.7863184505</v>
      </c>
      <c r="BK563" s="36">
        <v>0.787671232876712</v>
      </c>
      <c r="BL563" s="31">
        <f t="shared" si="12"/>
        <v>0.001352782344</v>
      </c>
      <c r="BM563" s="1"/>
      <c r="BN563" s="31">
        <v>0.00162696356734959</v>
      </c>
      <c r="BO563" s="1"/>
      <c r="BP563" s="1"/>
      <c r="BQ563" s="1">
        <f t="shared" si="15"/>
        <v>562</v>
      </c>
      <c r="BR563" s="1">
        <f t="shared" si="13"/>
        <v>0.69297164</v>
      </c>
      <c r="BS563" s="1">
        <v>0.6623376623376623</v>
      </c>
      <c r="BT563" s="1">
        <v>0.8007159904534606</v>
      </c>
      <c r="BU563" s="1">
        <v>0.7792338709677419</v>
      </c>
      <c r="BV563" s="1"/>
      <c r="BW563" s="1"/>
    </row>
    <row r="564" ht="12.0" customHeight="1">
      <c r="A564" s="39"/>
      <c r="B564" s="39"/>
      <c r="C564" s="3" t="s">
        <v>489</v>
      </c>
      <c r="D564" s="3">
        <v>793.0</v>
      </c>
      <c r="E564" s="24">
        <v>151.0</v>
      </c>
      <c r="F564" s="25">
        <v>121.0</v>
      </c>
      <c r="G564" s="24">
        <v>807.0</v>
      </c>
      <c r="H564" s="25">
        <v>627.0</v>
      </c>
      <c r="I564" s="26">
        <f t="shared" si="2"/>
        <v>0.5551470588</v>
      </c>
      <c r="J564" s="27">
        <f t="shared" si="3"/>
        <v>0.5627615063</v>
      </c>
      <c r="K564" s="28">
        <f t="shared" si="4"/>
        <v>0.5615474795</v>
      </c>
      <c r="L564" s="29">
        <f t="shared" si="5"/>
        <v>0.4560375147</v>
      </c>
      <c r="M564" s="10">
        <f t="shared" si="6"/>
        <v>5.272058824</v>
      </c>
      <c r="N564" s="30">
        <f t="shared" si="7"/>
        <v>0.5617981631</v>
      </c>
      <c r="O564" s="31">
        <f t="shared" si="8"/>
        <v>-0.0002506835925</v>
      </c>
      <c r="P564" s="32">
        <f t="shared" si="9"/>
        <v>0.5624707917</v>
      </c>
      <c r="Q564" s="33">
        <f t="shared" si="10"/>
        <v>0.0002907145598</v>
      </c>
      <c r="R564" s="1"/>
      <c r="S564" s="16">
        <v>0.5624707899706329</v>
      </c>
      <c r="T564" s="16">
        <v>0.5627615062761506</v>
      </c>
      <c r="U564" s="16">
        <v>0.0016620776289977823</v>
      </c>
      <c r="V564" s="16">
        <v>0.0015762490449952038</v>
      </c>
      <c r="W564" s="1"/>
      <c r="X564" s="1"/>
      <c r="Y564" s="19"/>
      <c r="Z564" s="19"/>
      <c r="AA564" s="19"/>
      <c r="AB564" s="1"/>
      <c r="AC564" s="21" t="s">
        <v>107</v>
      </c>
      <c r="AD564" s="21">
        <v>41.0</v>
      </c>
      <c r="AE564" s="21">
        <v>35.0</v>
      </c>
      <c r="AF564" s="26">
        <v>0.717391304347826</v>
      </c>
      <c r="AG564" s="27">
        <v>0.760910815939279</v>
      </c>
      <c r="AH564" s="36">
        <v>0.75187969924812</v>
      </c>
      <c r="AI564" s="1">
        <f t="shared" si="55"/>
        <v>0.7514460904</v>
      </c>
      <c r="AJ564" s="1"/>
      <c r="AK564" s="1"/>
      <c r="AL564" s="1"/>
      <c r="AM564" s="1"/>
      <c r="AN564" s="1"/>
      <c r="AO564" s="1" t="s">
        <v>23</v>
      </c>
      <c r="AP564" s="1" t="s">
        <v>7</v>
      </c>
      <c r="AQ564" s="1" t="s">
        <v>24</v>
      </c>
      <c r="AR564" s="1" t="s">
        <v>25</v>
      </c>
      <c r="AS564" s="26">
        <v>0.726086956521739</v>
      </c>
      <c r="AT564" s="26">
        <v>0.717391304347826</v>
      </c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21" t="s">
        <v>107</v>
      </c>
      <c r="BF564" s="21">
        <v>41.0</v>
      </c>
      <c r="BG564" s="21">
        <v>35.0</v>
      </c>
      <c r="BH564" s="26">
        <v>0.717391304347826</v>
      </c>
      <c r="BI564" s="27">
        <v>0.760910815939279</v>
      </c>
      <c r="BJ564" s="30">
        <f t="shared" si="11"/>
        <v>0.7542272689</v>
      </c>
      <c r="BK564" s="36">
        <v>0.75187969924812</v>
      </c>
      <c r="BL564" s="31">
        <f t="shared" si="12"/>
        <v>-0.002347569622</v>
      </c>
      <c r="BM564" s="1"/>
      <c r="BN564" s="31">
        <v>0.00166207762899778</v>
      </c>
      <c r="BO564" s="1"/>
      <c r="BP564" s="1"/>
      <c r="BQ564" s="1">
        <f t="shared" si="15"/>
        <v>563</v>
      </c>
      <c r="BR564" s="1">
        <f t="shared" si="13"/>
        <v>0.6942046856</v>
      </c>
      <c r="BS564" s="1">
        <v>0.8846153846153846</v>
      </c>
      <c r="BT564" s="1">
        <v>0.7608695652173914</v>
      </c>
      <c r="BU564" s="1">
        <v>0.7804878048780488</v>
      </c>
      <c r="BV564" s="1"/>
      <c r="BW564" s="1"/>
    </row>
    <row r="565" ht="12.0" customHeight="1">
      <c r="A565" s="39"/>
      <c r="B565" s="39"/>
      <c r="C565" s="3" t="s">
        <v>569</v>
      </c>
      <c r="D565" s="3">
        <v>798.0</v>
      </c>
      <c r="E565" s="24">
        <v>8.0</v>
      </c>
      <c r="F565" s="25">
        <v>5.0</v>
      </c>
      <c r="G565" s="24">
        <v>30.0</v>
      </c>
      <c r="H565" s="25">
        <v>22.0</v>
      </c>
      <c r="I565" s="26">
        <f t="shared" si="2"/>
        <v>0.6153846154</v>
      </c>
      <c r="J565" s="27">
        <f t="shared" si="3"/>
        <v>0.5769230769</v>
      </c>
      <c r="K565" s="28">
        <f t="shared" si="4"/>
        <v>0.5846153846</v>
      </c>
      <c r="L565" s="29">
        <f t="shared" si="5"/>
        <v>0.4615384615</v>
      </c>
      <c r="M565" s="10">
        <f t="shared" si="6"/>
        <v>4</v>
      </c>
      <c r="N565" s="30">
        <f t="shared" si="7"/>
        <v>0.5830482828</v>
      </c>
      <c r="O565" s="31">
        <f t="shared" si="8"/>
        <v>0.001567101772</v>
      </c>
      <c r="P565" s="32">
        <f t="shared" si="9"/>
        <v>0.5787653923</v>
      </c>
      <c r="Q565" s="33">
        <f t="shared" si="10"/>
        <v>-0.001842315341</v>
      </c>
      <c r="R565" s="1"/>
      <c r="S565" s="16">
        <v>0.5787653900891835</v>
      </c>
      <c r="T565" s="16">
        <v>0.5769230769230769</v>
      </c>
      <c r="U565" s="16">
        <v>0.0016647797819082655</v>
      </c>
      <c r="V565" s="16">
        <v>0.00159856131299696</v>
      </c>
      <c r="W565" s="1"/>
      <c r="X565" s="1"/>
      <c r="Y565" s="19"/>
      <c r="Z565" s="19"/>
      <c r="AA565" s="19"/>
      <c r="AB565" s="1"/>
      <c r="AC565" s="21" t="s">
        <v>759</v>
      </c>
      <c r="AD565" s="21">
        <v>949.0</v>
      </c>
      <c r="AE565" s="21">
        <v>35.0</v>
      </c>
      <c r="AF565" s="26">
        <v>0.718614718614719</v>
      </c>
      <c r="AG565" s="27">
        <v>0.8525390625</v>
      </c>
      <c r="AH565" s="36">
        <v>0.827888446215139</v>
      </c>
      <c r="AI565" s="1">
        <f t="shared" si="55"/>
        <v>0.8293254755</v>
      </c>
      <c r="AJ565" s="1"/>
      <c r="AK565" s="1"/>
      <c r="AL565" s="1"/>
      <c r="AM565" s="1"/>
      <c r="AN565" s="1"/>
      <c r="AO565" s="1">
        <v>8.0</v>
      </c>
      <c r="AP565" s="16">
        <f>16.85%</f>
        <v>0.1685</v>
      </c>
      <c r="AQ565" s="1">
        <v>0.9021314</v>
      </c>
      <c r="AR565" s="1">
        <v>0.0196623</v>
      </c>
      <c r="AS565" s="26">
        <v>0.727272727272727</v>
      </c>
      <c r="AT565" s="26">
        <v>0.718614718614719</v>
      </c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21" t="s">
        <v>759</v>
      </c>
      <c r="BF565" s="21">
        <v>949.0</v>
      </c>
      <c r="BG565" s="21">
        <v>35.0</v>
      </c>
      <c r="BH565" s="26">
        <v>0.718614718614719</v>
      </c>
      <c r="BI565" s="27">
        <v>0.8525390625</v>
      </c>
      <c r="BJ565" s="30">
        <f t="shared" si="11"/>
        <v>0.8305316559</v>
      </c>
      <c r="BK565" s="36">
        <v>0.827888446215139</v>
      </c>
      <c r="BL565" s="31">
        <f t="shared" si="12"/>
        <v>-0.002643209672</v>
      </c>
      <c r="BM565" s="1"/>
      <c r="BN565" s="31">
        <v>0.00166477978190827</v>
      </c>
      <c r="BO565" s="1"/>
      <c r="BP565" s="1"/>
      <c r="BQ565" s="1">
        <f t="shared" si="15"/>
        <v>564</v>
      </c>
      <c r="BR565" s="1">
        <f t="shared" si="13"/>
        <v>0.6954377312</v>
      </c>
      <c r="BS565" s="1">
        <v>0.7906976744186046</v>
      </c>
      <c r="BT565" s="1">
        <v>0.7783505154639175</v>
      </c>
      <c r="BU565" s="1">
        <v>0.7805907172995781</v>
      </c>
      <c r="BV565" s="1"/>
      <c r="BW565" s="1"/>
    </row>
    <row r="566" ht="12.0" customHeight="1">
      <c r="A566" s="39"/>
      <c r="B566" s="39"/>
      <c r="C566" s="3" t="s">
        <v>760</v>
      </c>
      <c r="D566" s="3">
        <v>799.0</v>
      </c>
      <c r="E566" s="24">
        <v>132.0</v>
      </c>
      <c r="F566" s="25">
        <v>20.0</v>
      </c>
      <c r="G566" s="24">
        <v>1375.0</v>
      </c>
      <c r="H566" s="25">
        <v>73.0</v>
      </c>
      <c r="I566" s="26">
        <f t="shared" si="2"/>
        <v>0.8684210526</v>
      </c>
      <c r="J566" s="27">
        <f t="shared" si="3"/>
        <v>0.9495856354</v>
      </c>
      <c r="K566" s="28">
        <f t="shared" si="4"/>
        <v>0.941875</v>
      </c>
      <c r="L566" s="29">
        <f t="shared" si="5"/>
        <v>0.128125</v>
      </c>
      <c r="M566" s="10">
        <f t="shared" si="6"/>
        <v>9.526315789</v>
      </c>
      <c r="N566" s="30">
        <f t="shared" si="7"/>
        <v>0.9341376603</v>
      </c>
      <c r="O566" s="31">
        <f t="shared" si="8"/>
        <v>0.007737339739</v>
      </c>
      <c r="P566" s="32">
        <f t="shared" si="9"/>
        <v>0.9592388926</v>
      </c>
      <c r="Q566" s="33">
        <f t="shared" si="10"/>
        <v>-0.009653257275</v>
      </c>
      <c r="R566" s="1"/>
      <c r="S566" s="16">
        <v>0.9592388880385188</v>
      </c>
      <c r="T566" s="16">
        <v>0.949585635359116</v>
      </c>
      <c r="U566" s="16">
        <v>0.0016797791130818696</v>
      </c>
      <c r="V566" s="16">
        <v>0.0016058344309999306</v>
      </c>
      <c r="W566" s="1"/>
      <c r="X566" s="1"/>
      <c r="Y566" s="19"/>
      <c r="Z566" s="19"/>
      <c r="AA566" s="19"/>
      <c r="AB566" s="1"/>
      <c r="AC566" s="21" t="s">
        <v>761</v>
      </c>
      <c r="AD566" s="21">
        <v>995.0</v>
      </c>
      <c r="AE566" s="21">
        <v>35.0</v>
      </c>
      <c r="AF566" s="26">
        <v>0.71889400921659</v>
      </c>
      <c r="AG566" s="27">
        <v>0.802413273001508</v>
      </c>
      <c r="AH566" s="36">
        <v>0.781818181818182</v>
      </c>
      <c r="AI566" s="1">
        <f t="shared" si="55"/>
        <v>0.7867210843</v>
      </c>
      <c r="AJ566" s="1"/>
      <c r="AK566" s="1"/>
      <c r="AL566" s="1"/>
      <c r="AM566" s="1"/>
      <c r="AN566" s="1"/>
      <c r="AO566" s="1">
        <v>11.0</v>
      </c>
      <c r="AP566" s="16">
        <f>23.376666666%</f>
        <v>0.2337666667</v>
      </c>
      <c r="AQ566" s="1">
        <v>0.9365345</v>
      </c>
      <c r="AR566" s="1">
        <v>0.0128751</v>
      </c>
      <c r="AS566" s="26">
        <v>0.728395061728395</v>
      </c>
      <c r="AT566" s="26">
        <v>0.71889400921659</v>
      </c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21" t="s">
        <v>761</v>
      </c>
      <c r="BF566" s="21">
        <v>995.0</v>
      </c>
      <c r="BG566" s="21">
        <v>35.0</v>
      </c>
      <c r="BH566" s="26">
        <v>0.71889400921659</v>
      </c>
      <c r="BI566" s="27">
        <v>0.802413273001508</v>
      </c>
      <c r="BJ566" s="30">
        <f t="shared" si="11"/>
        <v>0.7889409955</v>
      </c>
      <c r="BK566" s="36">
        <v>0.781818181818182</v>
      </c>
      <c r="BL566" s="31">
        <f t="shared" si="12"/>
        <v>-0.007122813693</v>
      </c>
      <c r="BM566" s="1"/>
      <c r="BN566" s="31">
        <v>0.00167977911308187</v>
      </c>
      <c r="BO566" s="1"/>
      <c r="BP566" s="1"/>
      <c r="BQ566" s="1">
        <f t="shared" si="15"/>
        <v>565</v>
      </c>
      <c r="BR566" s="1">
        <f t="shared" si="13"/>
        <v>0.6966707768</v>
      </c>
      <c r="BS566" s="1">
        <v>0.7523809523809524</v>
      </c>
      <c r="BT566" s="1">
        <v>0.791970802919708</v>
      </c>
      <c r="BU566" s="1">
        <v>0.7810026385224275</v>
      </c>
      <c r="BV566" s="1"/>
      <c r="BW566" s="1"/>
    </row>
    <row r="567" ht="12.0" customHeight="1">
      <c r="A567" s="39"/>
      <c r="B567" s="39"/>
      <c r="C567" s="3" t="s">
        <v>762</v>
      </c>
      <c r="D567" s="3">
        <v>800.0</v>
      </c>
      <c r="E567" s="24">
        <v>106.0</v>
      </c>
      <c r="F567" s="25">
        <v>13.0</v>
      </c>
      <c r="G567" s="24">
        <v>1184.0</v>
      </c>
      <c r="H567" s="25">
        <v>55.0</v>
      </c>
      <c r="I567" s="26">
        <f t="shared" si="2"/>
        <v>0.8907563025</v>
      </c>
      <c r="J567" s="27">
        <f t="shared" si="3"/>
        <v>0.9556093624</v>
      </c>
      <c r="K567" s="28">
        <f t="shared" si="4"/>
        <v>0.9499263623</v>
      </c>
      <c r="L567" s="29">
        <f t="shared" si="5"/>
        <v>0.118556701</v>
      </c>
      <c r="M567" s="10">
        <f t="shared" si="6"/>
        <v>10.41176471</v>
      </c>
      <c r="N567" s="30">
        <f t="shared" si="7"/>
        <v>0.9430684781</v>
      </c>
      <c r="O567" s="31">
        <f t="shared" si="8"/>
        <v>0.00685788418</v>
      </c>
      <c r="P567" s="32">
        <f t="shared" si="9"/>
        <v>0.9642118988</v>
      </c>
      <c r="Q567" s="33">
        <f t="shared" si="10"/>
        <v>-0.008602536393</v>
      </c>
      <c r="R567" s="1"/>
      <c r="S567" s="16">
        <v>0.9642118939200905</v>
      </c>
      <c r="T567" s="16">
        <v>0.9556093623890234</v>
      </c>
      <c r="U567" s="16">
        <v>0.0017032257809872497</v>
      </c>
      <c r="V567" s="16">
        <v>0.0016060360794888373</v>
      </c>
      <c r="W567" s="1"/>
      <c r="X567" s="1"/>
      <c r="Y567" s="19"/>
      <c r="Z567" s="19"/>
      <c r="AA567" s="19"/>
      <c r="AB567" s="1"/>
      <c r="AC567" s="21" t="s">
        <v>763</v>
      </c>
      <c r="AD567" s="21">
        <v>1023.0</v>
      </c>
      <c r="AE567" s="21">
        <v>36.0</v>
      </c>
      <c r="AF567" s="26">
        <v>0.720257234726688</v>
      </c>
      <c r="AG567" s="27">
        <v>0.675961538461539</v>
      </c>
      <c r="AH567" s="36">
        <v>0.686158401184308</v>
      </c>
      <c r="AI567" s="1"/>
      <c r="AJ567" s="1"/>
      <c r="AK567" s="1"/>
      <c r="AL567" s="1"/>
      <c r="AM567" s="1"/>
      <c r="AN567" s="1"/>
      <c r="AO567" s="1">
        <v>12.0</v>
      </c>
      <c r="AP567" s="16">
        <f>25.18%</f>
        <v>0.2518</v>
      </c>
      <c r="AQ567" s="1">
        <v>0.8973886</v>
      </c>
      <c r="AR567" s="1">
        <v>0.02544337</v>
      </c>
      <c r="AS567" s="26">
        <v>0.728395061728395</v>
      </c>
      <c r="AT567" s="16">
        <f>AVERAGE(AT525:AT566)</f>
        <v>0.7089204358</v>
      </c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21" t="s">
        <v>763</v>
      </c>
      <c r="BF567" s="21">
        <v>1023.0</v>
      </c>
      <c r="BG567" s="21">
        <v>36.0</v>
      </c>
      <c r="BH567" s="26">
        <v>0.720257234726688</v>
      </c>
      <c r="BI567" s="27">
        <v>0.675961538461539</v>
      </c>
      <c r="BJ567" s="30">
        <f t="shared" si="11"/>
        <v>0.6841634438</v>
      </c>
      <c r="BK567" s="36">
        <v>0.686158401184308</v>
      </c>
      <c r="BL567" s="31">
        <f t="shared" si="12"/>
        <v>0.001994957375</v>
      </c>
      <c r="BM567" s="1"/>
      <c r="BN567" s="31">
        <v>0.00170322578098725</v>
      </c>
      <c r="BO567" s="1"/>
      <c r="BP567" s="1"/>
      <c r="BQ567" s="1">
        <f t="shared" si="15"/>
        <v>566</v>
      </c>
      <c r="BR567" s="1">
        <f t="shared" si="13"/>
        <v>0.6979038224</v>
      </c>
      <c r="BS567" s="1">
        <v>0.9</v>
      </c>
      <c r="BT567" s="1">
        <v>0.7272727272727273</v>
      </c>
      <c r="BU567" s="1">
        <v>0.78125</v>
      </c>
      <c r="BV567" s="1"/>
      <c r="BW567" s="1"/>
    </row>
    <row r="568" ht="12.0" customHeight="1">
      <c r="A568" s="39"/>
      <c r="B568" s="39"/>
      <c r="C568" s="3" t="s">
        <v>551</v>
      </c>
      <c r="D568" s="3">
        <v>802.0</v>
      </c>
      <c r="E568" s="24">
        <v>3.0</v>
      </c>
      <c r="F568" s="25">
        <v>2.0</v>
      </c>
      <c r="G568" s="24">
        <v>19.0</v>
      </c>
      <c r="H568" s="25">
        <v>4.0</v>
      </c>
      <c r="I568" s="26">
        <f t="shared" si="2"/>
        <v>0.6</v>
      </c>
      <c r="J568" s="27">
        <f t="shared" si="3"/>
        <v>0.8260869565</v>
      </c>
      <c r="K568" s="28">
        <f t="shared" si="4"/>
        <v>0.7857142857</v>
      </c>
      <c r="L568" s="29">
        <f t="shared" si="5"/>
        <v>0.25</v>
      </c>
      <c r="M568" s="10">
        <f t="shared" si="6"/>
        <v>4.6</v>
      </c>
      <c r="N568" s="30">
        <f t="shared" si="7"/>
        <v>0.7933005765</v>
      </c>
      <c r="O568" s="31">
        <f t="shared" si="8"/>
        <v>-0.007586290768</v>
      </c>
      <c r="P568" s="32">
        <f t="shared" si="9"/>
        <v>0.8171995493</v>
      </c>
      <c r="Q568" s="33">
        <f t="shared" si="10"/>
        <v>0.008887407179</v>
      </c>
      <c r="R568" s="1"/>
      <c r="S568" s="16">
        <v>0.8171995472831721</v>
      </c>
      <c r="T568" s="16">
        <v>0.8260869565217391</v>
      </c>
      <c r="U568" s="16">
        <v>0.0017224511364167805</v>
      </c>
      <c r="V568" s="16">
        <v>0.0016123934428503572</v>
      </c>
      <c r="W568" s="1"/>
      <c r="X568" s="1"/>
      <c r="Y568" s="19"/>
      <c r="Z568" s="19"/>
      <c r="AA568" s="19"/>
      <c r="AB568" s="1"/>
      <c r="AC568" s="21" t="s">
        <v>764</v>
      </c>
      <c r="AD568" s="21">
        <v>863.0</v>
      </c>
      <c r="AE568" s="21">
        <v>36.0</v>
      </c>
      <c r="AF568" s="26">
        <v>0.721649484536082</v>
      </c>
      <c r="AG568" s="27">
        <v>0.822006472491909</v>
      </c>
      <c r="AH568" s="36">
        <v>0.798029556650246</v>
      </c>
      <c r="AI568" s="1"/>
      <c r="AJ568" s="1"/>
      <c r="AK568" s="1"/>
      <c r="AL568" s="1"/>
      <c r="AM568" s="1"/>
      <c r="AN568" s="1"/>
      <c r="AO568" s="1">
        <v>13.0</v>
      </c>
      <c r="AP568" s="16">
        <f t="shared" ref="AP568:AP569" si="58">0.01+(2*AO568)/100</f>
        <v>0.27</v>
      </c>
      <c r="AQ568" s="1">
        <v>0.90695238</v>
      </c>
      <c r="AR568" s="1">
        <v>0.0228222</v>
      </c>
      <c r="AS568" s="26">
        <v>0.728571428571429</v>
      </c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21" t="s">
        <v>764</v>
      </c>
      <c r="BF568" s="21">
        <v>863.0</v>
      </c>
      <c r="BG568" s="21">
        <v>36.0</v>
      </c>
      <c r="BH568" s="26">
        <v>0.721649484536082</v>
      </c>
      <c r="BI568" s="27">
        <v>0.822006472491909</v>
      </c>
      <c r="BJ568" s="30">
        <f t="shared" si="11"/>
        <v>0.8056316373</v>
      </c>
      <c r="BK568" s="36">
        <v>0.798029556650246</v>
      </c>
      <c r="BL568" s="31">
        <f t="shared" si="12"/>
        <v>-0.007602080622</v>
      </c>
      <c r="BM568" s="1"/>
      <c r="BN568" s="31">
        <v>0.00172245113641667</v>
      </c>
      <c r="BO568" s="1"/>
      <c r="BP568" s="1"/>
      <c r="BQ568" s="1">
        <f t="shared" si="15"/>
        <v>567</v>
      </c>
      <c r="BR568" s="1">
        <f t="shared" si="13"/>
        <v>0.6991368681</v>
      </c>
      <c r="BS568" s="1">
        <v>0.7188940092165899</v>
      </c>
      <c r="BT568" s="1">
        <v>0.8024132730015083</v>
      </c>
      <c r="BU568" s="1">
        <v>0.7818181818181819</v>
      </c>
      <c r="BV568" s="1"/>
      <c r="BW568" s="1"/>
    </row>
    <row r="569" ht="12.0" customHeight="1">
      <c r="A569" s="39"/>
      <c r="B569" s="39"/>
      <c r="C569" s="3" t="s">
        <v>765</v>
      </c>
      <c r="D569" s="3">
        <v>804.0</v>
      </c>
      <c r="E569" s="24">
        <v>33.0</v>
      </c>
      <c r="F569" s="25">
        <v>10.0</v>
      </c>
      <c r="G569" s="24">
        <v>143.0</v>
      </c>
      <c r="H569" s="25">
        <v>34.0</v>
      </c>
      <c r="I569" s="26">
        <f t="shared" si="2"/>
        <v>0.7674418605</v>
      </c>
      <c r="J569" s="27">
        <f t="shared" si="3"/>
        <v>0.8079096045</v>
      </c>
      <c r="K569" s="28">
        <f t="shared" si="4"/>
        <v>0.8</v>
      </c>
      <c r="L569" s="29">
        <f t="shared" si="5"/>
        <v>0.3045454545</v>
      </c>
      <c r="M569" s="10">
        <f t="shared" si="6"/>
        <v>4.11627907</v>
      </c>
      <c r="N569" s="30">
        <f t="shared" si="7"/>
        <v>0.8014044442</v>
      </c>
      <c r="O569" s="31">
        <f t="shared" si="8"/>
        <v>-0.001404444208</v>
      </c>
      <c r="P569" s="32">
        <f t="shared" si="9"/>
        <v>0.8061991961</v>
      </c>
      <c r="Q569" s="33">
        <f t="shared" si="10"/>
        <v>0.001710408432</v>
      </c>
      <c r="R569" s="1"/>
      <c r="S569" s="16">
        <v>0.8061991925838132</v>
      </c>
      <c r="T569" s="16">
        <v>0.807909604519774</v>
      </c>
      <c r="U569" s="16">
        <v>0.001753464379963321</v>
      </c>
      <c r="V569" s="16">
        <v>0.001615638900890004</v>
      </c>
      <c r="W569" s="1"/>
      <c r="X569" s="1"/>
      <c r="Y569" s="19"/>
      <c r="Z569" s="19"/>
      <c r="AA569" s="19"/>
      <c r="AB569" s="1"/>
      <c r="AC569" s="21" t="s">
        <v>93</v>
      </c>
      <c r="AD569" s="21">
        <v>34.0</v>
      </c>
      <c r="AE569" s="21">
        <v>36.0</v>
      </c>
      <c r="AF569" s="26">
        <v>0.725</v>
      </c>
      <c r="AG569" s="27">
        <v>0.689950980392157</v>
      </c>
      <c r="AH569" s="36">
        <v>0.694444444444444</v>
      </c>
      <c r="AI569" s="1"/>
      <c r="AJ569" s="1"/>
      <c r="AK569" s="1"/>
      <c r="AL569" s="1"/>
      <c r="AM569" s="1"/>
      <c r="AN569" s="1"/>
      <c r="AO569" s="1">
        <v>14.0</v>
      </c>
      <c r="AP569" s="16">
        <f t="shared" si="58"/>
        <v>0.29</v>
      </c>
      <c r="AQ569" s="1">
        <v>0.94231821</v>
      </c>
      <c r="AR569" s="1">
        <v>0.012782237</v>
      </c>
      <c r="AS569" s="26">
        <v>0.729166666666667</v>
      </c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21" t="s">
        <v>93</v>
      </c>
      <c r="BF569" s="21">
        <v>34.0</v>
      </c>
      <c r="BG569" s="21">
        <v>36.0</v>
      </c>
      <c r="BH569" s="26">
        <v>0.725</v>
      </c>
      <c r="BI569" s="27">
        <v>0.689950980392157</v>
      </c>
      <c r="BJ569" s="30">
        <f t="shared" si="11"/>
        <v>0.6966231754</v>
      </c>
      <c r="BK569" s="36">
        <v>0.694444444444444</v>
      </c>
      <c r="BL569" s="31">
        <f t="shared" si="12"/>
        <v>-0.002178730985</v>
      </c>
      <c r="BM569" s="1"/>
      <c r="BN569" s="31">
        <v>0.00175346437996338</v>
      </c>
      <c r="BO569" s="1"/>
      <c r="BP569" s="1"/>
      <c r="BQ569" s="1">
        <f t="shared" si="15"/>
        <v>568</v>
      </c>
      <c r="BR569" s="1">
        <f t="shared" si="13"/>
        <v>0.7003699137</v>
      </c>
      <c r="BS569" s="1">
        <v>0.7037037037037037</v>
      </c>
      <c r="BT569" s="1">
        <v>0.8051470588235294</v>
      </c>
      <c r="BU569" s="1">
        <v>0.7818696883852692</v>
      </c>
      <c r="BV569" s="1"/>
      <c r="BW569" s="1"/>
    </row>
    <row r="570" ht="12.0" customHeight="1">
      <c r="A570" s="39"/>
      <c r="B570" s="39"/>
      <c r="C570" s="3" t="s">
        <v>766</v>
      </c>
      <c r="D570" s="3">
        <v>807.0</v>
      </c>
      <c r="E570" s="24">
        <v>111.0</v>
      </c>
      <c r="F570" s="25">
        <v>18.0</v>
      </c>
      <c r="G570" s="24">
        <v>825.0</v>
      </c>
      <c r="H570" s="25">
        <v>103.0</v>
      </c>
      <c r="I570" s="26">
        <f t="shared" si="2"/>
        <v>0.8604651163</v>
      </c>
      <c r="J570" s="27">
        <f t="shared" si="3"/>
        <v>0.8890086207</v>
      </c>
      <c r="K570" s="28">
        <f t="shared" si="4"/>
        <v>0.885525071</v>
      </c>
      <c r="L570" s="29">
        <f t="shared" si="5"/>
        <v>0.2024597919</v>
      </c>
      <c r="M570" s="10">
        <f t="shared" si="6"/>
        <v>7.19379845</v>
      </c>
      <c r="N570" s="30">
        <f t="shared" si="7"/>
        <v>0.8840632583</v>
      </c>
      <c r="O570" s="31">
        <f t="shared" si="8"/>
        <v>0.001461812641</v>
      </c>
      <c r="P570" s="32">
        <f t="shared" si="9"/>
        <v>0.8908289017</v>
      </c>
      <c r="Q570" s="33">
        <f t="shared" si="10"/>
        <v>-0.001820281002</v>
      </c>
      <c r="R570" s="1"/>
      <c r="S570" s="16">
        <v>0.890828897188723</v>
      </c>
      <c r="T570" s="16">
        <v>0.8890086206896551</v>
      </c>
      <c r="U570" s="16">
        <v>0.0017941542897851326</v>
      </c>
      <c r="V570" s="16">
        <v>0.0016238123704741536</v>
      </c>
      <c r="W570" s="1"/>
      <c r="X570" s="1"/>
      <c r="Y570" s="19"/>
      <c r="Z570" s="19"/>
      <c r="AA570" s="19"/>
      <c r="AB570" s="1"/>
      <c r="AC570" s="21" t="s">
        <v>55</v>
      </c>
      <c r="AD570" s="21">
        <v>11.0</v>
      </c>
      <c r="AE570" s="21">
        <v>36.0</v>
      </c>
      <c r="AF570" s="26">
        <v>0.725190839694657</v>
      </c>
      <c r="AG570" s="27">
        <v>0.814678899082569</v>
      </c>
      <c r="AH570" s="36">
        <v>0.797337278106509</v>
      </c>
      <c r="AI570" s="1"/>
      <c r="AJ570" s="1"/>
      <c r="AK570" s="1"/>
      <c r="AL570" s="1"/>
      <c r="AM570" s="1"/>
      <c r="AN570" s="1"/>
      <c r="AO570" s="1">
        <v>15.0</v>
      </c>
      <c r="AP570" s="16">
        <f>30.89%</f>
        <v>0.3089</v>
      </c>
      <c r="AQ570" s="1">
        <v>0.8950400233</v>
      </c>
      <c r="AR570" s="1">
        <v>0.034430488</v>
      </c>
      <c r="AS570" s="26">
        <v>0.729166666666667</v>
      </c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21" t="s">
        <v>55</v>
      </c>
      <c r="BF570" s="21">
        <v>11.0</v>
      </c>
      <c r="BG570" s="21">
        <v>36.0</v>
      </c>
      <c r="BH570" s="26">
        <v>0.725190839694657</v>
      </c>
      <c r="BI570" s="27">
        <v>0.814678899082569</v>
      </c>
      <c r="BJ570" s="30">
        <f t="shared" si="11"/>
        <v>0.8000958181</v>
      </c>
      <c r="BK570" s="36">
        <v>0.797337278106509</v>
      </c>
      <c r="BL570" s="31">
        <f t="shared" si="12"/>
        <v>-0.002758539955</v>
      </c>
      <c r="BM570" s="1"/>
      <c r="BN570" s="31">
        <v>0.00179415428978502</v>
      </c>
      <c r="BO570" s="1"/>
      <c r="BP570" s="1"/>
      <c r="BQ570" s="1">
        <f t="shared" si="15"/>
        <v>569</v>
      </c>
      <c r="BR570" s="1">
        <f t="shared" si="13"/>
        <v>0.7016029593</v>
      </c>
      <c r="BS570" s="1">
        <v>0.6346153846153846</v>
      </c>
      <c r="BT570" s="1">
        <v>0.8092417061611374</v>
      </c>
      <c r="BU570" s="1">
        <v>0.782</v>
      </c>
      <c r="BV570" s="1"/>
      <c r="BW570" s="1"/>
    </row>
    <row r="571" ht="12.0" customHeight="1">
      <c r="A571" s="39"/>
      <c r="B571" s="39"/>
      <c r="C571" s="3" t="s">
        <v>767</v>
      </c>
      <c r="D571" s="3">
        <v>808.0</v>
      </c>
      <c r="E571" s="24">
        <v>54.0</v>
      </c>
      <c r="F571" s="25">
        <v>5.0</v>
      </c>
      <c r="G571" s="24">
        <v>690.0</v>
      </c>
      <c r="H571" s="25">
        <v>16.0</v>
      </c>
      <c r="I571" s="26">
        <f t="shared" si="2"/>
        <v>0.9152542373</v>
      </c>
      <c r="J571" s="27">
        <f t="shared" si="3"/>
        <v>0.9773371105</v>
      </c>
      <c r="K571" s="28">
        <f t="shared" si="4"/>
        <v>0.9725490196</v>
      </c>
      <c r="L571" s="29">
        <f t="shared" si="5"/>
        <v>0.09150326797</v>
      </c>
      <c r="M571" s="10">
        <f t="shared" si="6"/>
        <v>11.96610169</v>
      </c>
      <c r="N571" s="30">
        <f t="shared" si="7"/>
        <v>0.9649950717</v>
      </c>
      <c r="O571" s="31">
        <f t="shared" si="8"/>
        <v>0.007553947942</v>
      </c>
      <c r="P571" s="32">
        <f t="shared" si="9"/>
        <v>0.9868696195</v>
      </c>
      <c r="Q571" s="33">
        <f t="shared" si="10"/>
        <v>-0.00953250906</v>
      </c>
      <c r="R571" s="1"/>
      <c r="S571" s="16">
        <v>0.9868696143784021</v>
      </c>
      <c r="T571" s="16">
        <v>0.9773371104815864</v>
      </c>
      <c r="U571" s="16">
        <v>0.001800210887892617</v>
      </c>
      <c r="V571" s="16">
        <v>0.0016400370017151111</v>
      </c>
      <c r="W571" s="1"/>
      <c r="X571" s="1"/>
      <c r="Y571" s="19"/>
      <c r="Z571" s="19"/>
      <c r="AA571" s="19"/>
      <c r="AB571" s="1"/>
      <c r="AC571" s="21" t="s">
        <v>768</v>
      </c>
      <c r="AD571" s="21">
        <v>933.0</v>
      </c>
      <c r="AE571" s="21">
        <v>36.0</v>
      </c>
      <c r="AF571" s="26">
        <v>0.726086956521739</v>
      </c>
      <c r="AG571" s="27">
        <v>0.818421052631579</v>
      </c>
      <c r="AH571" s="36">
        <v>0.796969696969697</v>
      </c>
      <c r="AI571" s="1"/>
      <c r="AJ571" s="1"/>
      <c r="AK571" s="1"/>
      <c r="AL571" s="1"/>
      <c r="AM571" s="1"/>
      <c r="AN571" s="1"/>
      <c r="AO571" s="1">
        <v>16.0</v>
      </c>
      <c r="AP571" s="16">
        <f t="shared" ref="AP571:AP573" si="59">0.01+(2*AO571)/100</f>
        <v>0.33</v>
      </c>
      <c r="AQ571" s="1">
        <v>0.85642864</v>
      </c>
      <c r="AR571" s="1">
        <v>0.051511264</v>
      </c>
      <c r="AS571" s="26">
        <v>0.730769230769231</v>
      </c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21" t="s">
        <v>768</v>
      </c>
      <c r="BF571" s="21">
        <v>933.0</v>
      </c>
      <c r="BG571" s="21">
        <v>36.0</v>
      </c>
      <c r="BH571" s="26">
        <v>0.726086956521739</v>
      </c>
      <c r="BI571" s="27">
        <v>0.818421052631579</v>
      </c>
      <c r="BJ571" s="30">
        <f t="shared" si="11"/>
        <v>0.8033374861</v>
      </c>
      <c r="BK571" s="36">
        <v>0.796969696969697</v>
      </c>
      <c r="BL571" s="31">
        <f t="shared" si="12"/>
        <v>-0.006367789155</v>
      </c>
      <c r="BM571" s="1"/>
      <c r="BN571" s="31">
        <v>0.00180021088789262</v>
      </c>
      <c r="BO571" s="1"/>
      <c r="BP571" s="1"/>
      <c r="BQ571" s="1">
        <f t="shared" si="15"/>
        <v>570</v>
      </c>
      <c r="BR571" s="1">
        <f t="shared" si="13"/>
        <v>0.7028360049</v>
      </c>
      <c r="BS571" s="1">
        <v>0.8</v>
      </c>
      <c r="BT571" s="1">
        <v>0.7816901408450704</v>
      </c>
      <c r="BU571" s="1">
        <v>0.782312925170068</v>
      </c>
      <c r="BV571" s="1"/>
      <c r="BW571" s="1"/>
    </row>
    <row r="572" ht="12.0" customHeight="1">
      <c r="A572" s="39"/>
      <c r="B572" s="39"/>
      <c r="C572" s="3" t="s">
        <v>769</v>
      </c>
      <c r="D572" s="3">
        <v>809.0</v>
      </c>
      <c r="E572" s="24">
        <v>32.0</v>
      </c>
      <c r="F572" s="25">
        <v>4.0</v>
      </c>
      <c r="G572" s="24">
        <v>193.0</v>
      </c>
      <c r="H572" s="25">
        <v>37.0</v>
      </c>
      <c r="I572" s="26">
        <f t="shared" si="2"/>
        <v>0.8888888889</v>
      </c>
      <c r="J572" s="27">
        <f t="shared" si="3"/>
        <v>0.8391304348</v>
      </c>
      <c r="K572" s="28">
        <f t="shared" si="4"/>
        <v>0.8458646617</v>
      </c>
      <c r="L572" s="29">
        <f t="shared" si="5"/>
        <v>0.2593984962</v>
      </c>
      <c r="M572" s="10">
        <f t="shared" si="6"/>
        <v>6.388888889</v>
      </c>
      <c r="N572" s="30">
        <f t="shared" si="7"/>
        <v>0.8498200928</v>
      </c>
      <c r="O572" s="31">
        <f t="shared" si="8"/>
        <v>-0.003955431191</v>
      </c>
      <c r="P572" s="32">
        <f t="shared" si="9"/>
        <v>0.8341709919</v>
      </c>
      <c r="Q572" s="33">
        <f t="shared" si="10"/>
        <v>0.004959442842</v>
      </c>
      <c r="R572" s="1"/>
      <c r="S572" s="16">
        <v>0.834170987101978</v>
      </c>
      <c r="T572" s="16">
        <v>0.8391304347826087</v>
      </c>
      <c r="U572" s="16">
        <v>0.0018180599681550946</v>
      </c>
      <c r="V572" s="16">
        <v>0.001649126946488999</v>
      </c>
      <c r="W572" s="1"/>
      <c r="X572" s="1"/>
      <c r="Y572" s="19"/>
      <c r="Z572" s="19"/>
      <c r="AA572" s="19"/>
      <c r="AB572" s="1"/>
      <c r="AC572" s="21" t="s">
        <v>261</v>
      </c>
      <c r="AD572" s="21">
        <v>147.0</v>
      </c>
      <c r="AE572" s="21">
        <v>36.0</v>
      </c>
      <c r="AF572" s="26">
        <v>0.727272727272727</v>
      </c>
      <c r="AG572" s="27">
        <v>0.735705209656925</v>
      </c>
      <c r="AH572" s="36">
        <v>0.734164070612669</v>
      </c>
      <c r="AI572" s="1"/>
      <c r="AJ572" s="1"/>
      <c r="AK572" s="1"/>
      <c r="AL572" s="1"/>
      <c r="AM572" s="1"/>
      <c r="AN572" s="1"/>
      <c r="AO572" s="1">
        <v>17.0</v>
      </c>
      <c r="AP572" s="16">
        <f t="shared" si="59"/>
        <v>0.35</v>
      </c>
      <c r="AQ572" s="1">
        <v>0.88730529</v>
      </c>
      <c r="AR572" s="1">
        <v>0.04029478</v>
      </c>
      <c r="AS572" s="26">
        <v>0.730769230769231</v>
      </c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21" t="s">
        <v>261</v>
      </c>
      <c r="BF572" s="21">
        <v>147.0</v>
      </c>
      <c r="BG572" s="21">
        <v>36.0</v>
      </c>
      <c r="BH572" s="26">
        <v>0.727272727272727</v>
      </c>
      <c r="BI572" s="27">
        <v>0.735705209656925</v>
      </c>
      <c r="BJ572" s="30">
        <f t="shared" si="11"/>
        <v>0.73495696</v>
      </c>
      <c r="BK572" s="36">
        <v>0.734164070612669</v>
      </c>
      <c r="BL572" s="31">
        <f t="shared" si="12"/>
        <v>-0.0007928894</v>
      </c>
      <c r="BM572" s="1"/>
      <c r="BN572" s="31">
        <v>0.00181805996815509</v>
      </c>
      <c r="BO572" s="1"/>
      <c r="BP572" s="1"/>
      <c r="BQ572" s="1">
        <f t="shared" si="15"/>
        <v>571</v>
      </c>
      <c r="BR572" s="1">
        <f t="shared" si="13"/>
        <v>0.7040690506</v>
      </c>
      <c r="BS572" s="1">
        <v>0.7472527472527473</v>
      </c>
      <c r="BT572" s="1">
        <v>0.7940573770491803</v>
      </c>
      <c r="BU572" s="1">
        <v>0.7838270616493195</v>
      </c>
      <c r="BV572" s="1"/>
      <c r="BW572" s="1"/>
    </row>
    <row r="573" ht="12.0" customHeight="1">
      <c r="A573" s="39"/>
      <c r="B573" s="39"/>
      <c r="C573" s="3" t="s">
        <v>770</v>
      </c>
      <c r="D573" s="3">
        <v>810.0</v>
      </c>
      <c r="E573" s="24">
        <v>34.0</v>
      </c>
      <c r="F573" s="25">
        <v>9.0</v>
      </c>
      <c r="G573" s="24">
        <v>213.0</v>
      </c>
      <c r="H573" s="25">
        <v>23.0</v>
      </c>
      <c r="I573" s="26">
        <f t="shared" si="2"/>
        <v>0.7906976744</v>
      </c>
      <c r="J573" s="27">
        <f t="shared" si="3"/>
        <v>0.9025423729</v>
      </c>
      <c r="K573" s="28">
        <f t="shared" si="4"/>
        <v>0.8853046595</v>
      </c>
      <c r="L573" s="29">
        <f t="shared" si="5"/>
        <v>0.2043010753</v>
      </c>
      <c r="M573" s="10">
        <f t="shared" si="6"/>
        <v>5.488372093</v>
      </c>
      <c r="N573" s="30">
        <f t="shared" si="7"/>
        <v>0.8827694596</v>
      </c>
      <c r="O573" s="31">
        <f t="shared" si="8"/>
        <v>0.002535199873</v>
      </c>
      <c r="P573" s="32">
        <f t="shared" si="9"/>
        <v>0.905646935</v>
      </c>
      <c r="Q573" s="33">
        <f t="shared" si="10"/>
        <v>-0.003104562128</v>
      </c>
      <c r="R573" s="1"/>
      <c r="S573" s="16">
        <v>0.9056469312693176</v>
      </c>
      <c r="T573" s="16">
        <v>0.902542372881356</v>
      </c>
      <c r="U573" s="16">
        <v>0.0018239785484200355</v>
      </c>
      <c r="V573" s="16">
        <v>0.0016687084196329582</v>
      </c>
      <c r="W573" s="1"/>
      <c r="X573" s="1"/>
      <c r="Y573" s="19"/>
      <c r="Z573" s="19"/>
      <c r="AA573" s="19"/>
      <c r="AB573" s="1"/>
      <c r="AC573" s="21" t="s">
        <v>346</v>
      </c>
      <c r="AD573" s="21">
        <v>221.0</v>
      </c>
      <c r="AE573" s="21">
        <v>36.0</v>
      </c>
      <c r="AF573" s="26">
        <v>0.728395061728395</v>
      </c>
      <c r="AG573" s="27">
        <v>0.682926829268293</v>
      </c>
      <c r="AH573" s="36">
        <v>0.695804195804196</v>
      </c>
      <c r="AI573" s="1"/>
      <c r="AJ573" s="1"/>
      <c r="AK573" s="1"/>
      <c r="AL573" s="1"/>
      <c r="AM573" s="1"/>
      <c r="AN573" s="1"/>
      <c r="AO573" s="1">
        <v>18.0</v>
      </c>
      <c r="AP573" s="16">
        <f t="shared" si="59"/>
        <v>0.37</v>
      </c>
      <c r="AQ573" s="1">
        <v>0.8899377043</v>
      </c>
      <c r="AR573" s="1">
        <v>0.04255524</v>
      </c>
      <c r="AS573" s="26">
        <v>0.732394366197183</v>
      </c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21" t="s">
        <v>346</v>
      </c>
      <c r="BF573" s="21">
        <v>221.0</v>
      </c>
      <c r="BG573" s="21">
        <v>36.0</v>
      </c>
      <c r="BH573" s="26">
        <v>0.728395061728395</v>
      </c>
      <c r="BI573" s="27">
        <v>0.682926829268293</v>
      </c>
      <c r="BJ573" s="30">
        <f t="shared" si="11"/>
        <v>0.6914120308</v>
      </c>
      <c r="BK573" s="36">
        <v>0.695804195804196</v>
      </c>
      <c r="BL573" s="31">
        <f t="shared" si="12"/>
        <v>0.004392165023</v>
      </c>
      <c r="BM573" s="1"/>
      <c r="BN573" s="31">
        <v>0.00182397854842004</v>
      </c>
      <c r="BO573" s="1"/>
      <c r="BP573" s="1"/>
      <c r="BQ573" s="1">
        <f t="shared" si="15"/>
        <v>572</v>
      </c>
      <c r="BR573" s="1">
        <f t="shared" si="13"/>
        <v>0.7053020962</v>
      </c>
      <c r="BS573" s="1">
        <v>0.6617647058823529</v>
      </c>
      <c r="BT573" s="1">
        <v>0.8116883116883117</v>
      </c>
      <c r="BU573" s="1">
        <v>0.7845744680851063</v>
      </c>
      <c r="BV573" s="1"/>
      <c r="BW573" s="1"/>
    </row>
    <row r="574" ht="12.0" customHeight="1">
      <c r="A574" s="39"/>
      <c r="B574" s="39"/>
      <c r="C574" s="3" t="s">
        <v>771</v>
      </c>
      <c r="D574" s="3">
        <v>811.0</v>
      </c>
      <c r="E574" s="24">
        <v>50.0</v>
      </c>
      <c r="F574" s="25">
        <v>4.0</v>
      </c>
      <c r="G574" s="24">
        <v>350.0</v>
      </c>
      <c r="H574" s="25">
        <v>40.0</v>
      </c>
      <c r="I574" s="26">
        <f t="shared" si="2"/>
        <v>0.9259259259</v>
      </c>
      <c r="J574" s="27">
        <f t="shared" si="3"/>
        <v>0.8974358974</v>
      </c>
      <c r="K574" s="28">
        <f t="shared" si="4"/>
        <v>0.9009009009</v>
      </c>
      <c r="L574" s="29">
        <f t="shared" si="5"/>
        <v>0.2027027027</v>
      </c>
      <c r="M574" s="10">
        <f t="shared" si="6"/>
        <v>7.222222222</v>
      </c>
      <c r="N574" s="30">
        <f t="shared" si="7"/>
        <v>0.9039179836</v>
      </c>
      <c r="O574" s="31">
        <f t="shared" si="8"/>
        <v>-0.003017082746</v>
      </c>
      <c r="P574" s="32">
        <f t="shared" si="9"/>
        <v>0.893618595</v>
      </c>
      <c r="Q574" s="33">
        <f t="shared" si="10"/>
        <v>0.003817302444</v>
      </c>
      <c r="R574" s="1"/>
      <c r="S574" s="16">
        <v>0.8936185896937588</v>
      </c>
      <c r="T574" s="16">
        <v>0.8974358974358975</v>
      </c>
      <c r="U574" s="16">
        <v>0.001869935262161615</v>
      </c>
      <c r="V574" s="16">
        <v>0.0016710896962209842</v>
      </c>
      <c r="W574" s="1"/>
      <c r="X574" s="1"/>
      <c r="Y574" s="19"/>
      <c r="Z574" s="19"/>
      <c r="AA574" s="19"/>
      <c r="AB574" s="1"/>
      <c r="AC574" s="21" t="s">
        <v>33</v>
      </c>
      <c r="AD574" s="21">
        <v>2.0</v>
      </c>
      <c r="AE574" s="21">
        <v>36.0</v>
      </c>
      <c r="AF574" s="26">
        <v>0.728395061728395</v>
      </c>
      <c r="AG574" s="27">
        <v>0.838120104438642</v>
      </c>
      <c r="AH574" s="36">
        <v>0.818965517241379</v>
      </c>
      <c r="AI574" s="1"/>
      <c r="AJ574" s="1"/>
      <c r="AK574" s="1"/>
      <c r="AL574" s="1"/>
      <c r="AM574" s="1"/>
      <c r="AN574" s="1"/>
      <c r="AO574" s="1">
        <v>19.0</v>
      </c>
      <c r="AP574" s="16">
        <v>0.3912</v>
      </c>
      <c r="AQ574" s="1">
        <v>0.904854056</v>
      </c>
      <c r="AR574" s="1">
        <v>0.037181676</v>
      </c>
      <c r="AS574" s="26">
        <v>0.732558139534884</v>
      </c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21" t="s">
        <v>33</v>
      </c>
      <c r="BF574" s="21">
        <v>2.0</v>
      </c>
      <c r="BG574" s="21">
        <v>36.0</v>
      </c>
      <c r="BH574" s="26">
        <v>0.728395061728395</v>
      </c>
      <c r="BI574" s="27">
        <v>0.838120104438642</v>
      </c>
      <c r="BJ574" s="30">
        <f t="shared" si="11"/>
        <v>0.8200193567</v>
      </c>
      <c r="BK574" s="36">
        <v>0.818965517241379</v>
      </c>
      <c r="BL574" s="31">
        <f t="shared" si="12"/>
        <v>-0.001053839497</v>
      </c>
      <c r="BM574" s="1"/>
      <c r="BN574" s="31">
        <v>0.00186993526216162</v>
      </c>
      <c r="BO574" s="1"/>
      <c r="BP574" s="1"/>
      <c r="BQ574" s="1">
        <f t="shared" si="15"/>
        <v>573</v>
      </c>
      <c r="BR574" s="1">
        <f t="shared" si="13"/>
        <v>0.7065351418</v>
      </c>
      <c r="BS574" s="1">
        <v>0.7329700272479565</v>
      </c>
      <c r="BT574" s="1">
        <v>0.8024475524475524</v>
      </c>
      <c r="BU574" s="1">
        <v>0.785572468563865</v>
      </c>
      <c r="BV574" s="1"/>
      <c r="BW574" s="1"/>
    </row>
    <row r="575" ht="12.0" customHeight="1">
      <c r="A575" s="39"/>
      <c r="B575" s="39"/>
      <c r="C575" s="3" t="s">
        <v>772</v>
      </c>
      <c r="D575" s="3">
        <v>812.0</v>
      </c>
      <c r="E575" s="24">
        <v>122.0</v>
      </c>
      <c r="F575" s="25">
        <v>16.0</v>
      </c>
      <c r="G575" s="24">
        <v>1174.0</v>
      </c>
      <c r="H575" s="25">
        <v>104.0</v>
      </c>
      <c r="I575" s="26">
        <f t="shared" si="2"/>
        <v>0.884057971</v>
      </c>
      <c r="J575" s="27">
        <f t="shared" si="3"/>
        <v>0.9186228482</v>
      </c>
      <c r="K575" s="28">
        <f t="shared" si="4"/>
        <v>0.9152542373</v>
      </c>
      <c r="L575" s="29">
        <f t="shared" si="5"/>
        <v>0.1596045198</v>
      </c>
      <c r="M575" s="10">
        <f t="shared" si="6"/>
        <v>9.260869565</v>
      </c>
      <c r="N575" s="30">
        <f t="shared" si="7"/>
        <v>0.9122855769</v>
      </c>
      <c r="O575" s="31">
        <f t="shared" si="8"/>
        <v>0.002968660389</v>
      </c>
      <c r="P575" s="32">
        <f t="shared" si="9"/>
        <v>0.9223406783</v>
      </c>
      <c r="Q575" s="33">
        <f t="shared" si="10"/>
        <v>-0.003717830093</v>
      </c>
      <c r="R575" s="1"/>
      <c r="S575" s="16">
        <v>0.9223406735126406</v>
      </c>
      <c r="T575" s="16">
        <v>0.918622848200313</v>
      </c>
      <c r="U575" s="16">
        <v>0.0018710588860231248</v>
      </c>
      <c r="V575" s="16">
        <v>0.0016811561791891805</v>
      </c>
      <c r="W575" s="1"/>
      <c r="X575" s="1"/>
      <c r="Y575" s="19"/>
      <c r="Z575" s="19"/>
      <c r="AA575" s="19"/>
      <c r="AB575" s="1"/>
      <c r="AC575" s="21" t="s">
        <v>773</v>
      </c>
      <c r="AD575" s="21">
        <v>1067.0</v>
      </c>
      <c r="AE575" s="21">
        <v>36.0</v>
      </c>
      <c r="AF575" s="26">
        <v>0.728571428571429</v>
      </c>
      <c r="AG575" s="27">
        <v>0.553246753246753</v>
      </c>
      <c r="AH575" s="36">
        <v>0.58021978021978</v>
      </c>
      <c r="AI575" s="1"/>
      <c r="AJ575" s="1"/>
      <c r="AK575" s="1"/>
      <c r="AL575" s="1"/>
      <c r="AM575" s="1"/>
      <c r="AN575" s="1"/>
      <c r="AO575" s="1">
        <v>20.0</v>
      </c>
      <c r="AP575" s="16">
        <v>0.4114</v>
      </c>
      <c r="AQ575" s="1">
        <v>0.8666842228</v>
      </c>
      <c r="AR575" s="1">
        <v>0.05736441</v>
      </c>
      <c r="AS575" s="26">
        <v>0.732970027247956</v>
      </c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21" t="s">
        <v>773</v>
      </c>
      <c r="BF575" s="21">
        <v>1067.0</v>
      </c>
      <c r="BG575" s="21">
        <v>36.0</v>
      </c>
      <c r="BH575" s="26">
        <v>0.728571428571429</v>
      </c>
      <c r="BI575" s="27">
        <v>0.553246753246753</v>
      </c>
      <c r="BJ575" s="30">
        <f t="shared" si="11"/>
        <v>0.5839837376</v>
      </c>
      <c r="BK575" s="36">
        <v>0.58021978021978</v>
      </c>
      <c r="BL575" s="31">
        <f t="shared" si="12"/>
        <v>-0.003763957394</v>
      </c>
      <c r="BM575" s="1"/>
      <c r="BN575" s="31">
        <v>0.00187105888602301</v>
      </c>
      <c r="BO575" s="1"/>
      <c r="BP575" s="1"/>
      <c r="BQ575" s="1">
        <f t="shared" si="15"/>
        <v>574</v>
      </c>
      <c r="BR575" s="1">
        <f t="shared" si="13"/>
        <v>0.7077681874</v>
      </c>
      <c r="BS575" s="1">
        <v>0.6</v>
      </c>
      <c r="BT575" s="1">
        <v>0.8260869565217391</v>
      </c>
      <c r="BU575" s="1">
        <v>0.7857142857142857</v>
      </c>
      <c r="BV575" s="1"/>
      <c r="BW575" s="1"/>
    </row>
    <row r="576" ht="12.0" customHeight="1">
      <c r="A576" s="39"/>
      <c r="B576" s="39"/>
      <c r="C576" s="3" t="s">
        <v>774</v>
      </c>
      <c r="D576" s="3">
        <v>813.0</v>
      </c>
      <c r="E576" s="24">
        <v>47.0</v>
      </c>
      <c r="F576" s="25">
        <v>6.0</v>
      </c>
      <c r="G576" s="24">
        <v>287.0</v>
      </c>
      <c r="H576" s="25">
        <v>23.0</v>
      </c>
      <c r="I576" s="26">
        <f t="shared" si="2"/>
        <v>0.8867924528</v>
      </c>
      <c r="J576" s="27">
        <f t="shared" si="3"/>
        <v>0.9258064516</v>
      </c>
      <c r="K576" s="28">
        <f t="shared" si="4"/>
        <v>0.9201101928</v>
      </c>
      <c r="L576" s="29">
        <f t="shared" si="5"/>
        <v>0.1928374656</v>
      </c>
      <c r="M576" s="10">
        <f t="shared" si="6"/>
        <v>5.849056604</v>
      </c>
      <c r="N576" s="30">
        <f t="shared" si="7"/>
        <v>0.9185455322</v>
      </c>
      <c r="O576" s="31">
        <f t="shared" si="8"/>
        <v>0.001564660621</v>
      </c>
      <c r="P576" s="32">
        <f t="shared" si="9"/>
        <v>0.9277672719</v>
      </c>
      <c r="Q576" s="33">
        <f t="shared" si="10"/>
        <v>-0.001960820319</v>
      </c>
      <c r="R576" s="1"/>
      <c r="S576" s="16">
        <v>0.9277672671179277</v>
      </c>
      <c r="T576" s="16">
        <v>0.9258064516129032</v>
      </c>
      <c r="U576" s="16">
        <v>0.0018754283023871277</v>
      </c>
      <c r="V576" s="16">
        <v>0.0016903417400512266</v>
      </c>
      <c r="W576" s="1"/>
      <c r="X576" s="1"/>
      <c r="Y576" s="19"/>
      <c r="Z576" s="19"/>
      <c r="AA576" s="19"/>
      <c r="AB576" s="1"/>
      <c r="AC576" s="21" t="s">
        <v>725</v>
      </c>
      <c r="AD576" s="21">
        <v>748.0</v>
      </c>
      <c r="AE576" s="21">
        <v>36.0</v>
      </c>
      <c r="AF576" s="26">
        <v>0.729166666666667</v>
      </c>
      <c r="AG576" s="27">
        <v>0.735905044510386</v>
      </c>
      <c r="AH576" s="36">
        <v>0.734411085450346</v>
      </c>
      <c r="AI576" s="1"/>
      <c r="AJ576" s="1"/>
      <c r="AK576" s="1"/>
      <c r="AL576" s="1"/>
      <c r="AM576" s="1"/>
      <c r="AN576" s="1"/>
      <c r="AO576" s="1">
        <v>21.0</v>
      </c>
      <c r="AP576" s="16">
        <v>0.4305</v>
      </c>
      <c r="AQ576" s="1">
        <v>0.913968</v>
      </c>
      <c r="AR576" s="1">
        <v>0.0349317985</v>
      </c>
      <c r="AS576" s="26">
        <v>0.734375</v>
      </c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21" t="s">
        <v>725</v>
      </c>
      <c r="BF576" s="21">
        <v>748.0</v>
      </c>
      <c r="BG576" s="21">
        <v>36.0</v>
      </c>
      <c r="BH576" s="26">
        <v>0.729166666666667</v>
      </c>
      <c r="BI576" s="27">
        <v>0.735905044510386</v>
      </c>
      <c r="BJ576" s="30">
        <f t="shared" si="11"/>
        <v>0.7354468961</v>
      </c>
      <c r="BK576" s="36">
        <v>0.734411085450346</v>
      </c>
      <c r="BL576" s="31">
        <f t="shared" si="12"/>
        <v>-0.001035810651</v>
      </c>
      <c r="BM576" s="1"/>
      <c r="BN576" s="31">
        <v>0.00187542830238707</v>
      </c>
      <c r="BO576" s="1"/>
      <c r="BP576" s="1"/>
      <c r="BQ576" s="1">
        <f t="shared" si="15"/>
        <v>575</v>
      </c>
      <c r="BR576" s="1">
        <f t="shared" si="13"/>
        <v>0.709001233</v>
      </c>
      <c r="BS576" s="1">
        <v>0.7027027027027027</v>
      </c>
      <c r="BT576" s="1">
        <v>0.7961783439490446</v>
      </c>
      <c r="BU576" s="1">
        <v>0.7863247863247863</v>
      </c>
      <c r="BV576" s="1"/>
      <c r="BW576" s="1"/>
    </row>
    <row r="577" ht="12.0" customHeight="1">
      <c r="A577" s="39"/>
      <c r="B577" s="39"/>
      <c r="C577" s="3" t="s">
        <v>775</v>
      </c>
      <c r="D577" s="3">
        <v>816.0</v>
      </c>
      <c r="E577" s="24">
        <v>225.0</v>
      </c>
      <c r="F577" s="25">
        <v>32.0</v>
      </c>
      <c r="G577" s="24">
        <v>2035.0</v>
      </c>
      <c r="H577" s="25">
        <v>130.0</v>
      </c>
      <c r="I577" s="26">
        <f t="shared" si="2"/>
        <v>0.8754863813</v>
      </c>
      <c r="J577" s="27">
        <f t="shared" si="3"/>
        <v>0.9399538106</v>
      </c>
      <c r="K577" s="28">
        <f t="shared" si="4"/>
        <v>0.9331131296</v>
      </c>
      <c r="L577" s="29">
        <f t="shared" si="5"/>
        <v>0.1465730801</v>
      </c>
      <c r="M577" s="10">
        <f t="shared" si="6"/>
        <v>8.424124514</v>
      </c>
      <c r="N577" s="30">
        <f t="shared" si="7"/>
        <v>0.9277171207</v>
      </c>
      <c r="O577" s="31">
        <f t="shared" si="8"/>
        <v>0.005396008895</v>
      </c>
      <c r="P577" s="32">
        <f t="shared" si="9"/>
        <v>0.9466975097</v>
      </c>
      <c r="Q577" s="33">
        <f t="shared" si="10"/>
        <v>-0.006743699116</v>
      </c>
      <c r="R577" s="1"/>
      <c r="S577" s="16">
        <v>0.9466975050603392</v>
      </c>
      <c r="T577" s="16">
        <v>0.9399538106235565</v>
      </c>
      <c r="U577" s="16">
        <v>0.0019089960487597146</v>
      </c>
      <c r="V577" s="16">
        <v>0.0017036071580336376</v>
      </c>
      <c r="W577" s="1"/>
      <c r="X577" s="1"/>
      <c r="Y577" s="19"/>
      <c r="Z577" s="19"/>
      <c r="AA577" s="19"/>
      <c r="AB577" s="1"/>
      <c r="AC577" s="21" t="s">
        <v>776</v>
      </c>
      <c r="AD577" s="21">
        <v>866.0</v>
      </c>
      <c r="AE577" s="21">
        <v>36.0</v>
      </c>
      <c r="AF577" s="26">
        <v>0.729166666666667</v>
      </c>
      <c r="AG577" s="27">
        <v>0.78961038961039</v>
      </c>
      <c r="AH577" s="36">
        <v>0.777546777546778</v>
      </c>
      <c r="AI577" s="1"/>
      <c r="AJ577" s="1"/>
      <c r="AK577" s="1"/>
      <c r="AL577" s="1"/>
      <c r="AM577" s="1"/>
      <c r="AN577" s="1"/>
      <c r="AO577" s="1">
        <v>22.0</v>
      </c>
      <c r="AP577" s="16">
        <v>0.4496</v>
      </c>
      <c r="AQ577" s="1">
        <v>0.8645409576</v>
      </c>
      <c r="AR577" s="1">
        <v>0.06107839277</v>
      </c>
      <c r="AS577" s="26">
        <v>0.73469387755102</v>
      </c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21" t="s">
        <v>776</v>
      </c>
      <c r="BF577" s="21">
        <v>866.0</v>
      </c>
      <c r="BG577" s="21">
        <v>36.0</v>
      </c>
      <c r="BH577" s="26">
        <v>0.729166666666667</v>
      </c>
      <c r="BI577" s="27">
        <v>0.78961038961039</v>
      </c>
      <c r="BJ577" s="30">
        <f t="shared" si="11"/>
        <v>0.7799440122</v>
      </c>
      <c r="BK577" s="36">
        <v>0.777546777546778</v>
      </c>
      <c r="BL577" s="31">
        <f t="shared" si="12"/>
        <v>-0.002397234692</v>
      </c>
      <c r="BM577" s="1"/>
      <c r="BN577" s="31">
        <v>0.0019089960487596</v>
      </c>
      <c r="BO577" s="1"/>
      <c r="BP577" s="1"/>
      <c r="BQ577" s="1">
        <f t="shared" si="15"/>
        <v>576</v>
      </c>
      <c r="BR577" s="1">
        <f t="shared" si="13"/>
        <v>0.7102342787</v>
      </c>
      <c r="BS577" s="1">
        <v>0.6711711711711712</v>
      </c>
      <c r="BT577" s="1">
        <v>0.8009127210496292</v>
      </c>
      <c r="BU577" s="1">
        <v>0.7863291139240506</v>
      </c>
      <c r="BV577" s="1"/>
      <c r="BW577" s="1"/>
    </row>
    <row r="578" ht="12.0" customHeight="1">
      <c r="A578" s="39"/>
      <c r="B578" s="39"/>
      <c r="C578" s="3" t="s">
        <v>777</v>
      </c>
      <c r="D578" s="3">
        <v>817.0</v>
      </c>
      <c r="E578" s="24">
        <v>78.0</v>
      </c>
      <c r="F578" s="25">
        <v>10.0</v>
      </c>
      <c r="G578" s="24">
        <v>645.0</v>
      </c>
      <c r="H578" s="25">
        <v>57.0</v>
      </c>
      <c r="I578" s="26">
        <f t="shared" si="2"/>
        <v>0.8863636364</v>
      </c>
      <c r="J578" s="27">
        <f t="shared" si="3"/>
        <v>0.9188034188</v>
      </c>
      <c r="K578" s="28">
        <f t="shared" si="4"/>
        <v>0.9151898734</v>
      </c>
      <c r="L578" s="29">
        <f t="shared" si="5"/>
        <v>0.1708860759</v>
      </c>
      <c r="M578" s="10">
        <f t="shared" si="6"/>
        <v>7.977272727</v>
      </c>
      <c r="N578" s="30">
        <f t="shared" si="7"/>
        <v>0.9128744568</v>
      </c>
      <c r="O578" s="31">
        <f t="shared" si="8"/>
        <v>0.002315416646</v>
      </c>
      <c r="P578" s="32">
        <f t="shared" si="9"/>
        <v>0.9217047782</v>
      </c>
      <c r="Q578" s="33">
        <f t="shared" si="10"/>
        <v>-0.002901359356</v>
      </c>
      <c r="R578" s="1"/>
      <c r="S578" s="16">
        <v>0.9217047733505572</v>
      </c>
      <c r="T578" s="16">
        <v>0.9188034188034188</v>
      </c>
      <c r="U578" s="16">
        <v>0.0019166767493552506</v>
      </c>
      <c r="V578" s="16">
        <v>0.0017104119359607761</v>
      </c>
      <c r="W578" s="1"/>
      <c r="X578" s="1"/>
      <c r="Y578" s="19"/>
      <c r="Z578" s="19"/>
      <c r="AA578" s="19"/>
      <c r="AB578" s="1"/>
      <c r="AC578" s="21" t="s">
        <v>138</v>
      </c>
      <c r="AD578" s="21">
        <v>60.0</v>
      </c>
      <c r="AE578" s="21">
        <v>36.0</v>
      </c>
      <c r="AF578" s="26">
        <v>0.730769230769231</v>
      </c>
      <c r="AG578" s="27">
        <v>0.771428571428571</v>
      </c>
      <c r="AH578" s="36">
        <v>0.764018691588785</v>
      </c>
      <c r="AI578" s="1"/>
      <c r="AJ578" s="1"/>
      <c r="AK578" s="1"/>
      <c r="AL578" s="1"/>
      <c r="AM578" s="1"/>
      <c r="AN578" s="1"/>
      <c r="AO578" s="1">
        <v>23.0</v>
      </c>
      <c r="AP578" s="16">
        <v>0.4692</v>
      </c>
      <c r="AQ578" s="1">
        <v>0.910124959</v>
      </c>
      <c r="AR578" s="1">
        <v>0.039864059</v>
      </c>
      <c r="AS578" s="26">
        <v>0.735294117647059</v>
      </c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21" t="s">
        <v>138</v>
      </c>
      <c r="BF578" s="21">
        <v>60.0</v>
      </c>
      <c r="BG578" s="21">
        <v>36.0</v>
      </c>
      <c r="BH578" s="26">
        <v>0.730769230769231</v>
      </c>
      <c r="BI578" s="27">
        <v>0.771428571428571</v>
      </c>
      <c r="BJ578" s="30">
        <f t="shared" si="11"/>
        <v>0.7651439938</v>
      </c>
      <c r="BK578" s="36">
        <v>0.764018691588785</v>
      </c>
      <c r="BL578" s="31">
        <f t="shared" si="12"/>
        <v>-0.001125302255</v>
      </c>
      <c r="BM578" s="1"/>
      <c r="BN578" s="31">
        <v>0.00191667674935514</v>
      </c>
      <c r="BO578" s="1"/>
      <c r="BP578" s="1"/>
      <c r="BQ578" s="1">
        <f t="shared" si="15"/>
        <v>577</v>
      </c>
      <c r="BR578" s="1">
        <f t="shared" si="13"/>
        <v>0.7114673243</v>
      </c>
      <c r="BS578" s="1">
        <v>0.575</v>
      </c>
      <c r="BT578" s="1">
        <v>0.8135593220338984</v>
      </c>
      <c r="BU578" s="1">
        <v>0.7866541353383458</v>
      </c>
      <c r="BV578" s="1"/>
      <c r="BW578" s="1"/>
    </row>
    <row r="579" ht="12.0" customHeight="1">
      <c r="A579" s="39"/>
      <c r="B579" s="39"/>
      <c r="C579" s="3" t="s">
        <v>778</v>
      </c>
      <c r="D579" s="3">
        <v>820.0</v>
      </c>
      <c r="E579" s="24">
        <v>62.0</v>
      </c>
      <c r="F579" s="25">
        <v>10.0</v>
      </c>
      <c r="G579" s="24">
        <v>575.0</v>
      </c>
      <c r="H579" s="25">
        <v>36.0</v>
      </c>
      <c r="I579" s="26">
        <f t="shared" si="2"/>
        <v>0.8611111111</v>
      </c>
      <c r="J579" s="27">
        <f t="shared" si="3"/>
        <v>0.9410801964</v>
      </c>
      <c r="K579" s="28">
        <f t="shared" si="4"/>
        <v>0.9326500732</v>
      </c>
      <c r="L579" s="29">
        <f t="shared" si="5"/>
        <v>0.1434846266</v>
      </c>
      <c r="M579" s="10">
        <f t="shared" si="6"/>
        <v>8.486111111</v>
      </c>
      <c r="N579" s="30">
        <f t="shared" si="7"/>
        <v>0.9259964272</v>
      </c>
      <c r="O579" s="31">
        <f t="shared" si="8"/>
        <v>0.006653645995</v>
      </c>
      <c r="P579" s="32">
        <f t="shared" si="9"/>
        <v>0.9493667548</v>
      </c>
      <c r="Q579" s="33">
        <f t="shared" si="10"/>
        <v>-0.008286558355</v>
      </c>
      <c r="R579" s="1"/>
      <c r="S579" s="16">
        <v>0.9493667502440684</v>
      </c>
      <c r="T579" s="16">
        <v>0.9410801963993454</v>
      </c>
      <c r="U579" s="16">
        <v>0.00197053625954946</v>
      </c>
      <c r="V579" s="16">
        <v>0.001712056922089089</v>
      </c>
      <c r="W579" s="1"/>
      <c r="X579" s="1"/>
      <c r="Y579" s="19"/>
      <c r="Z579" s="19"/>
      <c r="AA579" s="19"/>
      <c r="AB579" s="1"/>
      <c r="AC579" s="21" t="s">
        <v>191</v>
      </c>
      <c r="AD579" s="21">
        <v>95.0</v>
      </c>
      <c r="AE579" s="21">
        <v>36.0</v>
      </c>
      <c r="AF579" s="26">
        <v>0.730769230769231</v>
      </c>
      <c r="AG579" s="27">
        <v>0.786852589641434</v>
      </c>
      <c r="AH579" s="36">
        <v>0.77355623100304</v>
      </c>
      <c r="AI579" s="1"/>
      <c r="AJ579" s="1"/>
      <c r="AK579" s="1"/>
      <c r="AL579" s="1"/>
      <c r="AM579" s="1"/>
      <c r="AN579" s="1"/>
      <c r="AO579" s="1">
        <v>24.0</v>
      </c>
      <c r="AP579" s="16">
        <v>0.490074</v>
      </c>
      <c r="AQ579" s="1">
        <v>0.8887940143</v>
      </c>
      <c r="AR579" s="1">
        <v>0.0541877987</v>
      </c>
      <c r="AS579" s="26">
        <v>0.736585365853659</v>
      </c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21" t="s">
        <v>191</v>
      </c>
      <c r="BF579" s="21">
        <v>95.0</v>
      </c>
      <c r="BG579" s="21">
        <v>36.0</v>
      </c>
      <c r="BH579" s="26">
        <v>0.730769230769231</v>
      </c>
      <c r="BI579" s="27">
        <v>0.786852589641434</v>
      </c>
      <c r="BJ579" s="30">
        <f t="shared" si="11"/>
        <v>0.7779186403</v>
      </c>
      <c r="BK579" s="36">
        <v>0.77355623100304</v>
      </c>
      <c r="BL579" s="31">
        <f t="shared" si="12"/>
        <v>-0.00436240931</v>
      </c>
      <c r="BM579" s="1"/>
      <c r="BN579" s="31">
        <v>0.00197053625954946</v>
      </c>
      <c r="BO579" s="1"/>
      <c r="BP579" s="1"/>
      <c r="BQ579" s="1">
        <f t="shared" si="15"/>
        <v>578</v>
      </c>
      <c r="BR579" s="1">
        <f t="shared" si="13"/>
        <v>0.7127003699</v>
      </c>
      <c r="BS579" s="1">
        <v>0.7159763313609467</v>
      </c>
      <c r="BT579" s="1">
        <v>0.7997997997997998</v>
      </c>
      <c r="BU579" s="1">
        <v>0.7876712328767124</v>
      </c>
      <c r="BV579" s="1"/>
      <c r="BW579" s="1"/>
    </row>
    <row r="580" ht="12.0" customHeight="1">
      <c r="A580" s="39"/>
      <c r="B580" s="39"/>
      <c r="C580" s="3" t="s">
        <v>779</v>
      </c>
      <c r="D580" s="3">
        <v>821.0</v>
      </c>
      <c r="E580" s="24">
        <v>44.0</v>
      </c>
      <c r="F580" s="25">
        <v>12.0</v>
      </c>
      <c r="G580" s="24">
        <v>516.0</v>
      </c>
      <c r="H580" s="25">
        <v>101.0</v>
      </c>
      <c r="I580" s="26">
        <f t="shared" si="2"/>
        <v>0.7857142857</v>
      </c>
      <c r="J580" s="27">
        <f t="shared" si="3"/>
        <v>0.8363047002</v>
      </c>
      <c r="K580" s="28">
        <f t="shared" si="4"/>
        <v>0.8320950966</v>
      </c>
      <c r="L580" s="29">
        <f t="shared" si="5"/>
        <v>0.2154531947</v>
      </c>
      <c r="M580" s="10">
        <f t="shared" si="6"/>
        <v>11.01785714</v>
      </c>
      <c r="N580" s="30">
        <f t="shared" si="7"/>
        <v>0.8278144686</v>
      </c>
      <c r="O580" s="31">
        <f t="shared" si="8"/>
        <v>0.004280628028</v>
      </c>
      <c r="P580" s="32">
        <f t="shared" si="9"/>
        <v>0.8415404849</v>
      </c>
      <c r="Q580" s="33">
        <f t="shared" si="10"/>
        <v>-0.005235784763</v>
      </c>
      <c r="R580" s="1"/>
      <c r="S580" s="16">
        <v>0.8415404812367574</v>
      </c>
      <c r="T580" s="16">
        <v>0.8363047001620746</v>
      </c>
      <c r="U580" s="16">
        <v>0.0019949573749326044</v>
      </c>
      <c r="V580" s="16">
        <v>0.0017133141472343016</v>
      </c>
      <c r="W580" s="1"/>
      <c r="X580" s="1"/>
      <c r="Y580" s="19"/>
      <c r="Z580" s="19"/>
      <c r="AA580" s="19"/>
      <c r="AB580" s="1"/>
      <c r="AC580" s="21" t="s">
        <v>674</v>
      </c>
      <c r="AD580" s="21">
        <v>665.0</v>
      </c>
      <c r="AE580" s="21">
        <v>36.0</v>
      </c>
      <c r="AF580" s="26">
        <v>0.732394366197183</v>
      </c>
      <c r="AG580" s="27">
        <v>0.840736040609137</v>
      </c>
      <c r="AH580" s="36">
        <v>0.827836780324203</v>
      </c>
      <c r="AI580" s="1"/>
      <c r="AJ580" s="1"/>
      <c r="AK580" s="1"/>
      <c r="AL580" s="1"/>
      <c r="AM580" s="1"/>
      <c r="AN580" s="1"/>
      <c r="AO580" s="1">
        <v>25.0</v>
      </c>
      <c r="AP580" s="16">
        <v>0.5038</v>
      </c>
      <c r="AQ580" s="1">
        <v>0.8959825504</v>
      </c>
      <c r="AR580" s="1">
        <v>0.05083365</v>
      </c>
      <c r="AS580" s="26">
        <v>0.737804878048781</v>
      </c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21" t="s">
        <v>674</v>
      </c>
      <c r="BF580" s="21">
        <v>665.0</v>
      </c>
      <c r="BG580" s="21">
        <v>36.0</v>
      </c>
      <c r="BH580" s="26">
        <v>0.732394366197183</v>
      </c>
      <c r="BI580" s="27">
        <v>0.840736040609137</v>
      </c>
      <c r="BJ580" s="30">
        <f t="shared" si="11"/>
        <v>0.8227937749</v>
      </c>
      <c r="BK580" s="36">
        <v>0.827836780324203</v>
      </c>
      <c r="BL580" s="31">
        <f t="shared" si="12"/>
        <v>0.005043005444</v>
      </c>
      <c r="BM580" s="1"/>
      <c r="BN580" s="31">
        <v>0.00199495737493249</v>
      </c>
      <c r="BO580" s="1"/>
      <c r="BP580" s="1"/>
      <c r="BQ580" s="1">
        <f t="shared" si="15"/>
        <v>579</v>
      </c>
      <c r="BR580" s="1">
        <f t="shared" si="13"/>
        <v>0.7139334155</v>
      </c>
      <c r="BS580" s="1">
        <v>0.7889908256880734</v>
      </c>
      <c r="BT580" s="1">
        <v>0.7912087912087912</v>
      </c>
      <c r="BU580" s="1">
        <v>0.7906976744186046</v>
      </c>
      <c r="BV580" s="1"/>
      <c r="BW580" s="1"/>
    </row>
    <row r="581" ht="12.0" customHeight="1">
      <c r="A581" s="39"/>
      <c r="B581" s="39"/>
      <c r="C581" s="3" t="s">
        <v>780</v>
      </c>
      <c r="D581" s="3">
        <v>822.0</v>
      </c>
      <c r="E581" s="24">
        <v>71.0</v>
      </c>
      <c r="F581" s="25">
        <v>23.0</v>
      </c>
      <c r="G581" s="24">
        <v>767.0</v>
      </c>
      <c r="H581" s="25">
        <v>91.0</v>
      </c>
      <c r="I581" s="26">
        <f t="shared" si="2"/>
        <v>0.7553191489</v>
      </c>
      <c r="J581" s="27">
        <f t="shared" si="3"/>
        <v>0.8939393939</v>
      </c>
      <c r="K581" s="28">
        <f t="shared" si="4"/>
        <v>0.8802521008</v>
      </c>
      <c r="L581" s="29">
        <f t="shared" si="5"/>
        <v>0.1701680672</v>
      </c>
      <c r="M581" s="10">
        <f t="shared" si="6"/>
        <v>9.127659574</v>
      </c>
      <c r="N581" s="30">
        <f t="shared" si="7"/>
        <v>0.8701945678</v>
      </c>
      <c r="O581" s="31">
        <f t="shared" si="8"/>
        <v>0.01005753308</v>
      </c>
      <c r="P581" s="32">
        <f t="shared" si="9"/>
        <v>0.9061530222</v>
      </c>
      <c r="Q581" s="33">
        <f t="shared" si="10"/>
        <v>-0.01221362826</v>
      </c>
      <c r="R581" s="1"/>
      <c r="S581" s="16">
        <v>0.9061530188177771</v>
      </c>
      <c r="T581" s="16">
        <v>0.8939393939393939</v>
      </c>
      <c r="U581" s="16">
        <v>0.0020054703803566998</v>
      </c>
      <c r="V581" s="16">
        <v>0.0017170062208684556</v>
      </c>
      <c r="W581" s="1"/>
      <c r="X581" s="1"/>
      <c r="Y581" s="19"/>
      <c r="Z581" s="19"/>
      <c r="AA581" s="19"/>
      <c r="AB581" s="1"/>
      <c r="AC581" s="21" t="s">
        <v>781</v>
      </c>
      <c r="AD581" s="21">
        <v>959.0</v>
      </c>
      <c r="AE581" s="21">
        <v>36.0</v>
      </c>
      <c r="AF581" s="26">
        <v>0.732558139534884</v>
      </c>
      <c r="AG581" s="27">
        <v>0.826625386996904</v>
      </c>
      <c r="AH581" s="36">
        <v>0.810967741935484</v>
      </c>
      <c r="AI581" s="1"/>
      <c r="AJ581" s="1"/>
      <c r="AK581" s="1"/>
      <c r="AL581" s="1"/>
      <c r="AM581" s="1"/>
      <c r="AN581" s="1"/>
      <c r="AO581" s="1">
        <v>26.0</v>
      </c>
      <c r="AP581" s="16">
        <v>0.5334</v>
      </c>
      <c r="AQ581" s="1">
        <v>0.8816121972</v>
      </c>
      <c r="AR581" s="1">
        <v>0.06314143</v>
      </c>
      <c r="AS581" s="26">
        <v>0.739130434782609</v>
      </c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21" t="s">
        <v>781</v>
      </c>
      <c r="BF581" s="21">
        <v>959.0</v>
      </c>
      <c r="BG581" s="21">
        <v>36.0</v>
      </c>
      <c r="BH581" s="26">
        <v>0.732558139534884</v>
      </c>
      <c r="BI581" s="27">
        <v>0.826625386996904</v>
      </c>
      <c r="BJ581" s="30">
        <f t="shared" si="11"/>
        <v>0.8111367597</v>
      </c>
      <c r="BK581" s="36">
        <v>0.810967741935484</v>
      </c>
      <c r="BL581" s="31">
        <f t="shared" si="12"/>
        <v>-0.0001690177146</v>
      </c>
      <c r="BM581" s="1"/>
      <c r="BN581" s="31">
        <v>0.0020054703803567</v>
      </c>
      <c r="BO581" s="1"/>
      <c r="BP581" s="1"/>
      <c r="BQ581" s="1">
        <f t="shared" si="15"/>
        <v>580</v>
      </c>
      <c r="BR581" s="1">
        <f t="shared" si="13"/>
        <v>0.7151664612</v>
      </c>
      <c r="BS581" s="1">
        <v>0.8153846153846154</v>
      </c>
      <c r="BT581" s="1">
        <v>0.7845528455284553</v>
      </c>
      <c r="BU581" s="1">
        <v>0.7909967845659164</v>
      </c>
      <c r="BV581" s="1"/>
      <c r="BW581" s="1"/>
    </row>
    <row r="582" ht="12.0" customHeight="1">
      <c r="A582" s="39"/>
      <c r="B582" s="39"/>
      <c r="C582" s="3" t="s">
        <v>737</v>
      </c>
      <c r="D582" s="3">
        <v>823.0</v>
      </c>
      <c r="E582" s="24">
        <v>134.0</v>
      </c>
      <c r="F582" s="25">
        <v>55.0</v>
      </c>
      <c r="G582" s="24">
        <v>1359.0</v>
      </c>
      <c r="H582" s="25">
        <v>511.0</v>
      </c>
      <c r="I582" s="26">
        <f t="shared" si="2"/>
        <v>0.708994709</v>
      </c>
      <c r="J582" s="27">
        <f t="shared" si="3"/>
        <v>0.7267379679</v>
      </c>
      <c r="K582" s="28">
        <f t="shared" si="4"/>
        <v>0.7251092763</v>
      </c>
      <c r="L582" s="29">
        <f t="shared" si="5"/>
        <v>0.3132588635</v>
      </c>
      <c r="M582" s="10">
        <f t="shared" si="6"/>
        <v>9.894179894</v>
      </c>
      <c r="N582" s="30">
        <f t="shared" si="7"/>
        <v>0.72442884</v>
      </c>
      <c r="O582" s="31">
        <f t="shared" si="8"/>
        <v>0.0006804363375</v>
      </c>
      <c r="P582" s="32">
        <f t="shared" si="9"/>
        <v>0.727555353</v>
      </c>
      <c r="Q582" s="33">
        <f t="shared" si="10"/>
        <v>-0.0008173851029</v>
      </c>
      <c r="R582" s="1"/>
      <c r="S582" s="16">
        <v>0.7275553500679391</v>
      </c>
      <c r="T582" s="16">
        <v>0.7267379679144385</v>
      </c>
      <c r="U582" s="16">
        <v>0.0020157973684877817</v>
      </c>
      <c r="V582" s="16">
        <v>0.001747933440135352</v>
      </c>
      <c r="W582" s="1"/>
      <c r="X582" s="1"/>
      <c r="Y582" s="19"/>
      <c r="Z582" s="19"/>
      <c r="AA582" s="19"/>
      <c r="AB582" s="1"/>
      <c r="AC582" s="21" t="s">
        <v>782</v>
      </c>
      <c r="AD582" s="21">
        <v>947.0</v>
      </c>
      <c r="AE582" s="21">
        <v>36.0</v>
      </c>
      <c r="AF582" s="26">
        <v>0.732970027247956</v>
      </c>
      <c r="AG582" s="27">
        <v>0.802447552447552</v>
      </c>
      <c r="AH582" s="36">
        <v>0.785572468563865</v>
      </c>
      <c r="AI582" s="1"/>
      <c r="AJ582" s="1"/>
      <c r="AK582" s="1"/>
      <c r="AL582" s="1"/>
      <c r="AM582" s="1"/>
      <c r="AN582" s="1"/>
      <c r="AO582" s="1">
        <v>27.0</v>
      </c>
      <c r="AP582" s="16">
        <v>0.5512</v>
      </c>
      <c r="AQ582" s="1">
        <v>0.879255269</v>
      </c>
      <c r="AR582" s="1">
        <v>0.06529619</v>
      </c>
      <c r="AS582" s="26">
        <v>0.739393939393939</v>
      </c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21" t="s">
        <v>782</v>
      </c>
      <c r="BF582" s="21">
        <v>947.0</v>
      </c>
      <c r="BG582" s="21">
        <v>36.0</v>
      </c>
      <c r="BH582" s="26">
        <v>0.732970027247956</v>
      </c>
      <c r="BI582" s="27">
        <v>0.802447552447552</v>
      </c>
      <c r="BJ582" s="30">
        <f t="shared" si="11"/>
        <v>0.7911862138</v>
      </c>
      <c r="BK582" s="36">
        <v>0.785572468563865</v>
      </c>
      <c r="BL582" s="31">
        <f t="shared" si="12"/>
        <v>-0.005613745191</v>
      </c>
      <c r="BM582" s="1"/>
      <c r="BN582" s="31">
        <v>0.00201579736848778</v>
      </c>
      <c r="BO582" s="1"/>
      <c r="BP582" s="1"/>
      <c r="BQ582" s="1">
        <f t="shared" si="15"/>
        <v>581</v>
      </c>
      <c r="BR582" s="1">
        <f t="shared" si="13"/>
        <v>0.7163995068</v>
      </c>
      <c r="BS582" s="1">
        <v>0.7685185185185185</v>
      </c>
      <c r="BT582" s="1">
        <v>0.7977011494252874</v>
      </c>
      <c r="BU582" s="1">
        <v>0.7918968692449355</v>
      </c>
      <c r="BV582" s="1"/>
      <c r="BW582" s="1"/>
    </row>
    <row r="583" ht="12.0" customHeight="1">
      <c r="A583" s="39"/>
      <c r="B583" s="39"/>
      <c r="C583" s="3" t="s">
        <v>668</v>
      </c>
      <c r="D583" s="3">
        <v>824.0</v>
      </c>
      <c r="E583" s="24">
        <v>55.0</v>
      </c>
      <c r="F583" s="25">
        <v>28.0</v>
      </c>
      <c r="G583" s="24">
        <v>271.0</v>
      </c>
      <c r="H583" s="25">
        <v>158.0</v>
      </c>
      <c r="I583" s="26">
        <f t="shared" si="2"/>
        <v>0.6626506024</v>
      </c>
      <c r="J583" s="27">
        <f t="shared" si="3"/>
        <v>0.6317016317</v>
      </c>
      <c r="K583" s="28">
        <f t="shared" si="4"/>
        <v>0.63671875</v>
      </c>
      <c r="L583" s="29">
        <f t="shared" si="5"/>
        <v>0.416015625</v>
      </c>
      <c r="M583" s="10">
        <f t="shared" si="6"/>
        <v>5.168674699</v>
      </c>
      <c r="N583" s="30">
        <f t="shared" si="7"/>
        <v>0.6371581822</v>
      </c>
      <c r="O583" s="31">
        <f t="shared" si="8"/>
        <v>-0.0004394322386</v>
      </c>
      <c r="P583" s="32">
        <f t="shared" si="9"/>
        <v>0.6311793969</v>
      </c>
      <c r="Q583" s="33">
        <f t="shared" si="10"/>
        <v>0.0005222347624</v>
      </c>
      <c r="R583" s="1"/>
      <c r="S583" s="16">
        <v>0.6311793943903161</v>
      </c>
      <c r="T583" s="16">
        <v>0.6317016317016317</v>
      </c>
      <c r="U583" s="16">
        <v>0.0020345093351143984</v>
      </c>
      <c r="V583" s="16">
        <v>0.0017605117151027194</v>
      </c>
      <c r="W583" s="1"/>
      <c r="X583" s="1"/>
      <c r="Y583" s="19"/>
      <c r="Z583" s="19"/>
      <c r="AA583" s="19"/>
      <c r="AB583" s="1"/>
      <c r="AC583" s="21" t="s">
        <v>783</v>
      </c>
      <c r="AD583" s="21">
        <v>953.0</v>
      </c>
      <c r="AE583" s="21">
        <v>36.0</v>
      </c>
      <c r="AF583" s="26">
        <v>0.734375</v>
      </c>
      <c r="AG583" s="27">
        <v>0.857142857142857</v>
      </c>
      <c r="AH583" s="36">
        <v>0.829181494661922</v>
      </c>
      <c r="AI583" s="1"/>
      <c r="AJ583" s="1"/>
      <c r="AK583" s="1"/>
      <c r="AL583" s="1"/>
      <c r="AM583" s="1"/>
      <c r="AN583" s="1"/>
      <c r="AO583" s="1">
        <v>28.0</v>
      </c>
      <c r="AP583" s="16">
        <v>0.572</v>
      </c>
      <c r="AQ583" s="1">
        <v>0.8826589726</v>
      </c>
      <c r="AR583" s="1">
        <v>0.066739582</v>
      </c>
      <c r="AS583" s="16">
        <f>AVERAGE(AS562:AS582)</f>
        <v>0.7316182865</v>
      </c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21" t="s">
        <v>783</v>
      </c>
      <c r="BF583" s="21">
        <v>953.0</v>
      </c>
      <c r="BG583" s="21">
        <v>36.0</v>
      </c>
      <c r="BH583" s="26">
        <v>0.734375</v>
      </c>
      <c r="BI583" s="27">
        <v>0.857142857142857</v>
      </c>
      <c r="BJ583" s="30">
        <f t="shared" si="11"/>
        <v>0.8366735057</v>
      </c>
      <c r="BK583" s="36">
        <v>0.829181494661922</v>
      </c>
      <c r="BL583" s="31">
        <f t="shared" si="12"/>
        <v>-0.007492011083</v>
      </c>
      <c r="BM583" s="1"/>
      <c r="BN583" s="31">
        <v>0.00203450933511429</v>
      </c>
      <c r="BO583" s="1"/>
      <c r="BP583" s="1"/>
      <c r="BQ583" s="1">
        <f t="shared" si="15"/>
        <v>582</v>
      </c>
      <c r="BR583" s="1">
        <f t="shared" si="13"/>
        <v>0.7176325524</v>
      </c>
      <c r="BS583" s="1">
        <v>0.7391304347826086</v>
      </c>
      <c r="BT583" s="1">
        <v>0.8110236220472441</v>
      </c>
      <c r="BU583" s="1">
        <v>0.791907514450867</v>
      </c>
      <c r="BV583" s="1"/>
      <c r="BW583" s="1"/>
    </row>
    <row r="584" ht="12.0" customHeight="1">
      <c r="A584" s="39"/>
      <c r="B584" s="39"/>
      <c r="C584" s="3" t="s">
        <v>784</v>
      </c>
      <c r="D584" s="3">
        <v>826.0</v>
      </c>
      <c r="E584" s="24">
        <v>23.0</v>
      </c>
      <c r="F584" s="25">
        <v>3.0</v>
      </c>
      <c r="G584" s="24">
        <v>105.0</v>
      </c>
      <c r="H584" s="25">
        <v>33.0</v>
      </c>
      <c r="I584" s="26">
        <f t="shared" si="2"/>
        <v>0.8846153846</v>
      </c>
      <c r="J584" s="27">
        <f t="shared" si="3"/>
        <v>0.7608695652</v>
      </c>
      <c r="K584" s="28">
        <f t="shared" si="4"/>
        <v>0.7804878049</v>
      </c>
      <c r="L584" s="29">
        <f t="shared" si="5"/>
        <v>0.3414634146</v>
      </c>
      <c r="M584" s="10">
        <f t="shared" si="6"/>
        <v>5.307692308</v>
      </c>
      <c r="N584" s="30">
        <f t="shared" si="7"/>
        <v>0.7864451338</v>
      </c>
      <c r="O584" s="31">
        <f t="shared" si="8"/>
        <v>-0.005957328899</v>
      </c>
      <c r="P584" s="32">
        <f t="shared" si="9"/>
        <v>0.7534078371</v>
      </c>
      <c r="Q584" s="33">
        <f t="shared" si="10"/>
        <v>0.007461728074</v>
      </c>
      <c r="R584" s="1"/>
      <c r="S584" s="16">
        <v>0.7534078323557977</v>
      </c>
      <c r="T584" s="16">
        <v>0.7608695652173914</v>
      </c>
      <c r="U584" s="16">
        <v>0.002051661702363261</v>
      </c>
      <c r="V584" s="16">
        <v>0.0017748236023434893</v>
      </c>
      <c r="W584" s="1"/>
      <c r="X584" s="1"/>
      <c r="Y584" s="19"/>
      <c r="Z584" s="19"/>
      <c r="AA584" s="19"/>
      <c r="AB584" s="1"/>
      <c r="AC584" s="21" t="s">
        <v>785</v>
      </c>
      <c r="AD584" s="21">
        <v>1078.0</v>
      </c>
      <c r="AE584" s="21">
        <v>36.0</v>
      </c>
      <c r="AF584" s="26">
        <v>0.73469387755102</v>
      </c>
      <c r="AG584" s="27">
        <v>0.773428232502966</v>
      </c>
      <c r="AH584" s="36">
        <v>0.766121270452358</v>
      </c>
      <c r="AI584" s="1"/>
      <c r="AJ584" s="1"/>
      <c r="AK584" s="1"/>
      <c r="AL584" s="1"/>
      <c r="AM584" s="1"/>
      <c r="AN584" s="1"/>
      <c r="AO584" s="1">
        <v>29.0</v>
      </c>
      <c r="AP584" s="16">
        <v>0.5908</v>
      </c>
      <c r="AQ584" s="1">
        <v>0.85837334</v>
      </c>
      <c r="AR584" s="1">
        <v>0.08490054</v>
      </c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21" t="s">
        <v>785</v>
      </c>
      <c r="BF584" s="21">
        <v>1078.0</v>
      </c>
      <c r="BG584" s="21">
        <v>36.0</v>
      </c>
      <c r="BH584" s="26">
        <v>0.73469387755102</v>
      </c>
      <c r="BI584" s="27">
        <v>0.773428232502966</v>
      </c>
      <c r="BJ584" s="30">
        <f t="shared" si="11"/>
        <v>0.7674500493</v>
      </c>
      <c r="BK584" s="36">
        <v>0.766121270452358</v>
      </c>
      <c r="BL584" s="31">
        <f t="shared" si="12"/>
        <v>-0.001328778833</v>
      </c>
      <c r="BM584" s="1"/>
      <c r="BN584" s="31">
        <v>0.00205166170236326</v>
      </c>
      <c r="BO584" s="1"/>
      <c r="BP584" s="1"/>
      <c r="BQ584" s="1">
        <f t="shared" si="15"/>
        <v>583</v>
      </c>
      <c r="BR584" s="1">
        <f t="shared" si="13"/>
        <v>0.718865598</v>
      </c>
      <c r="BS584" s="1">
        <v>0.7783505154639175</v>
      </c>
      <c r="BT584" s="1">
        <v>0.797011207970112</v>
      </c>
      <c r="BU584" s="1">
        <v>0.7933801404212638</v>
      </c>
      <c r="BV584" s="1"/>
      <c r="BW584" s="1"/>
    </row>
    <row r="585" ht="12.0" customHeight="1">
      <c r="A585" s="39"/>
      <c r="B585" s="39"/>
      <c r="C585" s="3" t="s">
        <v>786</v>
      </c>
      <c r="D585" s="3">
        <v>827.0</v>
      </c>
      <c r="E585" s="24">
        <v>3.0</v>
      </c>
      <c r="F585" s="25">
        <v>1.0</v>
      </c>
      <c r="G585" s="24">
        <v>34.0</v>
      </c>
      <c r="H585" s="25">
        <v>3.0</v>
      </c>
      <c r="I585" s="26">
        <f t="shared" si="2"/>
        <v>0.75</v>
      </c>
      <c r="J585" s="27">
        <f t="shared" si="3"/>
        <v>0.9189189189</v>
      </c>
      <c r="K585" s="28">
        <f t="shared" si="4"/>
        <v>0.9024390244</v>
      </c>
      <c r="L585" s="29">
        <f t="shared" si="5"/>
        <v>0.1463414634</v>
      </c>
      <c r="M585" s="10">
        <f t="shared" si="6"/>
        <v>9.25</v>
      </c>
      <c r="N585" s="30">
        <f t="shared" si="7"/>
        <v>0.8899951836</v>
      </c>
      <c r="O585" s="31">
        <f t="shared" si="8"/>
        <v>0.01244384079</v>
      </c>
      <c r="P585" s="32">
        <f t="shared" si="9"/>
        <v>0.9340115093</v>
      </c>
      <c r="Q585" s="33">
        <f t="shared" si="10"/>
        <v>-0.0150925904</v>
      </c>
      <c r="R585" s="1"/>
      <c r="S585" s="16">
        <v>0.9340115059877183</v>
      </c>
      <c r="T585" s="16">
        <v>0.918918918918919</v>
      </c>
      <c r="U585" s="16">
        <v>0.0021118433792923774</v>
      </c>
      <c r="V585" s="16">
        <v>0.0018053077197874856</v>
      </c>
      <c r="W585" s="1"/>
      <c r="X585" s="1"/>
      <c r="Y585" s="19"/>
      <c r="Z585" s="19"/>
      <c r="AA585" s="19"/>
      <c r="AB585" s="1"/>
      <c r="AC585" s="21" t="s">
        <v>787</v>
      </c>
      <c r="AD585" s="21">
        <v>955.0</v>
      </c>
      <c r="AE585" s="21">
        <v>36.0</v>
      </c>
      <c r="AF585" s="26">
        <v>0.735294117647059</v>
      </c>
      <c r="AG585" s="27">
        <v>0.854954034729316</v>
      </c>
      <c r="AH585" s="36">
        <v>0.840358744394619</v>
      </c>
      <c r="AI585" s="1"/>
      <c r="AJ585" s="1"/>
      <c r="AK585" s="1"/>
      <c r="AL585" s="1"/>
      <c r="AM585" s="1"/>
      <c r="AN585" s="1"/>
      <c r="AO585" s="1">
        <v>30.0</v>
      </c>
      <c r="AP585" s="16">
        <v>0.6093</v>
      </c>
      <c r="AQ585" s="1">
        <v>0.8355107622</v>
      </c>
      <c r="AR585" s="1">
        <v>0.10132381</v>
      </c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21" t="s">
        <v>787</v>
      </c>
      <c r="BF585" s="21">
        <v>955.0</v>
      </c>
      <c r="BG585" s="21">
        <v>36.0</v>
      </c>
      <c r="BH585" s="26">
        <v>0.735294117647059</v>
      </c>
      <c r="BI585" s="27">
        <v>0.854954034729316</v>
      </c>
      <c r="BJ585" s="30">
        <f t="shared" si="11"/>
        <v>0.8350005483</v>
      </c>
      <c r="BK585" s="36">
        <v>0.840358744394619</v>
      </c>
      <c r="BL585" s="31">
        <f t="shared" si="12"/>
        <v>0.005358196102</v>
      </c>
      <c r="BM585" s="1"/>
      <c r="BN585" s="31">
        <v>0.00211184337929227</v>
      </c>
      <c r="BO585" s="1"/>
      <c r="BP585" s="1"/>
      <c r="BQ585" s="1">
        <f t="shared" si="15"/>
        <v>584</v>
      </c>
      <c r="BR585" s="1">
        <f t="shared" si="13"/>
        <v>0.7200986436</v>
      </c>
      <c r="BS585" s="1">
        <v>0.9230769230769231</v>
      </c>
      <c r="BT585" s="1">
        <v>0.76</v>
      </c>
      <c r="BU585" s="1">
        <v>0.7936507936507936</v>
      </c>
      <c r="BV585" s="1"/>
      <c r="BW585" s="1"/>
    </row>
    <row r="586" ht="12.0" customHeight="1">
      <c r="A586" s="39"/>
      <c r="B586" s="39"/>
      <c r="C586" s="3" t="s">
        <v>788</v>
      </c>
      <c r="D586" s="3">
        <v>831.0</v>
      </c>
      <c r="E586" s="24">
        <v>6.0</v>
      </c>
      <c r="F586" s="25">
        <v>1.0</v>
      </c>
      <c r="G586" s="24">
        <v>76.0</v>
      </c>
      <c r="H586" s="25">
        <v>12.0</v>
      </c>
      <c r="I586" s="26">
        <f t="shared" si="2"/>
        <v>0.8571428571</v>
      </c>
      <c r="J586" s="27">
        <f t="shared" si="3"/>
        <v>0.8636363636</v>
      </c>
      <c r="K586" s="28">
        <f t="shared" si="4"/>
        <v>0.8631578947</v>
      </c>
      <c r="L586" s="29">
        <f t="shared" si="5"/>
        <v>0.1894736842</v>
      </c>
      <c r="M586" s="10">
        <f t="shared" si="6"/>
        <v>12.57142857</v>
      </c>
      <c r="N586" s="30">
        <f t="shared" si="7"/>
        <v>0.8630431668</v>
      </c>
      <c r="O586" s="31">
        <f t="shared" si="8"/>
        <v>0.0001147278878</v>
      </c>
      <c r="P586" s="32">
        <f t="shared" si="9"/>
        <v>0.8637791107</v>
      </c>
      <c r="Q586" s="33">
        <f t="shared" si="10"/>
        <v>-0.0001427471053</v>
      </c>
      <c r="R586" s="1"/>
      <c r="S586" s="16">
        <v>0.8637791062767287</v>
      </c>
      <c r="T586" s="16">
        <v>0.8636363636363636</v>
      </c>
      <c r="U586" s="16">
        <v>0.0021149833041107513</v>
      </c>
      <c r="V586" s="16">
        <v>0.0018409475299312472</v>
      </c>
      <c r="W586" s="1"/>
      <c r="X586" s="1"/>
      <c r="Y586" s="19"/>
      <c r="Z586" s="19"/>
      <c r="AA586" s="19"/>
      <c r="AB586" s="1"/>
      <c r="AC586" s="21" t="s">
        <v>789</v>
      </c>
      <c r="AD586" s="21">
        <v>939.0</v>
      </c>
      <c r="AE586" s="21">
        <v>36.0</v>
      </c>
      <c r="AF586" s="26">
        <v>0.736585365853659</v>
      </c>
      <c r="AG586" s="27">
        <v>0.811695906432749</v>
      </c>
      <c r="AH586" s="36">
        <v>0.797169811320755</v>
      </c>
      <c r="AI586" s="1"/>
      <c r="AJ586" s="1"/>
      <c r="AK586" s="1"/>
      <c r="AL586" s="1"/>
      <c r="AM586" s="1"/>
      <c r="AN586" s="1"/>
      <c r="AO586" s="1">
        <v>31.0</v>
      </c>
      <c r="AP586" s="16">
        <v>0.6286</v>
      </c>
      <c r="AQ586" s="1">
        <v>0.83970785</v>
      </c>
      <c r="AR586" s="1">
        <v>0.10059418</v>
      </c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21" t="s">
        <v>789</v>
      </c>
      <c r="BF586" s="21">
        <v>939.0</v>
      </c>
      <c r="BG586" s="21">
        <v>36.0</v>
      </c>
      <c r="BH586" s="26">
        <v>0.736585365853659</v>
      </c>
      <c r="BI586" s="27">
        <v>0.811695906432749</v>
      </c>
      <c r="BJ586" s="30">
        <f t="shared" si="11"/>
        <v>0.7994165452</v>
      </c>
      <c r="BK586" s="36">
        <v>0.797169811320755</v>
      </c>
      <c r="BL586" s="31">
        <f t="shared" si="12"/>
        <v>-0.002246733871</v>
      </c>
      <c r="BM586" s="1"/>
      <c r="BN586" s="31">
        <v>0.00211498330411064</v>
      </c>
      <c r="BO586" s="1"/>
      <c r="BP586" s="1"/>
      <c r="BQ586" s="1">
        <f t="shared" si="15"/>
        <v>585</v>
      </c>
      <c r="BR586" s="1">
        <f t="shared" si="13"/>
        <v>0.7213316893</v>
      </c>
      <c r="BS586" s="1">
        <v>0.8723404255319149</v>
      </c>
      <c r="BT586" s="1">
        <v>0.7734806629834254</v>
      </c>
      <c r="BU586" s="1">
        <v>0.793859649122807</v>
      </c>
      <c r="BV586" s="1"/>
      <c r="BW586" s="1"/>
    </row>
    <row r="587" ht="12.0" customHeight="1">
      <c r="A587" s="39"/>
      <c r="B587" s="39"/>
      <c r="C587" s="3" t="s">
        <v>282</v>
      </c>
      <c r="D587" s="3">
        <v>833.0</v>
      </c>
      <c r="E587" s="24">
        <v>235.0</v>
      </c>
      <c r="F587" s="25">
        <v>334.0</v>
      </c>
      <c r="G587" s="24">
        <v>785.0</v>
      </c>
      <c r="H587" s="25">
        <v>811.0</v>
      </c>
      <c r="I587" s="26">
        <f t="shared" si="2"/>
        <v>0.4130052724</v>
      </c>
      <c r="J587" s="27">
        <f t="shared" si="3"/>
        <v>0.4918546366</v>
      </c>
      <c r="K587" s="28">
        <f t="shared" si="4"/>
        <v>0.4711316397</v>
      </c>
      <c r="L587" s="29">
        <f t="shared" si="5"/>
        <v>0.4831408776</v>
      </c>
      <c r="M587" s="10">
        <f t="shared" si="6"/>
        <v>2.804920914</v>
      </c>
      <c r="N587" s="30">
        <f t="shared" si="7"/>
        <v>0.4822149679</v>
      </c>
      <c r="O587" s="31">
        <f t="shared" si="8"/>
        <v>-0.01108332822</v>
      </c>
      <c r="P587" s="32">
        <f t="shared" si="9"/>
        <v>0.4793997372</v>
      </c>
      <c r="Q587" s="33">
        <f t="shared" si="10"/>
        <v>0.01245489939</v>
      </c>
      <c r="R587" s="1"/>
      <c r="S587" s="16">
        <v>0.47939973626709315</v>
      </c>
      <c r="T587" s="16">
        <v>0.4918546365914787</v>
      </c>
      <c r="U587" s="16">
        <v>0.0021981041190002326</v>
      </c>
      <c r="V587" s="16">
        <v>0.0018464455157691795</v>
      </c>
      <c r="W587" s="1"/>
      <c r="X587" s="1"/>
      <c r="Y587" s="19"/>
      <c r="Z587" s="19"/>
      <c r="AA587" s="19"/>
      <c r="AB587" s="1"/>
      <c r="AC587" s="21" t="s">
        <v>790</v>
      </c>
      <c r="AD587" s="21">
        <v>872.0</v>
      </c>
      <c r="AE587" s="21">
        <v>36.0</v>
      </c>
      <c r="AF587" s="26">
        <v>0.737804878048781</v>
      </c>
      <c r="AG587" s="27">
        <v>0.772405660377358</v>
      </c>
      <c r="AH587" s="36">
        <v>0.766798418972332</v>
      </c>
      <c r="AI587" s="1"/>
      <c r="AJ587" s="1"/>
      <c r="AK587" s="1"/>
      <c r="AL587" s="1"/>
      <c r="AM587" s="1"/>
      <c r="AN587" s="1"/>
      <c r="AO587" s="1">
        <v>32.0</v>
      </c>
      <c r="AP587" s="16">
        <v>0.6517</v>
      </c>
      <c r="AQ587" s="1">
        <v>0.8428365542</v>
      </c>
      <c r="AR587" s="1">
        <v>0.1027324529</v>
      </c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21" t="s">
        <v>790</v>
      </c>
      <c r="BF587" s="21">
        <v>872.0</v>
      </c>
      <c r="BG587" s="21">
        <v>36.0</v>
      </c>
      <c r="BH587" s="26">
        <v>0.737804878048781</v>
      </c>
      <c r="BI587" s="27">
        <v>0.772405660377358</v>
      </c>
      <c r="BJ587" s="30">
        <f t="shared" si="11"/>
        <v>0.7671236462</v>
      </c>
      <c r="BK587" s="36">
        <v>0.766798418972332</v>
      </c>
      <c r="BL587" s="31">
        <f t="shared" si="12"/>
        <v>-0.0003252272359</v>
      </c>
      <c r="BM587" s="1"/>
      <c r="BN587" s="31">
        <v>0.00219810411900023</v>
      </c>
      <c r="BO587" s="1"/>
      <c r="BP587" s="1"/>
      <c r="BQ587" s="1">
        <f t="shared" si="15"/>
        <v>586</v>
      </c>
      <c r="BR587" s="1">
        <f t="shared" si="13"/>
        <v>0.7225647349</v>
      </c>
      <c r="BS587" s="1">
        <v>0.7</v>
      </c>
      <c r="BT587" s="1">
        <v>0.8235294117647058</v>
      </c>
      <c r="BU587" s="1">
        <v>0.7954545454545454</v>
      </c>
      <c r="BV587" s="1"/>
      <c r="BW587" s="1"/>
    </row>
    <row r="588" ht="12.0" customHeight="1">
      <c r="A588" s="39"/>
      <c r="B588" s="39"/>
      <c r="C588" s="3" t="s">
        <v>791</v>
      </c>
      <c r="D588" s="3">
        <v>834.0</v>
      </c>
      <c r="E588" s="24">
        <v>67.0</v>
      </c>
      <c r="F588" s="25">
        <v>17.0</v>
      </c>
      <c r="G588" s="24">
        <v>462.0</v>
      </c>
      <c r="H588" s="25">
        <v>98.0</v>
      </c>
      <c r="I588" s="26">
        <f t="shared" si="2"/>
        <v>0.7976190476</v>
      </c>
      <c r="J588" s="27">
        <f t="shared" si="3"/>
        <v>0.825</v>
      </c>
      <c r="K588" s="28">
        <f t="shared" si="4"/>
        <v>0.8214285714</v>
      </c>
      <c r="L588" s="29">
        <f t="shared" si="5"/>
        <v>0.2562111801</v>
      </c>
      <c r="M588" s="10">
        <f t="shared" si="6"/>
        <v>6.666666667</v>
      </c>
      <c r="N588" s="30">
        <f t="shared" si="7"/>
        <v>0.8206795565</v>
      </c>
      <c r="O588" s="31">
        <f t="shared" si="8"/>
        <v>0.0007490149506</v>
      </c>
      <c r="P588" s="32">
        <f t="shared" si="9"/>
        <v>0.8259187415</v>
      </c>
      <c r="Q588" s="33">
        <f t="shared" si="10"/>
        <v>-0.0009187415065</v>
      </c>
      <c r="R588" s="1"/>
      <c r="S588" s="16">
        <v>0.8259187376948932</v>
      </c>
      <c r="T588" s="16">
        <v>0.825</v>
      </c>
      <c r="U588" s="16">
        <v>0.002198220861809874</v>
      </c>
      <c r="V588" s="16">
        <v>0.0019143765290102754</v>
      </c>
      <c r="W588" s="1"/>
      <c r="X588" s="1"/>
      <c r="Y588" s="19"/>
      <c r="Z588" s="19"/>
      <c r="AA588" s="19"/>
      <c r="AB588" s="1"/>
      <c r="AC588" s="21" t="s">
        <v>792</v>
      </c>
      <c r="AD588" s="21">
        <v>890.0</v>
      </c>
      <c r="AE588" s="21">
        <v>36.0</v>
      </c>
      <c r="AF588" s="26">
        <v>0.739130434782609</v>
      </c>
      <c r="AG588" s="27">
        <v>0.811023622047244</v>
      </c>
      <c r="AH588" s="36">
        <v>0.791907514450867</v>
      </c>
      <c r="AI588" s="1"/>
      <c r="AJ588" s="1"/>
      <c r="AK588" s="1"/>
      <c r="AL588" s="1"/>
      <c r="AM588" s="1"/>
      <c r="AN588" s="1"/>
      <c r="AO588" s="1">
        <v>33.0</v>
      </c>
      <c r="AP588" s="16">
        <v>0.6691</v>
      </c>
      <c r="AQ588" s="1">
        <v>0.839758711</v>
      </c>
      <c r="AR588" s="1">
        <v>0.1062267003</v>
      </c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21" t="s">
        <v>792</v>
      </c>
      <c r="BF588" s="21">
        <v>890.0</v>
      </c>
      <c r="BG588" s="21">
        <v>36.0</v>
      </c>
      <c r="BH588" s="26">
        <v>0.739130434782609</v>
      </c>
      <c r="BI588" s="27">
        <v>0.811023622047244</v>
      </c>
      <c r="BJ588" s="30">
        <f t="shared" si="11"/>
        <v>0.7992681153</v>
      </c>
      <c r="BK588" s="36">
        <v>0.791907514450867</v>
      </c>
      <c r="BL588" s="31">
        <f t="shared" si="12"/>
        <v>-0.007360600843</v>
      </c>
      <c r="BM588" s="1"/>
      <c r="BN588" s="31">
        <v>0.00219822086180987</v>
      </c>
      <c r="BO588" s="1"/>
      <c r="BP588" s="1"/>
      <c r="BQ588" s="1">
        <f t="shared" si="15"/>
        <v>587</v>
      </c>
      <c r="BR588" s="1">
        <f t="shared" si="13"/>
        <v>0.7237977805</v>
      </c>
      <c r="BS588" s="1">
        <v>0.7639344262295082</v>
      </c>
      <c r="BT588" s="1">
        <v>0.8048309178743961</v>
      </c>
      <c r="BU588" s="1">
        <v>0.7955223880597015</v>
      </c>
      <c r="BV588" s="1"/>
      <c r="BW588" s="1"/>
    </row>
    <row r="589" ht="12.0" customHeight="1">
      <c r="A589" s="39"/>
      <c r="B589" s="39"/>
      <c r="C589" s="3" t="s">
        <v>793</v>
      </c>
      <c r="D589" s="3">
        <v>835.0</v>
      </c>
      <c r="E589" s="24">
        <v>12.0</v>
      </c>
      <c r="F589" s="25">
        <v>2.0</v>
      </c>
      <c r="G589" s="24">
        <v>25.0</v>
      </c>
      <c r="H589" s="25">
        <v>7.0</v>
      </c>
      <c r="I589" s="26">
        <f t="shared" si="2"/>
        <v>0.8571428571</v>
      </c>
      <c r="J589" s="27">
        <f t="shared" si="3"/>
        <v>0.78125</v>
      </c>
      <c r="K589" s="28">
        <f t="shared" si="4"/>
        <v>0.8043478261</v>
      </c>
      <c r="L589" s="29">
        <f t="shared" si="5"/>
        <v>0.4130434783</v>
      </c>
      <c r="M589" s="10">
        <f t="shared" si="6"/>
        <v>2.285714286</v>
      </c>
      <c r="N589" s="30">
        <f t="shared" si="7"/>
        <v>0.7968280694</v>
      </c>
      <c r="O589" s="31">
        <f t="shared" si="8"/>
        <v>0.007519756641</v>
      </c>
      <c r="P589" s="32">
        <f t="shared" si="9"/>
        <v>0.790606256</v>
      </c>
      <c r="Q589" s="33">
        <f t="shared" si="10"/>
        <v>-0.00935625604</v>
      </c>
      <c r="R589" s="1"/>
      <c r="S589" s="16">
        <v>0.7906062515754847</v>
      </c>
      <c r="T589" s="16">
        <v>0.78125</v>
      </c>
      <c r="U589" s="16">
        <v>0.00219868199659784</v>
      </c>
      <c r="V589" s="16">
        <v>0.0019666221206974255</v>
      </c>
      <c r="W589" s="1"/>
      <c r="X589" s="1"/>
      <c r="Y589" s="19"/>
      <c r="Z589" s="19"/>
      <c r="AA589" s="19"/>
      <c r="AB589" s="1"/>
      <c r="AC589" s="21" t="s">
        <v>693</v>
      </c>
      <c r="AD589" s="21">
        <v>694.0</v>
      </c>
      <c r="AE589" s="21">
        <v>36.0</v>
      </c>
      <c r="AF589" s="26">
        <v>0.739393939393939</v>
      </c>
      <c r="AG589" s="27">
        <v>0.636449480642115</v>
      </c>
      <c r="AH589" s="36">
        <v>0.650326797385621</v>
      </c>
      <c r="AI589" s="1"/>
      <c r="AJ589" s="1"/>
      <c r="AK589" s="1"/>
      <c r="AL589" s="1"/>
      <c r="AM589" s="1"/>
      <c r="AN589" s="1"/>
      <c r="AO589" s="1">
        <v>34.0</v>
      </c>
      <c r="AP589" s="16">
        <v>0.6881</v>
      </c>
      <c r="AQ589" s="1">
        <v>0.8470804206</v>
      </c>
      <c r="AR589" s="1">
        <v>0.10508365</v>
      </c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21" t="s">
        <v>693</v>
      </c>
      <c r="BF589" s="21">
        <v>694.0</v>
      </c>
      <c r="BG589" s="21">
        <v>36.0</v>
      </c>
      <c r="BH589" s="26">
        <v>0.739393939393939</v>
      </c>
      <c r="BI589" s="27">
        <v>0.636449480642115</v>
      </c>
      <c r="BJ589" s="30">
        <f t="shared" si="11"/>
        <v>0.6550148737</v>
      </c>
      <c r="BK589" s="36">
        <v>0.650326797385621</v>
      </c>
      <c r="BL589" s="31">
        <f t="shared" si="12"/>
        <v>-0.004688076341</v>
      </c>
      <c r="BM589" s="1"/>
      <c r="BN589" s="31">
        <v>0.0021986819965979</v>
      </c>
      <c r="BO589" s="1"/>
      <c r="BP589" s="1"/>
      <c r="BQ589" s="1">
        <f t="shared" si="15"/>
        <v>588</v>
      </c>
      <c r="BR589" s="1">
        <f t="shared" si="13"/>
        <v>0.7250308261</v>
      </c>
      <c r="BS589" s="1">
        <v>0.746031746031746</v>
      </c>
      <c r="BT589" s="1">
        <v>0.8103448275862069</v>
      </c>
      <c r="BU589" s="1">
        <v>0.7966101694915254</v>
      </c>
      <c r="BV589" s="1"/>
      <c r="BW589" s="1"/>
    </row>
    <row r="590" ht="12.0" customHeight="1">
      <c r="A590" s="39"/>
      <c r="B590" s="39"/>
      <c r="C590" s="3" t="s">
        <v>579</v>
      </c>
      <c r="D590" s="3">
        <v>836.0</v>
      </c>
      <c r="E590" s="24">
        <v>13.0</v>
      </c>
      <c r="F590" s="25">
        <v>8.0</v>
      </c>
      <c r="G590" s="24">
        <v>60.0</v>
      </c>
      <c r="H590" s="25">
        <v>48.0</v>
      </c>
      <c r="I590" s="26">
        <f t="shared" si="2"/>
        <v>0.619047619</v>
      </c>
      <c r="J590" s="27">
        <f t="shared" si="3"/>
        <v>0.5555555556</v>
      </c>
      <c r="K590" s="28">
        <f t="shared" si="4"/>
        <v>0.5658914729</v>
      </c>
      <c r="L590" s="29">
        <f t="shared" si="5"/>
        <v>0.4728682171</v>
      </c>
      <c r="M590" s="10">
        <f t="shared" si="6"/>
        <v>5.142857143</v>
      </c>
      <c r="N590" s="30">
        <f t="shared" si="7"/>
        <v>0.5654801416</v>
      </c>
      <c r="O590" s="31">
        <f t="shared" si="8"/>
        <v>0.0004113312591</v>
      </c>
      <c r="P590" s="32">
        <f t="shared" si="9"/>
        <v>0.5560395289</v>
      </c>
      <c r="Q590" s="33">
        <f t="shared" si="10"/>
        <v>-0.000483973355</v>
      </c>
      <c r="R590" s="1"/>
      <c r="S590" s="16">
        <v>0.5560395267082014</v>
      </c>
      <c r="T590" s="16">
        <v>0.5555555555555556</v>
      </c>
      <c r="U590" s="16">
        <v>0.002205458249101677</v>
      </c>
      <c r="V590" s="16">
        <v>0.0019765781930799475</v>
      </c>
      <c r="W590" s="1"/>
      <c r="X590" s="1"/>
      <c r="Y590" s="19"/>
      <c r="Z590" s="19"/>
      <c r="AA590" s="19"/>
      <c r="AB590" s="1"/>
      <c r="AC590" s="21" t="s">
        <v>57</v>
      </c>
      <c r="AD590" s="21">
        <v>12.0</v>
      </c>
      <c r="AE590" s="21">
        <v>37.0</v>
      </c>
      <c r="AF590" s="26">
        <v>0.740331491712707</v>
      </c>
      <c r="AG590" s="27">
        <v>0.83728813559322</v>
      </c>
      <c r="AH590" s="36">
        <v>0.820825515947467</v>
      </c>
      <c r="AI590" s="1"/>
      <c r="AJ590" s="1"/>
      <c r="AK590" s="1"/>
      <c r="AL590" s="1"/>
      <c r="AM590" s="1"/>
      <c r="AN590" s="1"/>
      <c r="AO590" s="1">
        <v>35.0</v>
      </c>
      <c r="AP590" s="40">
        <v>0.7089</v>
      </c>
      <c r="AQ590" s="1">
        <v>0.8499492515</v>
      </c>
      <c r="AR590" s="1">
        <v>0.1047103076</v>
      </c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21" t="s">
        <v>57</v>
      </c>
      <c r="BF590" s="21">
        <v>12.0</v>
      </c>
      <c r="BG590" s="21">
        <v>37.0</v>
      </c>
      <c r="BH590" s="26">
        <v>0.740331491712707</v>
      </c>
      <c r="BI590" s="27">
        <v>0.83728813559322</v>
      </c>
      <c r="BJ590" s="30">
        <f t="shared" si="11"/>
        <v>0.8211656507</v>
      </c>
      <c r="BK590" s="36">
        <v>0.820825515947467</v>
      </c>
      <c r="BL590" s="31">
        <f t="shared" si="12"/>
        <v>-0.0003401347315</v>
      </c>
      <c r="BM590" s="1"/>
      <c r="BN590" s="31">
        <v>0.00220545824910168</v>
      </c>
      <c r="BO590" s="1"/>
      <c r="BP590" s="1"/>
      <c r="BQ590" s="1">
        <f t="shared" si="15"/>
        <v>589</v>
      </c>
      <c r="BR590" s="1">
        <f t="shared" si="13"/>
        <v>0.7262638718</v>
      </c>
      <c r="BS590" s="1">
        <v>0.7260869565217392</v>
      </c>
      <c r="BT590" s="1">
        <v>0.8184210526315789</v>
      </c>
      <c r="BU590" s="1">
        <v>0.796969696969697</v>
      </c>
      <c r="BV590" s="1"/>
      <c r="BW590" s="1"/>
    </row>
    <row r="591" ht="12.0" customHeight="1">
      <c r="A591" s="39"/>
      <c r="B591" s="39"/>
      <c r="C591" s="3" t="s">
        <v>587</v>
      </c>
      <c r="D591" s="3">
        <v>837.0</v>
      </c>
      <c r="E591" s="24">
        <v>108.0</v>
      </c>
      <c r="F591" s="25">
        <v>66.0</v>
      </c>
      <c r="G591" s="24">
        <v>614.0</v>
      </c>
      <c r="H591" s="25">
        <v>200.0</v>
      </c>
      <c r="I591" s="26">
        <f t="shared" si="2"/>
        <v>0.6206896552</v>
      </c>
      <c r="J591" s="27">
        <f t="shared" si="3"/>
        <v>0.7542997543</v>
      </c>
      <c r="K591" s="28">
        <f t="shared" si="4"/>
        <v>0.7307692308</v>
      </c>
      <c r="L591" s="29">
        <f t="shared" si="5"/>
        <v>0.3117408907</v>
      </c>
      <c r="M591" s="10">
        <f t="shared" si="6"/>
        <v>4.67816092</v>
      </c>
      <c r="N591" s="30">
        <f t="shared" si="7"/>
        <v>0.7346043398</v>
      </c>
      <c r="O591" s="31">
        <f t="shared" si="8"/>
        <v>-0.00383510901</v>
      </c>
      <c r="P591" s="32">
        <f t="shared" si="9"/>
        <v>0.7497856638</v>
      </c>
      <c r="Q591" s="33">
        <f t="shared" si="10"/>
        <v>0.004514090481</v>
      </c>
      <c r="R591" s="1"/>
      <c r="S591" s="16">
        <v>0.7497856616036608</v>
      </c>
      <c r="T591" s="16">
        <v>0.7542997542997543</v>
      </c>
      <c r="U591" s="16">
        <v>0.002246004531478496</v>
      </c>
      <c r="V591" s="16">
        <v>0.0019909748346769174</v>
      </c>
      <c r="W591" s="1"/>
      <c r="X591" s="1"/>
      <c r="Y591" s="19"/>
      <c r="Z591" s="19"/>
      <c r="AA591" s="19"/>
      <c r="AB591" s="1"/>
      <c r="AC591" s="21" t="s">
        <v>313</v>
      </c>
      <c r="AD591" s="21">
        <v>193.0</v>
      </c>
      <c r="AE591" s="21">
        <v>37.0</v>
      </c>
      <c r="AF591" s="26">
        <v>0.741293532338308</v>
      </c>
      <c r="AG591" s="27">
        <v>0.755770662695458</v>
      </c>
      <c r="AH591" s="36">
        <v>0.753886010362694</v>
      </c>
      <c r="AI591" s="1"/>
      <c r="AJ591" s="1"/>
      <c r="AK591" s="1"/>
      <c r="AL591" s="1"/>
      <c r="AM591" s="1"/>
      <c r="AN591" s="1"/>
      <c r="AO591" s="1">
        <v>36.0</v>
      </c>
      <c r="AP591" s="40">
        <v>0.7316</v>
      </c>
      <c r="AQ591" s="1">
        <v>0.827576333</v>
      </c>
      <c r="AR591" s="1">
        <v>0.12471041689</v>
      </c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21" t="s">
        <v>313</v>
      </c>
      <c r="BF591" s="21">
        <v>193.0</v>
      </c>
      <c r="BG591" s="21">
        <v>37.0</v>
      </c>
      <c r="BH591" s="26">
        <v>0.741293532338308</v>
      </c>
      <c r="BI591" s="27">
        <v>0.755770662695458</v>
      </c>
      <c r="BJ591" s="30">
        <f t="shared" si="11"/>
        <v>0.7539670196</v>
      </c>
      <c r="BK591" s="36">
        <v>0.753886010362694</v>
      </c>
      <c r="BL591" s="31">
        <f t="shared" si="12"/>
        <v>-0.00008100927362</v>
      </c>
      <c r="BM591" s="1"/>
      <c r="BN591" s="31">
        <v>0.0022460045314785</v>
      </c>
      <c r="BO591" s="1"/>
      <c r="BP591" s="1"/>
      <c r="BQ591" s="1">
        <f t="shared" si="15"/>
        <v>590</v>
      </c>
      <c r="BR591" s="1">
        <f t="shared" si="13"/>
        <v>0.7274969174</v>
      </c>
      <c r="BS591" s="1">
        <v>0.7365853658536585</v>
      </c>
      <c r="BT591" s="1">
        <v>0.8116959064327486</v>
      </c>
      <c r="BU591" s="1">
        <v>0.7971698113207547</v>
      </c>
      <c r="BV591" s="1"/>
      <c r="BW591" s="1"/>
    </row>
    <row r="592" ht="12.0" customHeight="1">
      <c r="A592" s="39"/>
      <c r="B592" s="39"/>
      <c r="C592" s="3" t="s">
        <v>302</v>
      </c>
      <c r="D592" s="3">
        <v>838.0</v>
      </c>
      <c r="E592" s="24">
        <v>3.0</v>
      </c>
      <c r="F592" s="25">
        <v>4.0</v>
      </c>
      <c r="G592" s="24">
        <v>18.0</v>
      </c>
      <c r="H592" s="25">
        <v>16.0</v>
      </c>
      <c r="I592" s="26">
        <f t="shared" si="2"/>
        <v>0.4285714286</v>
      </c>
      <c r="J592" s="27">
        <f t="shared" si="3"/>
        <v>0.5294117647</v>
      </c>
      <c r="K592" s="28">
        <f t="shared" si="4"/>
        <v>0.512195122</v>
      </c>
      <c r="L592" s="29">
        <f t="shared" si="5"/>
        <v>0.4634146341</v>
      </c>
      <c r="M592" s="10">
        <f t="shared" si="6"/>
        <v>4.857142857</v>
      </c>
      <c r="N592" s="30">
        <f t="shared" si="7"/>
        <v>0.5171836927</v>
      </c>
      <c r="O592" s="31">
        <f t="shared" si="8"/>
        <v>-0.004988570739</v>
      </c>
      <c r="P592" s="32">
        <f t="shared" si="9"/>
        <v>0.5237867655</v>
      </c>
      <c r="Q592" s="33">
        <f t="shared" si="10"/>
        <v>0.005624999222</v>
      </c>
      <c r="R592" s="1"/>
      <c r="S592" s="16">
        <v>0.5237867644719861</v>
      </c>
      <c r="T592" s="16">
        <v>0.5294117647058824</v>
      </c>
      <c r="U592" s="16">
        <v>0.0022632977221554995</v>
      </c>
      <c r="V592" s="16">
        <v>0.001997586748075708</v>
      </c>
      <c r="W592" s="1"/>
      <c r="X592" s="1"/>
      <c r="Y592" s="19"/>
      <c r="Z592" s="19"/>
      <c r="AA592" s="19"/>
      <c r="AB592" s="1"/>
      <c r="AC592" s="21" t="s">
        <v>794</v>
      </c>
      <c r="AD592" s="21">
        <v>946.0</v>
      </c>
      <c r="AE592" s="21">
        <v>37.0</v>
      </c>
      <c r="AF592" s="26">
        <v>0.741379310344828</v>
      </c>
      <c r="AG592" s="27">
        <v>0.839756592292089</v>
      </c>
      <c r="AH592" s="36">
        <v>0.821018062397373</v>
      </c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21" t="s">
        <v>794</v>
      </c>
      <c r="BF592" s="21">
        <v>946.0</v>
      </c>
      <c r="BG592" s="21">
        <v>37.0</v>
      </c>
      <c r="BH592" s="26">
        <v>0.741379310344828</v>
      </c>
      <c r="BI592" s="27">
        <v>0.839756592292089</v>
      </c>
      <c r="BJ592" s="30">
        <f t="shared" si="11"/>
        <v>0.8233686441</v>
      </c>
      <c r="BK592" s="36">
        <v>0.821018062397373</v>
      </c>
      <c r="BL592" s="31">
        <f t="shared" si="12"/>
        <v>-0.00235058166</v>
      </c>
      <c r="BM592" s="1"/>
      <c r="BN592" s="31">
        <v>0.0022632977221555</v>
      </c>
      <c r="BO592" s="1"/>
      <c r="BP592" s="1"/>
      <c r="BQ592" s="1">
        <f t="shared" si="15"/>
        <v>591</v>
      </c>
      <c r="BR592" s="1">
        <f t="shared" si="13"/>
        <v>0.728729963</v>
      </c>
      <c r="BS592" s="1">
        <v>0.7251908396946565</v>
      </c>
      <c r="BT592" s="1">
        <v>0.8146788990825689</v>
      </c>
      <c r="BU592" s="1">
        <v>0.7973372781065089</v>
      </c>
      <c r="BV592" s="1"/>
      <c r="BW592" s="1"/>
    </row>
    <row r="593" ht="12.0" customHeight="1">
      <c r="A593" s="39"/>
      <c r="B593" s="39"/>
      <c r="C593" s="3" t="s">
        <v>676</v>
      </c>
      <c r="D593" s="3">
        <v>839.0</v>
      </c>
      <c r="E593" s="24">
        <v>2.0</v>
      </c>
      <c r="F593" s="25">
        <v>1.0</v>
      </c>
      <c r="G593" s="24">
        <v>24.0</v>
      </c>
      <c r="H593" s="25">
        <v>21.0</v>
      </c>
      <c r="I593" s="26">
        <f t="shared" si="2"/>
        <v>0.6666666667</v>
      </c>
      <c r="J593" s="27">
        <f t="shared" si="3"/>
        <v>0.5333333333</v>
      </c>
      <c r="K593" s="28">
        <f t="shared" si="4"/>
        <v>0.5416666667</v>
      </c>
      <c r="L593" s="29">
        <f t="shared" si="5"/>
        <v>0.4791666667</v>
      </c>
      <c r="M593" s="10">
        <f t="shared" si="6"/>
        <v>15</v>
      </c>
      <c r="N593" s="30">
        <f t="shared" si="7"/>
        <v>0.5551391846</v>
      </c>
      <c r="O593" s="31">
        <f t="shared" si="8"/>
        <v>-0.01347251789</v>
      </c>
      <c r="P593" s="32">
        <f t="shared" si="9"/>
        <v>0.5173073406</v>
      </c>
      <c r="Q593" s="33">
        <f t="shared" si="10"/>
        <v>0.01602599274</v>
      </c>
      <c r="R593" s="1"/>
      <c r="S593" s="16">
        <v>0.5173073380147595</v>
      </c>
      <c r="T593" s="16">
        <v>0.5333333333333333</v>
      </c>
      <c r="U593" s="16">
        <v>0.0022944126549386823</v>
      </c>
      <c r="V593" s="16">
        <v>0.0020270644345539157</v>
      </c>
      <c r="W593" s="1"/>
      <c r="X593" s="1"/>
      <c r="Y593" s="19"/>
      <c r="Z593" s="19"/>
      <c r="AA593" s="19"/>
      <c r="AB593" s="1"/>
      <c r="AC593" s="21" t="s">
        <v>795</v>
      </c>
      <c r="AD593" s="21">
        <v>1091.0</v>
      </c>
      <c r="AE593" s="21">
        <v>37.0</v>
      </c>
      <c r="AF593" s="26">
        <v>0.743589743589744</v>
      </c>
      <c r="AG593" s="27">
        <v>0.666666666666667</v>
      </c>
      <c r="AH593" s="36">
        <v>0.685185185185185</v>
      </c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21" t="s">
        <v>795</v>
      </c>
      <c r="BF593" s="21">
        <v>1091.0</v>
      </c>
      <c r="BG593" s="21">
        <v>37.0</v>
      </c>
      <c r="BH593" s="26">
        <v>0.743589743589744</v>
      </c>
      <c r="BI593" s="27">
        <v>0.666666666666667</v>
      </c>
      <c r="BJ593" s="30">
        <f t="shared" si="11"/>
        <v>0.6807861705</v>
      </c>
      <c r="BK593" s="36">
        <v>0.685185185185185</v>
      </c>
      <c r="BL593" s="31">
        <f t="shared" si="12"/>
        <v>0.004399014693</v>
      </c>
      <c r="BM593" s="1"/>
      <c r="BN593" s="31">
        <v>0.00229441265493857</v>
      </c>
      <c r="BO593" s="1"/>
      <c r="BP593" s="1"/>
      <c r="BQ593" s="1">
        <f t="shared" si="15"/>
        <v>592</v>
      </c>
      <c r="BR593" s="1">
        <f t="shared" si="13"/>
        <v>0.7299630086</v>
      </c>
      <c r="BS593" s="1">
        <v>0.7550200803212851</v>
      </c>
      <c r="BT593" s="1">
        <v>0.81125</v>
      </c>
      <c r="BU593" s="1">
        <v>0.797902764537655</v>
      </c>
      <c r="BV593" s="1"/>
      <c r="BW593" s="1"/>
    </row>
    <row r="594" ht="12.0" customHeight="1">
      <c r="A594" s="39"/>
      <c r="B594" s="39"/>
      <c r="C594" s="3" t="s">
        <v>758</v>
      </c>
      <c r="D594" s="3">
        <v>843.0</v>
      </c>
      <c r="E594" s="24">
        <v>121.0</v>
      </c>
      <c r="F594" s="25">
        <v>48.0</v>
      </c>
      <c r="G594" s="24">
        <v>799.0</v>
      </c>
      <c r="H594" s="25">
        <v>200.0</v>
      </c>
      <c r="I594" s="26">
        <f t="shared" si="2"/>
        <v>0.7159763314</v>
      </c>
      <c r="J594" s="27">
        <f t="shared" si="3"/>
        <v>0.7997997998</v>
      </c>
      <c r="K594" s="28">
        <f t="shared" si="4"/>
        <v>0.7876712329</v>
      </c>
      <c r="L594" s="29">
        <f t="shared" si="5"/>
        <v>0.2748287671</v>
      </c>
      <c r="M594" s="10">
        <f t="shared" si="6"/>
        <v>5.911242604</v>
      </c>
      <c r="N594" s="30">
        <f t="shared" si="7"/>
        <v>0.786318448</v>
      </c>
      <c r="O594" s="31">
        <f t="shared" si="8"/>
        <v>0.001352784848</v>
      </c>
      <c r="P594" s="32">
        <f t="shared" si="9"/>
        <v>0.8014275027</v>
      </c>
      <c r="Q594" s="33">
        <f t="shared" si="10"/>
        <v>-0.001627702906</v>
      </c>
      <c r="R594" s="1"/>
      <c r="S594" s="16">
        <v>0.8014274996930784</v>
      </c>
      <c r="T594" s="16">
        <v>0.7997997997997998</v>
      </c>
      <c r="U594" s="16">
        <v>0.0022980754822512495</v>
      </c>
      <c r="V594" s="16">
        <v>0.0020431319006739557</v>
      </c>
      <c r="W594" s="1"/>
      <c r="X594" s="1"/>
      <c r="Y594" s="19"/>
      <c r="Z594" s="19"/>
      <c r="AA594" s="19"/>
      <c r="AB594" s="1"/>
      <c r="AC594" s="21" t="s">
        <v>796</v>
      </c>
      <c r="AD594" s="21">
        <v>876.0</v>
      </c>
      <c r="AE594" s="21">
        <v>37.0</v>
      </c>
      <c r="AF594" s="26">
        <v>0.74384236453202</v>
      </c>
      <c r="AG594" s="27">
        <v>0.845665961945032</v>
      </c>
      <c r="AH594" s="36">
        <v>0.832922318125771</v>
      </c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21" t="s">
        <v>796</v>
      </c>
      <c r="BF594" s="21">
        <v>876.0</v>
      </c>
      <c r="BG594" s="21">
        <v>37.0</v>
      </c>
      <c r="BH594" s="26">
        <v>0.74384236453202</v>
      </c>
      <c r="BI594" s="27">
        <v>0.845665961945032</v>
      </c>
      <c r="BJ594" s="30">
        <f t="shared" si="11"/>
        <v>0.8286329916</v>
      </c>
      <c r="BK594" s="36">
        <v>0.832922318125771</v>
      </c>
      <c r="BL594" s="31">
        <f t="shared" si="12"/>
        <v>0.004289326478</v>
      </c>
      <c r="BM594" s="1"/>
      <c r="BN594" s="31">
        <v>0.00229807548225125</v>
      </c>
      <c r="BO594" s="1"/>
      <c r="BP594" s="1"/>
      <c r="BQ594" s="1">
        <f t="shared" si="15"/>
        <v>593</v>
      </c>
      <c r="BR594" s="1">
        <f t="shared" si="13"/>
        <v>0.7311960543</v>
      </c>
      <c r="BS594" s="1">
        <v>0.7216494845360825</v>
      </c>
      <c r="BT594" s="1">
        <v>0.8220064724919094</v>
      </c>
      <c r="BU594" s="1">
        <v>0.7980295566502463</v>
      </c>
      <c r="BV594" s="1"/>
      <c r="BW594" s="1"/>
    </row>
    <row r="595" ht="12.0" customHeight="1">
      <c r="A595" s="39"/>
      <c r="B595" s="39"/>
      <c r="C595" s="3" t="s">
        <v>740</v>
      </c>
      <c r="D595" s="3">
        <v>847.0</v>
      </c>
      <c r="E595" s="24">
        <v>39.0</v>
      </c>
      <c r="F595" s="25">
        <v>16.0</v>
      </c>
      <c r="G595" s="24">
        <v>133.0</v>
      </c>
      <c r="H595" s="25">
        <v>50.0</v>
      </c>
      <c r="I595" s="26">
        <f t="shared" si="2"/>
        <v>0.7090909091</v>
      </c>
      <c r="J595" s="27">
        <f t="shared" si="3"/>
        <v>0.7267759563</v>
      </c>
      <c r="K595" s="28">
        <f t="shared" si="4"/>
        <v>0.7226890756</v>
      </c>
      <c r="L595" s="29">
        <f t="shared" si="5"/>
        <v>0.3739495798</v>
      </c>
      <c r="M595" s="10">
        <f t="shared" si="6"/>
        <v>3.327272727</v>
      </c>
      <c r="N595" s="30">
        <f t="shared" si="7"/>
        <v>0.7244764346</v>
      </c>
      <c r="O595" s="31">
        <f t="shared" si="8"/>
        <v>-0.001787358986</v>
      </c>
      <c r="P595" s="32">
        <f t="shared" si="9"/>
        <v>0.7246288144</v>
      </c>
      <c r="Q595" s="33">
        <f t="shared" si="10"/>
        <v>0.002147141888</v>
      </c>
      <c r="R595" s="1"/>
      <c r="S595" s="16">
        <v>0.724628811445669</v>
      </c>
      <c r="T595" s="16">
        <v>0.726775956284153</v>
      </c>
      <c r="U595" s="16">
        <v>0.002305206078208555</v>
      </c>
      <c r="V595" s="16">
        <v>0.002047782512865748</v>
      </c>
      <c r="W595" s="1"/>
      <c r="X595" s="1"/>
      <c r="Y595" s="19"/>
      <c r="Z595" s="19"/>
      <c r="AA595" s="19"/>
      <c r="AB595" s="1"/>
      <c r="AC595" s="21" t="s">
        <v>797</v>
      </c>
      <c r="AD595" s="21">
        <v>873.0</v>
      </c>
      <c r="AE595" s="21">
        <v>37.0</v>
      </c>
      <c r="AF595" s="26">
        <v>0.744186046511628</v>
      </c>
      <c r="AG595" s="27">
        <v>0.81264367816092</v>
      </c>
      <c r="AH595" s="36">
        <v>0.801343570057582</v>
      </c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21" t="s">
        <v>797</v>
      </c>
      <c r="BF595" s="21">
        <v>873.0</v>
      </c>
      <c r="BG595" s="21">
        <v>37.0</v>
      </c>
      <c r="BH595" s="26">
        <v>0.744186046511628</v>
      </c>
      <c r="BI595" s="27">
        <v>0.81264367816092</v>
      </c>
      <c r="BJ595" s="30">
        <f t="shared" si="11"/>
        <v>0.8014223769</v>
      </c>
      <c r="BK595" s="36">
        <v>0.801343570057582</v>
      </c>
      <c r="BL595" s="31">
        <f t="shared" si="12"/>
        <v>-0.00007880680761</v>
      </c>
      <c r="BM595" s="1"/>
      <c r="BN595" s="31">
        <v>0.00230520607820855</v>
      </c>
      <c r="BO595" s="1"/>
      <c r="BP595" s="1"/>
      <c r="BQ595" s="1">
        <f t="shared" si="15"/>
        <v>594</v>
      </c>
      <c r="BR595" s="1">
        <f t="shared" si="13"/>
        <v>0.7324290999</v>
      </c>
      <c r="BS595" s="1">
        <v>0.7587548638132295</v>
      </c>
      <c r="BT595" s="1">
        <v>0.8137404580152672</v>
      </c>
      <c r="BU595" s="1">
        <v>0.7982456140350878</v>
      </c>
      <c r="BV595" s="1"/>
      <c r="BW595" s="1"/>
    </row>
    <row r="596" ht="12.0" customHeight="1">
      <c r="A596" s="39"/>
      <c r="B596" s="39"/>
      <c r="C596" s="3" t="s">
        <v>798</v>
      </c>
      <c r="D596" s="3">
        <v>850.0</v>
      </c>
      <c r="E596" s="24">
        <v>53.0</v>
      </c>
      <c r="F596" s="25">
        <v>12.0</v>
      </c>
      <c r="G596" s="24">
        <v>193.0</v>
      </c>
      <c r="H596" s="25">
        <v>53.0</v>
      </c>
      <c r="I596" s="26">
        <f t="shared" si="2"/>
        <v>0.8153846154</v>
      </c>
      <c r="J596" s="27">
        <f t="shared" si="3"/>
        <v>0.7845528455</v>
      </c>
      <c r="K596" s="28">
        <f t="shared" si="4"/>
        <v>0.7909967846</v>
      </c>
      <c r="L596" s="29">
        <f t="shared" si="5"/>
        <v>0.3408360129</v>
      </c>
      <c r="M596" s="10">
        <f t="shared" si="6"/>
        <v>3.784615385</v>
      </c>
      <c r="N596" s="30">
        <f t="shared" si="7"/>
        <v>0.7910848593</v>
      </c>
      <c r="O596" s="31">
        <f t="shared" si="8"/>
        <v>-0.00008807475305</v>
      </c>
      <c r="P596" s="32">
        <f t="shared" si="9"/>
        <v>0.7844443544</v>
      </c>
      <c r="Q596" s="33">
        <f t="shared" si="10"/>
        <v>0.0001084911111</v>
      </c>
      <c r="R596" s="1"/>
      <c r="S596" s="16">
        <v>0.7844443504172134</v>
      </c>
      <c r="T596" s="16">
        <v>0.7845528455284553</v>
      </c>
      <c r="U596" s="16">
        <v>0.0023130141461444875</v>
      </c>
      <c r="V596" s="16">
        <v>0.0020666045267949684</v>
      </c>
      <c r="W596" s="1"/>
      <c r="X596" s="1"/>
      <c r="Y596" s="19"/>
      <c r="Z596" s="19"/>
      <c r="AA596" s="19"/>
      <c r="AB596" s="1"/>
      <c r="AC596" s="21" t="s">
        <v>154</v>
      </c>
      <c r="AD596" s="21">
        <v>69.0</v>
      </c>
      <c r="AE596" s="21">
        <v>37.0</v>
      </c>
      <c r="AF596" s="26">
        <v>0.745098039215686</v>
      </c>
      <c r="AG596" s="27">
        <v>0.725653206650831</v>
      </c>
      <c r="AH596" s="36">
        <v>0.728643216080402</v>
      </c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21" t="s">
        <v>154</v>
      </c>
      <c r="BF596" s="21">
        <v>69.0</v>
      </c>
      <c r="BG596" s="21">
        <v>37.0</v>
      </c>
      <c r="BH596" s="26">
        <v>0.745098039215686</v>
      </c>
      <c r="BI596" s="27">
        <v>0.725653206650831</v>
      </c>
      <c r="BJ596" s="30">
        <f t="shared" si="11"/>
        <v>0.7297640364</v>
      </c>
      <c r="BK596" s="36">
        <v>0.728643216080402</v>
      </c>
      <c r="BL596" s="31">
        <f t="shared" si="12"/>
        <v>-0.001120820298</v>
      </c>
      <c r="BM596" s="1"/>
      <c r="BN596" s="31">
        <v>0.00231301414614438</v>
      </c>
      <c r="BO596" s="1"/>
      <c r="BP596" s="1"/>
      <c r="BQ596" s="1">
        <f t="shared" si="15"/>
        <v>595</v>
      </c>
      <c r="BR596" s="1">
        <f t="shared" si="13"/>
        <v>0.7336621455</v>
      </c>
      <c r="BS596" s="1">
        <v>0.7674418604651163</v>
      </c>
      <c r="BT596" s="1">
        <v>0.807909604519774</v>
      </c>
      <c r="BU596" s="1">
        <v>0.8</v>
      </c>
      <c r="BV596" s="1"/>
      <c r="BW596" s="1"/>
    </row>
    <row r="597" ht="12.0" customHeight="1">
      <c r="A597" s="39"/>
      <c r="B597" s="39"/>
      <c r="C597" s="3" t="s">
        <v>665</v>
      </c>
      <c r="D597" s="3">
        <v>851.0</v>
      </c>
      <c r="E597" s="24">
        <v>45.0</v>
      </c>
      <c r="F597" s="25">
        <v>23.0</v>
      </c>
      <c r="G597" s="24">
        <v>250.0</v>
      </c>
      <c r="H597" s="25">
        <v>58.0</v>
      </c>
      <c r="I597" s="26">
        <f t="shared" si="2"/>
        <v>0.6617647059</v>
      </c>
      <c r="J597" s="27">
        <f t="shared" si="3"/>
        <v>0.8116883117</v>
      </c>
      <c r="K597" s="28">
        <f t="shared" si="4"/>
        <v>0.7845744681</v>
      </c>
      <c r="L597" s="29">
        <f t="shared" si="5"/>
        <v>0.2739361702</v>
      </c>
      <c r="M597" s="10">
        <f t="shared" si="6"/>
        <v>4.529411765</v>
      </c>
      <c r="N597" s="30">
        <f t="shared" si="7"/>
        <v>0.7884898315</v>
      </c>
      <c r="O597" s="31">
        <f t="shared" si="8"/>
        <v>-0.003915363366</v>
      </c>
      <c r="P597" s="32">
        <f t="shared" si="9"/>
        <v>0.8070361239</v>
      </c>
      <c r="Q597" s="33">
        <f t="shared" si="10"/>
        <v>0.004652187819</v>
      </c>
      <c r="R597" s="1"/>
      <c r="S597" s="16">
        <v>0.8070361213280645</v>
      </c>
      <c r="T597" s="16">
        <v>0.8116883116883117</v>
      </c>
      <c r="U597" s="16">
        <v>0.0023154128083686665</v>
      </c>
      <c r="V597" s="16">
        <v>0.0020666248727949643</v>
      </c>
      <c r="W597" s="1"/>
      <c r="X597" s="1"/>
      <c r="Y597" s="19"/>
      <c r="Z597" s="19"/>
      <c r="AA597" s="19"/>
      <c r="AB597" s="1"/>
      <c r="AC597" s="21" t="s">
        <v>799</v>
      </c>
      <c r="AD597" s="21">
        <v>922.0</v>
      </c>
      <c r="AE597" s="21">
        <v>37.0</v>
      </c>
      <c r="AF597" s="26">
        <v>0.746031746031746</v>
      </c>
      <c r="AG597" s="27">
        <v>0.810344827586207</v>
      </c>
      <c r="AH597" s="36">
        <v>0.796610169491525</v>
      </c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21" t="s">
        <v>799</v>
      </c>
      <c r="BF597" s="21">
        <v>922.0</v>
      </c>
      <c r="BG597" s="21">
        <v>37.0</v>
      </c>
      <c r="BH597" s="26">
        <v>0.746031746031746</v>
      </c>
      <c r="BI597" s="27">
        <v>0.810344827586207</v>
      </c>
      <c r="BJ597" s="30">
        <f t="shared" si="11"/>
        <v>0.7998251019</v>
      </c>
      <c r="BK597" s="36">
        <v>0.796610169491525</v>
      </c>
      <c r="BL597" s="31">
        <f t="shared" si="12"/>
        <v>-0.003214932402</v>
      </c>
      <c r="BM597" s="1"/>
      <c r="BN597" s="31">
        <v>0.00231541280836856</v>
      </c>
      <c r="BO597" s="1"/>
      <c r="BP597" s="1"/>
      <c r="BQ597" s="1">
        <f t="shared" si="15"/>
        <v>596</v>
      </c>
      <c r="BR597" s="1">
        <f t="shared" si="13"/>
        <v>0.7348951911</v>
      </c>
      <c r="BS597" s="1">
        <v>0.7098445595854922</v>
      </c>
      <c r="BT597" s="1">
        <v>0.8259587020648967</v>
      </c>
      <c r="BU597" s="1">
        <v>0.8002296211251435</v>
      </c>
      <c r="BV597" s="1"/>
      <c r="BW597" s="1"/>
    </row>
    <row r="598" ht="12.0" customHeight="1">
      <c r="A598" s="39"/>
      <c r="B598" s="39"/>
      <c r="C598" s="3" t="s">
        <v>311</v>
      </c>
      <c r="D598" s="3">
        <v>853.0</v>
      </c>
      <c r="E598" s="24">
        <v>29.0</v>
      </c>
      <c r="F598" s="25">
        <v>38.0</v>
      </c>
      <c r="G598" s="24">
        <v>408.0</v>
      </c>
      <c r="H598" s="25">
        <v>217.0</v>
      </c>
      <c r="I598" s="26">
        <f t="shared" si="2"/>
        <v>0.4328358209</v>
      </c>
      <c r="J598" s="27">
        <f t="shared" si="3"/>
        <v>0.6528</v>
      </c>
      <c r="K598" s="28">
        <f t="shared" si="4"/>
        <v>0.6315028902</v>
      </c>
      <c r="L598" s="29">
        <f t="shared" si="5"/>
        <v>0.3554913295</v>
      </c>
      <c r="M598" s="10">
        <f t="shared" si="6"/>
        <v>9.328358209</v>
      </c>
      <c r="N598" s="30">
        <f t="shared" si="7"/>
        <v>0.6269486809</v>
      </c>
      <c r="O598" s="31">
        <f t="shared" si="8"/>
        <v>0.004554209304</v>
      </c>
      <c r="P598" s="32">
        <f t="shared" si="9"/>
        <v>0.6579400179</v>
      </c>
      <c r="Q598" s="33">
        <f t="shared" si="10"/>
        <v>-0.005140017912</v>
      </c>
      <c r="R598" s="1"/>
      <c r="S598" s="16">
        <v>0.6579400168796109</v>
      </c>
      <c r="T598" s="16">
        <v>0.6528</v>
      </c>
      <c r="U598" s="16">
        <v>0.002364932929721286</v>
      </c>
      <c r="V598" s="16">
        <v>0.002072480349351258</v>
      </c>
      <c r="W598" s="1"/>
      <c r="X598" s="1"/>
      <c r="Y598" s="19"/>
      <c r="Z598" s="19"/>
      <c r="AA598" s="19"/>
      <c r="AB598" s="1"/>
      <c r="AC598" s="21" t="s">
        <v>95</v>
      </c>
      <c r="AD598" s="21">
        <v>35.0</v>
      </c>
      <c r="AE598" s="21">
        <v>37.0</v>
      </c>
      <c r="AF598" s="26">
        <v>0.746376811594203</v>
      </c>
      <c r="AG598" s="27">
        <v>0.776839565741858</v>
      </c>
      <c r="AH598" s="36">
        <v>0.772492244053775</v>
      </c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21" t="s">
        <v>95</v>
      </c>
      <c r="BF598" s="21">
        <v>35.0</v>
      </c>
      <c r="BG598" s="21">
        <v>37.0</v>
      </c>
      <c r="BH598" s="26">
        <v>0.746376811594203</v>
      </c>
      <c r="BI598" s="27">
        <v>0.776839565741858</v>
      </c>
      <c r="BJ598" s="30">
        <f t="shared" si="11"/>
        <v>0.7722328219</v>
      </c>
      <c r="BK598" s="36">
        <v>0.772492244053775</v>
      </c>
      <c r="BL598" s="31">
        <f t="shared" si="12"/>
        <v>0.0002594222028</v>
      </c>
      <c r="BM598" s="1"/>
      <c r="BN598" s="31">
        <v>0.00236493292972129</v>
      </c>
      <c r="BO598" s="1"/>
      <c r="BP598" s="1"/>
      <c r="BQ598" s="1">
        <f t="shared" si="15"/>
        <v>597</v>
      </c>
      <c r="BR598" s="1">
        <f t="shared" si="13"/>
        <v>0.7361282367</v>
      </c>
      <c r="BS598" s="1">
        <v>0.6756756756756757</v>
      </c>
      <c r="BT598" s="1">
        <v>0.8126094570928196</v>
      </c>
      <c r="BU598" s="1">
        <v>0.8012202954399487</v>
      </c>
      <c r="BV598" s="1"/>
      <c r="BW598" s="1"/>
    </row>
    <row r="599" ht="12.0" customHeight="1">
      <c r="A599" s="39"/>
      <c r="B599" s="39"/>
      <c r="C599" s="3" t="s">
        <v>733</v>
      </c>
      <c r="D599" s="3">
        <v>856.0</v>
      </c>
      <c r="E599" s="24">
        <v>58.0</v>
      </c>
      <c r="F599" s="25">
        <v>24.0</v>
      </c>
      <c r="G599" s="24">
        <v>392.0</v>
      </c>
      <c r="H599" s="25">
        <v>176.0</v>
      </c>
      <c r="I599" s="26">
        <f t="shared" si="2"/>
        <v>0.7073170732</v>
      </c>
      <c r="J599" s="27">
        <f t="shared" si="3"/>
        <v>0.6901408451</v>
      </c>
      <c r="K599" s="28">
        <f t="shared" si="4"/>
        <v>0.6923076923</v>
      </c>
      <c r="L599" s="29">
        <f t="shared" si="5"/>
        <v>0.36</v>
      </c>
      <c r="M599" s="10">
        <f t="shared" si="6"/>
        <v>6.926829268</v>
      </c>
      <c r="N599" s="30">
        <f t="shared" si="7"/>
        <v>0.6936734807</v>
      </c>
      <c r="O599" s="31">
        <f t="shared" si="8"/>
        <v>-0.001365788371</v>
      </c>
      <c r="P599" s="32">
        <f t="shared" si="9"/>
        <v>0.688500811</v>
      </c>
      <c r="Q599" s="33">
        <f t="shared" si="10"/>
        <v>0.001640034067</v>
      </c>
      <c r="R599" s="1"/>
      <c r="S599" s="16">
        <v>0.6885008080687074</v>
      </c>
      <c r="T599" s="16">
        <v>0.6901408450704225</v>
      </c>
      <c r="U599" s="16">
        <v>0.0024055239949700713</v>
      </c>
      <c r="V599" s="16">
        <v>0.0020980626213299436</v>
      </c>
      <c r="W599" s="1"/>
      <c r="X599" s="1"/>
      <c r="Y599" s="19"/>
      <c r="Z599" s="19"/>
      <c r="AA599" s="19"/>
      <c r="AB599" s="1"/>
      <c r="AC599" s="21" t="s">
        <v>800</v>
      </c>
      <c r="AD599" s="21">
        <v>932.0</v>
      </c>
      <c r="AE599" s="21">
        <v>37.0</v>
      </c>
      <c r="AF599" s="26">
        <v>0.747252747252747</v>
      </c>
      <c r="AG599" s="27">
        <v>0.79405737704918</v>
      </c>
      <c r="AH599" s="36">
        <v>0.78382706164932</v>
      </c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26">
        <v>0.740331491712707</v>
      </c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21" t="s">
        <v>800</v>
      </c>
      <c r="BF599" s="21">
        <v>932.0</v>
      </c>
      <c r="BG599" s="21">
        <v>37.0</v>
      </c>
      <c r="BH599" s="26">
        <v>0.747252747252747</v>
      </c>
      <c r="BI599" s="27">
        <v>0.79405737704918</v>
      </c>
      <c r="BJ599" s="30">
        <f t="shared" si="11"/>
        <v>0.7865870375</v>
      </c>
      <c r="BK599" s="36">
        <v>0.78382706164932</v>
      </c>
      <c r="BL599" s="31">
        <f t="shared" si="12"/>
        <v>-0.002759975873</v>
      </c>
      <c r="BM599" s="1"/>
      <c r="BN599" s="31">
        <v>0.00240552399496996</v>
      </c>
      <c r="BO599" s="1"/>
      <c r="BP599" s="1"/>
      <c r="BQ599" s="1">
        <f t="shared" si="15"/>
        <v>598</v>
      </c>
      <c r="BR599" s="1">
        <f t="shared" si="13"/>
        <v>0.7373612824</v>
      </c>
      <c r="BS599" s="1">
        <v>0.7441860465116279</v>
      </c>
      <c r="BT599" s="1">
        <v>0.8126436781609195</v>
      </c>
      <c r="BU599" s="1">
        <v>0.8013435700575816</v>
      </c>
      <c r="BV599" s="1"/>
      <c r="BW599" s="1"/>
    </row>
    <row r="600" ht="12.0" customHeight="1">
      <c r="A600" s="39"/>
      <c r="B600" s="39"/>
      <c r="C600" s="3" t="s">
        <v>801</v>
      </c>
      <c r="D600" s="3">
        <v>857.0</v>
      </c>
      <c r="E600" s="24">
        <v>72.0</v>
      </c>
      <c r="F600" s="25">
        <v>12.0</v>
      </c>
      <c r="G600" s="24">
        <v>213.0</v>
      </c>
      <c r="H600" s="25">
        <v>48.0</v>
      </c>
      <c r="I600" s="26">
        <f t="shared" si="2"/>
        <v>0.8571428571</v>
      </c>
      <c r="J600" s="27">
        <f t="shared" si="3"/>
        <v>0.816091954</v>
      </c>
      <c r="K600" s="28">
        <f t="shared" si="4"/>
        <v>0.8260869565</v>
      </c>
      <c r="L600" s="29">
        <f t="shared" si="5"/>
        <v>0.347826087</v>
      </c>
      <c r="M600" s="10">
        <f t="shared" si="6"/>
        <v>3.107142857</v>
      </c>
      <c r="N600" s="30">
        <f t="shared" si="7"/>
        <v>0.8248310456</v>
      </c>
      <c r="O600" s="31">
        <f t="shared" si="8"/>
        <v>0.001255910885</v>
      </c>
      <c r="P600" s="32">
        <f t="shared" si="9"/>
        <v>0.8176545875</v>
      </c>
      <c r="Q600" s="33">
        <f t="shared" si="10"/>
        <v>-0.001562633522</v>
      </c>
      <c r="R600" s="1"/>
      <c r="S600" s="16">
        <v>0.8176545830798355</v>
      </c>
      <c r="T600" s="16">
        <v>0.8160919540229885</v>
      </c>
      <c r="U600" s="16">
        <v>0.002409853539176332</v>
      </c>
      <c r="V600" s="16">
        <v>0.002128541377412585</v>
      </c>
      <c r="W600" s="1"/>
      <c r="X600" s="1"/>
      <c r="Y600" s="19"/>
      <c r="Z600" s="19"/>
      <c r="AA600" s="19"/>
      <c r="AB600" s="1"/>
      <c r="AC600" s="21" t="s">
        <v>613</v>
      </c>
      <c r="AD600" s="21">
        <v>595.0</v>
      </c>
      <c r="AE600" s="21">
        <v>37.0</v>
      </c>
      <c r="AF600" s="26">
        <v>0.747422680412371</v>
      </c>
      <c r="AG600" s="27">
        <v>0.887892376681614</v>
      </c>
      <c r="AH600" s="36">
        <v>0.86707410236822</v>
      </c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26">
        <v>0.741293532338308</v>
      </c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21" t="s">
        <v>613</v>
      </c>
      <c r="BF600" s="21">
        <v>595.0</v>
      </c>
      <c r="BG600" s="21">
        <v>37.0</v>
      </c>
      <c r="BH600" s="26">
        <v>0.747422680412371</v>
      </c>
      <c r="BI600" s="27">
        <v>0.887892376681614</v>
      </c>
      <c r="BJ600" s="30">
        <f t="shared" si="11"/>
        <v>0.8640292742</v>
      </c>
      <c r="BK600" s="36">
        <v>0.86707410236822</v>
      </c>
      <c r="BL600" s="31">
        <f t="shared" si="12"/>
        <v>0.003044828131</v>
      </c>
      <c r="BM600" s="1"/>
      <c r="BN600" s="31">
        <v>0.00240985353917633</v>
      </c>
      <c r="BO600" s="1"/>
      <c r="BP600" s="1"/>
      <c r="BQ600" s="1">
        <f t="shared" si="15"/>
        <v>599</v>
      </c>
      <c r="BR600" s="1">
        <f t="shared" si="13"/>
        <v>0.738594328</v>
      </c>
      <c r="BS600" s="1">
        <v>0.673469387755102</v>
      </c>
      <c r="BT600" s="1">
        <v>0.8390804597701149</v>
      </c>
      <c r="BU600" s="1">
        <v>0.8026905829596412</v>
      </c>
      <c r="BV600" s="1"/>
      <c r="BW600" s="1"/>
    </row>
    <row r="601" ht="12.0" customHeight="1">
      <c r="A601" s="39"/>
      <c r="B601" s="39"/>
      <c r="C601" s="3" t="s">
        <v>757</v>
      </c>
      <c r="D601" s="3">
        <v>859.0</v>
      </c>
      <c r="E601" s="24">
        <v>68.0</v>
      </c>
      <c r="F601" s="25">
        <v>27.0</v>
      </c>
      <c r="G601" s="24">
        <v>289.0</v>
      </c>
      <c r="H601" s="25">
        <v>127.0</v>
      </c>
      <c r="I601" s="26">
        <f t="shared" si="2"/>
        <v>0.7157894737</v>
      </c>
      <c r="J601" s="27">
        <f t="shared" si="3"/>
        <v>0.6947115385</v>
      </c>
      <c r="K601" s="28">
        <f t="shared" si="4"/>
        <v>0.698630137</v>
      </c>
      <c r="L601" s="29">
        <f t="shared" si="5"/>
        <v>0.3816046967</v>
      </c>
      <c r="M601" s="10">
        <f t="shared" si="6"/>
        <v>4.378947368</v>
      </c>
      <c r="N601" s="30">
        <f t="shared" si="7"/>
        <v>0.6989468826</v>
      </c>
      <c r="O601" s="31">
        <f t="shared" si="8"/>
        <v>-0.0003167455859</v>
      </c>
      <c r="P601" s="32">
        <f t="shared" si="9"/>
        <v>0.6943304393</v>
      </c>
      <c r="Q601" s="33">
        <f t="shared" si="10"/>
        <v>0.0003810992003</v>
      </c>
      <c r="R601" s="1"/>
      <c r="S601" s="16">
        <v>0.6943304362502123</v>
      </c>
      <c r="T601" s="16">
        <v>0.6947115384615384</v>
      </c>
      <c r="U601" s="16">
        <v>0.0024297072107614115</v>
      </c>
      <c r="V601" s="16">
        <v>0.002133625649212878</v>
      </c>
      <c r="W601" s="1"/>
      <c r="X601" s="1"/>
      <c r="Y601" s="19"/>
      <c r="Z601" s="19"/>
      <c r="AA601" s="19"/>
      <c r="AB601" s="1"/>
      <c r="AC601" s="21" t="s">
        <v>802</v>
      </c>
      <c r="AD601" s="21">
        <v>994.0</v>
      </c>
      <c r="AE601" s="21">
        <v>37.0</v>
      </c>
      <c r="AF601" s="26">
        <v>0.748768472906404</v>
      </c>
      <c r="AG601" s="27">
        <v>0.764380530973451</v>
      </c>
      <c r="AH601" s="36">
        <v>0.761517615176152</v>
      </c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26">
        <v>0.741379310344828</v>
      </c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21" t="s">
        <v>802</v>
      </c>
      <c r="BF601" s="21">
        <v>994.0</v>
      </c>
      <c r="BG601" s="21">
        <v>37.0</v>
      </c>
      <c r="BH601" s="26">
        <v>0.748768472906404</v>
      </c>
      <c r="BI601" s="27">
        <v>0.764380530973451</v>
      </c>
      <c r="BJ601" s="30">
        <f t="shared" si="11"/>
        <v>0.762364735</v>
      </c>
      <c r="BK601" s="36">
        <v>0.761517615176152</v>
      </c>
      <c r="BL601" s="31">
        <f t="shared" si="12"/>
        <v>-0.0008471197763</v>
      </c>
      <c r="BM601" s="1"/>
      <c r="BN601" s="31">
        <v>0.0024297072107613</v>
      </c>
      <c r="BO601" s="1"/>
      <c r="BP601" s="1"/>
      <c r="BQ601" s="1">
        <f t="shared" si="15"/>
        <v>600</v>
      </c>
      <c r="BR601" s="1">
        <f t="shared" si="13"/>
        <v>0.7398273736</v>
      </c>
      <c r="BS601" s="1">
        <v>0.6871165644171779</v>
      </c>
      <c r="BT601" s="1">
        <v>0.8303448275862069</v>
      </c>
      <c r="BU601" s="1">
        <v>0.8040540540540541</v>
      </c>
      <c r="BV601" s="1"/>
      <c r="BW601" s="1"/>
    </row>
    <row r="602" ht="12.0" customHeight="1">
      <c r="A602" s="39"/>
      <c r="B602" s="39"/>
      <c r="C602" s="3" t="s">
        <v>701</v>
      </c>
      <c r="D602" s="3">
        <v>860.0</v>
      </c>
      <c r="E602" s="24">
        <v>63.0</v>
      </c>
      <c r="F602" s="25">
        <v>30.0</v>
      </c>
      <c r="G602" s="24">
        <v>516.0</v>
      </c>
      <c r="H602" s="25">
        <v>241.0</v>
      </c>
      <c r="I602" s="26">
        <f t="shared" si="2"/>
        <v>0.6774193548</v>
      </c>
      <c r="J602" s="27">
        <f t="shared" si="3"/>
        <v>0.6816380449</v>
      </c>
      <c r="K602" s="28">
        <f t="shared" si="4"/>
        <v>0.6811764706</v>
      </c>
      <c r="L602" s="29">
        <f t="shared" si="5"/>
        <v>0.3576470588</v>
      </c>
      <c r="M602" s="10">
        <f t="shared" si="6"/>
        <v>8.139784946</v>
      </c>
      <c r="N602" s="30">
        <f t="shared" si="7"/>
        <v>0.6815485436</v>
      </c>
      <c r="O602" s="31">
        <f t="shared" si="8"/>
        <v>-0.0003720730469</v>
      </c>
      <c r="P602" s="32">
        <f t="shared" si="9"/>
        <v>0.6811943511</v>
      </c>
      <c r="Q602" s="33">
        <f t="shared" si="10"/>
        <v>0.0004436938165</v>
      </c>
      <c r="R602" s="1"/>
      <c r="S602" s="16">
        <v>0.6811943484247025</v>
      </c>
      <c r="T602" s="16">
        <v>0.6816380449141347</v>
      </c>
      <c r="U602" s="16">
        <v>0.0024299647016249315</v>
      </c>
      <c r="V602" s="16">
        <v>0.002147144838483994</v>
      </c>
      <c r="W602" s="1"/>
      <c r="X602" s="1"/>
      <c r="Y602" s="19"/>
      <c r="Z602" s="19"/>
      <c r="AA602" s="19"/>
      <c r="AB602" s="1"/>
      <c r="AC602" s="21" t="s">
        <v>490</v>
      </c>
      <c r="AD602" s="21">
        <v>413.0</v>
      </c>
      <c r="AE602" s="21">
        <v>37.0</v>
      </c>
      <c r="AF602" s="26">
        <v>0.75</v>
      </c>
      <c r="AG602" s="27">
        <v>0.342857142857143</v>
      </c>
      <c r="AH602" s="36">
        <v>0.384615384615385</v>
      </c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26">
        <v>0.743589743589744</v>
      </c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21" t="s">
        <v>490</v>
      </c>
      <c r="BF602" s="21">
        <v>413.0</v>
      </c>
      <c r="BG602" s="21">
        <v>37.0</v>
      </c>
      <c r="BH602" s="26">
        <v>0.75</v>
      </c>
      <c r="BI602" s="27">
        <v>0.342857142857143</v>
      </c>
      <c r="BJ602" s="30">
        <f t="shared" si="11"/>
        <v>0.415032252</v>
      </c>
      <c r="BK602" s="36">
        <v>0.384615384615385</v>
      </c>
      <c r="BL602" s="31">
        <f t="shared" si="12"/>
        <v>-0.03041686737</v>
      </c>
      <c r="BM602" s="1"/>
      <c r="BN602" s="31">
        <v>0.00242996470162499</v>
      </c>
      <c r="BO602" s="1"/>
      <c r="BP602" s="1"/>
      <c r="BQ602" s="1">
        <f t="shared" si="15"/>
        <v>601</v>
      </c>
      <c r="BR602" s="1">
        <f t="shared" si="13"/>
        <v>0.7410604192</v>
      </c>
      <c r="BS602" s="1">
        <v>0.6694214876033058</v>
      </c>
      <c r="BT602" s="1">
        <v>0.8196411709159585</v>
      </c>
      <c r="BU602" s="1">
        <v>0.8042372881355933</v>
      </c>
      <c r="BV602" s="1"/>
      <c r="BW602" s="1"/>
    </row>
    <row r="603" ht="12.0" customHeight="1">
      <c r="A603" s="39"/>
      <c r="B603" s="39"/>
      <c r="C603" s="3" t="s">
        <v>755</v>
      </c>
      <c r="D603" s="3">
        <v>861.0</v>
      </c>
      <c r="E603" s="24">
        <v>10.0</v>
      </c>
      <c r="F603" s="25">
        <v>4.0</v>
      </c>
      <c r="G603" s="24">
        <v>91.0</v>
      </c>
      <c r="H603" s="25">
        <v>55.0</v>
      </c>
      <c r="I603" s="26">
        <f t="shared" si="2"/>
        <v>0.7142857143</v>
      </c>
      <c r="J603" s="27">
        <f t="shared" si="3"/>
        <v>0.6232876712</v>
      </c>
      <c r="K603" s="28">
        <f t="shared" si="4"/>
        <v>0.63125</v>
      </c>
      <c r="L603" s="29">
        <f t="shared" si="5"/>
        <v>0.40625</v>
      </c>
      <c r="M603" s="10">
        <f t="shared" si="6"/>
        <v>10.42857143</v>
      </c>
      <c r="N603" s="30">
        <f t="shared" si="7"/>
        <v>0.6393007523</v>
      </c>
      <c r="O603" s="31">
        <f t="shared" si="8"/>
        <v>-0.008050752299</v>
      </c>
      <c r="P603" s="32">
        <f t="shared" si="9"/>
        <v>0.6136046358</v>
      </c>
      <c r="Q603" s="33">
        <f t="shared" si="10"/>
        <v>0.009683035411</v>
      </c>
      <c r="R603" s="1"/>
      <c r="S603" s="16">
        <v>0.6136046328248618</v>
      </c>
      <c r="T603" s="16">
        <v>0.6232876712328768</v>
      </c>
      <c r="U603" s="16">
        <v>0.002439576434378532</v>
      </c>
      <c r="V603" s="16">
        <v>0.0021601092371262842</v>
      </c>
      <c r="W603" s="1"/>
      <c r="X603" s="1"/>
      <c r="Y603" s="19"/>
      <c r="Z603" s="19"/>
      <c r="AA603" s="19"/>
      <c r="AB603" s="1"/>
      <c r="AC603" s="21" t="s">
        <v>481</v>
      </c>
      <c r="AD603" s="21">
        <v>394.0</v>
      </c>
      <c r="AE603" s="21">
        <v>37.0</v>
      </c>
      <c r="AF603" s="26">
        <v>0.75</v>
      </c>
      <c r="AG603" s="27">
        <v>0.620689655172414</v>
      </c>
      <c r="AH603" s="36">
        <v>0.629032258064516</v>
      </c>
      <c r="AI603" s="1"/>
      <c r="AJ603" s="1"/>
      <c r="AK603" s="1"/>
      <c r="AL603" s="1"/>
      <c r="AM603" s="1"/>
      <c r="AN603" s="1"/>
      <c r="AO603" s="1" t="s">
        <v>23</v>
      </c>
      <c r="AP603" s="1" t="s">
        <v>7</v>
      </c>
      <c r="AQ603" s="1" t="s">
        <v>24</v>
      </c>
      <c r="AR603" s="1" t="s">
        <v>25</v>
      </c>
      <c r="AS603" s="1"/>
      <c r="AT603" s="26">
        <v>0.74384236453202</v>
      </c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21" t="s">
        <v>481</v>
      </c>
      <c r="BF603" s="21">
        <v>394.0</v>
      </c>
      <c r="BG603" s="21">
        <v>37.0</v>
      </c>
      <c r="BH603" s="26">
        <v>0.75</v>
      </c>
      <c r="BI603" s="27">
        <v>0.620689655172414</v>
      </c>
      <c r="BJ603" s="30">
        <f t="shared" si="11"/>
        <v>0.6441051584</v>
      </c>
      <c r="BK603" s="36">
        <v>0.629032258064516</v>
      </c>
      <c r="BL603" s="31">
        <f t="shared" si="12"/>
        <v>-0.01507290033</v>
      </c>
      <c r="BM603" s="1"/>
      <c r="BN603" s="31">
        <v>0.00243957643437853</v>
      </c>
      <c r="BO603" s="1"/>
      <c r="BP603" s="1"/>
      <c r="BQ603" s="1">
        <f t="shared" si="15"/>
        <v>602</v>
      </c>
      <c r="BR603" s="1">
        <f t="shared" si="13"/>
        <v>0.7422934649</v>
      </c>
      <c r="BS603" s="1">
        <v>0.8571428571428571</v>
      </c>
      <c r="BT603" s="1">
        <v>0.78125</v>
      </c>
      <c r="BU603" s="1">
        <v>0.8043478260869565</v>
      </c>
      <c r="BV603" s="1"/>
      <c r="BW603" s="1"/>
    </row>
    <row r="604" ht="12.0" customHeight="1">
      <c r="A604" s="39"/>
      <c r="B604" s="39"/>
      <c r="C604" s="3" t="s">
        <v>803</v>
      </c>
      <c r="D604" s="3">
        <v>862.0</v>
      </c>
      <c r="E604" s="24">
        <v>79.0</v>
      </c>
      <c r="F604" s="25">
        <v>18.0</v>
      </c>
      <c r="G604" s="24">
        <v>161.0</v>
      </c>
      <c r="H604" s="25">
        <v>34.0</v>
      </c>
      <c r="I604" s="26">
        <f t="shared" si="2"/>
        <v>0.8144329897</v>
      </c>
      <c r="J604" s="27">
        <f t="shared" si="3"/>
        <v>0.8256410256</v>
      </c>
      <c r="K604" s="28">
        <f t="shared" si="4"/>
        <v>0.8219178082</v>
      </c>
      <c r="L604" s="29">
        <f t="shared" si="5"/>
        <v>0.3869863014</v>
      </c>
      <c r="M604" s="10">
        <f t="shared" si="6"/>
        <v>2.010309278</v>
      </c>
      <c r="N604" s="30">
        <f t="shared" si="7"/>
        <v>0.8242644806</v>
      </c>
      <c r="O604" s="31">
        <f t="shared" si="8"/>
        <v>-0.00234667243</v>
      </c>
      <c r="P604" s="32">
        <f t="shared" si="9"/>
        <v>0.822751035</v>
      </c>
      <c r="Q604" s="33">
        <f t="shared" si="10"/>
        <v>0.002889990677</v>
      </c>
      <c r="R604" s="1"/>
      <c r="S604" s="16">
        <v>0.8227510309739061</v>
      </c>
      <c r="T604" s="16">
        <v>0.8256410256410256</v>
      </c>
      <c r="U604" s="16">
        <v>0.0024500693150707464</v>
      </c>
      <c r="V604" s="16">
        <v>0.0021749999611385684</v>
      </c>
      <c r="W604" s="1"/>
      <c r="X604" s="1"/>
      <c r="Y604" s="19"/>
      <c r="Z604" s="19"/>
      <c r="AA604" s="19"/>
      <c r="AB604" s="1"/>
      <c r="AC604" s="21" t="s">
        <v>804</v>
      </c>
      <c r="AD604" s="21">
        <v>1068.0</v>
      </c>
      <c r="AE604" s="21">
        <v>37.0</v>
      </c>
      <c r="AF604" s="26">
        <v>0.75</v>
      </c>
      <c r="AG604" s="27">
        <v>0.714285714285714</v>
      </c>
      <c r="AH604" s="36">
        <v>0.724137931034483</v>
      </c>
      <c r="AI604" s="1"/>
      <c r="AJ604" s="1"/>
      <c r="AK604" s="1"/>
      <c r="AL604" s="1"/>
      <c r="AM604" s="1"/>
      <c r="AN604" s="1"/>
      <c r="AO604" s="1">
        <v>8.0</v>
      </c>
      <c r="AP604" s="16">
        <f>16.85%</f>
        <v>0.1685</v>
      </c>
      <c r="AQ604" s="1">
        <v>0.9021314</v>
      </c>
      <c r="AR604" s="1">
        <v>0.0196623</v>
      </c>
      <c r="AS604" s="1"/>
      <c r="AT604" s="26">
        <v>0.744186046511628</v>
      </c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21" t="s">
        <v>804</v>
      </c>
      <c r="BF604" s="21">
        <v>1068.0</v>
      </c>
      <c r="BG604" s="21">
        <v>37.0</v>
      </c>
      <c r="BH604" s="26">
        <v>0.75</v>
      </c>
      <c r="BI604" s="27">
        <v>0.714285714285714</v>
      </c>
      <c r="BJ604" s="30">
        <f t="shared" si="11"/>
        <v>0.7212751091</v>
      </c>
      <c r="BK604" s="36">
        <v>0.724137931034483</v>
      </c>
      <c r="BL604" s="31">
        <f t="shared" si="12"/>
        <v>0.002862821903</v>
      </c>
      <c r="BM604" s="1"/>
      <c r="BN604" s="31">
        <v>0.00245006931507075</v>
      </c>
      <c r="BO604" s="1"/>
      <c r="BP604" s="1"/>
      <c r="BQ604" s="1">
        <f t="shared" si="15"/>
        <v>603</v>
      </c>
      <c r="BR604" s="1">
        <f t="shared" si="13"/>
        <v>0.7435265105</v>
      </c>
      <c r="BS604" s="1">
        <v>0.7020648967551623</v>
      </c>
      <c r="BT604" s="1">
        <v>0.8299078667611623</v>
      </c>
      <c r="BU604" s="1">
        <v>0.8051428571428572</v>
      </c>
      <c r="BV604" s="1"/>
      <c r="BW604" s="1"/>
    </row>
    <row r="605" ht="12.0" customHeight="1">
      <c r="A605" s="39"/>
      <c r="B605" s="39"/>
      <c r="C605" s="3" t="s">
        <v>764</v>
      </c>
      <c r="D605" s="3">
        <v>863.0</v>
      </c>
      <c r="E605" s="24">
        <v>140.0</v>
      </c>
      <c r="F605" s="25">
        <v>54.0</v>
      </c>
      <c r="G605" s="24">
        <v>508.0</v>
      </c>
      <c r="H605" s="25">
        <v>110.0</v>
      </c>
      <c r="I605" s="26">
        <f t="shared" si="2"/>
        <v>0.7216494845</v>
      </c>
      <c r="J605" s="27">
        <f t="shared" si="3"/>
        <v>0.8220064725</v>
      </c>
      <c r="K605" s="28">
        <f t="shared" si="4"/>
        <v>0.7980295567</v>
      </c>
      <c r="L605" s="29">
        <f t="shared" si="5"/>
        <v>0.3078817734</v>
      </c>
      <c r="M605" s="10">
        <f t="shared" si="6"/>
        <v>3.18556701</v>
      </c>
      <c r="N605" s="30">
        <f t="shared" si="7"/>
        <v>0.8056316347</v>
      </c>
      <c r="O605" s="31">
        <f t="shared" si="8"/>
        <v>-0.007602078078</v>
      </c>
      <c r="P605" s="32">
        <f t="shared" si="9"/>
        <v>0.8128473423</v>
      </c>
      <c r="Q605" s="33">
        <f t="shared" si="10"/>
        <v>0.009159130215</v>
      </c>
      <c r="R605" s="1"/>
      <c r="S605" s="16">
        <v>0.8128473392125085</v>
      </c>
      <c r="T605" s="16">
        <v>0.8220064724919094</v>
      </c>
      <c r="U605" s="16">
        <v>0.0024527605539275132</v>
      </c>
      <c r="V605" s="16">
        <v>0.002194264228296827</v>
      </c>
      <c r="W605" s="1"/>
      <c r="X605" s="1"/>
      <c r="Y605" s="19"/>
      <c r="Z605" s="19"/>
      <c r="AA605" s="19"/>
      <c r="AB605" s="1"/>
      <c r="AC605" s="21" t="s">
        <v>805</v>
      </c>
      <c r="AD605" s="21">
        <v>1083.0</v>
      </c>
      <c r="AE605" s="21">
        <v>37.0</v>
      </c>
      <c r="AF605" s="26">
        <v>0.75</v>
      </c>
      <c r="AG605" s="27">
        <v>0.732937685459941</v>
      </c>
      <c r="AH605" s="36">
        <v>0.735941320293399</v>
      </c>
      <c r="AI605" s="1"/>
      <c r="AJ605" s="1"/>
      <c r="AK605" s="1"/>
      <c r="AL605" s="1"/>
      <c r="AM605" s="1"/>
      <c r="AN605" s="1"/>
      <c r="AO605" s="1">
        <v>11.0</v>
      </c>
      <c r="AP605" s="16">
        <f>23.376666666%</f>
        <v>0.2337666667</v>
      </c>
      <c r="AQ605" s="1">
        <v>0.9365345</v>
      </c>
      <c r="AR605" s="1">
        <v>0.0128751</v>
      </c>
      <c r="AS605" s="1"/>
      <c r="AT605" s="26">
        <v>0.745098039215686</v>
      </c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21" t="s">
        <v>805</v>
      </c>
      <c r="BF605" s="21">
        <v>1083.0</v>
      </c>
      <c r="BG605" s="21">
        <v>37.0</v>
      </c>
      <c r="BH605" s="26">
        <v>0.75</v>
      </c>
      <c r="BI605" s="27">
        <v>0.732937685459941</v>
      </c>
      <c r="BJ605" s="30">
        <f t="shared" si="11"/>
        <v>0.7366536594</v>
      </c>
      <c r="BK605" s="36">
        <v>0.735941320293399</v>
      </c>
      <c r="BL605" s="31">
        <f t="shared" si="12"/>
        <v>-0.0007123390717</v>
      </c>
      <c r="BM605" s="1"/>
      <c r="BN605" s="31">
        <v>0.00245276055392751</v>
      </c>
      <c r="BO605" s="1"/>
      <c r="BP605" s="1"/>
      <c r="BQ605" s="1">
        <f t="shared" si="15"/>
        <v>604</v>
      </c>
      <c r="BR605" s="1">
        <f t="shared" si="13"/>
        <v>0.7447595561</v>
      </c>
      <c r="BS605" s="1">
        <v>0.7647058823529411</v>
      </c>
      <c r="BT605" s="1">
        <v>0.8145695364238411</v>
      </c>
      <c r="BU605" s="1">
        <v>0.8054054054054054</v>
      </c>
      <c r="BV605" s="1"/>
      <c r="BW605" s="1"/>
    </row>
    <row r="606" ht="12.0" customHeight="1">
      <c r="A606" s="39"/>
      <c r="B606" s="39"/>
      <c r="C606" s="3" t="s">
        <v>428</v>
      </c>
      <c r="D606" s="3">
        <v>864.0</v>
      </c>
      <c r="E606" s="24">
        <v>43.0</v>
      </c>
      <c r="F606" s="25">
        <v>43.0</v>
      </c>
      <c r="G606" s="24">
        <v>518.0</v>
      </c>
      <c r="H606" s="25">
        <v>297.0</v>
      </c>
      <c r="I606" s="26">
        <f t="shared" si="2"/>
        <v>0.5</v>
      </c>
      <c r="J606" s="27">
        <f t="shared" si="3"/>
        <v>0.6355828221</v>
      </c>
      <c r="K606" s="28">
        <f t="shared" si="4"/>
        <v>0.6226415094</v>
      </c>
      <c r="L606" s="29">
        <f t="shared" si="5"/>
        <v>0.3773584906</v>
      </c>
      <c r="M606" s="10">
        <f t="shared" si="6"/>
        <v>9.476744186</v>
      </c>
      <c r="N606" s="30">
        <f t="shared" si="7"/>
        <v>0.6181026464</v>
      </c>
      <c r="O606" s="31">
        <f t="shared" si="8"/>
        <v>0.004538863021</v>
      </c>
      <c r="P606" s="32">
        <f t="shared" si="9"/>
        <v>0.6407819779</v>
      </c>
      <c r="Q606" s="33">
        <f t="shared" si="10"/>
        <v>-0.005199155808</v>
      </c>
      <c r="R606" s="1"/>
      <c r="S606" s="16">
        <v>0.6407819764955238</v>
      </c>
      <c r="T606" s="16">
        <v>0.6355828220858896</v>
      </c>
      <c r="U606" s="16">
        <v>0.002468143237013609</v>
      </c>
      <c r="V606" s="16">
        <v>0.0022084893597851263</v>
      </c>
      <c r="W606" s="1"/>
      <c r="X606" s="1"/>
      <c r="Y606" s="19"/>
      <c r="Z606" s="19"/>
      <c r="AA606" s="19"/>
      <c r="AB606" s="1"/>
      <c r="AC606" s="21" t="s">
        <v>545</v>
      </c>
      <c r="AD606" s="21">
        <v>511.0</v>
      </c>
      <c r="AE606" s="21">
        <v>37.0</v>
      </c>
      <c r="AF606" s="26">
        <v>0.75</v>
      </c>
      <c r="AG606" s="27">
        <v>0.75</v>
      </c>
      <c r="AH606" s="36">
        <v>0.75</v>
      </c>
      <c r="AI606" s="1"/>
      <c r="AJ606" s="1"/>
      <c r="AK606" s="1"/>
      <c r="AL606" s="1"/>
      <c r="AM606" s="1"/>
      <c r="AN606" s="1"/>
      <c r="AO606" s="1">
        <v>12.0</v>
      </c>
      <c r="AP606" s="16">
        <f>25.18%</f>
        <v>0.2518</v>
      </c>
      <c r="AQ606" s="1">
        <v>0.8973886</v>
      </c>
      <c r="AR606" s="1">
        <v>0.02544337</v>
      </c>
      <c r="AS606" s="1"/>
      <c r="AT606" s="26">
        <v>0.746031746031746</v>
      </c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21" t="s">
        <v>545</v>
      </c>
      <c r="BF606" s="21">
        <v>511.0</v>
      </c>
      <c r="BG606" s="21">
        <v>37.0</v>
      </c>
      <c r="BH606" s="26">
        <v>0.75</v>
      </c>
      <c r="BI606" s="27">
        <v>0.75</v>
      </c>
      <c r="BJ606" s="30">
        <f t="shared" si="11"/>
        <v>0.7507215377</v>
      </c>
      <c r="BK606" s="36">
        <v>0.75</v>
      </c>
      <c r="BL606" s="31">
        <f t="shared" si="12"/>
        <v>-0.0007215377034</v>
      </c>
      <c r="BM606" s="1"/>
      <c r="BN606" s="31">
        <v>0.00246814323701361</v>
      </c>
      <c r="BO606" s="1"/>
      <c r="BP606" s="1"/>
      <c r="BQ606" s="1">
        <f t="shared" si="15"/>
        <v>605</v>
      </c>
      <c r="BR606" s="1">
        <f t="shared" si="13"/>
        <v>0.7459926017</v>
      </c>
      <c r="BS606" s="1">
        <v>0.7785977859778598</v>
      </c>
      <c r="BT606" s="1">
        <v>0.8117443868739206</v>
      </c>
      <c r="BU606" s="1">
        <v>0.8054583624912526</v>
      </c>
      <c r="BV606" s="1"/>
      <c r="BW606" s="1"/>
    </row>
    <row r="607" ht="12.0" customHeight="1">
      <c r="A607" s="39"/>
      <c r="B607" s="39"/>
      <c r="C607" s="3" t="s">
        <v>605</v>
      </c>
      <c r="D607" s="3">
        <v>865.0</v>
      </c>
      <c r="E607" s="24">
        <v>5.0</v>
      </c>
      <c r="F607" s="25">
        <v>3.0</v>
      </c>
      <c r="G607" s="24">
        <v>49.0</v>
      </c>
      <c r="H607" s="25">
        <v>14.0</v>
      </c>
      <c r="I607" s="26">
        <f t="shared" si="2"/>
        <v>0.625</v>
      </c>
      <c r="J607" s="27">
        <f t="shared" si="3"/>
        <v>0.7777777778</v>
      </c>
      <c r="K607" s="28">
        <f t="shared" si="4"/>
        <v>0.7605633803</v>
      </c>
      <c r="L607" s="29">
        <f t="shared" si="5"/>
        <v>0.2676056338</v>
      </c>
      <c r="M607" s="10">
        <f t="shared" si="6"/>
        <v>7.875</v>
      </c>
      <c r="N607" s="30">
        <f t="shared" si="7"/>
        <v>0.7550886931</v>
      </c>
      <c r="O607" s="31">
        <f t="shared" si="8"/>
        <v>0.00547468716</v>
      </c>
      <c r="P607" s="32">
        <f t="shared" si="9"/>
        <v>0.7842280719</v>
      </c>
      <c r="Q607" s="33">
        <f t="shared" si="10"/>
        <v>-0.00645029415</v>
      </c>
      <c r="R607" s="1"/>
      <c r="S607" s="16">
        <v>0.7842280696799058</v>
      </c>
      <c r="T607" s="16">
        <v>0.7777777777777778</v>
      </c>
      <c r="U607" s="16">
        <v>0.0024862535060412583</v>
      </c>
      <c r="V607" s="16">
        <v>0.0022129907887795675</v>
      </c>
      <c r="W607" s="1"/>
      <c r="X607" s="1"/>
      <c r="Y607" s="19"/>
      <c r="Z607" s="19"/>
      <c r="AA607" s="19"/>
      <c r="AB607" s="1"/>
      <c r="AC607" s="21" t="s">
        <v>806</v>
      </c>
      <c r="AD607" s="21">
        <v>966.0</v>
      </c>
      <c r="AE607" s="21">
        <v>37.0</v>
      </c>
      <c r="AF607" s="26">
        <v>0.75</v>
      </c>
      <c r="AG607" s="27">
        <v>0.75</v>
      </c>
      <c r="AH607" s="36">
        <v>0.75</v>
      </c>
      <c r="AI607" s="1"/>
      <c r="AJ607" s="1"/>
      <c r="AK607" s="1"/>
      <c r="AL607" s="1"/>
      <c r="AM607" s="1"/>
      <c r="AN607" s="1"/>
      <c r="AO607" s="1">
        <v>13.0</v>
      </c>
      <c r="AP607" s="16">
        <f t="shared" ref="AP607:AP608" si="60">0.01+(2*AO607)/100</f>
        <v>0.27</v>
      </c>
      <c r="AQ607" s="1">
        <v>0.90695238</v>
      </c>
      <c r="AR607" s="1">
        <v>0.0228222</v>
      </c>
      <c r="AS607" s="1"/>
      <c r="AT607" s="26">
        <v>0.746376811594203</v>
      </c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21" t="s">
        <v>806</v>
      </c>
      <c r="BF607" s="21">
        <v>966.0</v>
      </c>
      <c r="BG607" s="21">
        <v>37.0</v>
      </c>
      <c r="BH607" s="26">
        <v>0.75</v>
      </c>
      <c r="BI607" s="27">
        <v>0.75</v>
      </c>
      <c r="BJ607" s="30">
        <f t="shared" si="11"/>
        <v>0.7507215377</v>
      </c>
      <c r="BK607" s="36">
        <v>0.75</v>
      </c>
      <c r="BL607" s="31">
        <f t="shared" si="12"/>
        <v>-0.0007215377034</v>
      </c>
      <c r="BM607" s="1"/>
      <c r="BN607" s="31">
        <v>0.00248625350604126</v>
      </c>
      <c r="BO607" s="1"/>
      <c r="BP607" s="1"/>
      <c r="BQ607" s="1">
        <f t="shared" si="15"/>
        <v>606</v>
      </c>
      <c r="BR607" s="1">
        <f t="shared" si="13"/>
        <v>0.7472256473</v>
      </c>
      <c r="BS607" s="1">
        <v>0.6511627906976745</v>
      </c>
      <c r="BT607" s="1">
        <v>0.8439306358381503</v>
      </c>
      <c r="BU607" s="1">
        <v>0.8055555555555556</v>
      </c>
      <c r="BV607" s="1"/>
      <c r="BW607" s="1"/>
    </row>
    <row r="608" ht="12.0" customHeight="1">
      <c r="A608" s="39"/>
      <c r="B608" s="39"/>
      <c r="C608" s="3" t="s">
        <v>776</v>
      </c>
      <c r="D608" s="3">
        <v>866.0</v>
      </c>
      <c r="E608" s="24">
        <v>70.0</v>
      </c>
      <c r="F608" s="25">
        <v>26.0</v>
      </c>
      <c r="G608" s="24">
        <v>304.0</v>
      </c>
      <c r="H608" s="25">
        <v>81.0</v>
      </c>
      <c r="I608" s="26">
        <f t="shared" si="2"/>
        <v>0.7291666667</v>
      </c>
      <c r="J608" s="27">
        <f t="shared" si="3"/>
        <v>0.7896103896</v>
      </c>
      <c r="K608" s="28">
        <f t="shared" si="4"/>
        <v>0.7775467775</v>
      </c>
      <c r="L608" s="29">
        <f t="shared" si="5"/>
        <v>0.3139293139</v>
      </c>
      <c r="M608" s="10">
        <f t="shared" si="6"/>
        <v>4.010416667</v>
      </c>
      <c r="N608" s="30">
        <f t="shared" si="7"/>
        <v>0.7799440096</v>
      </c>
      <c r="O608" s="31">
        <f t="shared" si="8"/>
        <v>-0.002397232095</v>
      </c>
      <c r="P608" s="32">
        <f t="shared" si="9"/>
        <v>0.7867170745</v>
      </c>
      <c r="Q608" s="33">
        <f t="shared" si="10"/>
        <v>0.002893315076</v>
      </c>
      <c r="R608" s="1"/>
      <c r="S608" s="16">
        <v>0.7867170713997208</v>
      </c>
      <c r="T608" s="16">
        <v>0.7896103896103897</v>
      </c>
      <c r="U608" s="16">
        <v>0.0024914010932154396</v>
      </c>
      <c r="V608" s="16">
        <v>0.002215214325454906</v>
      </c>
      <c r="W608" s="1"/>
      <c r="X608" s="1"/>
      <c r="Y608" s="19"/>
      <c r="Z608" s="19"/>
      <c r="AA608" s="19"/>
      <c r="AB608" s="1"/>
      <c r="AC608" s="21" t="s">
        <v>807</v>
      </c>
      <c r="AD608" s="21">
        <v>880.0</v>
      </c>
      <c r="AE608" s="21">
        <v>37.0</v>
      </c>
      <c r="AF608" s="26">
        <v>0.75</v>
      </c>
      <c r="AG608" s="27">
        <v>0.849740932642487</v>
      </c>
      <c r="AH608" s="36">
        <v>0.832618025751073</v>
      </c>
      <c r="AI608" s="1"/>
      <c r="AJ608" s="1"/>
      <c r="AK608" s="1"/>
      <c r="AL608" s="1"/>
      <c r="AM608" s="1"/>
      <c r="AN608" s="1"/>
      <c r="AO608" s="1">
        <v>14.0</v>
      </c>
      <c r="AP608" s="16">
        <f t="shared" si="60"/>
        <v>0.29</v>
      </c>
      <c r="AQ608" s="1">
        <v>0.94231821</v>
      </c>
      <c r="AR608" s="1">
        <v>0.012782237</v>
      </c>
      <c r="AS608" s="1"/>
      <c r="AT608" s="26">
        <v>0.747252747252747</v>
      </c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21" t="s">
        <v>807</v>
      </c>
      <c r="BF608" s="21">
        <v>880.0</v>
      </c>
      <c r="BG608" s="21">
        <v>37.0</v>
      </c>
      <c r="BH608" s="26">
        <v>0.75</v>
      </c>
      <c r="BI608" s="27">
        <v>0.849740932642487</v>
      </c>
      <c r="BJ608" s="30">
        <f t="shared" si="11"/>
        <v>0.8329579367</v>
      </c>
      <c r="BK608" s="36">
        <v>0.832618025751073</v>
      </c>
      <c r="BL608" s="31">
        <f t="shared" si="12"/>
        <v>-0.000339910916</v>
      </c>
      <c r="BM608" s="1"/>
      <c r="BN608" s="31">
        <v>0.00249140109321544</v>
      </c>
      <c r="BO608" s="1"/>
      <c r="BP608" s="1"/>
      <c r="BQ608" s="1">
        <f t="shared" si="15"/>
        <v>607</v>
      </c>
      <c r="BR608" s="1">
        <f t="shared" si="13"/>
        <v>0.748458693</v>
      </c>
      <c r="BS608" s="1">
        <v>0.7158469945355191</v>
      </c>
      <c r="BT608" s="1">
        <v>0.8149113660062565</v>
      </c>
      <c r="BU608" s="1">
        <v>0.806282722513089</v>
      </c>
      <c r="BV608" s="1"/>
      <c r="BW608" s="1"/>
    </row>
    <row r="609" ht="12.0" customHeight="1">
      <c r="A609" s="39"/>
      <c r="B609" s="39"/>
      <c r="C609" s="3" t="s">
        <v>246</v>
      </c>
      <c r="D609" s="3">
        <v>870.0</v>
      </c>
      <c r="E609" s="24">
        <v>7.0</v>
      </c>
      <c r="F609" s="25">
        <v>11.0</v>
      </c>
      <c r="G609" s="24">
        <v>106.0</v>
      </c>
      <c r="H609" s="25">
        <v>103.0</v>
      </c>
      <c r="I609" s="26">
        <f t="shared" si="2"/>
        <v>0.3888888889</v>
      </c>
      <c r="J609" s="27">
        <f t="shared" si="3"/>
        <v>0.5071770335</v>
      </c>
      <c r="K609" s="28">
        <f t="shared" si="4"/>
        <v>0.4977973568</v>
      </c>
      <c r="L609" s="29">
        <f t="shared" si="5"/>
        <v>0.4845814978</v>
      </c>
      <c r="M609" s="10">
        <f t="shared" si="6"/>
        <v>11.61111111</v>
      </c>
      <c r="N609" s="30">
        <f t="shared" si="7"/>
        <v>0.4935225927</v>
      </c>
      <c r="O609" s="31">
        <f t="shared" si="8"/>
        <v>0.004274764109</v>
      </c>
      <c r="P609" s="32">
        <f t="shared" si="9"/>
        <v>0.5119556792</v>
      </c>
      <c r="Q609" s="33">
        <f t="shared" si="10"/>
        <v>-0.004778645756</v>
      </c>
      <c r="R609" s="1"/>
      <c r="S609" s="16">
        <v>0.5119556784231184</v>
      </c>
      <c r="T609" s="16">
        <v>0.507177033492823</v>
      </c>
      <c r="U609" s="16">
        <v>0.002504079389550551</v>
      </c>
      <c r="V609" s="16">
        <v>0.0022387091173038387</v>
      </c>
      <c r="W609" s="1"/>
      <c r="X609" s="1"/>
      <c r="Y609" s="19"/>
      <c r="Z609" s="19"/>
      <c r="AA609" s="19"/>
      <c r="AB609" s="1"/>
      <c r="AC609" s="21" t="s">
        <v>786</v>
      </c>
      <c r="AD609" s="21">
        <v>827.0</v>
      </c>
      <c r="AE609" s="21">
        <v>37.0</v>
      </c>
      <c r="AF609" s="26">
        <v>0.75</v>
      </c>
      <c r="AG609" s="27">
        <v>0.918918918918919</v>
      </c>
      <c r="AH609" s="36">
        <v>0.902439024390244</v>
      </c>
      <c r="AI609" s="1"/>
      <c r="AJ609" s="1"/>
      <c r="AK609" s="1"/>
      <c r="AL609" s="1"/>
      <c r="AM609" s="1"/>
      <c r="AN609" s="1"/>
      <c r="AO609" s="1">
        <v>15.0</v>
      </c>
      <c r="AP609" s="16">
        <f>30.89%</f>
        <v>0.3089</v>
      </c>
      <c r="AQ609" s="1">
        <v>0.8950400233</v>
      </c>
      <c r="AR609" s="1">
        <v>0.034430488</v>
      </c>
      <c r="AS609" s="1"/>
      <c r="AT609" s="26">
        <v>0.747422680412371</v>
      </c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21" t="s">
        <v>786</v>
      </c>
      <c r="BF609" s="21">
        <v>827.0</v>
      </c>
      <c r="BG609" s="21">
        <v>37.0</v>
      </c>
      <c r="BH609" s="26">
        <v>0.75</v>
      </c>
      <c r="BI609" s="27">
        <v>0.918918918918919</v>
      </c>
      <c r="BJ609" s="30">
        <f t="shared" si="11"/>
        <v>0.8899951864</v>
      </c>
      <c r="BK609" s="36">
        <v>0.902439024390244</v>
      </c>
      <c r="BL609" s="31">
        <f t="shared" si="12"/>
        <v>0.01244383804</v>
      </c>
      <c r="BM609" s="1"/>
      <c r="BN609" s="31">
        <v>0.00250407938955044</v>
      </c>
      <c r="BO609" s="1"/>
      <c r="BP609" s="1"/>
      <c r="BQ609" s="1">
        <f t="shared" si="15"/>
        <v>608</v>
      </c>
      <c r="BR609" s="1">
        <f t="shared" si="13"/>
        <v>0.7496917386</v>
      </c>
      <c r="BS609" s="1">
        <v>0.5983263598326359</v>
      </c>
      <c r="BT609" s="1">
        <v>0.842</v>
      </c>
      <c r="BU609" s="1">
        <v>0.8085106382978723</v>
      </c>
      <c r="BV609" s="1"/>
      <c r="BW609" s="1"/>
    </row>
    <row r="610" ht="12.0" customHeight="1">
      <c r="A610" s="39"/>
      <c r="B610" s="39"/>
      <c r="C610" s="3" t="s">
        <v>170</v>
      </c>
      <c r="D610" s="3">
        <v>871.0</v>
      </c>
      <c r="E610" s="24">
        <v>51.0</v>
      </c>
      <c r="F610" s="25">
        <v>101.0</v>
      </c>
      <c r="G610" s="24">
        <v>616.0</v>
      </c>
      <c r="H610" s="25">
        <v>627.0</v>
      </c>
      <c r="I610" s="26">
        <f t="shared" si="2"/>
        <v>0.3355263158</v>
      </c>
      <c r="J610" s="27">
        <f t="shared" si="3"/>
        <v>0.4955752212</v>
      </c>
      <c r="K610" s="28">
        <f t="shared" si="4"/>
        <v>0.4781362007</v>
      </c>
      <c r="L610" s="29">
        <f t="shared" si="5"/>
        <v>0.4860215054</v>
      </c>
      <c r="M610" s="10">
        <f t="shared" si="6"/>
        <v>8.177631579</v>
      </c>
      <c r="N610" s="30">
        <f t="shared" si="7"/>
        <v>0.4786263528</v>
      </c>
      <c r="O610" s="31">
        <f t="shared" si="8"/>
        <v>-0.0004901520937</v>
      </c>
      <c r="P610" s="32">
        <f t="shared" si="9"/>
        <v>0.4950335616</v>
      </c>
      <c r="Q610" s="33">
        <f t="shared" si="10"/>
        <v>0.0005416596502</v>
      </c>
      <c r="R610" s="1"/>
      <c r="S610" s="16">
        <v>0.4950335609810989</v>
      </c>
      <c r="T610" s="16">
        <v>0.49557522123893805</v>
      </c>
      <c r="U610" s="16">
        <v>0.0025053266311336753</v>
      </c>
      <c r="V610" s="16">
        <v>0.0022571997177865954</v>
      </c>
      <c r="W610" s="1"/>
      <c r="X610" s="1"/>
      <c r="Y610" s="19"/>
      <c r="Z610" s="19"/>
      <c r="AA610" s="19"/>
      <c r="AB610" s="1"/>
      <c r="AC610" s="21" t="s">
        <v>679</v>
      </c>
      <c r="AD610" s="21">
        <v>669.0</v>
      </c>
      <c r="AE610" s="21">
        <v>37.0</v>
      </c>
      <c r="AF610" s="26">
        <v>0.75</v>
      </c>
      <c r="AG610" s="27">
        <v>0.958904109589041</v>
      </c>
      <c r="AH610" s="36">
        <v>0.938271604938272</v>
      </c>
      <c r="AI610" s="1"/>
      <c r="AJ610" s="1"/>
      <c r="AK610" s="1"/>
      <c r="AL610" s="1"/>
      <c r="AM610" s="1"/>
      <c r="AN610" s="1"/>
      <c r="AO610" s="1">
        <v>16.0</v>
      </c>
      <c r="AP610" s="16">
        <f t="shared" ref="AP610:AP612" si="61">0.01+(2*AO610)/100</f>
        <v>0.33</v>
      </c>
      <c r="AQ610" s="1">
        <v>0.85642864</v>
      </c>
      <c r="AR610" s="1">
        <v>0.051511264</v>
      </c>
      <c r="AS610" s="1"/>
      <c r="AT610" s="26">
        <v>0.748768472906404</v>
      </c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21" t="s">
        <v>679</v>
      </c>
      <c r="BF610" s="21">
        <v>669.0</v>
      </c>
      <c r="BG610" s="21">
        <v>37.0</v>
      </c>
      <c r="BH610" s="26">
        <v>0.75</v>
      </c>
      <c r="BI610" s="27">
        <v>0.958904109589041</v>
      </c>
      <c r="BJ610" s="30">
        <f t="shared" si="11"/>
        <v>0.9229629761</v>
      </c>
      <c r="BK610" s="36">
        <v>0.938271604938272</v>
      </c>
      <c r="BL610" s="31">
        <f t="shared" si="12"/>
        <v>0.01530862888</v>
      </c>
      <c r="BM610" s="1"/>
      <c r="BN610" s="31">
        <v>0.00250532663113368</v>
      </c>
      <c r="BO610" s="1"/>
      <c r="BP610" s="1"/>
      <c r="BQ610" s="1">
        <f t="shared" si="15"/>
        <v>609</v>
      </c>
      <c r="BR610" s="1">
        <f t="shared" si="13"/>
        <v>0.7509247842</v>
      </c>
      <c r="BS610" s="1">
        <v>0.6730769230769231</v>
      </c>
      <c r="BT610" s="1">
        <v>0.8552631578947368</v>
      </c>
      <c r="BU610" s="1">
        <v>0.8088235294117647</v>
      </c>
      <c r="BV610" s="1"/>
      <c r="BW610" s="1"/>
    </row>
    <row r="611" ht="12.0" customHeight="1">
      <c r="A611" s="39"/>
      <c r="B611" s="39"/>
      <c r="C611" s="3" t="s">
        <v>790</v>
      </c>
      <c r="D611" s="3">
        <v>872.0</v>
      </c>
      <c r="E611" s="24">
        <v>121.0</v>
      </c>
      <c r="F611" s="25">
        <v>43.0</v>
      </c>
      <c r="G611" s="24">
        <v>655.0</v>
      </c>
      <c r="H611" s="25">
        <v>193.0</v>
      </c>
      <c r="I611" s="26">
        <f t="shared" si="2"/>
        <v>0.737804878</v>
      </c>
      <c r="J611" s="27">
        <f t="shared" si="3"/>
        <v>0.7724056604</v>
      </c>
      <c r="K611" s="28">
        <f t="shared" si="4"/>
        <v>0.766798419</v>
      </c>
      <c r="L611" s="29">
        <f t="shared" si="5"/>
        <v>0.3102766798</v>
      </c>
      <c r="M611" s="10">
        <f t="shared" si="6"/>
        <v>5.170731707</v>
      </c>
      <c r="N611" s="30">
        <f t="shared" si="7"/>
        <v>0.7671236435</v>
      </c>
      <c r="O611" s="31">
        <f t="shared" si="8"/>
        <v>-0.000325224577</v>
      </c>
      <c r="P611" s="32">
        <f t="shared" si="9"/>
        <v>0.7720123383</v>
      </c>
      <c r="Q611" s="33">
        <f t="shared" si="10"/>
        <v>0.0003933220553</v>
      </c>
      <c r="R611" s="1"/>
      <c r="S611" s="16">
        <v>0.772012335106494</v>
      </c>
      <c r="T611" s="16">
        <v>0.7724056603773585</v>
      </c>
      <c r="U611" s="16">
        <v>0.0025351968194160523</v>
      </c>
      <c r="V611" s="16">
        <v>0.002361827604069</v>
      </c>
      <c r="W611" s="1"/>
      <c r="X611" s="1"/>
      <c r="Y611" s="19"/>
      <c r="Z611" s="19"/>
      <c r="AA611" s="19"/>
      <c r="AB611" s="1"/>
      <c r="AC611" s="21" t="s">
        <v>808</v>
      </c>
      <c r="AD611" s="21">
        <v>1025.0</v>
      </c>
      <c r="AE611" s="21">
        <v>37.0</v>
      </c>
      <c r="AF611" s="26">
        <v>0.750853242320819</v>
      </c>
      <c r="AG611" s="27">
        <v>0.679676985195155</v>
      </c>
      <c r="AH611" s="36">
        <v>0.69980694980695</v>
      </c>
      <c r="AI611" s="1"/>
      <c r="AJ611" s="1"/>
      <c r="AK611" s="1"/>
      <c r="AL611" s="1"/>
      <c r="AM611" s="1"/>
      <c r="AN611" s="1"/>
      <c r="AO611" s="1">
        <v>17.0</v>
      </c>
      <c r="AP611" s="16">
        <f t="shared" si="61"/>
        <v>0.35</v>
      </c>
      <c r="AQ611" s="1">
        <v>0.88730529</v>
      </c>
      <c r="AR611" s="1">
        <v>0.04029478</v>
      </c>
      <c r="AS611" s="1"/>
      <c r="AT611" s="26">
        <v>0.75</v>
      </c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21" t="s">
        <v>808</v>
      </c>
      <c r="BF611" s="21">
        <v>1025.0</v>
      </c>
      <c r="BG611" s="21">
        <v>37.0</v>
      </c>
      <c r="BH611" s="26">
        <v>0.750853242320819</v>
      </c>
      <c r="BI611" s="27">
        <v>0.679676985195155</v>
      </c>
      <c r="BJ611" s="30">
        <f t="shared" si="11"/>
        <v>0.6929025113</v>
      </c>
      <c r="BK611" s="36">
        <v>0.69980694980695</v>
      </c>
      <c r="BL611" s="31">
        <f t="shared" si="12"/>
        <v>0.006904438461</v>
      </c>
      <c r="BM611" s="1"/>
      <c r="BN611" s="31">
        <v>0.00253519681941594</v>
      </c>
      <c r="BO611" s="1"/>
      <c r="BP611" s="1"/>
      <c r="BQ611" s="1">
        <f t="shared" si="15"/>
        <v>610</v>
      </c>
      <c r="BR611" s="1">
        <f t="shared" si="13"/>
        <v>0.7521578298</v>
      </c>
      <c r="BS611" s="1">
        <v>0.7843137254901961</v>
      </c>
      <c r="BT611" s="1">
        <v>0.8121693121693122</v>
      </c>
      <c r="BU611" s="1">
        <v>0.8088578088578089</v>
      </c>
      <c r="BV611" s="1"/>
      <c r="BW611" s="1"/>
    </row>
    <row r="612" ht="12.0" customHeight="1">
      <c r="A612" s="39"/>
      <c r="B612" s="39"/>
      <c r="C612" s="3" t="s">
        <v>797</v>
      </c>
      <c r="D612" s="3">
        <v>873.0</v>
      </c>
      <c r="E612" s="24">
        <v>128.0</v>
      </c>
      <c r="F612" s="25">
        <v>44.0</v>
      </c>
      <c r="G612" s="24">
        <v>707.0</v>
      </c>
      <c r="H612" s="25">
        <v>163.0</v>
      </c>
      <c r="I612" s="26">
        <f t="shared" si="2"/>
        <v>0.7441860465</v>
      </c>
      <c r="J612" s="27">
        <f t="shared" si="3"/>
        <v>0.8126436782</v>
      </c>
      <c r="K612" s="28">
        <f t="shared" si="4"/>
        <v>0.8013435701</v>
      </c>
      <c r="L612" s="29">
        <f t="shared" si="5"/>
        <v>0.2792706334</v>
      </c>
      <c r="M612" s="10">
        <f t="shared" si="6"/>
        <v>5.058139535</v>
      </c>
      <c r="N612" s="30">
        <f t="shared" si="7"/>
        <v>0.8014223742</v>
      </c>
      <c r="O612" s="31">
        <f t="shared" si="8"/>
        <v>-0.00007880410256</v>
      </c>
      <c r="P612" s="32">
        <f t="shared" si="9"/>
        <v>0.8125482307</v>
      </c>
      <c r="Q612" s="33">
        <f t="shared" si="10"/>
        <v>0.0000954474793</v>
      </c>
      <c r="R612" s="1"/>
      <c r="S612" s="16">
        <v>0.8125482274052606</v>
      </c>
      <c r="T612" s="16">
        <v>0.8126436781609195</v>
      </c>
      <c r="U612" s="16">
        <v>0.0025397479694568847</v>
      </c>
      <c r="V612" s="16">
        <v>0.002384792436926908</v>
      </c>
      <c r="W612" s="1"/>
      <c r="X612" s="1"/>
      <c r="Y612" s="19"/>
      <c r="Z612" s="19"/>
      <c r="AA612" s="19"/>
      <c r="AB612" s="1"/>
      <c r="AC612" s="21" t="s">
        <v>200</v>
      </c>
      <c r="AD612" s="21">
        <v>102.0</v>
      </c>
      <c r="AE612" s="21">
        <v>37.0</v>
      </c>
      <c r="AF612" s="26">
        <v>0.750943396226415</v>
      </c>
      <c r="AG612" s="27">
        <v>0.844</v>
      </c>
      <c r="AH612" s="36">
        <v>0.824505928853755</v>
      </c>
      <c r="AI612" s="1"/>
      <c r="AJ612" s="1"/>
      <c r="AK612" s="1"/>
      <c r="AL612" s="1"/>
      <c r="AM612" s="1"/>
      <c r="AN612" s="1"/>
      <c r="AO612" s="1">
        <v>18.0</v>
      </c>
      <c r="AP612" s="16">
        <f t="shared" si="61"/>
        <v>0.37</v>
      </c>
      <c r="AQ612" s="1">
        <v>0.8899377043</v>
      </c>
      <c r="AR612" s="1">
        <v>0.04255524</v>
      </c>
      <c r="AS612" s="1"/>
      <c r="AT612" s="26">
        <v>0.75</v>
      </c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21" t="s">
        <v>200</v>
      </c>
      <c r="BF612" s="21">
        <v>102.0</v>
      </c>
      <c r="BG612" s="21">
        <v>37.0</v>
      </c>
      <c r="BH612" s="26">
        <v>0.750943396226415</v>
      </c>
      <c r="BI612" s="27">
        <v>0.844</v>
      </c>
      <c r="BJ612" s="30">
        <f t="shared" si="11"/>
        <v>0.8283739269</v>
      </c>
      <c r="BK612" s="36">
        <v>0.824505928853755</v>
      </c>
      <c r="BL612" s="31">
        <f t="shared" si="12"/>
        <v>-0.003867998072</v>
      </c>
      <c r="BM612" s="1"/>
      <c r="BN612" s="31">
        <v>0.00253974796945688</v>
      </c>
      <c r="BO612" s="1"/>
      <c r="BP612" s="1"/>
      <c r="BQ612" s="1">
        <f t="shared" si="15"/>
        <v>611</v>
      </c>
      <c r="BR612" s="1">
        <f t="shared" si="13"/>
        <v>0.7533908755</v>
      </c>
      <c r="BS612" s="1">
        <v>0.5987654320987654</v>
      </c>
      <c r="BT612" s="1">
        <v>0.8431001890359168</v>
      </c>
      <c r="BU612" s="1">
        <v>0.8106557377049181</v>
      </c>
      <c r="BV612" s="1"/>
      <c r="BW612" s="1"/>
    </row>
    <row r="613" ht="12.0" customHeight="1">
      <c r="A613" s="39"/>
      <c r="B613" s="39"/>
      <c r="C613" s="3" t="s">
        <v>398</v>
      </c>
      <c r="D613" s="3">
        <v>874.0</v>
      </c>
      <c r="E613" s="24">
        <v>10.0</v>
      </c>
      <c r="F613" s="25">
        <v>11.0</v>
      </c>
      <c r="G613" s="24">
        <v>205.0</v>
      </c>
      <c r="H613" s="25">
        <v>97.0</v>
      </c>
      <c r="I613" s="26">
        <f t="shared" si="2"/>
        <v>0.4761904762</v>
      </c>
      <c r="J613" s="27">
        <f t="shared" si="3"/>
        <v>0.678807947</v>
      </c>
      <c r="K613" s="28">
        <f t="shared" si="4"/>
        <v>0.6656346749</v>
      </c>
      <c r="L613" s="29">
        <f t="shared" si="5"/>
        <v>0.3312693498</v>
      </c>
      <c r="M613" s="10">
        <f t="shared" si="6"/>
        <v>14.38095238</v>
      </c>
      <c r="N613" s="30">
        <f t="shared" si="7"/>
        <v>0.6535780886</v>
      </c>
      <c r="O613" s="31">
        <f t="shared" si="8"/>
        <v>0.01205658632</v>
      </c>
      <c r="P613" s="32">
        <f t="shared" si="9"/>
        <v>0.6925457828</v>
      </c>
      <c r="Q613" s="33">
        <f t="shared" si="10"/>
        <v>-0.01373783574</v>
      </c>
      <c r="R613" s="1"/>
      <c r="S613" s="16">
        <v>0.6925457814960875</v>
      </c>
      <c r="T613" s="16">
        <v>0.6788079470198676</v>
      </c>
      <c r="U613" s="16">
        <v>0.0025612584302722174</v>
      </c>
      <c r="V613" s="16">
        <v>0.002400901272065048</v>
      </c>
      <c r="W613" s="1"/>
      <c r="X613" s="1"/>
      <c r="Y613" s="19"/>
      <c r="Z613" s="19"/>
      <c r="AA613" s="19"/>
      <c r="AB613" s="1"/>
      <c r="AC613" s="21" t="s">
        <v>232</v>
      </c>
      <c r="AD613" s="21">
        <v>124.0</v>
      </c>
      <c r="AE613" s="21">
        <v>37.0</v>
      </c>
      <c r="AF613" s="26">
        <v>0.752380952380952</v>
      </c>
      <c r="AG613" s="27">
        <v>0.791970802919708</v>
      </c>
      <c r="AH613" s="36">
        <v>0.781002638522427</v>
      </c>
      <c r="AI613" s="1"/>
      <c r="AJ613" s="1"/>
      <c r="AK613" s="1"/>
      <c r="AL613" s="1"/>
      <c r="AM613" s="1"/>
      <c r="AN613" s="1"/>
      <c r="AO613" s="1">
        <v>19.0</v>
      </c>
      <c r="AP613" s="16">
        <v>0.3912</v>
      </c>
      <c r="AQ613" s="1">
        <v>0.904854056</v>
      </c>
      <c r="AR613" s="1">
        <v>0.037181676</v>
      </c>
      <c r="AS613" s="1"/>
      <c r="AT613" s="26">
        <v>0.75</v>
      </c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21" t="s">
        <v>232</v>
      </c>
      <c r="BF613" s="21">
        <v>124.0</v>
      </c>
      <c r="BG613" s="21">
        <v>37.0</v>
      </c>
      <c r="BH613" s="26">
        <v>0.752380952380952</v>
      </c>
      <c r="BI613" s="27">
        <v>0.791970802919708</v>
      </c>
      <c r="BJ613" s="30">
        <f t="shared" si="11"/>
        <v>0.7857281499</v>
      </c>
      <c r="BK613" s="36">
        <v>0.781002638522427</v>
      </c>
      <c r="BL613" s="31">
        <f t="shared" si="12"/>
        <v>-0.004725511416</v>
      </c>
      <c r="BM613" s="1"/>
      <c r="BN613" s="31">
        <v>0.00256125843027222</v>
      </c>
      <c r="BO613" s="1"/>
      <c r="BP613" s="1"/>
      <c r="BQ613" s="1">
        <f t="shared" si="15"/>
        <v>612</v>
      </c>
      <c r="BR613" s="1">
        <f t="shared" si="13"/>
        <v>0.7546239211</v>
      </c>
      <c r="BS613" s="1">
        <v>0.7325581395348837</v>
      </c>
      <c r="BT613" s="1">
        <v>0.826625386996904</v>
      </c>
      <c r="BU613" s="1">
        <v>0.8109677419354838</v>
      </c>
      <c r="BV613" s="1"/>
      <c r="BW613" s="1"/>
    </row>
    <row r="614" ht="12.0" customHeight="1">
      <c r="A614" s="39"/>
      <c r="B614" s="39"/>
      <c r="C614" s="3" t="s">
        <v>404</v>
      </c>
      <c r="D614" s="3">
        <v>875.0</v>
      </c>
      <c r="E614" s="24">
        <v>37.0</v>
      </c>
      <c r="F614" s="25">
        <v>39.0</v>
      </c>
      <c r="G614" s="24">
        <v>450.0</v>
      </c>
      <c r="H614" s="25">
        <v>251.0</v>
      </c>
      <c r="I614" s="26">
        <f t="shared" si="2"/>
        <v>0.4868421053</v>
      </c>
      <c r="J614" s="27">
        <f t="shared" si="3"/>
        <v>0.6419400856</v>
      </c>
      <c r="K614" s="28">
        <f t="shared" si="4"/>
        <v>0.6267696268</v>
      </c>
      <c r="L614" s="29">
        <f t="shared" si="5"/>
        <v>0.3706563707</v>
      </c>
      <c r="M614" s="10">
        <f t="shared" si="6"/>
        <v>9.223684211</v>
      </c>
      <c r="N614" s="30">
        <f t="shared" si="7"/>
        <v>0.6222839292</v>
      </c>
      <c r="O614" s="31">
        <f t="shared" si="8"/>
        <v>0.00448569761</v>
      </c>
      <c r="P614" s="32">
        <f t="shared" si="9"/>
        <v>0.6470633614</v>
      </c>
      <c r="Q614" s="33">
        <f t="shared" si="10"/>
        <v>-0.005123275802</v>
      </c>
      <c r="R614" s="1"/>
      <c r="S614" s="16">
        <v>0.6470633600714979</v>
      </c>
      <c r="T614" s="16">
        <v>0.6419400855920114</v>
      </c>
      <c r="U614" s="16">
        <v>0.002574370339242016</v>
      </c>
      <c r="V614" s="16">
        <v>0.002407184438031784</v>
      </c>
      <c r="W614" s="1"/>
      <c r="X614" s="1"/>
      <c r="Y614" s="19"/>
      <c r="Z614" s="19"/>
      <c r="AA614" s="19"/>
      <c r="AB614" s="1"/>
      <c r="AC614" s="21" t="s">
        <v>734</v>
      </c>
      <c r="AD614" s="21">
        <v>768.0</v>
      </c>
      <c r="AE614" s="21">
        <v>37.0</v>
      </c>
      <c r="AF614" s="26">
        <v>0.753012048192771</v>
      </c>
      <c r="AG614" s="27">
        <v>0.822085889570552</v>
      </c>
      <c r="AH614" s="36">
        <v>0.815701559020045</v>
      </c>
      <c r="AI614" s="1"/>
      <c r="AJ614" s="1"/>
      <c r="AK614" s="1"/>
      <c r="AL614" s="1"/>
      <c r="AM614" s="1"/>
      <c r="AN614" s="1"/>
      <c r="AO614" s="1">
        <v>20.0</v>
      </c>
      <c r="AP614" s="16">
        <v>0.4114</v>
      </c>
      <c r="AQ614" s="1">
        <v>0.8666842228</v>
      </c>
      <c r="AR614" s="1">
        <v>0.05736441</v>
      </c>
      <c r="AS614" s="1"/>
      <c r="AT614" s="26">
        <v>0.75</v>
      </c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21" t="s">
        <v>734</v>
      </c>
      <c r="BF614" s="21">
        <v>768.0</v>
      </c>
      <c r="BG614" s="21">
        <v>37.0</v>
      </c>
      <c r="BH614" s="26">
        <v>0.753012048192771</v>
      </c>
      <c r="BI614" s="27">
        <v>0.822085889570552</v>
      </c>
      <c r="BJ614" s="30">
        <f t="shared" si="11"/>
        <v>0.8106472582</v>
      </c>
      <c r="BK614" s="36">
        <v>0.815701559020045</v>
      </c>
      <c r="BL614" s="31">
        <f t="shared" si="12"/>
        <v>0.005054300868</v>
      </c>
      <c r="BM614" s="1"/>
      <c r="BN614" s="31">
        <v>0.00257437033924202</v>
      </c>
      <c r="BO614" s="1"/>
      <c r="BP614" s="1"/>
      <c r="BQ614" s="1">
        <f t="shared" si="15"/>
        <v>613</v>
      </c>
      <c r="BR614" s="1">
        <f t="shared" si="13"/>
        <v>0.7558569667</v>
      </c>
      <c r="BS614" s="1">
        <v>0.8235294117647058</v>
      </c>
      <c r="BT614" s="1">
        <v>0.8082191780821918</v>
      </c>
      <c r="BU614" s="1">
        <v>0.8111111111111111</v>
      </c>
      <c r="BV614" s="1"/>
      <c r="BW614" s="1"/>
    </row>
    <row r="615" ht="12.0" customHeight="1">
      <c r="A615" s="39"/>
      <c r="B615" s="39"/>
      <c r="C615" s="3" t="s">
        <v>796</v>
      </c>
      <c r="D615" s="3">
        <v>876.0</v>
      </c>
      <c r="E615" s="24">
        <v>151.0</v>
      </c>
      <c r="F615" s="25">
        <v>52.0</v>
      </c>
      <c r="G615" s="24">
        <v>1200.0</v>
      </c>
      <c r="H615" s="25">
        <v>219.0</v>
      </c>
      <c r="I615" s="26">
        <f t="shared" si="2"/>
        <v>0.7438423645</v>
      </c>
      <c r="J615" s="27">
        <f t="shared" si="3"/>
        <v>0.8456659619</v>
      </c>
      <c r="K615" s="28">
        <f t="shared" si="4"/>
        <v>0.8329223181</v>
      </c>
      <c r="L615" s="29">
        <f t="shared" si="5"/>
        <v>0.2281134402</v>
      </c>
      <c r="M615" s="10">
        <f t="shared" si="6"/>
        <v>6.990147783</v>
      </c>
      <c r="N615" s="30">
        <f t="shared" si="7"/>
        <v>0.8286329889</v>
      </c>
      <c r="O615" s="31">
        <f t="shared" si="8"/>
        <v>0.004289329181</v>
      </c>
      <c r="P615" s="32">
        <f t="shared" si="9"/>
        <v>0.8508607752</v>
      </c>
      <c r="Q615" s="33">
        <f t="shared" si="10"/>
        <v>-0.005194813286</v>
      </c>
      <c r="R615" s="1"/>
      <c r="S615" s="16">
        <v>0.8508607719575738</v>
      </c>
      <c r="T615" s="16">
        <v>0.8456659619450317</v>
      </c>
      <c r="U615" s="16">
        <v>0.002607449095100578</v>
      </c>
      <c r="V615" s="16">
        <v>0.002429969681886912</v>
      </c>
      <c r="W615" s="1"/>
      <c r="X615" s="1"/>
      <c r="Y615" s="19"/>
      <c r="Z615" s="19"/>
      <c r="AA615" s="19"/>
      <c r="AB615" s="1"/>
      <c r="AC615" s="21" t="s">
        <v>574</v>
      </c>
      <c r="AD615" s="21">
        <v>564.0</v>
      </c>
      <c r="AE615" s="21">
        <v>37.0</v>
      </c>
      <c r="AF615" s="26">
        <v>0.754098360655738</v>
      </c>
      <c r="AG615" s="27">
        <v>0.928327645051195</v>
      </c>
      <c r="AH615" s="36">
        <v>0.898305084745763</v>
      </c>
      <c r="AI615" s="1"/>
      <c r="AJ615" s="1"/>
      <c r="AK615" s="1"/>
      <c r="AL615" s="1"/>
      <c r="AM615" s="1"/>
      <c r="AN615" s="1"/>
      <c r="AO615" s="1">
        <v>21.0</v>
      </c>
      <c r="AP615" s="16">
        <v>0.4305</v>
      </c>
      <c r="AQ615" s="1">
        <v>0.913968</v>
      </c>
      <c r="AR615" s="1">
        <v>0.0349317985</v>
      </c>
      <c r="AS615" s="1"/>
      <c r="AT615" s="26">
        <v>0.75</v>
      </c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21" t="s">
        <v>574</v>
      </c>
      <c r="BF615" s="21">
        <v>564.0</v>
      </c>
      <c r="BG615" s="21">
        <v>37.0</v>
      </c>
      <c r="BH615" s="26">
        <v>0.754098360655738</v>
      </c>
      <c r="BI615" s="27">
        <v>0.928327645051195</v>
      </c>
      <c r="BJ615" s="30">
        <f t="shared" si="11"/>
        <v>0.8983369722</v>
      </c>
      <c r="BK615" s="36">
        <v>0.898305084745763</v>
      </c>
      <c r="BL615" s="31">
        <f t="shared" si="12"/>
        <v>-0.00003188745614</v>
      </c>
      <c r="BM615" s="1"/>
      <c r="BN615" s="31">
        <v>0.00260744909510058</v>
      </c>
      <c r="BO615" s="1"/>
      <c r="BP615" s="1"/>
      <c r="BQ615" s="1">
        <f t="shared" si="15"/>
        <v>614</v>
      </c>
      <c r="BR615" s="1">
        <f t="shared" si="13"/>
        <v>0.7570900123</v>
      </c>
      <c r="BS615" s="1">
        <v>0.7619047619047619</v>
      </c>
      <c r="BT615" s="1">
        <v>0.8219895287958116</v>
      </c>
      <c r="BU615" s="1">
        <v>0.8111587982832618</v>
      </c>
      <c r="BV615" s="1"/>
      <c r="BW615" s="1"/>
    </row>
    <row r="616" ht="12.0" customHeight="1">
      <c r="A616" s="39"/>
      <c r="B616" s="39"/>
      <c r="C616" s="3" t="s">
        <v>809</v>
      </c>
      <c r="D616" s="3">
        <v>877.0</v>
      </c>
      <c r="E616" s="24">
        <v>64.0</v>
      </c>
      <c r="F616" s="25">
        <v>20.0</v>
      </c>
      <c r="G616" s="24">
        <v>314.0</v>
      </c>
      <c r="H616" s="25">
        <v>68.0</v>
      </c>
      <c r="I616" s="26">
        <f t="shared" si="2"/>
        <v>0.7619047619</v>
      </c>
      <c r="J616" s="27">
        <f t="shared" si="3"/>
        <v>0.8219895288</v>
      </c>
      <c r="K616" s="28">
        <f t="shared" si="4"/>
        <v>0.8111587983</v>
      </c>
      <c r="L616" s="29">
        <f t="shared" si="5"/>
        <v>0.2832618026</v>
      </c>
      <c r="M616" s="10">
        <f t="shared" si="6"/>
        <v>4.547619048</v>
      </c>
      <c r="N616" s="30">
        <f t="shared" si="7"/>
        <v>0.8120366272</v>
      </c>
      <c r="O616" s="31">
        <f t="shared" si="8"/>
        <v>-0.0008778288958</v>
      </c>
      <c r="P616" s="32">
        <f t="shared" si="9"/>
        <v>0.8209218578</v>
      </c>
      <c r="Q616" s="33">
        <f t="shared" si="10"/>
        <v>0.001067670961</v>
      </c>
      <c r="R616" s="1"/>
      <c r="S616" s="16">
        <v>0.8209218543862208</v>
      </c>
      <c r="T616" s="16">
        <v>0.8219895287958116</v>
      </c>
      <c r="U616" s="16">
        <v>0.002654994478399786</v>
      </c>
      <c r="V616" s="16">
        <v>0.0024340533074884707</v>
      </c>
      <c r="W616" s="1"/>
      <c r="X616" s="1"/>
      <c r="Y616" s="19"/>
      <c r="Z616" s="19"/>
      <c r="AA616" s="19"/>
      <c r="AB616" s="1"/>
      <c r="AC616" s="21" t="s">
        <v>202</v>
      </c>
      <c r="AD616" s="21">
        <v>103.0</v>
      </c>
      <c r="AE616" s="21">
        <v>37.0</v>
      </c>
      <c r="AF616" s="26">
        <v>0.755020080321285</v>
      </c>
      <c r="AG616" s="27">
        <v>0.81125</v>
      </c>
      <c r="AH616" s="36">
        <v>0.797902764537655</v>
      </c>
      <c r="AI616" s="1"/>
      <c r="AJ616" s="1"/>
      <c r="AK616" s="1"/>
      <c r="AL616" s="1"/>
      <c r="AM616" s="1"/>
      <c r="AN616" s="1"/>
      <c r="AO616" s="1">
        <v>22.0</v>
      </c>
      <c r="AP616" s="16">
        <v>0.4496</v>
      </c>
      <c r="AQ616" s="1">
        <v>0.8645409576</v>
      </c>
      <c r="AR616" s="1">
        <v>0.06107839277</v>
      </c>
      <c r="AS616" s="1"/>
      <c r="AT616" s="26">
        <v>0.75</v>
      </c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21" t="s">
        <v>202</v>
      </c>
      <c r="BF616" s="21">
        <v>103.0</v>
      </c>
      <c r="BG616" s="21">
        <v>37.0</v>
      </c>
      <c r="BH616" s="26">
        <v>0.755020080321285</v>
      </c>
      <c r="BI616" s="27">
        <v>0.81125</v>
      </c>
      <c r="BJ616" s="30">
        <f t="shared" si="11"/>
        <v>0.802052724</v>
      </c>
      <c r="BK616" s="36">
        <v>0.797902764537655</v>
      </c>
      <c r="BL616" s="31">
        <f t="shared" si="12"/>
        <v>-0.004149959444</v>
      </c>
      <c r="BM616" s="1"/>
      <c r="BN616" s="31">
        <v>0.00265499447839979</v>
      </c>
      <c r="BO616" s="1"/>
      <c r="BP616" s="1"/>
      <c r="BQ616" s="1">
        <f t="shared" si="15"/>
        <v>615</v>
      </c>
      <c r="BR616" s="1">
        <f t="shared" si="13"/>
        <v>0.758323058</v>
      </c>
      <c r="BS616" s="1">
        <v>0.7592067988668555</v>
      </c>
      <c r="BT616" s="1">
        <v>0.8335233751425314</v>
      </c>
      <c r="BU616" s="1">
        <v>0.8121951219512196</v>
      </c>
      <c r="BV616" s="1"/>
      <c r="BW616" s="1"/>
    </row>
    <row r="617" ht="12.0" customHeight="1">
      <c r="A617" s="39"/>
      <c r="B617" s="39"/>
      <c r="C617" s="3" t="s">
        <v>165</v>
      </c>
      <c r="D617" s="3">
        <v>878.0</v>
      </c>
      <c r="E617" s="24">
        <v>5.0</v>
      </c>
      <c r="F617" s="25">
        <v>10.0</v>
      </c>
      <c r="G617" s="24">
        <v>108.0</v>
      </c>
      <c r="H617" s="25">
        <v>55.0</v>
      </c>
      <c r="I617" s="26">
        <f t="shared" si="2"/>
        <v>0.3333333333</v>
      </c>
      <c r="J617" s="27">
        <f t="shared" si="3"/>
        <v>0.6625766871</v>
      </c>
      <c r="K617" s="28">
        <f t="shared" si="4"/>
        <v>0.6348314607</v>
      </c>
      <c r="L617" s="29">
        <f t="shared" si="5"/>
        <v>0.3370786517</v>
      </c>
      <c r="M617" s="10">
        <f t="shared" si="6"/>
        <v>10.86666667</v>
      </c>
      <c r="N617" s="30">
        <f t="shared" si="7"/>
        <v>0.6296548514</v>
      </c>
      <c r="O617" s="31">
        <f t="shared" si="8"/>
        <v>0.005176609305</v>
      </c>
      <c r="P617" s="32">
        <f t="shared" si="9"/>
        <v>0.6682945914</v>
      </c>
      <c r="Q617" s="33">
        <f t="shared" si="10"/>
        <v>-0.00571790424</v>
      </c>
      <c r="R617" s="1"/>
      <c r="S617" s="16">
        <v>0.6682945907568832</v>
      </c>
      <c r="T617" s="16">
        <v>0.6625766871165644</v>
      </c>
      <c r="U617" s="16">
        <v>0.0027213514940842565</v>
      </c>
      <c r="V617" s="16">
        <v>0.002506415669451867</v>
      </c>
      <c r="W617" s="1"/>
      <c r="X617" s="1"/>
      <c r="Y617" s="19"/>
      <c r="Z617" s="19"/>
      <c r="AA617" s="19"/>
      <c r="AB617" s="1"/>
      <c r="AC617" s="21" t="s">
        <v>810</v>
      </c>
      <c r="AD617" s="21">
        <v>941.0</v>
      </c>
      <c r="AE617" s="21">
        <v>37.0</v>
      </c>
      <c r="AF617" s="26">
        <v>0.755274261603376</v>
      </c>
      <c r="AG617" s="27">
        <v>0.838888888888889</v>
      </c>
      <c r="AH617" s="36">
        <v>0.813384813384813</v>
      </c>
      <c r="AI617" s="1"/>
      <c r="AJ617" s="1"/>
      <c r="AK617" s="1"/>
      <c r="AL617" s="1"/>
      <c r="AM617" s="1"/>
      <c r="AN617" s="1"/>
      <c r="AO617" s="1">
        <v>23.0</v>
      </c>
      <c r="AP617" s="16">
        <v>0.4692</v>
      </c>
      <c r="AQ617" s="1">
        <v>0.910124959</v>
      </c>
      <c r="AR617" s="1">
        <v>0.039864059</v>
      </c>
      <c r="AS617" s="1"/>
      <c r="AT617" s="26">
        <v>0.75</v>
      </c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21" t="s">
        <v>810</v>
      </c>
      <c r="BF617" s="21">
        <v>941.0</v>
      </c>
      <c r="BG617" s="21">
        <v>37.0</v>
      </c>
      <c r="BH617" s="26">
        <v>0.755274261603376</v>
      </c>
      <c r="BI617" s="27">
        <v>0.838888888888889</v>
      </c>
      <c r="BJ617" s="30">
        <f t="shared" si="11"/>
        <v>0.8248550052</v>
      </c>
      <c r="BK617" s="36">
        <v>0.813384813384813</v>
      </c>
      <c r="BL617" s="31">
        <f t="shared" si="12"/>
        <v>-0.01147019184</v>
      </c>
      <c r="BM617" s="1"/>
      <c r="BN617" s="31">
        <v>0.00272135149408426</v>
      </c>
      <c r="BO617" s="1"/>
      <c r="BP617" s="1"/>
      <c r="BQ617" s="1">
        <f t="shared" si="15"/>
        <v>616</v>
      </c>
      <c r="BR617" s="1">
        <f t="shared" si="13"/>
        <v>0.7595561036</v>
      </c>
      <c r="BS617" s="1">
        <v>0.8384615384615385</v>
      </c>
      <c r="BT617" s="1">
        <v>0.8013468013468014</v>
      </c>
      <c r="BU617" s="1">
        <v>0.8126463700234192</v>
      </c>
      <c r="BV617" s="1"/>
      <c r="BW617" s="1"/>
    </row>
    <row r="618" ht="12.0" customHeight="1">
      <c r="A618" s="39"/>
      <c r="B618" s="39"/>
      <c r="C618" s="3" t="s">
        <v>807</v>
      </c>
      <c r="D618" s="3">
        <v>880.0</v>
      </c>
      <c r="E618" s="24">
        <v>60.0</v>
      </c>
      <c r="F618" s="25">
        <v>20.0</v>
      </c>
      <c r="G618" s="24">
        <v>328.0</v>
      </c>
      <c r="H618" s="25">
        <v>58.0</v>
      </c>
      <c r="I618" s="26">
        <f t="shared" si="2"/>
        <v>0.75</v>
      </c>
      <c r="J618" s="27">
        <f t="shared" si="3"/>
        <v>0.8497409326</v>
      </c>
      <c r="K618" s="28">
        <f t="shared" si="4"/>
        <v>0.8326180258</v>
      </c>
      <c r="L618" s="29">
        <f t="shared" si="5"/>
        <v>0.2532188841</v>
      </c>
      <c r="M618" s="10">
        <f t="shared" si="6"/>
        <v>4.825</v>
      </c>
      <c r="N618" s="30">
        <f t="shared" si="7"/>
        <v>0.8329579339</v>
      </c>
      <c r="O618" s="31">
        <f t="shared" si="8"/>
        <v>-0.0003399081685</v>
      </c>
      <c r="P618" s="32">
        <f t="shared" si="9"/>
        <v>0.8493286729</v>
      </c>
      <c r="Q618" s="33">
        <f t="shared" si="10"/>
        <v>0.0004122597557</v>
      </c>
      <c r="R618" s="1"/>
      <c r="S618" s="16">
        <v>0.8493286695545214</v>
      </c>
      <c r="T618" s="16">
        <v>0.8497409326424871</v>
      </c>
      <c r="U618" s="16">
        <v>0.002792166786190431</v>
      </c>
      <c r="V618" s="16">
        <v>0.0025103724181609888</v>
      </c>
      <c r="W618" s="1"/>
      <c r="X618" s="1"/>
      <c r="Y618" s="19"/>
      <c r="Z618" s="19"/>
      <c r="AA618" s="19"/>
      <c r="AB618" s="1"/>
      <c r="AC618" s="21" t="s">
        <v>780</v>
      </c>
      <c r="AD618" s="21">
        <v>822.0</v>
      </c>
      <c r="AE618" s="21">
        <v>37.0</v>
      </c>
      <c r="AF618" s="26">
        <v>0.75531914893617</v>
      </c>
      <c r="AG618" s="27">
        <v>0.893939393939394</v>
      </c>
      <c r="AH618" s="36">
        <v>0.880252100840336</v>
      </c>
      <c r="AI618" s="1"/>
      <c r="AJ618" s="1"/>
      <c r="AK618" s="1"/>
      <c r="AL618" s="1"/>
      <c r="AM618" s="1"/>
      <c r="AN618" s="1"/>
      <c r="AO618" s="1">
        <v>24.0</v>
      </c>
      <c r="AP618" s="16">
        <v>0.490074</v>
      </c>
      <c r="AQ618" s="1">
        <v>0.8887940143</v>
      </c>
      <c r="AR618" s="1">
        <v>0.0541877987</v>
      </c>
      <c r="AS618" s="1"/>
      <c r="AT618" s="26">
        <v>0.75</v>
      </c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21" t="s">
        <v>780</v>
      </c>
      <c r="BF618" s="21">
        <v>822.0</v>
      </c>
      <c r="BG618" s="21">
        <v>37.0</v>
      </c>
      <c r="BH618" s="26">
        <v>0.75531914893617</v>
      </c>
      <c r="BI618" s="27">
        <v>0.893939393939394</v>
      </c>
      <c r="BJ618" s="30">
        <f t="shared" si="11"/>
        <v>0.8701945705</v>
      </c>
      <c r="BK618" s="36">
        <v>0.880252100840336</v>
      </c>
      <c r="BL618" s="31">
        <f t="shared" si="12"/>
        <v>0.01005753029</v>
      </c>
      <c r="BM618" s="1"/>
      <c r="BN618" s="31">
        <v>0.00279216678619043</v>
      </c>
      <c r="BO618" s="1"/>
      <c r="BP618" s="1"/>
      <c r="BQ618" s="1">
        <f t="shared" si="15"/>
        <v>617</v>
      </c>
      <c r="BR618" s="1">
        <f t="shared" si="13"/>
        <v>0.7607891492</v>
      </c>
      <c r="BS618" s="1">
        <v>0.7813765182186235</v>
      </c>
      <c r="BT618" s="1">
        <v>0.8212765957446808</v>
      </c>
      <c r="BU618" s="1">
        <v>0.8129738837405224</v>
      </c>
      <c r="BV618" s="1"/>
      <c r="BW618" s="1"/>
    </row>
    <row r="619" ht="12.0" customHeight="1">
      <c r="A619" s="39"/>
      <c r="B619" s="39"/>
      <c r="C619" s="3" t="s">
        <v>552</v>
      </c>
      <c r="D619" s="3">
        <v>881.0</v>
      </c>
      <c r="E619" s="24">
        <v>18.0</v>
      </c>
      <c r="F619" s="25">
        <v>12.0</v>
      </c>
      <c r="G619" s="24">
        <v>146.0</v>
      </c>
      <c r="H619" s="25">
        <v>25.0</v>
      </c>
      <c r="I619" s="26">
        <f t="shared" si="2"/>
        <v>0.6</v>
      </c>
      <c r="J619" s="27">
        <f t="shared" si="3"/>
        <v>0.8538011696</v>
      </c>
      <c r="K619" s="28">
        <f t="shared" si="4"/>
        <v>0.815920398</v>
      </c>
      <c r="L619" s="29">
        <f t="shared" si="5"/>
        <v>0.2139303483</v>
      </c>
      <c r="M619" s="10">
        <f t="shared" si="6"/>
        <v>5.7</v>
      </c>
      <c r="N619" s="30">
        <f t="shared" si="7"/>
        <v>0.8169574288</v>
      </c>
      <c r="O619" s="31">
        <f t="shared" si="8"/>
        <v>-0.001037030748</v>
      </c>
      <c r="P619" s="32">
        <f t="shared" si="9"/>
        <v>0.8525862788</v>
      </c>
      <c r="Q619" s="33">
        <f t="shared" si="10"/>
        <v>0.001214890754</v>
      </c>
      <c r="R619" s="1"/>
      <c r="S619" s="16">
        <v>0.8525862767766872</v>
      </c>
      <c r="T619" s="16">
        <v>0.8538011695906432</v>
      </c>
      <c r="U619" s="16">
        <v>0.0028474936805460427</v>
      </c>
      <c r="V619" s="16">
        <v>0.002531975540372322</v>
      </c>
      <c r="W619" s="1"/>
      <c r="X619" s="1"/>
      <c r="Y619" s="19"/>
      <c r="Z619" s="19"/>
      <c r="AA619" s="19"/>
      <c r="AB619" s="1"/>
      <c r="AC619" s="21" t="s">
        <v>750</v>
      </c>
      <c r="AD619" s="21">
        <v>780.0</v>
      </c>
      <c r="AE619" s="21">
        <v>37.0</v>
      </c>
      <c r="AF619" s="26">
        <v>0.755555555555556</v>
      </c>
      <c r="AG619" s="27">
        <v>0.904731861198738</v>
      </c>
      <c r="AH619" s="36">
        <v>0.893023255813954</v>
      </c>
      <c r="AI619" s="1"/>
      <c r="AJ619" s="1"/>
      <c r="AK619" s="1"/>
      <c r="AL619" s="1"/>
      <c r="AM619" s="1"/>
      <c r="AN619" s="1"/>
      <c r="AO619" s="1">
        <v>25.0</v>
      </c>
      <c r="AP619" s="16">
        <v>0.5038</v>
      </c>
      <c r="AQ619" s="1">
        <v>0.8959825504</v>
      </c>
      <c r="AR619" s="1">
        <v>0.05083365</v>
      </c>
      <c r="AS619" s="1"/>
      <c r="AT619" s="26">
        <v>0.75</v>
      </c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21" t="s">
        <v>750</v>
      </c>
      <c r="BF619" s="21">
        <v>780.0</v>
      </c>
      <c r="BG619" s="21">
        <v>37.0</v>
      </c>
      <c r="BH619" s="26">
        <v>0.755555555555556</v>
      </c>
      <c r="BI619" s="27">
        <v>0.904731861198738</v>
      </c>
      <c r="BJ619" s="30">
        <f t="shared" si="11"/>
        <v>0.8791169003</v>
      </c>
      <c r="BK619" s="36">
        <v>0.893023255813954</v>
      </c>
      <c r="BL619" s="31">
        <f t="shared" si="12"/>
        <v>0.01390635548</v>
      </c>
      <c r="BM619" s="1"/>
      <c r="BN619" s="31">
        <v>0.00284749368054604</v>
      </c>
      <c r="BO619" s="1"/>
      <c r="BP619" s="1"/>
      <c r="BQ619" s="1">
        <f t="shared" si="15"/>
        <v>618</v>
      </c>
      <c r="BR619" s="1">
        <f t="shared" si="13"/>
        <v>0.7620221948</v>
      </c>
      <c r="BS619" s="1">
        <v>0.7076023391812866</v>
      </c>
      <c r="BT619" s="1">
        <v>0.8379120879120879</v>
      </c>
      <c r="BU619" s="1">
        <v>0.8131256952169077</v>
      </c>
      <c r="BV619" s="1"/>
      <c r="BW619" s="1"/>
    </row>
    <row r="620" ht="12.0" customHeight="1">
      <c r="A620" s="39"/>
      <c r="B620" s="39"/>
      <c r="C620" s="3" t="s">
        <v>752</v>
      </c>
      <c r="D620" s="3">
        <v>882.0</v>
      </c>
      <c r="E620" s="24">
        <v>184.0</v>
      </c>
      <c r="F620" s="25">
        <v>74.0</v>
      </c>
      <c r="G620" s="24">
        <v>1294.0</v>
      </c>
      <c r="H620" s="25">
        <v>256.0</v>
      </c>
      <c r="I620" s="26">
        <f t="shared" si="2"/>
        <v>0.7131782946</v>
      </c>
      <c r="J620" s="27">
        <f t="shared" si="3"/>
        <v>0.8348387097</v>
      </c>
      <c r="K620" s="28">
        <f t="shared" si="4"/>
        <v>0.8174778761</v>
      </c>
      <c r="L620" s="29">
        <f t="shared" si="5"/>
        <v>0.2433628319</v>
      </c>
      <c r="M620" s="10">
        <f t="shared" si="6"/>
        <v>6.007751938</v>
      </c>
      <c r="N620" s="30">
        <f t="shared" si="7"/>
        <v>0.8150278043</v>
      </c>
      <c r="O620" s="31">
        <f t="shared" si="8"/>
        <v>0.002450071799</v>
      </c>
      <c r="P620" s="32">
        <f t="shared" si="9"/>
        <v>0.8377847702</v>
      </c>
      <c r="Q620" s="33">
        <f t="shared" si="10"/>
        <v>-0.002946060496</v>
      </c>
      <c r="R620" s="1"/>
      <c r="S620" s="16">
        <v>0.8377847671860799</v>
      </c>
      <c r="T620" s="16">
        <v>0.8348387096774194</v>
      </c>
      <c r="U620" s="16">
        <v>0.0028506505258638626</v>
      </c>
      <c r="V620" s="16">
        <v>0.002546186223220559</v>
      </c>
      <c r="W620" s="1"/>
      <c r="X620" s="1"/>
      <c r="Y620" s="19"/>
      <c r="Z620" s="19"/>
      <c r="AA620" s="19"/>
      <c r="AB620" s="1"/>
      <c r="AC620" s="21" t="s">
        <v>811</v>
      </c>
      <c r="AD620" s="21">
        <v>921.0</v>
      </c>
      <c r="AE620" s="21">
        <v>37.0</v>
      </c>
      <c r="AF620" s="26">
        <v>0.757575757575758</v>
      </c>
      <c r="AG620" s="27">
        <v>0.775510204081633</v>
      </c>
      <c r="AH620" s="36">
        <v>0.773381294964029</v>
      </c>
      <c r="AI620" s="1"/>
      <c r="AJ620" s="1"/>
      <c r="AK620" s="1"/>
      <c r="AL620" s="1"/>
      <c r="AM620" s="1"/>
      <c r="AN620" s="1"/>
      <c r="AO620" s="1">
        <v>26.0</v>
      </c>
      <c r="AP620" s="16">
        <v>0.5334</v>
      </c>
      <c r="AQ620" s="1">
        <v>0.8816121972</v>
      </c>
      <c r="AR620" s="1">
        <v>0.06314143</v>
      </c>
      <c r="AS620" s="1"/>
      <c r="AT620" s="26">
        <v>0.750853242320819</v>
      </c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21" t="s">
        <v>811</v>
      </c>
      <c r="BF620" s="21">
        <v>921.0</v>
      </c>
      <c r="BG620" s="21">
        <v>37.0</v>
      </c>
      <c r="BH620" s="26">
        <v>0.757575757575758</v>
      </c>
      <c r="BI620" s="27">
        <v>0.775510204081633</v>
      </c>
      <c r="BJ620" s="30">
        <f t="shared" si="11"/>
        <v>0.7730641428</v>
      </c>
      <c r="BK620" s="36">
        <v>0.773381294964029</v>
      </c>
      <c r="BL620" s="31">
        <f t="shared" si="12"/>
        <v>0.0003171521867</v>
      </c>
      <c r="BM620" s="1"/>
      <c r="BN620" s="31">
        <v>0.00285065052586397</v>
      </c>
      <c r="BO620" s="1"/>
      <c r="BP620" s="1"/>
      <c r="BQ620" s="1">
        <f t="shared" si="15"/>
        <v>619</v>
      </c>
      <c r="BR620" s="1">
        <f t="shared" si="13"/>
        <v>0.7632552404</v>
      </c>
      <c r="BS620" s="1">
        <v>0.7142857142857143</v>
      </c>
      <c r="BT620" s="1">
        <v>0.8239171374764596</v>
      </c>
      <c r="BU620" s="1">
        <v>0.8131634819532909</v>
      </c>
      <c r="BV620" s="1"/>
      <c r="BW620" s="1"/>
    </row>
    <row r="621" ht="12.0" customHeight="1">
      <c r="A621" s="39"/>
      <c r="B621" s="39"/>
      <c r="C621" s="3" t="s">
        <v>812</v>
      </c>
      <c r="D621" s="3">
        <v>885.0</v>
      </c>
      <c r="E621" s="24">
        <v>176.0</v>
      </c>
      <c r="F621" s="25">
        <v>28.0</v>
      </c>
      <c r="G621" s="24">
        <v>755.0</v>
      </c>
      <c r="H621" s="25">
        <v>112.0</v>
      </c>
      <c r="I621" s="26">
        <f t="shared" si="2"/>
        <v>0.862745098</v>
      </c>
      <c r="J621" s="27">
        <f t="shared" si="3"/>
        <v>0.8708189158</v>
      </c>
      <c r="K621" s="28">
        <f t="shared" si="4"/>
        <v>0.8692810458</v>
      </c>
      <c r="L621" s="29">
        <f t="shared" si="5"/>
        <v>0.268907563</v>
      </c>
      <c r="M621" s="10">
        <f t="shared" si="6"/>
        <v>4.25</v>
      </c>
      <c r="N621" s="30">
        <f t="shared" si="7"/>
        <v>0.8698970378</v>
      </c>
      <c r="O621" s="31">
        <f t="shared" si="8"/>
        <v>-0.0006159920423</v>
      </c>
      <c r="P621" s="32">
        <f t="shared" si="9"/>
        <v>0.8700514464</v>
      </c>
      <c r="Q621" s="33">
        <f t="shared" si="10"/>
        <v>0.0007674694425</v>
      </c>
      <c r="R621" s="1"/>
      <c r="S621" s="16">
        <v>0.8700514418294991</v>
      </c>
      <c r="T621" s="16">
        <v>0.8708189158016147</v>
      </c>
      <c r="U621" s="16">
        <v>0.0028628219025412793</v>
      </c>
      <c r="V621" s="16">
        <v>0.0026219067739813307</v>
      </c>
      <c r="W621" s="1"/>
      <c r="X621" s="1"/>
      <c r="Y621" s="19"/>
      <c r="Z621" s="19"/>
      <c r="AA621" s="19"/>
      <c r="AB621" s="1"/>
      <c r="AC621" s="21" t="s">
        <v>572</v>
      </c>
      <c r="AD621" s="21">
        <v>559.0</v>
      </c>
      <c r="AE621" s="21">
        <v>37.0</v>
      </c>
      <c r="AF621" s="26">
        <v>0.758620689655172</v>
      </c>
      <c r="AG621" s="27">
        <v>0.755555555555556</v>
      </c>
      <c r="AH621" s="36">
        <v>0.75609756097561</v>
      </c>
      <c r="AI621" s="1"/>
      <c r="AJ621" s="1"/>
      <c r="AK621" s="1"/>
      <c r="AL621" s="1"/>
      <c r="AM621" s="1"/>
      <c r="AN621" s="1"/>
      <c r="AO621" s="1">
        <v>27.0</v>
      </c>
      <c r="AP621" s="16">
        <v>0.5512</v>
      </c>
      <c r="AQ621" s="1">
        <v>0.879255269</v>
      </c>
      <c r="AR621" s="1">
        <v>0.06529619</v>
      </c>
      <c r="AS621" s="1"/>
      <c r="AT621" s="26">
        <v>0.750943396226415</v>
      </c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21" t="s">
        <v>572</v>
      </c>
      <c r="BF621" s="21">
        <v>559.0</v>
      </c>
      <c r="BG621" s="21">
        <v>37.0</v>
      </c>
      <c r="BH621" s="26">
        <v>0.758620689655172</v>
      </c>
      <c r="BI621" s="27">
        <v>0.755555555555556</v>
      </c>
      <c r="BJ621" s="30">
        <f t="shared" si="11"/>
        <v>0.7568271591</v>
      </c>
      <c r="BK621" s="36">
        <v>0.75609756097561</v>
      </c>
      <c r="BL621" s="31">
        <f t="shared" si="12"/>
        <v>-0.0007295981482</v>
      </c>
      <c r="BM621" s="1"/>
      <c r="BN621" s="31">
        <v>0.00286282190254128</v>
      </c>
      <c r="BO621" s="1"/>
      <c r="BP621" s="1"/>
      <c r="BQ621" s="1">
        <f t="shared" si="15"/>
        <v>620</v>
      </c>
      <c r="BR621" s="1">
        <f t="shared" si="13"/>
        <v>0.7644882861</v>
      </c>
      <c r="BS621" s="1">
        <v>0.7777777777777778</v>
      </c>
      <c r="BT621" s="1">
        <v>0.8181818181818182</v>
      </c>
      <c r="BU621" s="1">
        <v>0.8133333333333334</v>
      </c>
      <c r="BV621" s="1"/>
      <c r="BW621" s="1"/>
    </row>
    <row r="622" ht="12.0" customHeight="1">
      <c r="A622" s="39"/>
      <c r="B622" s="39"/>
      <c r="C622" s="3" t="s">
        <v>813</v>
      </c>
      <c r="D622" s="3">
        <v>886.0</v>
      </c>
      <c r="E622" s="24">
        <v>48.0</v>
      </c>
      <c r="F622" s="25">
        <v>6.0</v>
      </c>
      <c r="G622" s="24">
        <v>143.0</v>
      </c>
      <c r="H622" s="25">
        <v>6.0</v>
      </c>
      <c r="I622" s="26">
        <f t="shared" si="2"/>
        <v>0.8888888889</v>
      </c>
      <c r="J622" s="27">
        <f t="shared" si="3"/>
        <v>0.9597315436</v>
      </c>
      <c r="K622" s="28">
        <f t="shared" si="4"/>
        <v>0.9408866995</v>
      </c>
      <c r="L622" s="29">
        <f t="shared" si="5"/>
        <v>0.2660098522</v>
      </c>
      <c r="M622" s="10">
        <f t="shared" si="6"/>
        <v>2.759259259</v>
      </c>
      <c r="N622" s="30">
        <f t="shared" si="7"/>
        <v>0.9460061772</v>
      </c>
      <c r="O622" s="31">
        <f t="shared" si="8"/>
        <v>-0.0051194777</v>
      </c>
      <c r="P622" s="32">
        <f t="shared" si="9"/>
        <v>0.953312583</v>
      </c>
      <c r="Q622" s="33">
        <f t="shared" si="10"/>
        <v>0.006418960616</v>
      </c>
      <c r="R622" s="1"/>
      <c r="S622" s="16">
        <v>0.9533125781690279</v>
      </c>
      <c r="T622" s="16">
        <v>0.959731543624161</v>
      </c>
      <c r="U622" s="16">
        <v>0.002885498952930554</v>
      </c>
      <c r="V622" s="16">
        <v>0.0026269965945376894</v>
      </c>
      <c r="W622" s="1"/>
      <c r="X622" s="1"/>
      <c r="Y622" s="19"/>
      <c r="Z622" s="19"/>
      <c r="AA622" s="19"/>
      <c r="AB622" s="1"/>
      <c r="AC622" s="21" t="s">
        <v>220</v>
      </c>
      <c r="AD622" s="21">
        <v>115.0</v>
      </c>
      <c r="AE622" s="21">
        <v>37.0</v>
      </c>
      <c r="AF622" s="26">
        <v>0.75875486381323</v>
      </c>
      <c r="AG622" s="27">
        <v>0.813740458015267</v>
      </c>
      <c r="AH622" s="36">
        <v>0.798245614035088</v>
      </c>
      <c r="AI622" s="1"/>
      <c r="AJ622" s="1"/>
      <c r="AK622" s="1"/>
      <c r="AL622" s="1"/>
      <c r="AM622" s="1"/>
      <c r="AN622" s="1"/>
      <c r="AO622" s="1">
        <v>28.0</v>
      </c>
      <c r="AP622" s="16">
        <v>0.572</v>
      </c>
      <c r="AQ622" s="1">
        <v>0.8826589726</v>
      </c>
      <c r="AR622" s="1">
        <v>0.066739582</v>
      </c>
      <c r="AS622" s="1"/>
      <c r="AT622" s="26">
        <v>0.752380952380952</v>
      </c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21" t="s">
        <v>220</v>
      </c>
      <c r="BF622" s="21">
        <v>115.0</v>
      </c>
      <c r="BG622" s="21">
        <v>37.0</v>
      </c>
      <c r="BH622" s="26">
        <v>0.75875486381323</v>
      </c>
      <c r="BI622" s="27">
        <v>0.813740458015267</v>
      </c>
      <c r="BJ622" s="30">
        <f t="shared" si="11"/>
        <v>0.8047257376</v>
      </c>
      <c r="BK622" s="36">
        <v>0.798245614035088</v>
      </c>
      <c r="BL622" s="31">
        <f t="shared" si="12"/>
        <v>-0.006480123552</v>
      </c>
      <c r="BM622" s="1"/>
      <c r="BN622" s="31">
        <v>0.00288549895293044</v>
      </c>
      <c r="BO622" s="1"/>
      <c r="BP622" s="1"/>
      <c r="BQ622" s="1">
        <f t="shared" si="15"/>
        <v>621</v>
      </c>
      <c r="BR622" s="1">
        <f t="shared" si="13"/>
        <v>0.7657213317</v>
      </c>
      <c r="BS622" s="1">
        <v>0.7552742616033755</v>
      </c>
      <c r="BT622" s="1">
        <v>0.8388888888888889</v>
      </c>
      <c r="BU622" s="1">
        <v>0.8133848133848134</v>
      </c>
      <c r="BV622" s="1"/>
      <c r="BW622" s="1"/>
    </row>
    <row r="623" ht="12.0" customHeight="1">
      <c r="A623" s="39"/>
      <c r="B623" s="39"/>
      <c r="C623" s="3" t="s">
        <v>814</v>
      </c>
      <c r="D623" s="3">
        <v>889.0</v>
      </c>
      <c r="E623" s="24">
        <v>14.0</v>
      </c>
      <c r="F623" s="25">
        <v>2.0</v>
      </c>
      <c r="G623" s="24">
        <v>41.0</v>
      </c>
      <c r="H623" s="25">
        <v>5.0</v>
      </c>
      <c r="I623" s="26">
        <f t="shared" si="2"/>
        <v>0.875</v>
      </c>
      <c r="J623" s="27">
        <f t="shared" si="3"/>
        <v>0.8913043478</v>
      </c>
      <c r="K623" s="28">
        <f t="shared" si="4"/>
        <v>0.8870967742</v>
      </c>
      <c r="L623" s="29">
        <f t="shared" si="5"/>
        <v>0.3064516129</v>
      </c>
      <c r="M623" s="10">
        <f t="shared" si="6"/>
        <v>2.875</v>
      </c>
      <c r="N623" s="30">
        <f t="shared" si="7"/>
        <v>0.8886953392</v>
      </c>
      <c r="O623" s="31">
        <f t="shared" si="8"/>
        <v>-0.001598565056</v>
      </c>
      <c r="P623" s="32">
        <f t="shared" si="9"/>
        <v>0.8893067658</v>
      </c>
      <c r="Q623" s="33">
        <f t="shared" si="10"/>
        <v>0.001997582075</v>
      </c>
      <c r="R623" s="1"/>
      <c r="S623" s="16">
        <v>0.8893067610780112</v>
      </c>
      <c r="T623" s="16">
        <v>0.8913043478260869</v>
      </c>
      <c r="U623" s="16">
        <v>0.0028973697466004866</v>
      </c>
      <c r="V623" s="16">
        <v>0.002627034406054052</v>
      </c>
      <c r="W623" s="1"/>
      <c r="X623" s="1"/>
      <c r="Y623" s="19"/>
      <c r="Z623" s="19"/>
      <c r="AA623" s="19"/>
      <c r="AB623" s="1"/>
      <c r="AC623" s="21" t="s">
        <v>815</v>
      </c>
      <c r="AD623" s="21">
        <v>930.0</v>
      </c>
      <c r="AE623" s="21">
        <v>37.0</v>
      </c>
      <c r="AF623" s="26">
        <v>0.759206798866855</v>
      </c>
      <c r="AG623" s="27">
        <v>0.833523375142531</v>
      </c>
      <c r="AH623" s="36">
        <v>0.812195121951219</v>
      </c>
      <c r="AI623" s="1"/>
      <c r="AJ623" s="1"/>
      <c r="AK623" s="1"/>
      <c r="AL623" s="1"/>
      <c r="AM623" s="1"/>
      <c r="AN623" s="1"/>
      <c r="AO623" s="1">
        <v>29.0</v>
      </c>
      <c r="AP623" s="16">
        <v>0.5908</v>
      </c>
      <c r="AQ623" s="1">
        <v>0.85837334</v>
      </c>
      <c r="AR623" s="1">
        <v>0.08490054</v>
      </c>
      <c r="AS623" s="1"/>
      <c r="AT623" s="26">
        <v>0.753012048192771</v>
      </c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21" t="s">
        <v>815</v>
      </c>
      <c r="BF623" s="21">
        <v>930.0</v>
      </c>
      <c r="BG623" s="21">
        <v>37.0</v>
      </c>
      <c r="BH623" s="26">
        <v>0.759206798866855</v>
      </c>
      <c r="BI623" s="27">
        <v>0.833523375142531</v>
      </c>
      <c r="BJ623" s="30">
        <f t="shared" si="11"/>
        <v>0.8210770356</v>
      </c>
      <c r="BK623" s="36">
        <v>0.812195121951219</v>
      </c>
      <c r="BL623" s="31">
        <f t="shared" si="12"/>
        <v>-0.008881913625</v>
      </c>
      <c r="BM623" s="1"/>
      <c r="BN623" s="31">
        <v>0.00289736974660049</v>
      </c>
      <c r="BO623" s="1"/>
      <c r="BP623" s="1"/>
      <c r="BQ623" s="1">
        <f t="shared" si="15"/>
        <v>622</v>
      </c>
      <c r="BR623" s="1">
        <f t="shared" si="13"/>
        <v>0.7669543773</v>
      </c>
      <c r="BS623" s="1">
        <v>0.7530120481927711</v>
      </c>
      <c r="BT623" s="1">
        <v>0.8220858895705522</v>
      </c>
      <c r="BU623" s="1">
        <v>0.8157015590200446</v>
      </c>
      <c r="BV623" s="1"/>
      <c r="BW623" s="1"/>
    </row>
    <row r="624" ht="12.0" customHeight="1">
      <c r="A624" s="39"/>
      <c r="B624" s="39"/>
      <c r="C624" s="3" t="s">
        <v>792</v>
      </c>
      <c r="D624" s="3">
        <v>890.0</v>
      </c>
      <c r="E624" s="24">
        <v>34.0</v>
      </c>
      <c r="F624" s="25">
        <v>12.0</v>
      </c>
      <c r="G624" s="24">
        <v>103.0</v>
      </c>
      <c r="H624" s="25">
        <v>24.0</v>
      </c>
      <c r="I624" s="26">
        <f t="shared" si="2"/>
        <v>0.7391304348</v>
      </c>
      <c r="J624" s="27">
        <f t="shared" si="3"/>
        <v>0.811023622</v>
      </c>
      <c r="K624" s="28">
        <f t="shared" si="4"/>
        <v>0.7919075145</v>
      </c>
      <c r="L624" s="29">
        <f t="shared" si="5"/>
        <v>0.3352601156</v>
      </c>
      <c r="M624" s="10">
        <f t="shared" si="6"/>
        <v>2.760869565</v>
      </c>
      <c r="N624" s="30">
        <f t="shared" si="7"/>
        <v>0.7992681126</v>
      </c>
      <c r="O624" s="31">
        <f t="shared" si="8"/>
        <v>-0.007360598175</v>
      </c>
      <c r="P624" s="32">
        <f t="shared" si="9"/>
        <v>0.8021190482</v>
      </c>
      <c r="Q624" s="33">
        <f t="shared" si="10"/>
        <v>0.008904573849</v>
      </c>
      <c r="R624" s="1"/>
      <c r="S624" s="16">
        <v>0.8021190449697122</v>
      </c>
      <c r="T624" s="16">
        <v>0.8110236220472441</v>
      </c>
      <c r="U624" s="16">
        <v>0.0029079527687217444</v>
      </c>
      <c r="V624" s="16">
        <v>0.0026443640406834668</v>
      </c>
      <c r="W624" s="1"/>
      <c r="X624" s="1"/>
      <c r="Y624" s="19"/>
      <c r="Z624" s="19"/>
      <c r="AA624" s="19"/>
      <c r="AB624" s="1"/>
      <c r="AC624" s="21" t="s">
        <v>661</v>
      </c>
      <c r="AD624" s="21">
        <v>640.0</v>
      </c>
      <c r="AE624" s="21">
        <v>38.0</v>
      </c>
      <c r="AF624" s="26">
        <v>0.76</v>
      </c>
      <c r="AG624" s="27">
        <v>0.636942675159236</v>
      </c>
      <c r="AH624" s="36">
        <v>0.653846153846154</v>
      </c>
      <c r="AI624" s="1"/>
      <c r="AJ624" s="1"/>
      <c r="AK624" s="1"/>
      <c r="AL624" s="1"/>
      <c r="AM624" s="1"/>
      <c r="AN624" s="1"/>
      <c r="AO624" s="1">
        <v>30.0</v>
      </c>
      <c r="AP624" s="16">
        <v>0.6093</v>
      </c>
      <c r="AQ624" s="1">
        <v>0.8355107622</v>
      </c>
      <c r="AR624" s="1">
        <v>0.10132381</v>
      </c>
      <c r="AS624" s="1"/>
      <c r="AT624" s="26">
        <v>0.754098360655738</v>
      </c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21" t="s">
        <v>661</v>
      </c>
      <c r="BF624" s="21">
        <v>640.0</v>
      </c>
      <c r="BG624" s="21">
        <v>38.0</v>
      </c>
      <c r="BH624" s="26">
        <v>0.76</v>
      </c>
      <c r="BI624" s="27">
        <v>0.636942675159236</v>
      </c>
      <c r="BJ624" s="30">
        <f t="shared" si="11"/>
        <v>0.6595074683</v>
      </c>
      <c r="BK624" s="36">
        <v>0.653846153846154</v>
      </c>
      <c r="BL624" s="31">
        <f t="shared" si="12"/>
        <v>-0.005661314498</v>
      </c>
      <c r="BM624" s="1"/>
      <c r="BN624" s="31">
        <v>0.00290795276872174</v>
      </c>
      <c r="BO624" s="1"/>
      <c r="BP624" s="1"/>
      <c r="BQ624" s="1">
        <f t="shared" si="15"/>
        <v>623</v>
      </c>
      <c r="BR624" s="1">
        <f t="shared" si="13"/>
        <v>0.7681874229</v>
      </c>
      <c r="BS624" s="1">
        <v>0.6</v>
      </c>
      <c r="BT624" s="1">
        <v>0.8538011695906432</v>
      </c>
      <c r="BU624" s="1">
        <v>0.8159203980099502</v>
      </c>
      <c r="BV624" s="1"/>
      <c r="BW624" s="1"/>
    </row>
    <row r="625" ht="12.0" customHeight="1">
      <c r="A625" s="39"/>
      <c r="B625" s="39"/>
      <c r="C625" s="3" t="s">
        <v>816</v>
      </c>
      <c r="D625" s="3">
        <v>891.0</v>
      </c>
      <c r="E625" s="24">
        <v>86.0</v>
      </c>
      <c r="F625" s="25">
        <v>9.0</v>
      </c>
      <c r="G625" s="24">
        <v>327.0</v>
      </c>
      <c r="H625" s="25">
        <v>24.0</v>
      </c>
      <c r="I625" s="26">
        <f t="shared" si="2"/>
        <v>0.9052631579</v>
      </c>
      <c r="J625" s="27">
        <f t="shared" si="3"/>
        <v>0.9316239316</v>
      </c>
      <c r="K625" s="28">
        <f t="shared" si="4"/>
        <v>0.9260089686</v>
      </c>
      <c r="L625" s="29">
        <f t="shared" si="5"/>
        <v>0.2466367713</v>
      </c>
      <c r="M625" s="10">
        <f t="shared" si="6"/>
        <v>3.694736842</v>
      </c>
      <c r="N625" s="30">
        <f t="shared" si="7"/>
        <v>0.9267768859</v>
      </c>
      <c r="O625" s="31">
        <f t="shared" si="8"/>
        <v>-0.0007679173151</v>
      </c>
      <c r="P625" s="32">
        <f t="shared" si="9"/>
        <v>0.9306572427</v>
      </c>
      <c r="Q625" s="33">
        <f t="shared" si="10"/>
        <v>0.0009666889054</v>
      </c>
      <c r="R625" s="1"/>
      <c r="S625" s="16">
        <v>0.9306572376796899</v>
      </c>
      <c r="T625" s="16">
        <v>0.9316239316239316</v>
      </c>
      <c r="U625" s="16">
        <v>0.002910950226138409</v>
      </c>
      <c r="V625" s="16">
        <v>0.0026482734285799836</v>
      </c>
      <c r="W625" s="1"/>
      <c r="X625" s="1"/>
      <c r="Y625" s="19"/>
      <c r="Z625" s="19"/>
      <c r="AA625" s="19"/>
      <c r="AB625" s="1"/>
      <c r="AC625" s="21" t="s">
        <v>718</v>
      </c>
      <c r="AD625" s="21">
        <v>734.0</v>
      </c>
      <c r="AE625" s="21">
        <v>38.0</v>
      </c>
      <c r="AF625" s="26">
        <v>0.761904761904762</v>
      </c>
      <c r="AG625" s="27">
        <v>0.707792207792208</v>
      </c>
      <c r="AH625" s="36">
        <v>0.719387755102041</v>
      </c>
      <c r="AI625" s="1"/>
      <c r="AJ625" s="1"/>
      <c r="AK625" s="1"/>
      <c r="AL625" s="1"/>
      <c r="AM625" s="1"/>
      <c r="AN625" s="1"/>
      <c r="AO625" s="1">
        <v>31.0</v>
      </c>
      <c r="AP625" s="16">
        <v>0.6286</v>
      </c>
      <c r="AQ625" s="1">
        <v>0.83970785</v>
      </c>
      <c r="AR625" s="1">
        <v>0.10059418</v>
      </c>
      <c r="AS625" s="1"/>
      <c r="AT625" s="26">
        <v>0.755020080321285</v>
      </c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21" t="s">
        <v>718</v>
      </c>
      <c r="BF625" s="21">
        <v>734.0</v>
      </c>
      <c r="BG625" s="21">
        <v>38.0</v>
      </c>
      <c r="BH625" s="26">
        <v>0.761904761904762</v>
      </c>
      <c r="BI625" s="27">
        <v>0.707792207792208</v>
      </c>
      <c r="BJ625" s="30">
        <f t="shared" si="11"/>
        <v>0.7181446803</v>
      </c>
      <c r="BK625" s="36">
        <v>0.719387755102041</v>
      </c>
      <c r="BL625" s="31">
        <f t="shared" si="12"/>
        <v>0.001243074823</v>
      </c>
      <c r="BM625" s="1"/>
      <c r="BN625" s="31">
        <v>0.00291095022613841</v>
      </c>
      <c r="BO625" s="1"/>
      <c r="BP625" s="1"/>
      <c r="BQ625" s="1">
        <f t="shared" si="15"/>
        <v>624</v>
      </c>
      <c r="BR625" s="1">
        <f t="shared" si="13"/>
        <v>0.7694204686</v>
      </c>
      <c r="BS625" s="1">
        <v>0.6588235294117647</v>
      </c>
      <c r="BT625" s="1">
        <v>0.8460698689956332</v>
      </c>
      <c r="BU625" s="1">
        <v>0.8167587476979742</v>
      </c>
      <c r="BV625" s="1"/>
      <c r="BW625" s="1"/>
    </row>
    <row r="626" ht="12.0" customHeight="1">
      <c r="A626" s="39"/>
      <c r="B626" s="39"/>
      <c r="C626" s="3" t="s">
        <v>817</v>
      </c>
      <c r="D626" s="3">
        <v>895.0</v>
      </c>
      <c r="E626" s="24">
        <v>221.0</v>
      </c>
      <c r="F626" s="25">
        <v>26.0</v>
      </c>
      <c r="G626" s="24">
        <v>812.0</v>
      </c>
      <c r="H626" s="25">
        <v>68.0</v>
      </c>
      <c r="I626" s="26">
        <f t="shared" si="2"/>
        <v>0.8947368421</v>
      </c>
      <c r="J626" s="27">
        <f t="shared" si="3"/>
        <v>0.9227272727</v>
      </c>
      <c r="K626" s="28">
        <f t="shared" si="4"/>
        <v>0.916592724</v>
      </c>
      <c r="L626" s="29">
        <f t="shared" si="5"/>
        <v>0.256433008</v>
      </c>
      <c r="M626" s="10">
        <f t="shared" si="6"/>
        <v>3.562753036</v>
      </c>
      <c r="N626" s="30">
        <f t="shared" si="7"/>
        <v>0.9176307125</v>
      </c>
      <c r="O626" s="31">
        <f t="shared" si="8"/>
        <v>-0.001037988441</v>
      </c>
      <c r="P626" s="32">
        <f t="shared" si="9"/>
        <v>0.9214239566</v>
      </c>
      <c r="Q626" s="33">
        <f t="shared" si="10"/>
        <v>0.001303316176</v>
      </c>
      <c r="R626" s="1"/>
      <c r="S626" s="16">
        <v>0.921423951641311</v>
      </c>
      <c r="T626" s="16">
        <v>0.9227272727272727</v>
      </c>
      <c r="U626" s="16">
        <v>0.002919143202250618</v>
      </c>
      <c r="V626" s="16">
        <v>0.0026547425715722772</v>
      </c>
      <c r="W626" s="1"/>
      <c r="X626" s="1"/>
      <c r="Y626" s="19"/>
      <c r="Z626" s="19"/>
      <c r="AA626" s="19"/>
      <c r="AB626" s="1"/>
      <c r="AC626" s="21" t="s">
        <v>746</v>
      </c>
      <c r="AD626" s="21">
        <v>778.0</v>
      </c>
      <c r="AE626" s="21">
        <v>38.0</v>
      </c>
      <c r="AF626" s="26">
        <v>0.761904761904762</v>
      </c>
      <c r="AG626" s="27">
        <v>0.756892230576441</v>
      </c>
      <c r="AH626" s="36">
        <v>0.757369614512472</v>
      </c>
      <c r="AI626" s="1"/>
      <c r="AJ626" s="1"/>
      <c r="AK626" s="1"/>
      <c r="AL626" s="1"/>
      <c r="AM626" s="1"/>
      <c r="AN626" s="1"/>
      <c r="AO626" s="1">
        <v>32.0</v>
      </c>
      <c r="AP626" s="16">
        <v>0.6517</v>
      </c>
      <c r="AQ626" s="1">
        <v>0.8428365542</v>
      </c>
      <c r="AR626" s="1">
        <v>0.1027324529</v>
      </c>
      <c r="AS626" s="1"/>
      <c r="AT626" s="26">
        <v>0.755274261603376</v>
      </c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21" t="s">
        <v>746</v>
      </c>
      <c r="BF626" s="21">
        <v>778.0</v>
      </c>
      <c r="BG626" s="21">
        <v>38.0</v>
      </c>
      <c r="BH626" s="26">
        <v>0.761904761904762</v>
      </c>
      <c r="BI626" s="27">
        <v>0.756892230576441</v>
      </c>
      <c r="BJ626" s="30">
        <f t="shared" si="11"/>
        <v>0.7585142514</v>
      </c>
      <c r="BK626" s="36">
        <v>0.757369614512472</v>
      </c>
      <c r="BL626" s="31">
        <f t="shared" si="12"/>
        <v>-0.00114463688</v>
      </c>
      <c r="BM626" s="1"/>
      <c r="BN626" s="31">
        <v>0.00291914320225051</v>
      </c>
      <c r="BO626" s="1"/>
      <c r="BP626" s="1"/>
      <c r="BQ626" s="1">
        <f t="shared" si="15"/>
        <v>625</v>
      </c>
      <c r="BR626" s="1">
        <f t="shared" si="13"/>
        <v>0.7706535142</v>
      </c>
      <c r="BS626" s="1">
        <v>0.7884615384615384</v>
      </c>
      <c r="BT626" s="1">
        <v>0.8255813953488372</v>
      </c>
      <c r="BU626" s="1">
        <v>0.8169642857142857</v>
      </c>
      <c r="BV626" s="1"/>
      <c r="BW626" s="1"/>
    </row>
    <row r="627" ht="12.0" customHeight="1">
      <c r="A627" s="39"/>
      <c r="B627" s="39"/>
      <c r="C627" s="3" t="s">
        <v>690</v>
      </c>
      <c r="D627" s="3">
        <v>896.0</v>
      </c>
      <c r="E627" s="24">
        <v>81.0</v>
      </c>
      <c r="F627" s="25">
        <v>40.0</v>
      </c>
      <c r="G627" s="24">
        <v>868.0</v>
      </c>
      <c r="H627" s="25">
        <v>191.0</v>
      </c>
      <c r="I627" s="26">
        <f t="shared" si="2"/>
        <v>0.6694214876</v>
      </c>
      <c r="J627" s="27">
        <f t="shared" si="3"/>
        <v>0.8196411709</v>
      </c>
      <c r="K627" s="28">
        <f t="shared" si="4"/>
        <v>0.8042372881</v>
      </c>
      <c r="L627" s="29">
        <f t="shared" si="5"/>
        <v>0.2305084746</v>
      </c>
      <c r="M627" s="10">
        <f t="shared" si="6"/>
        <v>8.752066116</v>
      </c>
      <c r="N627" s="30">
        <f t="shared" si="7"/>
        <v>0.7961952617</v>
      </c>
      <c r="O627" s="31">
        <f t="shared" si="8"/>
        <v>0.008042026467</v>
      </c>
      <c r="P627" s="32">
        <f t="shared" si="9"/>
        <v>0.8292135051</v>
      </c>
      <c r="Q627" s="33">
        <f t="shared" si="10"/>
        <v>-0.009572334171</v>
      </c>
      <c r="R627" s="1"/>
      <c r="S627" s="16">
        <v>0.8292135024821137</v>
      </c>
      <c r="T627" s="16">
        <v>0.8196411709159585</v>
      </c>
      <c r="U627" s="16">
        <v>0.002960500590908577</v>
      </c>
      <c r="V627" s="16">
        <v>0.0026551841291061473</v>
      </c>
      <c r="W627" s="1"/>
      <c r="X627" s="1"/>
      <c r="Y627" s="19"/>
      <c r="Z627" s="19"/>
      <c r="AA627" s="19"/>
      <c r="AB627" s="1"/>
      <c r="AC627" s="21" t="s">
        <v>809</v>
      </c>
      <c r="AD627" s="21">
        <v>877.0</v>
      </c>
      <c r="AE627" s="21">
        <v>38.0</v>
      </c>
      <c r="AF627" s="26">
        <v>0.761904761904762</v>
      </c>
      <c r="AG627" s="27">
        <v>0.821989528795812</v>
      </c>
      <c r="AH627" s="36">
        <v>0.811158798283262</v>
      </c>
      <c r="AI627" s="1"/>
      <c r="AJ627" s="1"/>
      <c r="AK627" s="1"/>
      <c r="AL627" s="1"/>
      <c r="AM627" s="1"/>
      <c r="AN627" s="1"/>
      <c r="AO627" s="1">
        <v>33.0</v>
      </c>
      <c r="AP627" s="16">
        <v>0.6691</v>
      </c>
      <c r="AQ627" s="1">
        <v>0.839758711</v>
      </c>
      <c r="AR627" s="1">
        <v>0.1062267003</v>
      </c>
      <c r="AS627" s="1"/>
      <c r="AT627" s="26">
        <v>0.75531914893617</v>
      </c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21" t="s">
        <v>809</v>
      </c>
      <c r="BF627" s="21">
        <v>877.0</v>
      </c>
      <c r="BG627" s="21">
        <v>38.0</v>
      </c>
      <c r="BH627" s="26">
        <v>0.761904761904762</v>
      </c>
      <c r="BI627" s="27">
        <v>0.821989528795812</v>
      </c>
      <c r="BJ627" s="30">
        <f t="shared" si="11"/>
        <v>0.81203663</v>
      </c>
      <c r="BK627" s="36">
        <v>0.811158798283262</v>
      </c>
      <c r="BL627" s="31">
        <f t="shared" si="12"/>
        <v>-0.0008778317312</v>
      </c>
      <c r="BM627" s="1"/>
      <c r="BN627" s="31">
        <v>0.00296050059090847</v>
      </c>
      <c r="BO627" s="1"/>
      <c r="BP627" s="1"/>
      <c r="BQ627" s="1">
        <f t="shared" si="15"/>
        <v>626</v>
      </c>
      <c r="BR627" s="1">
        <f t="shared" si="13"/>
        <v>0.7718865598</v>
      </c>
      <c r="BS627" s="1">
        <v>0.7131782945736435</v>
      </c>
      <c r="BT627" s="1">
        <v>0.8348387096774194</v>
      </c>
      <c r="BU627" s="1">
        <v>0.8174778761061947</v>
      </c>
      <c r="BV627" s="1"/>
      <c r="BW627" s="1"/>
    </row>
    <row r="628" ht="12.0" customHeight="1">
      <c r="A628" s="39"/>
      <c r="B628" s="39"/>
      <c r="C628" s="3" t="s">
        <v>537</v>
      </c>
      <c r="D628" s="3">
        <v>897.0</v>
      </c>
      <c r="E628" s="24">
        <v>63.0</v>
      </c>
      <c r="F628" s="25">
        <v>45.0</v>
      </c>
      <c r="G628" s="24">
        <v>959.0</v>
      </c>
      <c r="H628" s="25">
        <v>265.0</v>
      </c>
      <c r="I628" s="26">
        <f t="shared" si="2"/>
        <v>0.5833333333</v>
      </c>
      <c r="J628" s="27">
        <f t="shared" si="3"/>
        <v>0.783496732</v>
      </c>
      <c r="K628" s="28">
        <f t="shared" si="4"/>
        <v>0.7672672673</v>
      </c>
      <c r="L628" s="29">
        <f t="shared" si="5"/>
        <v>0.2462462462</v>
      </c>
      <c r="M628" s="10">
        <f t="shared" si="6"/>
        <v>11.33333333</v>
      </c>
      <c r="N628" s="30">
        <f t="shared" si="7"/>
        <v>0.7550738482</v>
      </c>
      <c r="O628" s="31">
        <f t="shared" si="8"/>
        <v>0.01219341911</v>
      </c>
      <c r="P628" s="32">
        <f t="shared" si="9"/>
        <v>0.7977275266</v>
      </c>
      <c r="Q628" s="33">
        <f t="shared" si="10"/>
        <v>-0.01423079453</v>
      </c>
      <c r="R628" s="1"/>
      <c r="S628" s="16">
        <v>0.7977275246158432</v>
      </c>
      <c r="T628" s="16">
        <v>0.7834967320261438</v>
      </c>
      <c r="U628" s="16">
        <v>0.0029686565711304347</v>
      </c>
      <c r="V628" s="16">
        <v>0.0026809983963934636</v>
      </c>
      <c r="W628" s="1"/>
      <c r="X628" s="1"/>
      <c r="Y628" s="19"/>
      <c r="Z628" s="19"/>
      <c r="AA628" s="19"/>
      <c r="AB628" s="1"/>
      <c r="AC628" s="21" t="s">
        <v>659</v>
      </c>
      <c r="AD628" s="21">
        <v>637.0</v>
      </c>
      <c r="AE628" s="21">
        <v>38.0</v>
      </c>
      <c r="AF628" s="26">
        <v>0.761904761904762</v>
      </c>
      <c r="AG628" s="27">
        <v>0.85632183908046</v>
      </c>
      <c r="AH628" s="36">
        <v>0.843234323432343</v>
      </c>
      <c r="AI628" s="1"/>
      <c r="AJ628" s="1"/>
      <c r="AK628" s="1"/>
      <c r="AL628" s="1"/>
      <c r="AM628" s="1"/>
      <c r="AN628" s="1"/>
      <c r="AO628" s="1">
        <v>34.0</v>
      </c>
      <c r="AP628" s="16">
        <v>0.6881</v>
      </c>
      <c r="AQ628" s="1">
        <v>0.8470804206</v>
      </c>
      <c r="AR628" s="1">
        <v>0.10508365</v>
      </c>
      <c r="AS628" s="26">
        <v>0.76</v>
      </c>
      <c r="AT628" s="26">
        <v>0.755555555555556</v>
      </c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21" t="s">
        <v>659</v>
      </c>
      <c r="BF628" s="21">
        <v>637.0</v>
      </c>
      <c r="BG628" s="21">
        <v>38.0</v>
      </c>
      <c r="BH628" s="26">
        <v>0.761904761904762</v>
      </c>
      <c r="BI628" s="27">
        <v>0.85632183908046</v>
      </c>
      <c r="BJ628" s="30">
        <f t="shared" si="11"/>
        <v>0.8402643286</v>
      </c>
      <c r="BK628" s="36">
        <v>0.843234323432343</v>
      </c>
      <c r="BL628" s="31">
        <f t="shared" si="12"/>
        <v>0.002969994876</v>
      </c>
      <c r="BM628" s="1"/>
      <c r="BN628" s="31">
        <v>0.00296865657113043</v>
      </c>
      <c r="BO628" s="1"/>
      <c r="BP628" s="1"/>
      <c r="BQ628" s="1">
        <f t="shared" si="15"/>
        <v>627</v>
      </c>
      <c r="BR628" s="1">
        <f t="shared" si="13"/>
        <v>0.7731196054</v>
      </c>
      <c r="BS628" s="1">
        <v>0.7698412698412699</v>
      </c>
      <c r="BT628" s="1">
        <v>0.822140221402214</v>
      </c>
      <c r="BU628" s="1">
        <v>0.8176907494935854</v>
      </c>
      <c r="BV628" s="1"/>
      <c r="BW628" s="1"/>
    </row>
    <row r="629" ht="12.0" customHeight="1">
      <c r="A629" s="39"/>
      <c r="B629" s="39"/>
      <c r="C629" s="3" t="s">
        <v>496</v>
      </c>
      <c r="D629" s="3">
        <v>898.0</v>
      </c>
      <c r="E629" s="24">
        <v>83.0</v>
      </c>
      <c r="F629" s="25">
        <v>66.0</v>
      </c>
      <c r="G629" s="24">
        <v>960.0</v>
      </c>
      <c r="H629" s="25">
        <v>313.0</v>
      </c>
      <c r="I629" s="26">
        <f t="shared" si="2"/>
        <v>0.5570469799</v>
      </c>
      <c r="J629" s="27">
        <f t="shared" si="3"/>
        <v>0.7541241163</v>
      </c>
      <c r="K629" s="28">
        <f t="shared" si="4"/>
        <v>0.7334739803</v>
      </c>
      <c r="L629" s="29">
        <f t="shared" si="5"/>
        <v>0.2784810127</v>
      </c>
      <c r="M629" s="10">
        <f t="shared" si="6"/>
        <v>8.543624161</v>
      </c>
      <c r="N629" s="30">
        <f t="shared" si="7"/>
        <v>0.7270100243</v>
      </c>
      <c r="O629" s="31">
        <f t="shared" si="8"/>
        <v>0.006463956011</v>
      </c>
      <c r="P629" s="32">
        <f t="shared" si="9"/>
        <v>0.761623489</v>
      </c>
      <c r="Q629" s="33">
        <f t="shared" si="10"/>
        <v>-0.007499372766</v>
      </c>
      <c r="R629" s="1"/>
      <c r="S629" s="16">
        <v>0.7616234872685429</v>
      </c>
      <c r="T629" s="16">
        <v>0.7541241162608012</v>
      </c>
      <c r="U629" s="16">
        <v>0.002969994876189652</v>
      </c>
      <c r="V629" s="16">
        <v>0.002716391301138099</v>
      </c>
      <c r="W629" s="1"/>
      <c r="X629" s="1"/>
      <c r="Y629" s="19"/>
      <c r="Z629" s="19"/>
      <c r="AA629" s="19"/>
      <c r="AB629" s="1"/>
      <c r="AC629" s="21" t="s">
        <v>279</v>
      </c>
      <c r="AD629" s="21">
        <v>160.0</v>
      </c>
      <c r="AE629" s="21">
        <v>38.0</v>
      </c>
      <c r="AF629" s="26">
        <v>0.76219512195122</v>
      </c>
      <c r="AG629" s="27">
        <v>0.868253968253968</v>
      </c>
      <c r="AH629" s="36">
        <v>0.846347607052897</v>
      </c>
      <c r="AI629" s="1"/>
      <c r="AJ629" s="1"/>
      <c r="AK629" s="1"/>
      <c r="AL629" s="1"/>
      <c r="AM629" s="1"/>
      <c r="AN629" s="1"/>
      <c r="AO629" s="1">
        <v>35.0</v>
      </c>
      <c r="AP629" s="40">
        <v>0.7089</v>
      </c>
      <c r="AQ629" s="1">
        <v>0.8499492515</v>
      </c>
      <c r="AR629" s="1">
        <v>0.1047103076</v>
      </c>
      <c r="AS629" s="26">
        <v>0.761904761904762</v>
      </c>
      <c r="AT629" s="26">
        <v>0.757575757575758</v>
      </c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21" t="s">
        <v>279</v>
      </c>
      <c r="BF629" s="21">
        <v>160.0</v>
      </c>
      <c r="BG629" s="21">
        <v>38.0</v>
      </c>
      <c r="BH629" s="26">
        <v>0.76219512195122</v>
      </c>
      <c r="BI629" s="27">
        <v>0.868253968253968</v>
      </c>
      <c r="BJ629" s="30">
        <f t="shared" si="11"/>
        <v>0.8501206479</v>
      </c>
      <c r="BK629" s="36">
        <v>0.846347607052897</v>
      </c>
      <c r="BL629" s="31">
        <f t="shared" si="12"/>
        <v>-0.003773040854</v>
      </c>
      <c r="BM629" s="1"/>
      <c r="BN629" s="31">
        <v>0.00296999487618954</v>
      </c>
      <c r="BO629" s="1"/>
      <c r="BP629" s="1"/>
      <c r="BQ629" s="1">
        <f t="shared" si="15"/>
        <v>628</v>
      </c>
      <c r="BR629" s="1">
        <f t="shared" si="13"/>
        <v>0.774352651</v>
      </c>
      <c r="BS629" s="1">
        <v>0.7283950617283951</v>
      </c>
      <c r="BT629" s="1">
        <v>0.8381201044386423</v>
      </c>
      <c r="BU629" s="1">
        <v>0.8189655172413793</v>
      </c>
      <c r="BV629" s="1"/>
      <c r="BW629" s="1"/>
    </row>
    <row r="630" ht="12.0" customHeight="1">
      <c r="A630" s="39"/>
      <c r="B630" s="39"/>
      <c r="C630" s="3" t="s">
        <v>709</v>
      </c>
      <c r="D630" s="3">
        <v>899.0</v>
      </c>
      <c r="E630" s="24">
        <v>26.0</v>
      </c>
      <c r="F630" s="25">
        <v>12.0</v>
      </c>
      <c r="G630" s="24">
        <v>339.0</v>
      </c>
      <c r="H630" s="25">
        <v>63.0</v>
      </c>
      <c r="I630" s="26">
        <f t="shared" si="2"/>
        <v>0.6842105263</v>
      </c>
      <c r="J630" s="27">
        <f t="shared" si="3"/>
        <v>0.8432835821</v>
      </c>
      <c r="K630" s="28">
        <f t="shared" si="4"/>
        <v>0.8295454545</v>
      </c>
      <c r="L630" s="29">
        <f t="shared" si="5"/>
        <v>0.2022727273</v>
      </c>
      <c r="M630" s="10">
        <f t="shared" si="6"/>
        <v>10.57894737</v>
      </c>
      <c r="N630" s="30">
        <f t="shared" si="7"/>
        <v>0.8180055676</v>
      </c>
      <c r="O630" s="31">
        <f t="shared" si="8"/>
        <v>0.0115398869</v>
      </c>
      <c r="P630" s="32">
        <f t="shared" si="9"/>
        <v>0.8570664493</v>
      </c>
      <c r="Q630" s="33">
        <f t="shared" si="10"/>
        <v>-0.01378286718</v>
      </c>
      <c r="R630" s="1"/>
      <c r="S630" s="16">
        <v>0.8570664465371363</v>
      </c>
      <c r="T630" s="16">
        <v>0.8432835820895522</v>
      </c>
      <c r="U630" s="16">
        <v>0.0029850454951075855</v>
      </c>
      <c r="V630" s="16">
        <v>0.002721035177900788</v>
      </c>
      <c r="W630" s="1"/>
      <c r="X630" s="1"/>
      <c r="Y630" s="19"/>
      <c r="Z630" s="19"/>
      <c r="AA630" s="19"/>
      <c r="AB630" s="1"/>
      <c r="AC630" s="21" t="s">
        <v>467</v>
      </c>
      <c r="AD630" s="21">
        <v>376.0</v>
      </c>
      <c r="AE630" s="21">
        <v>38.0</v>
      </c>
      <c r="AF630" s="26">
        <v>0.76271186440678</v>
      </c>
      <c r="AG630" s="27">
        <v>0.730769230769231</v>
      </c>
      <c r="AH630" s="36">
        <v>0.734345351043643</v>
      </c>
      <c r="AI630" s="1"/>
      <c r="AJ630" s="1"/>
      <c r="AK630" s="1"/>
      <c r="AL630" s="1"/>
      <c r="AM630" s="1"/>
      <c r="AN630" s="1"/>
      <c r="AO630" s="1">
        <v>36.0</v>
      </c>
      <c r="AP630" s="40">
        <v>0.7316</v>
      </c>
      <c r="AQ630" s="1">
        <v>0.827576333</v>
      </c>
      <c r="AR630" s="1">
        <v>0.12471041689</v>
      </c>
      <c r="AS630" s="26">
        <v>0.761904761904762</v>
      </c>
      <c r="AT630" s="26">
        <v>0.758620689655172</v>
      </c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21" t="s">
        <v>467</v>
      </c>
      <c r="BF630" s="21">
        <v>376.0</v>
      </c>
      <c r="BG630" s="21">
        <v>38.0</v>
      </c>
      <c r="BH630" s="26">
        <v>0.76271186440678</v>
      </c>
      <c r="BI630" s="27">
        <v>0.730769230769231</v>
      </c>
      <c r="BJ630" s="30">
        <f t="shared" si="11"/>
        <v>0.7371851823</v>
      </c>
      <c r="BK630" s="36">
        <v>0.734345351043643</v>
      </c>
      <c r="BL630" s="31">
        <f t="shared" si="12"/>
        <v>-0.002839831258</v>
      </c>
      <c r="BM630" s="1"/>
      <c r="BN630" s="31">
        <v>0.00298504549510759</v>
      </c>
      <c r="BO630" s="1"/>
      <c r="BP630" s="1"/>
      <c r="BQ630" s="1">
        <f t="shared" si="15"/>
        <v>629</v>
      </c>
      <c r="BR630" s="1">
        <f t="shared" si="13"/>
        <v>0.7755856967</v>
      </c>
      <c r="BS630" s="1">
        <v>0.7894736842105263</v>
      </c>
      <c r="BT630" s="1">
        <v>0.8301886792452831</v>
      </c>
      <c r="BU630" s="1">
        <v>0.8194444444444444</v>
      </c>
      <c r="BV630" s="1"/>
      <c r="BW630" s="1"/>
    </row>
    <row r="631" ht="12.0" customHeight="1">
      <c r="A631" s="39"/>
      <c r="B631" s="39"/>
      <c r="C631" s="3" t="s">
        <v>818</v>
      </c>
      <c r="D631" s="3">
        <v>900.0</v>
      </c>
      <c r="E631" s="24">
        <v>46.0</v>
      </c>
      <c r="F631" s="25">
        <v>4.0</v>
      </c>
      <c r="G631" s="24">
        <v>200.0</v>
      </c>
      <c r="H631" s="25">
        <v>16.0</v>
      </c>
      <c r="I631" s="26">
        <f t="shared" si="2"/>
        <v>0.92</v>
      </c>
      <c r="J631" s="27">
        <f t="shared" si="3"/>
        <v>0.9259259259</v>
      </c>
      <c r="K631" s="28">
        <f t="shared" si="4"/>
        <v>0.9248120301</v>
      </c>
      <c r="L631" s="29">
        <f t="shared" si="5"/>
        <v>0.2330827068</v>
      </c>
      <c r="M631" s="10">
        <f t="shared" si="6"/>
        <v>4.32</v>
      </c>
      <c r="N631" s="30">
        <f t="shared" si="7"/>
        <v>0.9252195001</v>
      </c>
      <c r="O631" s="31">
        <f t="shared" si="8"/>
        <v>-0.0004074700009</v>
      </c>
      <c r="P631" s="32">
        <f t="shared" si="9"/>
        <v>0.9254111316</v>
      </c>
      <c r="Q631" s="33">
        <f t="shared" si="10"/>
        <v>0.0005147943209</v>
      </c>
      <c r="R631" s="1"/>
      <c r="S631" s="16">
        <v>0.9254111263819207</v>
      </c>
      <c r="T631" s="16">
        <v>0.9259259259259259</v>
      </c>
      <c r="U631" s="16">
        <v>0.0029943216668047445</v>
      </c>
      <c r="V631" s="16">
        <v>0.0027281799498591885</v>
      </c>
      <c r="W631" s="1"/>
      <c r="X631" s="1"/>
      <c r="Y631" s="19"/>
      <c r="Z631" s="19"/>
      <c r="AA631" s="19"/>
      <c r="AB631" s="1"/>
      <c r="AC631" s="21" t="s">
        <v>209</v>
      </c>
      <c r="AD631" s="21">
        <v>108.0</v>
      </c>
      <c r="AE631" s="21">
        <v>38.0</v>
      </c>
      <c r="AF631" s="26">
        <v>0.763636363636364</v>
      </c>
      <c r="AG631" s="27">
        <v>0.850746268656716</v>
      </c>
      <c r="AH631" s="36">
        <v>0.830242510699001</v>
      </c>
      <c r="AI631" s="1"/>
      <c r="AJ631" s="1"/>
      <c r="AK631" s="1"/>
      <c r="AL631" s="1"/>
      <c r="AM631" s="1"/>
      <c r="AN631" s="1"/>
      <c r="AO631" s="1">
        <v>37.0</v>
      </c>
      <c r="AP631" s="16">
        <v>0.7501</v>
      </c>
      <c r="AQ631" s="1">
        <v>0.877851549</v>
      </c>
      <c r="AR631" s="1">
        <v>0.0896238982</v>
      </c>
      <c r="AS631" s="26">
        <v>0.761904761904762</v>
      </c>
      <c r="AT631" s="26">
        <v>0.75875486381323</v>
      </c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21" t="s">
        <v>209</v>
      </c>
      <c r="BF631" s="21">
        <v>108.0</v>
      </c>
      <c r="BG631" s="21">
        <v>38.0</v>
      </c>
      <c r="BH631" s="26">
        <v>0.763636363636364</v>
      </c>
      <c r="BI631" s="27">
        <v>0.850746268656716</v>
      </c>
      <c r="BJ631" s="30">
        <f t="shared" si="11"/>
        <v>0.8359598346</v>
      </c>
      <c r="BK631" s="36">
        <v>0.830242510699001</v>
      </c>
      <c r="BL631" s="31">
        <f t="shared" si="12"/>
        <v>-0.005717323924</v>
      </c>
      <c r="BM631" s="1"/>
      <c r="BN631" s="31">
        <v>0.00299432166680474</v>
      </c>
      <c r="BO631" s="1"/>
      <c r="BP631" s="1"/>
      <c r="BQ631" s="1">
        <f t="shared" si="15"/>
        <v>630</v>
      </c>
      <c r="BR631" s="1">
        <f t="shared" si="13"/>
        <v>0.7768187423</v>
      </c>
      <c r="BS631" s="1">
        <v>0.778125</v>
      </c>
      <c r="BT631" s="1">
        <v>0.8306569343065694</v>
      </c>
      <c r="BU631" s="1">
        <v>0.8207100591715977</v>
      </c>
      <c r="BV631" s="1"/>
      <c r="BW631" s="1"/>
    </row>
    <row r="632" ht="12.0" customHeight="1">
      <c r="A632" s="39"/>
      <c r="B632" s="39"/>
      <c r="C632" s="3" t="s">
        <v>819</v>
      </c>
      <c r="D632" s="3">
        <v>901.0</v>
      </c>
      <c r="E632" s="24">
        <v>69.0</v>
      </c>
      <c r="F632" s="25">
        <v>19.0</v>
      </c>
      <c r="G632" s="24">
        <v>334.0</v>
      </c>
      <c r="H632" s="25">
        <v>39.0</v>
      </c>
      <c r="I632" s="26">
        <f t="shared" si="2"/>
        <v>0.7840909091</v>
      </c>
      <c r="J632" s="27">
        <f t="shared" si="3"/>
        <v>0.8954423592</v>
      </c>
      <c r="K632" s="28">
        <f t="shared" si="4"/>
        <v>0.874186551</v>
      </c>
      <c r="L632" s="29">
        <f t="shared" si="5"/>
        <v>0.2342733189</v>
      </c>
      <c r="M632" s="10">
        <f t="shared" si="6"/>
        <v>4.238636364</v>
      </c>
      <c r="N632" s="30">
        <f t="shared" si="7"/>
        <v>0.8759025248</v>
      </c>
      <c r="O632" s="31">
        <f t="shared" si="8"/>
        <v>-0.001715973805</v>
      </c>
      <c r="P632" s="32">
        <f t="shared" si="9"/>
        <v>0.8933443003</v>
      </c>
      <c r="Q632" s="33">
        <f t="shared" si="10"/>
        <v>0.00209805895</v>
      </c>
      <c r="R632" s="1"/>
      <c r="S632" s="16">
        <v>0.8933442966279999</v>
      </c>
      <c r="T632" s="16">
        <v>0.8954423592493298</v>
      </c>
      <c r="U632" s="16">
        <v>0.0030007798200537006</v>
      </c>
      <c r="V632" s="16">
        <v>0.002757135039230363</v>
      </c>
      <c r="W632" s="1"/>
      <c r="X632" s="1"/>
      <c r="Y632" s="19"/>
      <c r="Z632" s="19"/>
      <c r="AA632" s="19"/>
      <c r="AB632" s="1"/>
      <c r="AC632" s="21" t="s">
        <v>212</v>
      </c>
      <c r="AD632" s="21">
        <v>110.0</v>
      </c>
      <c r="AE632" s="21">
        <v>38.0</v>
      </c>
      <c r="AF632" s="26">
        <v>0.763934426229508</v>
      </c>
      <c r="AG632" s="27">
        <v>0.804830917874396</v>
      </c>
      <c r="AH632" s="36">
        <v>0.795522388059702</v>
      </c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26">
        <v>0.761904761904762</v>
      </c>
      <c r="AT632" s="26">
        <v>0.759206798866855</v>
      </c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21" t="s">
        <v>212</v>
      </c>
      <c r="BF632" s="21">
        <v>110.0</v>
      </c>
      <c r="BG632" s="21">
        <v>38.0</v>
      </c>
      <c r="BH632" s="26">
        <v>0.763934426229508</v>
      </c>
      <c r="BI632" s="27">
        <v>0.804830917874396</v>
      </c>
      <c r="BJ632" s="30">
        <f t="shared" si="11"/>
        <v>0.7982750028</v>
      </c>
      <c r="BK632" s="36">
        <v>0.795522388059702</v>
      </c>
      <c r="BL632" s="31">
        <f t="shared" si="12"/>
        <v>-0.002752614742</v>
      </c>
      <c r="BM632" s="1"/>
      <c r="BN632" s="31">
        <v>0.00300077982005376</v>
      </c>
      <c r="BO632" s="1"/>
      <c r="BP632" s="1"/>
      <c r="BQ632" s="1">
        <f t="shared" si="15"/>
        <v>631</v>
      </c>
      <c r="BR632" s="1">
        <f t="shared" si="13"/>
        <v>0.7780517879</v>
      </c>
      <c r="BS632" s="1">
        <v>0.7403314917127072</v>
      </c>
      <c r="BT632" s="1">
        <v>0.8372881355932204</v>
      </c>
      <c r="BU632" s="1">
        <v>0.8208255159474672</v>
      </c>
      <c r="BV632" s="1"/>
      <c r="BW632" s="1"/>
    </row>
    <row r="633" ht="12.0" customHeight="1">
      <c r="A633" s="39"/>
      <c r="B633" s="39"/>
      <c r="C633" s="3" t="s">
        <v>706</v>
      </c>
      <c r="D633" s="3">
        <v>902.0</v>
      </c>
      <c r="E633" s="24">
        <v>15.0</v>
      </c>
      <c r="F633" s="25">
        <v>7.0</v>
      </c>
      <c r="G633" s="24">
        <v>72.0</v>
      </c>
      <c r="H633" s="25">
        <v>10.0</v>
      </c>
      <c r="I633" s="26">
        <f t="shared" si="2"/>
        <v>0.6818181818</v>
      </c>
      <c r="J633" s="27">
        <f t="shared" si="3"/>
        <v>0.8780487805</v>
      </c>
      <c r="K633" s="28">
        <f t="shared" si="4"/>
        <v>0.8365384615</v>
      </c>
      <c r="L633" s="29">
        <f t="shared" si="5"/>
        <v>0.2403846154</v>
      </c>
      <c r="M633" s="10">
        <f t="shared" si="6"/>
        <v>3.727272727</v>
      </c>
      <c r="N633" s="30">
        <f t="shared" si="7"/>
        <v>0.846808881</v>
      </c>
      <c r="O633" s="31">
        <f t="shared" si="8"/>
        <v>-0.01027041943</v>
      </c>
      <c r="P633" s="32">
        <f t="shared" si="9"/>
        <v>0.8657889201</v>
      </c>
      <c r="Q633" s="33">
        <f t="shared" si="10"/>
        <v>0.01225986042</v>
      </c>
      <c r="R633" s="1"/>
      <c r="S633" s="16">
        <v>0.8657889173560507</v>
      </c>
      <c r="T633" s="16">
        <v>0.8780487804878049</v>
      </c>
      <c r="U633" s="16">
        <v>0.003009389660713957</v>
      </c>
      <c r="V633" s="16">
        <v>0.002825584871462339</v>
      </c>
      <c r="W633" s="1"/>
      <c r="X633" s="1"/>
      <c r="Y633" s="19"/>
      <c r="Z633" s="19"/>
      <c r="AA633" s="19"/>
      <c r="AB633" s="1"/>
      <c r="AC633" s="21" t="s">
        <v>820</v>
      </c>
      <c r="AD633" s="21">
        <v>942.0</v>
      </c>
      <c r="AE633" s="21">
        <v>38.0</v>
      </c>
      <c r="AF633" s="26">
        <v>0.764705882352941</v>
      </c>
      <c r="AG633" s="27">
        <v>0.814569536423841</v>
      </c>
      <c r="AH633" s="36">
        <v>0.805405405405405</v>
      </c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26">
        <v>0.76219512195122</v>
      </c>
      <c r="AT633" s="16">
        <f>AVERAGE(AT599:AT632)</f>
        <v>0.7500643571</v>
      </c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21" t="s">
        <v>820</v>
      </c>
      <c r="BF633" s="21">
        <v>942.0</v>
      </c>
      <c r="BG633" s="21">
        <v>38.0</v>
      </c>
      <c r="BH633" s="26">
        <v>0.764705882352941</v>
      </c>
      <c r="BI633" s="27">
        <v>0.814569536423841</v>
      </c>
      <c r="BJ633" s="30">
        <f t="shared" si="11"/>
        <v>0.8064086219</v>
      </c>
      <c r="BK633" s="36">
        <v>0.805405405405405</v>
      </c>
      <c r="BL633" s="31">
        <f t="shared" si="12"/>
        <v>-0.001003216493</v>
      </c>
      <c r="BM633" s="1"/>
      <c r="BN633" s="31">
        <v>0.00300938966071385</v>
      </c>
      <c r="BO633" s="1"/>
      <c r="BP633" s="1"/>
      <c r="BQ633" s="1">
        <f t="shared" si="15"/>
        <v>632</v>
      </c>
      <c r="BR633" s="1">
        <f t="shared" si="13"/>
        <v>0.7792848335</v>
      </c>
      <c r="BS633" s="1">
        <v>0.7413793103448276</v>
      </c>
      <c r="BT633" s="1">
        <v>0.8397565922920892</v>
      </c>
      <c r="BU633" s="1">
        <v>0.8210180623973727</v>
      </c>
      <c r="BV633" s="1"/>
      <c r="BW633" s="1"/>
    </row>
    <row r="634" ht="12.0" customHeight="1">
      <c r="A634" s="39"/>
      <c r="B634" s="39"/>
      <c r="C634" s="3" t="s">
        <v>821</v>
      </c>
      <c r="D634" s="3">
        <v>903.0</v>
      </c>
      <c r="E634" s="24">
        <v>184.0</v>
      </c>
      <c r="F634" s="25">
        <v>38.0</v>
      </c>
      <c r="G634" s="24">
        <v>743.0</v>
      </c>
      <c r="H634" s="25">
        <v>74.0</v>
      </c>
      <c r="I634" s="26">
        <f t="shared" si="2"/>
        <v>0.8288288288</v>
      </c>
      <c r="J634" s="27">
        <f t="shared" si="3"/>
        <v>0.9094247246</v>
      </c>
      <c r="K634" s="28">
        <f t="shared" si="4"/>
        <v>0.8922040423</v>
      </c>
      <c r="L634" s="29">
        <f t="shared" si="5"/>
        <v>0.2483156882</v>
      </c>
      <c r="M634" s="10">
        <f t="shared" si="6"/>
        <v>3.68018018</v>
      </c>
      <c r="N634" s="30">
        <f t="shared" si="7"/>
        <v>0.8947665115</v>
      </c>
      <c r="O634" s="31">
        <f t="shared" si="8"/>
        <v>-0.002562469136</v>
      </c>
      <c r="P634" s="32">
        <f t="shared" si="9"/>
        <v>0.9062580831</v>
      </c>
      <c r="Q634" s="33">
        <f t="shared" si="10"/>
        <v>0.003166641514</v>
      </c>
      <c r="R634" s="1"/>
      <c r="S634" s="16">
        <v>0.9062580789413447</v>
      </c>
      <c r="T634" s="16">
        <v>0.9094247246022031</v>
      </c>
      <c r="U634" s="16">
        <v>0.0030211705676475575</v>
      </c>
      <c r="V634" s="16">
        <v>0.0028451466307422013</v>
      </c>
      <c r="W634" s="1"/>
      <c r="X634" s="1"/>
      <c r="Y634" s="19"/>
      <c r="Z634" s="19"/>
      <c r="AA634" s="19"/>
      <c r="AB634" s="1"/>
      <c r="AC634" s="21" t="s">
        <v>59</v>
      </c>
      <c r="AD634" s="21">
        <v>13.0</v>
      </c>
      <c r="AE634" s="21">
        <v>38.0</v>
      </c>
      <c r="AF634" s="26">
        <v>0.765765765765766</v>
      </c>
      <c r="AG634" s="27">
        <v>0.844936708860759</v>
      </c>
      <c r="AH634" s="36">
        <v>0.824355971896956</v>
      </c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26">
        <v>0.76271186440678</v>
      </c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21" t="s">
        <v>59</v>
      </c>
      <c r="BF634" s="21">
        <v>13.0</v>
      </c>
      <c r="BG634" s="21">
        <v>38.0</v>
      </c>
      <c r="BH634" s="26">
        <v>0.765765765765766</v>
      </c>
      <c r="BI634" s="27">
        <v>0.844936708860759</v>
      </c>
      <c r="BJ634" s="30">
        <f t="shared" si="11"/>
        <v>0.8315330567</v>
      </c>
      <c r="BK634" s="36">
        <v>0.824355971896956</v>
      </c>
      <c r="BL634" s="31">
        <f t="shared" si="12"/>
        <v>-0.007177084814</v>
      </c>
      <c r="BM634" s="1"/>
      <c r="BN634" s="31">
        <v>0.00302117056764761</v>
      </c>
      <c r="BO634" s="1"/>
      <c r="BP634" s="1"/>
      <c r="BQ634" s="1">
        <f t="shared" si="15"/>
        <v>633</v>
      </c>
      <c r="BR634" s="1">
        <f t="shared" si="13"/>
        <v>0.7805178792</v>
      </c>
      <c r="BS634" s="1">
        <v>0.8362831858407079</v>
      </c>
      <c r="BT634" s="1">
        <v>0.817283950617284</v>
      </c>
      <c r="BU634" s="1">
        <v>0.8214285714285714</v>
      </c>
      <c r="BV634" s="1"/>
      <c r="BW634" s="1"/>
    </row>
    <row r="635" ht="12.0" customHeight="1">
      <c r="A635" s="39"/>
      <c r="B635" s="39"/>
      <c r="C635" s="3" t="s">
        <v>822</v>
      </c>
      <c r="D635" s="3">
        <v>905.0</v>
      </c>
      <c r="E635" s="24">
        <v>65.0</v>
      </c>
      <c r="F635" s="25">
        <v>12.0</v>
      </c>
      <c r="G635" s="24">
        <v>258.0</v>
      </c>
      <c r="H635" s="25">
        <v>16.0</v>
      </c>
      <c r="I635" s="26">
        <f t="shared" si="2"/>
        <v>0.8441558442</v>
      </c>
      <c r="J635" s="27">
        <f t="shared" si="3"/>
        <v>0.9416058394</v>
      </c>
      <c r="K635" s="28">
        <f t="shared" si="4"/>
        <v>0.9202279202</v>
      </c>
      <c r="L635" s="29">
        <f t="shared" si="5"/>
        <v>0.2307692308</v>
      </c>
      <c r="M635" s="10">
        <f t="shared" si="6"/>
        <v>3.558441558</v>
      </c>
      <c r="N635" s="30">
        <f t="shared" si="7"/>
        <v>0.9234243146</v>
      </c>
      <c r="O635" s="31">
        <f t="shared" si="8"/>
        <v>-0.003196394329</v>
      </c>
      <c r="P635" s="32">
        <f t="shared" si="9"/>
        <v>0.9376412395</v>
      </c>
      <c r="Q635" s="33">
        <f t="shared" si="10"/>
        <v>0.003964599925</v>
      </c>
      <c r="R635" s="1"/>
      <c r="S635" s="16">
        <v>0.9376412351734688</v>
      </c>
      <c r="T635" s="16">
        <v>0.9416058394160584</v>
      </c>
      <c r="U635" s="16">
        <v>0.0030233394049574147</v>
      </c>
      <c r="V635" s="16">
        <v>0.0028899946671194776</v>
      </c>
      <c r="W635" s="1"/>
      <c r="X635" s="1"/>
      <c r="Y635" s="19"/>
      <c r="Z635" s="19"/>
      <c r="AA635" s="19"/>
      <c r="AB635" s="1"/>
      <c r="AC635" s="21" t="s">
        <v>765</v>
      </c>
      <c r="AD635" s="21">
        <v>804.0</v>
      </c>
      <c r="AE635" s="21">
        <v>38.0</v>
      </c>
      <c r="AF635" s="26">
        <v>0.767441860465116</v>
      </c>
      <c r="AG635" s="27">
        <v>0.807909604519774</v>
      </c>
      <c r="AH635" s="36">
        <v>0.8</v>
      </c>
      <c r="AI635" s="1"/>
      <c r="AJ635" s="1"/>
      <c r="AK635" s="1"/>
      <c r="AL635" s="1"/>
      <c r="AM635" s="1"/>
      <c r="AN635" s="1"/>
      <c r="AO635" s="1" t="s">
        <v>23</v>
      </c>
      <c r="AP635" s="1" t="s">
        <v>7</v>
      </c>
      <c r="AQ635" s="1" t="s">
        <v>24</v>
      </c>
      <c r="AR635" s="1" t="s">
        <v>25</v>
      </c>
      <c r="AS635" s="26">
        <v>0.763636363636364</v>
      </c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21" t="s">
        <v>765</v>
      </c>
      <c r="BF635" s="21">
        <v>804.0</v>
      </c>
      <c r="BG635" s="21">
        <v>38.0</v>
      </c>
      <c r="BH635" s="26">
        <v>0.767441860465116</v>
      </c>
      <c r="BI635" s="27">
        <v>0.807909604519774</v>
      </c>
      <c r="BJ635" s="30">
        <f t="shared" si="11"/>
        <v>0.8014044471</v>
      </c>
      <c r="BK635" s="36">
        <v>0.8</v>
      </c>
      <c r="BL635" s="31">
        <f t="shared" si="12"/>
        <v>-0.001404447085</v>
      </c>
      <c r="BM635" s="1"/>
      <c r="BN635" s="31">
        <v>0.00302333940495747</v>
      </c>
      <c r="BO635" s="1"/>
      <c r="BP635" s="1"/>
      <c r="BQ635" s="1">
        <f t="shared" si="15"/>
        <v>634</v>
      </c>
      <c r="BR635" s="1">
        <f t="shared" si="13"/>
        <v>0.7817509248</v>
      </c>
      <c r="BS635" s="1">
        <v>0.7976190476190477</v>
      </c>
      <c r="BT635" s="1">
        <v>0.825</v>
      </c>
      <c r="BU635" s="1">
        <v>0.8214285714285714</v>
      </c>
      <c r="BV635" s="1"/>
      <c r="BW635" s="1"/>
    </row>
    <row r="636" ht="12.0" customHeight="1">
      <c r="A636" s="39"/>
      <c r="B636" s="39"/>
      <c r="C636" s="3" t="s">
        <v>823</v>
      </c>
      <c r="D636" s="3">
        <v>906.0</v>
      </c>
      <c r="E636" s="24">
        <v>91.0</v>
      </c>
      <c r="F636" s="25">
        <v>13.0</v>
      </c>
      <c r="G636" s="24">
        <v>251.0</v>
      </c>
      <c r="H636" s="25">
        <v>21.0</v>
      </c>
      <c r="I636" s="26">
        <f t="shared" si="2"/>
        <v>0.875</v>
      </c>
      <c r="J636" s="27">
        <f t="shared" si="3"/>
        <v>0.9227941176</v>
      </c>
      <c r="K636" s="28">
        <f t="shared" si="4"/>
        <v>0.9095744681</v>
      </c>
      <c r="L636" s="29">
        <f t="shared" si="5"/>
        <v>0.2978723404</v>
      </c>
      <c r="M636" s="10">
        <f t="shared" si="6"/>
        <v>2.615384615</v>
      </c>
      <c r="N636" s="30">
        <f t="shared" si="7"/>
        <v>0.9138950275</v>
      </c>
      <c r="O636" s="31">
        <f t="shared" si="8"/>
        <v>-0.004320559463</v>
      </c>
      <c r="P636" s="32">
        <f t="shared" si="9"/>
        <v>0.9173951055</v>
      </c>
      <c r="Q636" s="33">
        <f t="shared" si="10"/>
        <v>0.005399012138</v>
      </c>
      <c r="R636" s="1"/>
      <c r="S636" s="16">
        <v>0.9173951008362842</v>
      </c>
      <c r="T636" s="16">
        <v>0.9227941176470589</v>
      </c>
      <c r="U636" s="16">
        <v>0.003044828130783661</v>
      </c>
      <c r="V636" s="16">
        <v>0.0028916220783715696</v>
      </c>
      <c r="W636" s="1"/>
      <c r="X636" s="1"/>
      <c r="Y636" s="19"/>
      <c r="Z636" s="19"/>
      <c r="AA636" s="19"/>
      <c r="AB636" s="1"/>
      <c r="AC636" s="21" t="s">
        <v>167</v>
      </c>
      <c r="AD636" s="21">
        <v>81.0</v>
      </c>
      <c r="AE636" s="21">
        <v>38.0</v>
      </c>
      <c r="AF636" s="26">
        <v>0.767441860465116</v>
      </c>
      <c r="AG636" s="27">
        <v>0.839285714285714</v>
      </c>
      <c r="AH636" s="36">
        <v>0.825834542815675</v>
      </c>
      <c r="AI636" s="1"/>
      <c r="AJ636" s="1"/>
      <c r="AK636" s="1"/>
      <c r="AL636" s="1"/>
      <c r="AM636" s="1"/>
      <c r="AN636" s="1"/>
      <c r="AO636" s="1">
        <v>8.0</v>
      </c>
      <c r="AP636" s="16">
        <f>16.85%</f>
        <v>0.1685</v>
      </c>
      <c r="AQ636" s="1">
        <v>0.9021314</v>
      </c>
      <c r="AR636" s="1">
        <v>0.0196623</v>
      </c>
      <c r="AS636" s="26">
        <v>0.763934426229508</v>
      </c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21" t="s">
        <v>167</v>
      </c>
      <c r="BF636" s="21">
        <v>81.0</v>
      </c>
      <c r="BG636" s="21">
        <v>38.0</v>
      </c>
      <c r="BH636" s="26">
        <v>0.767441860465116</v>
      </c>
      <c r="BI636" s="27">
        <v>0.839285714285714</v>
      </c>
      <c r="BJ636" s="30">
        <f t="shared" si="11"/>
        <v>0.8271678816</v>
      </c>
      <c r="BK636" s="36">
        <v>0.825834542815675</v>
      </c>
      <c r="BL636" s="31">
        <f t="shared" si="12"/>
        <v>-0.001333338772</v>
      </c>
      <c r="BM636" s="1"/>
      <c r="BN636" s="31">
        <v>0.00304482813078366</v>
      </c>
      <c r="BO636" s="1"/>
      <c r="BP636" s="1"/>
      <c r="BQ636" s="1">
        <f t="shared" si="15"/>
        <v>635</v>
      </c>
      <c r="BR636" s="1">
        <f t="shared" si="13"/>
        <v>0.7829839704</v>
      </c>
      <c r="BS636" s="1">
        <v>0.8144329896907216</v>
      </c>
      <c r="BT636" s="1">
        <v>0.8256410256410256</v>
      </c>
      <c r="BU636" s="1">
        <v>0.821917808219178</v>
      </c>
      <c r="BV636" s="1"/>
      <c r="BW636" s="1"/>
    </row>
    <row r="637" ht="12.0" customHeight="1">
      <c r="A637" s="39"/>
      <c r="B637" s="39"/>
      <c r="C637" s="3" t="s">
        <v>824</v>
      </c>
      <c r="D637" s="3">
        <v>907.0</v>
      </c>
      <c r="E637" s="24">
        <v>120.0</v>
      </c>
      <c r="F637" s="25">
        <v>22.0</v>
      </c>
      <c r="G637" s="24">
        <v>455.0</v>
      </c>
      <c r="H637" s="25">
        <v>53.0</v>
      </c>
      <c r="I637" s="26">
        <f t="shared" si="2"/>
        <v>0.8450704225</v>
      </c>
      <c r="J637" s="27">
        <f t="shared" si="3"/>
        <v>0.8956692913</v>
      </c>
      <c r="K637" s="28">
        <f t="shared" si="4"/>
        <v>0.8846153846</v>
      </c>
      <c r="L637" s="29">
        <f t="shared" si="5"/>
        <v>0.2661538462</v>
      </c>
      <c r="M637" s="10">
        <f t="shared" si="6"/>
        <v>3.577464789</v>
      </c>
      <c r="N637" s="30">
        <f t="shared" si="7"/>
        <v>0.8865557074</v>
      </c>
      <c r="O637" s="31">
        <f t="shared" si="8"/>
        <v>-0.001940322785</v>
      </c>
      <c r="P637" s="32">
        <f t="shared" si="9"/>
        <v>0.8932621112</v>
      </c>
      <c r="Q637" s="33">
        <f t="shared" si="10"/>
        <v>0.002407180111</v>
      </c>
      <c r="R637" s="1"/>
      <c r="S637" s="16">
        <v>0.8932621069005509</v>
      </c>
      <c r="T637" s="16">
        <v>0.8956692913385826</v>
      </c>
      <c r="U637" s="16">
        <v>0.0030666240427902336</v>
      </c>
      <c r="V637" s="16">
        <v>0.0028933182106688493</v>
      </c>
      <c r="W637" s="1"/>
      <c r="X637" s="1"/>
      <c r="Y637" s="19"/>
      <c r="Z637" s="19"/>
      <c r="AA637" s="19"/>
      <c r="AB637" s="1"/>
      <c r="AC637" s="21" t="s">
        <v>735</v>
      </c>
      <c r="AD637" s="21">
        <v>769.0</v>
      </c>
      <c r="AE637" s="21">
        <v>38.0</v>
      </c>
      <c r="AF637" s="26">
        <v>0.768421052631579</v>
      </c>
      <c r="AG637" s="27">
        <v>0.868203309692671</v>
      </c>
      <c r="AH637" s="36">
        <v>0.858129649309245</v>
      </c>
      <c r="AI637" s="1"/>
      <c r="AJ637" s="1"/>
      <c r="AK637" s="1"/>
      <c r="AL637" s="1"/>
      <c r="AM637" s="1"/>
      <c r="AN637" s="1"/>
      <c r="AO637" s="1">
        <v>11.0</v>
      </c>
      <c r="AP637" s="16">
        <f>23.376666666%</f>
        <v>0.2337666667</v>
      </c>
      <c r="AQ637" s="1">
        <v>0.9365345</v>
      </c>
      <c r="AR637" s="1">
        <v>0.0128751</v>
      </c>
      <c r="AS637" s="26">
        <v>0.764705882352941</v>
      </c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21" t="s">
        <v>735</v>
      </c>
      <c r="BF637" s="21">
        <v>769.0</v>
      </c>
      <c r="BG637" s="21">
        <v>38.0</v>
      </c>
      <c r="BH637" s="26">
        <v>0.768421052631579</v>
      </c>
      <c r="BI637" s="27">
        <v>0.868203309692671</v>
      </c>
      <c r="BJ637" s="30">
        <f t="shared" si="11"/>
        <v>0.851069271</v>
      </c>
      <c r="BK637" s="36">
        <v>0.858129649309245</v>
      </c>
      <c r="BL637" s="31">
        <f t="shared" si="12"/>
        <v>0.007060378303</v>
      </c>
      <c r="BM637" s="1"/>
      <c r="BN637" s="31">
        <v>0.00306662404279012</v>
      </c>
      <c r="BO637" s="1"/>
      <c r="BP637" s="1"/>
      <c r="BQ637" s="1">
        <f t="shared" si="15"/>
        <v>636</v>
      </c>
      <c r="BR637" s="1">
        <f t="shared" si="13"/>
        <v>0.784217016</v>
      </c>
      <c r="BS637" s="1">
        <v>0.6630434782608695</v>
      </c>
      <c r="BT637" s="1">
        <v>0.8745519713261649</v>
      </c>
      <c r="BU637" s="1">
        <v>0.8221024258760108</v>
      </c>
      <c r="BV637" s="1"/>
      <c r="BW637" s="1"/>
    </row>
    <row r="638" ht="12.0" customHeight="1">
      <c r="A638" s="39"/>
      <c r="B638" s="39"/>
      <c r="C638" s="3" t="s">
        <v>825</v>
      </c>
      <c r="D638" s="3">
        <v>908.0</v>
      </c>
      <c r="E638" s="24">
        <v>112.0</v>
      </c>
      <c r="F638" s="25">
        <v>23.0</v>
      </c>
      <c r="G638" s="24">
        <v>364.0</v>
      </c>
      <c r="H638" s="25">
        <v>37.0</v>
      </c>
      <c r="I638" s="26">
        <f t="shared" si="2"/>
        <v>0.8296296296</v>
      </c>
      <c r="J638" s="27">
        <f t="shared" si="3"/>
        <v>0.9077306733</v>
      </c>
      <c r="K638" s="28">
        <f t="shared" si="4"/>
        <v>0.8880597015</v>
      </c>
      <c r="L638" s="29">
        <f t="shared" si="5"/>
        <v>0.2779850746</v>
      </c>
      <c r="M638" s="10">
        <f t="shared" si="6"/>
        <v>2.97037037</v>
      </c>
      <c r="N638" s="30">
        <f t="shared" si="7"/>
        <v>0.8935355311</v>
      </c>
      <c r="O638" s="31">
        <f t="shared" si="8"/>
        <v>-0.005475829609</v>
      </c>
      <c r="P638" s="32">
        <f t="shared" si="9"/>
        <v>0.9009624673</v>
      </c>
      <c r="Q638" s="33">
        <f t="shared" si="10"/>
        <v>0.006768206013</v>
      </c>
      <c r="R638" s="1"/>
      <c r="S638" s="16">
        <v>0.9009624631482006</v>
      </c>
      <c r="T638" s="16">
        <v>0.9077306733167082</v>
      </c>
      <c r="U638" s="16">
        <v>0.0031290902991285563</v>
      </c>
      <c r="V638" s="16">
        <v>0.0028963222337336503</v>
      </c>
      <c r="W638" s="1"/>
      <c r="X638" s="1"/>
      <c r="Y638" s="19"/>
      <c r="Z638" s="19"/>
      <c r="AA638" s="19"/>
      <c r="AB638" s="1"/>
      <c r="AC638" s="21" t="s">
        <v>826</v>
      </c>
      <c r="AD638" s="21">
        <v>938.0</v>
      </c>
      <c r="AE638" s="21">
        <v>38.0</v>
      </c>
      <c r="AF638" s="26">
        <v>0.768518518518518</v>
      </c>
      <c r="AG638" s="27">
        <v>0.797701149425287</v>
      </c>
      <c r="AH638" s="36">
        <v>0.791896869244936</v>
      </c>
      <c r="AI638" s="1"/>
      <c r="AJ638" s="1"/>
      <c r="AK638" s="1"/>
      <c r="AL638" s="1"/>
      <c r="AM638" s="1"/>
      <c r="AN638" s="1"/>
      <c r="AO638" s="1">
        <v>12.0</v>
      </c>
      <c r="AP638" s="16">
        <f>25.18%</f>
        <v>0.2518</v>
      </c>
      <c r="AQ638" s="1">
        <v>0.8973886</v>
      </c>
      <c r="AR638" s="1">
        <v>0.02544337</v>
      </c>
      <c r="AS638" s="26">
        <v>0.765765765765766</v>
      </c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21" t="s">
        <v>826</v>
      </c>
      <c r="BF638" s="21">
        <v>938.0</v>
      </c>
      <c r="BG638" s="21">
        <v>38.0</v>
      </c>
      <c r="BH638" s="26">
        <v>0.768518518518518</v>
      </c>
      <c r="BI638" s="27">
        <v>0.797701149425287</v>
      </c>
      <c r="BJ638" s="30">
        <f t="shared" si="11"/>
        <v>0.7932091401</v>
      </c>
      <c r="BK638" s="36">
        <v>0.791896869244936</v>
      </c>
      <c r="BL638" s="31">
        <f t="shared" si="12"/>
        <v>-0.001312270823</v>
      </c>
      <c r="BM638" s="1"/>
      <c r="BN638" s="31">
        <v>0.00312909029912856</v>
      </c>
      <c r="BO638" s="1"/>
      <c r="BP638" s="1"/>
      <c r="BQ638" s="1">
        <f t="shared" si="15"/>
        <v>637</v>
      </c>
      <c r="BR638" s="1">
        <f t="shared" si="13"/>
        <v>0.7854500617</v>
      </c>
      <c r="BS638" s="1">
        <v>0.7708333333333334</v>
      </c>
      <c r="BT638" s="1">
        <v>0.8358381502890173</v>
      </c>
      <c r="BU638" s="1">
        <v>0.8240302743614002</v>
      </c>
      <c r="BV638" s="1"/>
      <c r="BW638" s="1"/>
    </row>
    <row r="639" ht="12.0" customHeight="1">
      <c r="A639" s="39"/>
      <c r="B639" s="39"/>
      <c r="C639" s="3" t="s">
        <v>827</v>
      </c>
      <c r="D639" s="3">
        <v>909.0</v>
      </c>
      <c r="E639" s="24">
        <v>150.0</v>
      </c>
      <c r="F639" s="25">
        <v>24.0</v>
      </c>
      <c r="G639" s="24">
        <v>393.0</v>
      </c>
      <c r="H639" s="25">
        <v>39.0</v>
      </c>
      <c r="I639" s="26">
        <f t="shared" si="2"/>
        <v>0.8620689655</v>
      </c>
      <c r="J639" s="27">
        <f t="shared" si="3"/>
        <v>0.9097222222</v>
      </c>
      <c r="K639" s="28">
        <f t="shared" si="4"/>
        <v>0.896039604</v>
      </c>
      <c r="L639" s="29">
        <f t="shared" si="5"/>
        <v>0.3118811881</v>
      </c>
      <c r="M639" s="10">
        <f t="shared" si="6"/>
        <v>2.482758621</v>
      </c>
      <c r="N639" s="30">
        <f t="shared" si="7"/>
        <v>0.9009959126</v>
      </c>
      <c r="O639" s="31">
        <f t="shared" si="8"/>
        <v>-0.004956308672</v>
      </c>
      <c r="P639" s="32">
        <f t="shared" si="9"/>
        <v>0.9035481264</v>
      </c>
      <c r="Q639" s="33">
        <f t="shared" si="10"/>
        <v>0.006174095854</v>
      </c>
      <c r="R639" s="1"/>
      <c r="S639" s="16">
        <v>0.9035481218463516</v>
      </c>
      <c r="T639" s="16">
        <v>0.9097222222222222</v>
      </c>
      <c r="U639" s="16">
        <v>0.003178447971583398</v>
      </c>
      <c r="V639" s="16">
        <v>0.00290624301009057</v>
      </c>
      <c r="W639" s="1"/>
      <c r="X639" s="1"/>
      <c r="Y639" s="19"/>
      <c r="Z639" s="19"/>
      <c r="AA639" s="19"/>
      <c r="AB639" s="1"/>
      <c r="AC639" s="21" t="s">
        <v>224</v>
      </c>
      <c r="AD639" s="21">
        <v>117.0</v>
      </c>
      <c r="AE639" s="21">
        <v>38.0</v>
      </c>
      <c r="AF639" s="26">
        <v>0.768707482993197</v>
      </c>
      <c r="AG639" s="27">
        <v>0.855864811133201</v>
      </c>
      <c r="AH639" s="36">
        <v>0.836153846153846</v>
      </c>
      <c r="AI639" s="1"/>
      <c r="AJ639" s="1"/>
      <c r="AK639" s="1"/>
      <c r="AL639" s="1"/>
      <c r="AM639" s="1"/>
      <c r="AN639" s="1"/>
      <c r="AO639" s="1">
        <v>13.0</v>
      </c>
      <c r="AP639" s="16">
        <f t="shared" ref="AP639:AP640" si="62">0.01+(2*AO639)/100</f>
        <v>0.27</v>
      </c>
      <c r="AQ639" s="1">
        <v>0.90695238</v>
      </c>
      <c r="AR639" s="1">
        <v>0.0228222</v>
      </c>
      <c r="AS639" s="26">
        <v>0.767441860465116</v>
      </c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21" t="s">
        <v>224</v>
      </c>
      <c r="BF639" s="21">
        <v>117.0</v>
      </c>
      <c r="BG639" s="21">
        <v>38.0</v>
      </c>
      <c r="BH639" s="26">
        <v>0.768707482993197</v>
      </c>
      <c r="BI639" s="27">
        <v>0.855864811133201</v>
      </c>
      <c r="BJ639" s="30">
        <f t="shared" si="11"/>
        <v>0.8409868563</v>
      </c>
      <c r="BK639" s="36">
        <v>0.836153846153846</v>
      </c>
      <c r="BL639" s="31">
        <f t="shared" si="12"/>
        <v>-0.004833010145</v>
      </c>
      <c r="BM639" s="1"/>
      <c r="BN639" s="31">
        <v>0.00317844797158329</v>
      </c>
      <c r="BO639" s="1"/>
      <c r="BP639" s="1"/>
      <c r="BQ639" s="1">
        <f t="shared" si="15"/>
        <v>638</v>
      </c>
      <c r="BR639" s="1">
        <f t="shared" si="13"/>
        <v>0.7866831073</v>
      </c>
      <c r="BS639" s="1">
        <v>0.7657657657657657</v>
      </c>
      <c r="BT639" s="1">
        <v>0.8449367088607594</v>
      </c>
      <c r="BU639" s="1">
        <v>0.8243559718969555</v>
      </c>
      <c r="BV639" s="1"/>
      <c r="BW639" s="1"/>
    </row>
    <row r="640" ht="12.0" customHeight="1">
      <c r="A640" s="39"/>
      <c r="B640" s="39"/>
      <c r="C640" s="3" t="s">
        <v>828</v>
      </c>
      <c r="D640" s="3">
        <v>910.0</v>
      </c>
      <c r="E640" s="24">
        <v>60.0</v>
      </c>
      <c r="F640" s="25">
        <v>11.0</v>
      </c>
      <c r="G640" s="24">
        <v>305.0</v>
      </c>
      <c r="H640" s="25">
        <v>17.0</v>
      </c>
      <c r="I640" s="26">
        <f t="shared" si="2"/>
        <v>0.8450704225</v>
      </c>
      <c r="J640" s="27">
        <f t="shared" si="3"/>
        <v>0.9472049689</v>
      </c>
      <c r="K640" s="28">
        <f t="shared" si="4"/>
        <v>0.9287531807</v>
      </c>
      <c r="L640" s="29">
        <f t="shared" si="5"/>
        <v>0.1959287532</v>
      </c>
      <c r="M640" s="10">
        <f t="shared" si="6"/>
        <v>4.535211268</v>
      </c>
      <c r="N640" s="30">
        <f t="shared" si="7"/>
        <v>0.928096367</v>
      </c>
      <c r="O640" s="31">
        <f t="shared" si="8"/>
        <v>0.0006568136928</v>
      </c>
      <c r="P640" s="32">
        <f t="shared" si="9"/>
        <v>0.9480198173</v>
      </c>
      <c r="Q640" s="33">
        <f t="shared" si="10"/>
        <v>-0.0008148483695</v>
      </c>
      <c r="R640" s="1"/>
      <c r="S640" s="16">
        <v>0.9480198129861651</v>
      </c>
      <c r="T640" s="16">
        <v>0.9472049689440993</v>
      </c>
      <c r="U640" s="16">
        <v>0.0032202013043686195</v>
      </c>
      <c r="V640" s="16">
        <v>0.002957529670195913</v>
      </c>
      <c r="W640" s="1"/>
      <c r="X640" s="1"/>
      <c r="Y640" s="19"/>
      <c r="Z640" s="19"/>
      <c r="AA640" s="19"/>
      <c r="AB640" s="1"/>
      <c r="AC640" s="21" t="s">
        <v>829</v>
      </c>
      <c r="AD640" s="21">
        <v>943.0</v>
      </c>
      <c r="AE640" s="21">
        <v>38.0</v>
      </c>
      <c r="AF640" s="26">
        <v>0.769230769230769</v>
      </c>
      <c r="AG640" s="27">
        <v>0.859649122807017</v>
      </c>
      <c r="AH640" s="36">
        <v>0.836601307189543</v>
      </c>
      <c r="AI640" s="1"/>
      <c r="AJ640" s="1"/>
      <c r="AK640" s="1"/>
      <c r="AL640" s="1"/>
      <c r="AM640" s="1"/>
      <c r="AN640" s="1"/>
      <c r="AO640" s="1">
        <v>14.0</v>
      </c>
      <c r="AP640" s="16">
        <f t="shared" si="62"/>
        <v>0.29</v>
      </c>
      <c r="AQ640" s="1">
        <v>0.94231821</v>
      </c>
      <c r="AR640" s="1">
        <v>0.012782237</v>
      </c>
      <c r="AS640" s="26">
        <v>0.767441860465116</v>
      </c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21" t="s">
        <v>829</v>
      </c>
      <c r="BF640" s="21">
        <v>943.0</v>
      </c>
      <c r="BG640" s="21">
        <v>38.0</v>
      </c>
      <c r="BH640" s="26">
        <v>0.769230769230769</v>
      </c>
      <c r="BI640" s="27">
        <v>0.859649122807017</v>
      </c>
      <c r="BJ640" s="30">
        <f t="shared" si="11"/>
        <v>0.8441780844</v>
      </c>
      <c r="BK640" s="36">
        <v>0.836601307189543</v>
      </c>
      <c r="BL640" s="31">
        <f t="shared" si="12"/>
        <v>-0.007576777175</v>
      </c>
      <c r="BM640" s="1"/>
      <c r="BN640" s="31">
        <v>0.00322020130436862</v>
      </c>
      <c r="BO640" s="1"/>
      <c r="BP640" s="1"/>
      <c r="BQ640" s="1">
        <f t="shared" si="15"/>
        <v>639</v>
      </c>
      <c r="BR640" s="1">
        <f t="shared" si="13"/>
        <v>0.7879161529</v>
      </c>
      <c r="BS640" s="1">
        <v>0.7509433962264151</v>
      </c>
      <c r="BT640" s="1">
        <v>0.844</v>
      </c>
      <c r="BU640" s="1">
        <v>0.824505928853755</v>
      </c>
      <c r="BV640" s="1"/>
      <c r="BW640" s="1"/>
    </row>
    <row r="641" ht="12.0" customHeight="1">
      <c r="A641" s="39"/>
      <c r="B641" s="39"/>
      <c r="C641" s="3" t="s">
        <v>715</v>
      </c>
      <c r="D641" s="3">
        <v>914.0</v>
      </c>
      <c r="E641" s="24">
        <v>179.0</v>
      </c>
      <c r="F641" s="25">
        <v>79.0</v>
      </c>
      <c r="G641" s="24">
        <v>1993.0</v>
      </c>
      <c r="H641" s="25">
        <v>538.0</v>
      </c>
      <c r="I641" s="26">
        <f t="shared" si="2"/>
        <v>0.6937984496</v>
      </c>
      <c r="J641" s="27">
        <f t="shared" si="3"/>
        <v>0.7874357961</v>
      </c>
      <c r="K641" s="28">
        <f t="shared" si="4"/>
        <v>0.778773754</v>
      </c>
      <c r="L641" s="29">
        <f t="shared" si="5"/>
        <v>0.2570813912</v>
      </c>
      <c r="M641" s="10">
        <f t="shared" si="6"/>
        <v>9.810077519</v>
      </c>
      <c r="N641" s="30">
        <f t="shared" si="7"/>
        <v>0.7726553034</v>
      </c>
      <c r="O641" s="31">
        <f t="shared" si="8"/>
        <v>0.006118450624</v>
      </c>
      <c r="P641" s="32">
        <f t="shared" si="9"/>
        <v>0.7947597462</v>
      </c>
      <c r="Q641" s="33">
        <f t="shared" si="10"/>
        <v>-0.007323950101</v>
      </c>
      <c r="R641" s="1"/>
      <c r="S641" s="16">
        <v>0.7947597434147756</v>
      </c>
      <c r="T641" s="16">
        <v>0.7874357961280126</v>
      </c>
      <c r="U641" s="16">
        <v>0.0032517845207784557</v>
      </c>
      <c r="V641" s="16">
        <v>0.003045206189307814</v>
      </c>
      <c r="W641" s="1"/>
      <c r="X641" s="1"/>
      <c r="Y641" s="19"/>
      <c r="Z641" s="19"/>
      <c r="AA641" s="19"/>
      <c r="AB641" s="1"/>
      <c r="AC641" s="21" t="s">
        <v>675</v>
      </c>
      <c r="AD641" s="21">
        <v>666.0</v>
      </c>
      <c r="AE641" s="21">
        <v>38.0</v>
      </c>
      <c r="AF641" s="26">
        <v>0.76984126984127</v>
      </c>
      <c r="AG641" s="27">
        <v>0.822140221402214</v>
      </c>
      <c r="AH641" s="36">
        <v>0.817690749493585</v>
      </c>
      <c r="AI641" s="1"/>
      <c r="AJ641" s="1"/>
      <c r="AK641" s="1"/>
      <c r="AL641" s="1"/>
      <c r="AM641" s="1"/>
      <c r="AN641" s="1"/>
      <c r="AO641" s="1">
        <v>15.0</v>
      </c>
      <c r="AP641" s="16">
        <f>30.89%</f>
        <v>0.3089</v>
      </c>
      <c r="AQ641" s="1">
        <v>0.8950400233</v>
      </c>
      <c r="AR641" s="1">
        <v>0.034430488</v>
      </c>
      <c r="AS641" s="26">
        <v>0.768421052631579</v>
      </c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21" t="s">
        <v>675</v>
      </c>
      <c r="BF641" s="21">
        <v>666.0</v>
      </c>
      <c r="BG641" s="21">
        <v>38.0</v>
      </c>
      <c r="BH641" s="26">
        <v>0.76984126984127</v>
      </c>
      <c r="BI641" s="27">
        <v>0.822140221402214</v>
      </c>
      <c r="BJ641" s="30">
        <f t="shared" si="11"/>
        <v>0.8134954308</v>
      </c>
      <c r="BK641" s="36">
        <v>0.817690749493585</v>
      </c>
      <c r="BL641" s="31">
        <f t="shared" si="12"/>
        <v>0.004195318701</v>
      </c>
      <c r="BM641" s="1"/>
      <c r="BN641" s="31">
        <v>0.00325178452077846</v>
      </c>
      <c r="BO641" s="1"/>
      <c r="BP641" s="1"/>
      <c r="BQ641" s="1">
        <f t="shared" si="15"/>
        <v>640</v>
      </c>
      <c r="BR641" s="1">
        <f t="shared" si="13"/>
        <v>0.7891491985</v>
      </c>
      <c r="BS641" s="1">
        <v>0.4166666666666667</v>
      </c>
      <c r="BT641" s="1">
        <v>0.8970588235294118</v>
      </c>
      <c r="BU641" s="1">
        <v>0.825</v>
      </c>
      <c r="BV641" s="1"/>
      <c r="BW641" s="1"/>
    </row>
    <row r="642" ht="12.0" customHeight="1">
      <c r="A642" s="39"/>
      <c r="B642" s="39"/>
      <c r="C642" s="3" t="s">
        <v>673</v>
      </c>
      <c r="D642" s="3">
        <v>918.0</v>
      </c>
      <c r="E642" s="24">
        <v>267.0</v>
      </c>
      <c r="F642" s="25">
        <v>134.0</v>
      </c>
      <c r="G642" s="24">
        <v>2003.0</v>
      </c>
      <c r="H642" s="25">
        <v>559.0</v>
      </c>
      <c r="I642" s="26">
        <f t="shared" si="2"/>
        <v>0.6658354115</v>
      </c>
      <c r="J642" s="27">
        <f t="shared" si="3"/>
        <v>0.7818110851</v>
      </c>
      <c r="K642" s="28">
        <f t="shared" si="4"/>
        <v>0.7661154236</v>
      </c>
      <c r="L642" s="29">
        <f t="shared" si="5"/>
        <v>0.2787715154</v>
      </c>
      <c r="M642" s="10">
        <f t="shared" si="6"/>
        <v>6.389027431</v>
      </c>
      <c r="N642" s="30">
        <f t="shared" si="7"/>
        <v>0.7639099631</v>
      </c>
      <c r="O642" s="31">
        <f t="shared" si="8"/>
        <v>0.002205460415</v>
      </c>
      <c r="P642" s="32">
        <f t="shared" si="9"/>
        <v>0.7844340479</v>
      </c>
      <c r="Q642" s="33">
        <f t="shared" si="10"/>
        <v>-0.002622962839</v>
      </c>
      <c r="R642" s="1"/>
      <c r="S642" s="16">
        <v>0.7844340453530511</v>
      </c>
      <c r="T642" s="16">
        <v>0.7818110850897736</v>
      </c>
      <c r="U642" s="16">
        <v>0.0032801194183372795</v>
      </c>
      <c r="V642" s="16">
        <v>0.003045821071044119</v>
      </c>
      <c r="W642" s="1"/>
      <c r="X642" s="1"/>
      <c r="Y642" s="19"/>
      <c r="Z642" s="19"/>
      <c r="AA642" s="19"/>
      <c r="AB642" s="1"/>
      <c r="AC642" s="21" t="s">
        <v>206</v>
      </c>
      <c r="AD642" s="21">
        <v>105.0</v>
      </c>
      <c r="AE642" s="21">
        <v>38.0</v>
      </c>
      <c r="AF642" s="26">
        <v>0.770731707317073</v>
      </c>
      <c r="AG642" s="27">
        <v>0.892586989409985</v>
      </c>
      <c r="AH642" s="36">
        <v>0.863741339491917</v>
      </c>
      <c r="AI642" s="1"/>
      <c r="AJ642" s="1"/>
      <c r="AK642" s="1"/>
      <c r="AL642" s="1"/>
      <c r="AM642" s="1"/>
      <c r="AN642" s="1"/>
      <c r="AO642" s="1">
        <v>16.0</v>
      </c>
      <c r="AP642" s="16">
        <f t="shared" ref="AP642:AP644" si="63">0.01+(2*AO642)/100</f>
        <v>0.33</v>
      </c>
      <c r="AQ642" s="1">
        <v>0.85642864</v>
      </c>
      <c r="AR642" s="1">
        <v>0.051511264</v>
      </c>
      <c r="AS642" s="26">
        <v>0.768518518518518</v>
      </c>
      <c r="AT642" s="26">
        <v>0.78</v>
      </c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21" t="s">
        <v>206</v>
      </c>
      <c r="BF642" s="21">
        <v>105.0</v>
      </c>
      <c r="BG642" s="21">
        <v>38.0</v>
      </c>
      <c r="BH642" s="26">
        <v>0.770731707317073</v>
      </c>
      <c r="BI642" s="27">
        <v>0.892586989409985</v>
      </c>
      <c r="BJ642" s="30">
        <f t="shared" si="11"/>
        <v>0.8714466572</v>
      </c>
      <c r="BK642" s="36">
        <v>0.863741339491917</v>
      </c>
      <c r="BL642" s="31">
        <f t="shared" si="12"/>
        <v>-0.007705317691</v>
      </c>
      <c r="BM642" s="1"/>
      <c r="BN642" s="31">
        <v>0.00328011941833728</v>
      </c>
      <c r="BO642" s="1"/>
      <c r="BP642" s="1"/>
      <c r="BQ642" s="1">
        <f t="shared" si="15"/>
        <v>641</v>
      </c>
      <c r="BR642" s="1">
        <f t="shared" si="13"/>
        <v>0.7903822441</v>
      </c>
      <c r="BS642" s="1">
        <v>0.6744186046511628</v>
      </c>
      <c r="BT642" s="1">
        <v>0.8352229780801209</v>
      </c>
      <c r="BU642" s="1">
        <v>0.8254080908445706</v>
      </c>
      <c r="BV642" s="1"/>
      <c r="BW642" s="1"/>
    </row>
    <row r="643" ht="12.0" customHeight="1">
      <c r="A643" s="39"/>
      <c r="B643" s="39"/>
      <c r="C643" s="3" t="s">
        <v>811</v>
      </c>
      <c r="D643" s="3">
        <v>921.0</v>
      </c>
      <c r="E643" s="24">
        <v>25.0</v>
      </c>
      <c r="F643" s="25">
        <v>8.0</v>
      </c>
      <c r="G643" s="24">
        <v>190.0</v>
      </c>
      <c r="H643" s="25">
        <v>55.0</v>
      </c>
      <c r="I643" s="26">
        <f t="shared" si="2"/>
        <v>0.7575757576</v>
      </c>
      <c r="J643" s="27">
        <f t="shared" si="3"/>
        <v>0.7755102041</v>
      </c>
      <c r="K643" s="28">
        <f t="shared" si="4"/>
        <v>0.773381295</v>
      </c>
      <c r="L643" s="29">
        <f t="shared" si="5"/>
        <v>0.2877697842</v>
      </c>
      <c r="M643" s="10">
        <f t="shared" si="6"/>
        <v>7.424242424</v>
      </c>
      <c r="N643" s="30">
        <f t="shared" si="7"/>
        <v>0.77306414</v>
      </c>
      <c r="O643" s="31">
        <f t="shared" si="8"/>
        <v>0.00031715499</v>
      </c>
      <c r="P643" s="32">
        <f t="shared" si="9"/>
        <v>0.7758955544</v>
      </c>
      <c r="Q643" s="33">
        <f t="shared" si="10"/>
        <v>-0.0003853503192</v>
      </c>
      <c r="R643" s="1"/>
      <c r="S643" s="16">
        <v>0.7758955509947866</v>
      </c>
      <c r="T643" s="16">
        <v>0.7755102040816326</v>
      </c>
      <c r="U643" s="16">
        <v>0.003291835166753798</v>
      </c>
      <c r="V643" s="16">
        <v>0.0030477486789137753</v>
      </c>
      <c r="W643" s="1"/>
      <c r="X643" s="1"/>
      <c r="Y643" s="19"/>
      <c r="Z643" s="19"/>
      <c r="AA643" s="19"/>
      <c r="AB643" s="1"/>
      <c r="AC643" s="21" t="s">
        <v>830</v>
      </c>
      <c r="AD643" s="21">
        <v>1107.0</v>
      </c>
      <c r="AE643" s="21">
        <v>38.0</v>
      </c>
      <c r="AF643" s="26">
        <v>0.770833333333333</v>
      </c>
      <c r="AG643" s="27">
        <v>0.835838150289017</v>
      </c>
      <c r="AH643" s="36">
        <v>0.8240302743614</v>
      </c>
      <c r="AI643" s="1"/>
      <c r="AJ643" s="1"/>
      <c r="AK643" s="1"/>
      <c r="AL643" s="1"/>
      <c r="AM643" s="1"/>
      <c r="AN643" s="1"/>
      <c r="AO643" s="1">
        <v>17.0</v>
      </c>
      <c r="AP643" s="16">
        <f t="shared" si="63"/>
        <v>0.35</v>
      </c>
      <c r="AQ643" s="1">
        <v>0.88730529</v>
      </c>
      <c r="AR643" s="1">
        <v>0.04029478</v>
      </c>
      <c r="AS643" s="26">
        <v>0.768707482993197</v>
      </c>
      <c r="AT643" s="26">
        <v>0.780254777070064</v>
      </c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21" t="s">
        <v>830</v>
      </c>
      <c r="BF643" s="21">
        <v>1107.0</v>
      </c>
      <c r="BG643" s="21">
        <v>38.0</v>
      </c>
      <c r="BH643" s="26">
        <v>0.770833333333333</v>
      </c>
      <c r="BI643" s="27">
        <v>0.835838150289017</v>
      </c>
      <c r="BJ643" s="30">
        <f t="shared" si="11"/>
        <v>0.8249024852</v>
      </c>
      <c r="BK643" s="36">
        <v>0.8240302743614</v>
      </c>
      <c r="BL643" s="31">
        <f t="shared" si="12"/>
        <v>-0.0008722107919</v>
      </c>
      <c r="BM643" s="1"/>
      <c r="BN643" s="31">
        <v>0.0032918351667538</v>
      </c>
      <c r="BO643" s="1"/>
      <c r="BP643" s="1"/>
      <c r="BQ643" s="1">
        <f t="shared" si="15"/>
        <v>642</v>
      </c>
      <c r="BR643" s="1">
        <f t="shared" si="13"/>
        <v>0.7916152898</v>
      </c>
      <c r="BS643" s="1">
        <v>0.7674418604651163</v>
      </c>
      <c r="BT643" s="1">
        <v>0.8392857142857143</v>
      </c>
      <c r="BU643" s="1">
        <v>0.8258345428156749</v>
      </c>
      <c r="BV643" s="1"/>
      <c r="BW643" s="1"/>
    </row>
    <row r="644" ht="12.0" customHeight="1">
      <c r="A644" s="39"/>
      <c r="B644" s="39"/>
      <c r="C644" s="3" t="s">
        <v>799</v>
      </c>
      <c r="D644" s="3">
        <v>922.0</v>
      </c>
      <c r="E644" s="24">
        <v>47.0</v>
      </c>
      <c r="F644" s="25">
        <v>16.0</v>
      </c>
      <c r="G644" s="24">
        <v>188.0</v>
      </c>
      <c r="H644" s="25">
        <v>44.0</v>
      </c>
      <c r="I644" s="26">
        <f t="shared" si="2"/>
        <v>0.746031746</v>
      </c>
      <c r="J644" s="27">
        <f t="shared" si="3"/>
        <v>0.8103448276</v>
      </c>
      <c r="K644" s="28">
        <f t="shared" si="4"/>
        <v>0.7966101695</v>
      </c>
      <c r="L644" s="29">
        <f t="shared" si="5"/>
        <v>0.3084745763</v>
      </c>
      <c r="M644" s="10">
        <f t="shared" si="6"/>
        <v>3.682539683</v>
      </c>
      <c r="N644" s="30">
        <f t="shared" si="7"/>
        <v>0.7998250992</v>
      </c>
      <c r="O644" s="31">
        <f t="shared" si="8"/>
        <v>-0.003214929683</v>
      </c>
      <c r="P644" s="32">
        <f t="shared" si="9"/>
        <v>0.8064492173</v>
      </c>
      <c r="Q644" s="33">
        <f t="shared" si="10"/>
        <v>0.003895610287</v>
      </c>
      <c r="R644" s="1"/>
      <c r="S644" s="16">
        <v>0.8064492140048221</v>
      </c>
      <c r="T644" s="16">
        <v>0.8103448275862069</v>
      </c>
      <c r="U644" s="16">
        <v>0.003355131421615476</v>
      </c>
      <c r="V644" s="16">
        <v>0.0030578924020172593</v>
      </c>
      <c r="W644" s="1"/>
      <c r="X644" s="1"/>
      <c r="Y644" s="19"/>
      <c r="Z644" s="19"/>
      <c r="AA644" s="19"/>
      <c r="AB644" s="1"/>
      <c r="AC644" s="21" t="s">
        <v>660</v>
      </c>
      <c r="AD644" s="21">
        <v>638.0</v>
      </c>
      <c r="AE644" s="21">
        <v>38.0</v>
      </c>
      <c r="AF644" s="26">
        <v>0.770833333333333</v>
      </c>
      <c r="AG644" s="27">
        <v>0.843971631205674</v>
      </c>
      <c r="AH644" s="36">
        <v>0.836518046709129</v>
      </c>
      <c r="AI644" s="1"/>
      <c r="AJ644" s="1"/>
      <c r="AK644" s="1"/>
      <c r="AL644" s="1"/>
      <c r="AM644" s="1"/>
      <c r="AN644" s="1"/>
      <c r="AO644" s="1">
        <v>18.0</v>
      </c>
      <c r="AP644" s="16">
        <f t="shared" si="63"/>
        <v>0.37</v>
      </c>
      <c r="AQ644" s="1">
        <v>0.8899377043</v>
      </c>
      <c r="AR644" s="1">
        <v>0.04255524</v>
      </c>
      <c r="AS644" s="26">
        <v>0.769230769230769</v>
      </c>
      <c r="AT644" s="26">
        <v>0.781376518218624</v>
      </c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21" t="s">
        <v>660</v>
      </c>
      <c r="BF644" s="21">
        <v>638.0</v>
      </c>
      <c r="BG644" s="21">
        <v>38.0</v>
      </c>
      <c r="BH644" s="26">
        <v>0.770833333333333</v>
      </c>
      <c r="BI644" s="27">
        <v>0.843971631205674</v>
      </c>
      <c r="BJ644" s="30">
        <f t="shared" si="11"/>
        <v>0.8315756674</v>
      </c>
      <c r="BK644" s="36">
        <v>0.836518046709129</v>
      </c>
      <c r="BL644" s="31">
        <f t="shared" si="12"/>
        <v>0.004942379359</v>
      </c>
      <c r="BM644" s="1"/>
      <c r="BN644" s="31">
        <v>0.00335513142161536</v>
      </c>
      <c r="BO644" s="1"/>
      <c r="BP644" s="1"/>
      <c r="BQ644" s="1">
        <f t="shared" si="15"/>
        <v>643</v>
      </c>
      <c r="BR644" s="1">
        <f t="shared" si="13"/>
        <v>0.7928483354</v>
      </c>
      <c r="BS644" s="1">
        <v>0.8391608391608392</v>
      </c>
      <c r="BT644" s="1">
        <v>0.8230647709320695</v>
      </c>
      <c r="BU644" s="1">
        <v>0.8260309278350515</v>
      </c>
      <c r="BV644" s="1"/>
      <c r="BW644" s="1"/>
    </row>
    <row r="645" ht="12.0" customHeight="1">
      <c r="A645" s="39"/>
      <c r="B645" s="39"/>
      <c r="C645" s="3" t="s">
        <v>754</v>
      </c>
      <c r="D645" s="3">
        <v>923.0</v>
      </c>
      <c r="E645" s="24">
        <v>162.0</v>
      </c>
      <c r="F645" s="25">
        <v>65.0</v>
      </c>
      <c r="G645" s="24">
        <v>655.0</v>
      </c>
      <c r="H645" s="25">
        <v>191.0</v>
      </c>
      <c r="I645" s="26">
        <f t="shared" si="2"/>
        <v>0.7136563877</v>
      </c>
      <c r="J645" s="27">
        <f t="shared" si="3"/>
        <v>0.7742316785</v>
      </c>
      <c r="K645" s="28">
        <f t="shared" si="4"/>
        <v>0.761416589</v>
      </c>
      <c r="L645" s="29">
        <f t="shared" si="5"/>
        <v>0.3289841566</v>
      </c>
      <c r="M645" s="10">
        <f t="shared" si="6"/>
        <v>3.726872247</v>
      </c>
      <c r="N645" s="30">
        <f t="shared" si="7"/>
        <v>0.764700098</v>
      </c>
      <c r="O645" s="31">
        <f t="shared" si="8"/>
        <v>-0.003283508993</v>
      </c>
      <c r="P645" s="32">
        <f t="shared" si="9"/>
        <v>0.7702830207</v>
      </c>
      <c r="Q645" s="33">
        <f t="shared" si="10"/>
        <v>0.003948657788</v>
      </c>
      <c r="R645" s="1"/>
      <c r="S645" s="16">
        <v>0.7702830177069553</v>
      </c>
      <c r="T645" s="16">
        <v>0.7742316784869976</v>
      </c>
      <c r="U645" s="16">
        <v>0.0033680373975654154</v>
      </c>
      <c r="V645" s="16">
        <v>0.003080595112496143</v>
      </c>
      <c r="W645" s="1"/>
      <c r="X645" s="1"/>
      <c r="Y645" s="19"/>
      <c r="Z645" s="19"/>
      <c r="AA645" s="19"/>
      <c r="AB645" s="1"/>
      <c r="AC645" s="21" t="s">
        <v>831</v>
      </c>
      <c r="AD645" s="21">
        <v>1120.0</v>
      </c>
      <c r="AE645" s="21">
        <v>38.0</v>
      </c>
      <c r="AF645" s="26">
        <v>0.771739130434783</v>
      </c>
      <c r="AG645" s="27">
        <v>0.716904276985743</v>
      </c>
      <c r="AH645" s="36">
        <v>0.725557461406518</v>
      </c>
      <c r="AI645" s="1"/>
      <c r="AJ645" s="1"/>
      <c r="AK645" s="1"/>
      <c r="AL645" s="1"/>
      <c r="AM645" s="1"/>
      <c r="AN645" s="1"/>
      <c r="AO645" s="1">
        <v>19.0</v>
      </c>
      <c r="AP645" s="16">
        <v>0.3912</v>
      </c>
      <c r="AQ645" s="1">
        <v>0.904854056</v>
      </c>
      <c r="AR645" s="1">
        <v>0.037181676</v>
      </c>
      <c r="AS645" s="26">
        <v>0.76984126984127</v>
      </c>
      <c r="AT645" s="26">
        <v>0.782608695652174</v>
      </c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21" t="s">
        <v>831</v>
      </c>
      <c r="BF645" s="21">
        <v>1120.0</v>
      </c>
      <c r="BG645" s="21">
        <v>38.0</v>
      </c>
      <c r="BH645" s="26">
        <v>0.771739130434783</v>
      </c>
      <c r="BI645" s="27">
        <v>0.716904276985743</v>
      </c>
      <c r="BJ645" s="30">
        <f t="shared" si="11"/>
        <v>0.7274948275</v>
      </c>
      <c r="BK645" s="36">
        <v>0.725557461406518</v>
      </c>
      <c r="BL645" s="31">
        <f t="shared" si="12"/>
        <v>-0.001937366108</v>
      </c>
      <c r="BM645" s="1"/>
      <c r="BN645" s="31">
        <v>0.00336803739756542</v>
      </c>
      <c r="BO645" s="1"/>
      <c r="BP645" s="1"/>
      <c r="BQ645" s="1">
        <f t="shared" si="15"/>
        <v>644</v>
      </c>
      <c r="BR645" s="1">
        <f t="shared" si="13"/>
        <v>0.794081381</v>
      </c>
      <c r="BS645" s="1">
        <v>0.5</v>
      </c>
      <c r="BT645" s="1">
        <v>0.8571428571428571</v>
      </c>
      <c r="BU645" s="1">
        <v>0.8260869565217391</v>
      </c>
      <c r="BV645" s="1"/>
      <c r="BW645" s="1"/>
    </row>
    <row r="646" ht="12.0" customHeight="1">
      <c r="A646" s="39"/>
      <c r="B646" s="39"/>
      <c r="C646" s="3" t="s">
        <v>832</v>
      </c>
      <c r="D646" s="3">
        <v>924.0</v>
      </c>
      <c r="E646" s="24">
        <v>34.0</v>
      </c>
      <c r="F646" s="25">
        <v>8.0</v>
      </c>
      <c r="G646" s="24">
        <v>213.0</v>
      </c>
      <c r="H646" s="25">
        <v>41.0</v>
      </c>
      <c r="I646" s="26">
        <f t="shared" si="2"/>
        <v>0.8095238095</v>
      </c>
      <c r="J646" s="27">
        <f t="shared" si="3"/>
        <v>0.8385826772</v>
      </c>
      <c r="K646" s="28">
        <f t="shared" si="4"/>
        <v>0.8344594595</v>
      </c>
      <c r="L646" s="29">
        <f t="shared" si="5"/>
        <v>0.2533783784</v>
      </c>
      <c r="M646" s="10">
        <f t="shared" si="6"/>
        <v>6.047619048</v>
      </c>
      <c r="N646" s="30">
        <f t="shared" si="7"/>
        <v>0.8338806856</v>
      </c>
      <c r="O646" s="31">
        <f t="shared" si="8"/>
        <v>0.0005787738523</v>
      </c>
      <c r="P646" s="32">
        <f t="shared" si="9"/>
        <v>0.8392946178</v>
      </c>
      <c r="Q646" s="33">
        <f t="shared" si="10"/>
        <v>-0.0007119406571</v>
      </c>
      <c r="R646" s="1"/>
      <c r="S646" s="16">
        <v>0.8392946138851293</v>
      </c>
      <c r="T646" s="16">
        <v>0.8385826771653543</v>
      </c>
      <c r="U646" s="16">
        <v>0.0033942912393080116</v>
      </c>
      <c r="V646" s="16">
        <v>0.003138866125855233</v>
      </c>
      <c r="W646" s="1"/>
      <c r="X646" s="1"/>
      <c r="Y646" s="19"/>
      <c r="Z646" s="19"/>
      <c r="AA646" s="19"/>
      <c r="AB646" s="1"/>
      <c r="AC646" s="21" t="s">
        <v>833</v>
      </c>
      <c r="AD646" s="21">
        <v>1092.0</v>
      </c>
      <c r="AE646" s="21">
        <v>38.0</v>
      </c>
      <c r="AF646" s="26">
        <v>0.771929824561403</v>
      </c>
      <c r="AG646" s="27">
        <v>0.890526315789474</v>
      </c>
      <c r="AH646" s="36">
        <v>0.872435325602141</v>
      </c>
      <c r="AI646" s="1"/>
      <c r="AJ646" s="1"/>
      <c r="AK646" s="1"/>
      <c r="AL646" s="1"/>
      <c r="AM646" s="1"/>
      <c r="AN646" s="1"/>
      <c r="AO646" s="1">
        <v>20.0</v>
      </c>
      <c r="AP646" s="16">
        <v>0.4114</v>
      </c>
      <c r="AQ646" s="1">
        <v>0.8666842228</v>
      </c>
      <c r="AR646" s="1">
        <v>0.05736441</v>
      </c>
      <c r="AS646" s="26">
        <v>0.770731707317073</v>
      </c>
      <c r="AT646" s="26">
        <v>0.782608695652174</v>
      </c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21" t="s">
        <v>833</v>
      </c>
      <c r="BF646" s="21">
        <v>1092.0</v>
      </c>
      <c r="BG646" s="21">
        <v>38.0</v>
      </c>
      <c r="BH646" s="26">
        <v>0.771929824561403</v>
      </c>
      <c r="BI646" s="27">
        <v>0.890526315789474</v>
      </c>
      <c r="BJ646" s="30">
        <f t="shared" si="11"/>
        <v>0.8699439245</v>
      </c>
      <c r="BK646" s="36">
        <v>0.872435325602141</v>
      </c>
      <c r="BL646" s="31">
        <f t="shared" si="12"/>
        <v>0.002491401093</v>
      </c>
      <c r="BM646" s="1"/>
      <c r="BN646" s="31">
        <v>0.0033942912393079</v>
      </c>
      <c r="BO646" s="1"/>
      <c r="BP646" s="1"/>
      <c r="BQ646" s="1">
        <f t="shared" si="15"/>
        <v>645</v>
      </c>
      <c r="BR646" s="1">
        <f t="shared" si="13"/>
        <v>0.7953144266</v>
      </c>
      <c r="BS646" s="1">
        <v>0.8571428571428571</v>
      </c>
      <c r="BT646" s="1">
        <v>0.8160919540229885</v>
      </c>
      <c r="BU646" s="1">
        <v>0.8260869565217391</v>
      </c>
      <c r="BV646" s="1"/>
      <c r="BW646" s="1"/>
    </row>
    <row r="647" ht="12.0" customHeight="1">
      <c r="A647" s="39"/>
      <c r="B647" s="39"/>
      <c r="C647" s="3" t="s">
        <v>834</v>
      </c>
      <c r="D647" s="3">
        <v>925.0</v>
      </c>
      <c r="E647" s="24">
        <v>253.0</v>
      </c>
      <c r="F647" s="25">
        <v>62.0</v>
      </c>
      <c r="G647" s="24">
        <v>928.0</v>
      </c>
      <c r="H647" s="25">
        <v>141.0</v>
      </c>
      <c r="I647" s="26">
        <f t="shared" si="2"/>
        <v>0.8031746032</v>
      </c>
      <c r="J647" s="27">
        <f t="shared" si="3"/>
        <v>0.868101029</v>
      </c>
      <c r="K647" s="28">
        <f t="shared" si="4"/>
        <v>0.8533236994</v>
      </c>
      <c r="L647" s="29">
        <f t="shared" si="5"/>
        <v>0.2846820809</v>
      </c>
      <c r="M647" s="10">
        <f t="shared" si="6"/>
        <v>3.393650794</v>
      </c>
      <c r="N647" s="30">
        <f t="shared" si="7"/>
        <v>0.8567728734</v>
      </c>
      <c r="O647" s="31">
        <f t="shared" si="8"/>
        <v>-0.003449173972</v>
      </c>
      <c r="P647" s="32">
        <f t="shared" si="9"/>
        <v>0.8638646728</v>
      </c>
      <c r="Q647" s="33">
        <f t="shared" si="10"/>
        <v>0.004236356197</v>
      </c>
      <c r="R647" s="1"/>
      <c r="S647" s="16">
        <v>0.8638646689319496</v>
      </c>
      <c r="T647" s="16">
        <v>0.8681010289990645</v>
      </c>
      <c r="U647" s="16">
        <v>0.0034122491339971806</v>
      </c>
      <c r="V647" s="16">
        <v>0.0031399597787298283</v>
      </c>
      <c r="W647" s="1"/>
      <c r="X647" s="1"/>
      <c r="Y647" s="19"/>
      <c r="Z647" s="19"/>
      <c r="AA647" s="19"/>
      <c r="AB647" s="1"/>
      <c r="AC647" s="21" t="s">
        <v>331</v>
      </c>
      <c r="AD647" s="21">
        <v>203.0</v>
      </c>
      <c r="AE647" s="21">
        <v>38.0</v>
      </c>
      <c r="AF647" s="26">
        <v>0.77319587628866</v>
      </c>
      <c r="AG647" s="27">
        <v>0.745192307692308</v>
      </c>
      <c r="AH647" s="36">
        <v>0.754098360655738</v>
      </c>
      <c r="AI647" s="1"/>
      <c r="AJ647" s="1"/>
      <c r="AK647" s="1"/>
      <c r="AL647" s="1"/>
      <c r="AM647" s="1"/>
      <c r="AN647" s="1"/>
      <c r="AO647" s="1">
        <v>21.0</v>
      </c>
      <c r="AP647" s="16">
        <v>0.4305</v>
      </c>
      <c r="AQ647" s="1">
        <v>0.913968</v>
      </c>
      <c r="AR647" s="1">
        <v>0.0349317985</v>
      </c>
      <c r="AS647" s="26">
        <v>0.770833333333333</v>
      </c>
      <c r="AT647" s="26">
        <v>0.784090909090909</v>
      </c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21" t="s">
        <v>331</v>
      </c>
      <c r="BF647" s="21">
        <v>203.0</v>
      </c>
      <c r="BG647" s="21">
        <v>38.0</v>
      </c>
      <c r="BH647" s="26">
        <v>0.77319587628866</v>
      </c>
      <c r="BI647" s="27">
        <v>0.745192307692308</v>
      </c>
      <c r="BJ647" s="30">
        <f t="shared" si="11"/>
        <v>0.7509692704</v>
      </c>
      <c r="BK647" s="36">
        <v>0.754098360655738</v>
      </c>
      <c r="BL647" s="31">
        <f t="shared" si="12"/>
        <v>0.003129090299</v>
      </c>
      <c r="BM647" s="1"/>
      <c r="BN647" s="31">
        <v>0.00341224913399718</v>
      </c>
      <c r="BO647" s="1"/>
      <c r="BP647" s="1"/>
      <c r="BQ647" s="1">
        <f t="shared" si="15"/>
        <v>646</v>
      </c>
      <c r="BR647" s="1">
        <f t="shared" si="13"/>
        <v>0.7965474723</v>
      </c>
      <c r="BS647" s="1">
        <v>0.7323943661971831</v>
      </c>
      <c r="BT647" s="1">
        <v>0.8407360406091371</v>
      </c>
      <c r="BU647" s="1">
        <v>0.8278367803242035</v>
      </c>
      <c r="BV647" s="1"/>
      <c r="BW647" s="1"/>
    </row>
    <row r="648" ht="12.0" customHeight="1">
      <c r="A648" s="39"/>
      <c r="B648" s="39"/>
      <c r="C648" s="3" t="s">
        <v>743</v>
      </c>
      <c r="D648" s="3">
        <v>926.0</v>
      </c>
      <c r="E648" s="24">
        <v>137.0</v>
      </c>
      <c r="F648" s="25">
        <v>56.0</v>
      </c>
      <c r="G648" s="24">
        <v>560.0</v>
      </c>
      <c r="H648" s="25">
        <v>118.0</v>
      </c>
      <c r="I648" s="26">
        <f t="shared" si="2"/>
        <v>0.7098445596</v>
      </c>
      <c r="J648" s="27">
        <f t="shared" si="3"/>
        <v>0.8259587021</v>
      </c>
      <c r="K648" s="28">
        <f t="shared" si="4"/>
        <v>0.8002296211</v>
      </c>
      <c r="L648" s="29">
        <f t="shared" si="5"/>
        <v>0.2927669346</v>
      </c>
      <c r="M648" s="10">
        <f t="shared" si="6"/>
        <v>3.512953368</v>
      </c>
      <c r="N648" s="30">
        <f t="shared" si="7"/>
        <v>0.807150494</v>
      </c>
      <c r="O648" s="31">
        <f t="shared" si="8"/>
        <v>-0.006920872857</v>
      </c>
      <c r="P648" s="32">
        <f t="shared" si="9"/>
        <v>0.8176432452</v>
      </c>
      <c r="Q648" s="33">
        <f t="shared" si="10"/>
        <v>0.008315456829</v>
      </c>
      <c r="R648" s="1"/>
      <c r="S648" s="16">
        <v>0.8176432422786983</v>
      </c>
      <c r="T648" s="16">
        <v>0.8259587020648967</v>
      </c>
      <c r="U648" s="16">
        <v>0.0034226095536189494</v>
      </c>
      <c r="V648" s="16">
        <v>0.003166645660858447</v>
      </c>
      <c r="W648" s="1"/>
      <c r="X648" s="1"/>
      <c r="Y648" s="19"/>
      <c r="Z648" s="19"/>
      <c r="AA648" s="19"/>
      <c r="AB648" s="1"/>
      <c r="AC648" s="21" t="s">
        <v>580</v>
      </c>
      <c r="AD648" s="21">
        <v>569.0</v>
      </c>
      <c r="AE648" s="21">
        <v>38.0</v>
      </c>
      <c r="AF648" s="26">
        <v>0.773333333333333</v>
      </c>
      <c r="AG648" s="27">
        <v>0.959537572254335</v>
      </c>
      <c r="AH648" s="36">
        <v>0.926365795724466</v>
      </c>
      <c r="AI648" s="1"/>
      <c r="AJ648" s="1"/>
      <c r="AK648" s="1"/>
      <c r="AL648" s="1"/>
      <c r="AM648" s="1"/>
      <c r="AN648" s="1"/>
      <c r="AO648" s="1">
        <v>22.0</v>
      </c>
      <c r="AP648" s="16">
        <v>0.4496</v>
      </c>
      <c r="AQ648" s="1">
        <v>0.8645409576</v>
      </c>
      <c r="AR648" s="1">
        <v>0.06107839277</v>
      </c>
      <c r="AS648" s="26">
        <v>0.770833333333333</v>
      </c>
      <c r="AT648" s="26">
        <v>0.784313725490196</v>
      </c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21" t="s">
        <v>580</v>
      </c>
      <c r="BF648" s="21">
        <v>569.0</v>
      </c>
      <c r="BG648" s="21">
        <v>38.0</v>
      </c>
      <c r="BH648" s="26">
        <v>0.773333333333333</v>
      </c>
      <c r="BI648" s="27">
        <v>0.959537572254335</v>
      </c>
      <c r="BJ648" s="30">
        <f t="shared" si="11"/>
        <v>0.9267522131</v>
      </c>
      <c r="BK648" s="36">
        <v>0.926365795724466</v>
      </c>
      <c r="BL648" s="31">
        <f t="shared" si="12"/>
        <v>-0.0003864173298</v>
      </c>
      <c r="BM648" s="1"/>
      <c r="BN648" s="31">
        <v>0.00342260955361895</v>
      </c>
      <c r="BO648" s="1"/>
      <c r="BP648" s="1"/>
      <c r="BQ648" s="1">
        <f t="shared" si="15"/>
        <v>647</v>
      </c>
      <c r="BR648" s="1">
        <f t="shared" si="13"/>
        <v>0.7977805179</v>
      </c>
      <c r="BS648" s="1">
        <v>0.7186147186147186</v>
      </c>
      <c r="BT648" s="1">
        <v>0.8525390625</v>
      </c>
      <c r="BU648" s="1">
        <v>0.8278884462151395</v>
      </c>
      <c r="BV648" s="1"/>
      <c r="BW648" s="1"/>
    </row>
    <row r="649" ht="12.0" customHeight="1">
      <c r="A649" s="39"/>
      <c r="B649" s="39"/>
      <c r="C649" s="3" t="s">
        <v>589</v>
      </c>
      <c r="D649" s="3">
        <v>927.0</v>
      </c>
      <c r="E649" s="24">
        <v>72.0</v>
      </c>
      <c r="F649" s="25">
        <v>44.0</v>
      </c>
      <c r="G649" s="24">
        <v>343.0</v>
      </c>
      <c r="H649" s="25">
        <v>85.0</v>
      </c>
      <c r="I649" s="26">
        <f t="shared" si="2"/>
        <v>0.6206896552</v>
      </c>
      <c r="J649" s="27">
        <f t="shared" si="3"/>
        <v>0.8014018692</v>
      </c>
      <c r="K649" s="28">
        <f t="shared" si="4"/>
        <v>0.7628676471</v>
      </c>
      <c r="L649" s="29">
        <f t="shared" si="5"/>
        <v>0.2886029412</v>
      </c>
      <c r="M649" s="10">
        <f t="shared" si="6"/>
        <v>3.689655172</v>
      </c>
      <c r="N649" s="30">
        <f t="shared" si="7"/>
        <v>0.7746216469</v>
      </c>
      <c r="O649" s="31">
        <f t="shared" si="8"/>
        <v>-0.01175399982</v>
      </c>
      <c r="P649" s="32">
        <f t="shared" si="9"/>
        <v>0.787566899</v>
      </c>
      <c r="Q649" s="33">
        <f t="shared" si="10"/>
        <v>0.01383497016</v>
      </c>
      <c r="R649" s="1"/>
      <c r="S649" s="16">
        <v>0.7875668967850143</v>
      </c>
      <c r="T649" s="16">
        <v>0.8014018691588785</v>
      </c>
      <c r="U649" s="16">
        <v>0.003440674281186218</v>
      </c>
      <c r="V649" s="16">
        <v>0.0031823326402110608</v>
      </c>
      <c r="W649" s="1"/>
      <c r="X649" s="1"/>
      <c r="Y649" s="19"/>
      <c r="Z649" s="19"/>
      <c r="AA649" s="19"/>
      <c r="AB649" s="1"/>
      <c r="AC649" s="21" t="s">
        <v>578</v>
      </c>
      <c r="AD649" s="21">
        <v>567.0</v>
      </c>
      <c r="AE649" s="21">
        <v>38.0</v>
      </c>
      <c r="AF649" s="26">
        <v>0.777777777777778</v>
      </c>
      <c r="AG649" s="27">
        <v>0.818181818181818</v>
      </c>
      <c r="AH649" s="36">
        <v>0.813333333333333</v>
      </c>
      <c r="AI649" s="1"/>
      <c r="AJ649" s="1"/>
      <c r="AK649" s="1"/>
      <c r="AL649" s="1"/>
      <c r="AM649" s="1"/>
      <c r="AN649" s="1"/>
      <c r="AO649" s="1">
        <v>23.0</v>
      </c>
      <c r="AP649" s="16">
        <v>0.4692</v>
      </c>
      <c r="AQ649" s="1">
        <v>0.910124959</v>
      </c>
      <c r="AR649" s="1">
        <v>0.039864059</v>
      </c>
      <c r="AS649" s="26">
        <v>0.771739130434783</v>
      </c>
      <c r="AT649" s="26">
        <v>0.785714285714286</v>
      </c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21" t="s">
        <v>578</v>
      </c>
      <c r="BF649" s="21">
        <v>567.0</v>
      </c>
      <c r="BG649" s="21">
        <v>38.0</v>
      </c>
      <c r="BH649" s="26">
        <v>0.777777777777778</v>
      </c>
      <c r="BI649" s="27">
        <v>0.818181818181818</v>
      </c>
      <c r="BJ649" s="30">
        <f t="shared" si="11"/>
        <v>0.8116108822</v>
      </c>
      <c r="BK649" s="36">
        <v>0.813333333333333</v>
      </c>
      <c r="BL649" s="31">
        <f t="shared" si="12"/>
        <v>0.001722451136</v>
      </c>
      <c r="BM649" s="1"/>
      <c r="BN649" s="31">
        <v>0.00344067428118622</v>
      </c>
      <c r="BO649" s="1"/>
      <c r="BP649" s="1"/>
      <c r="BQ649" s="1">
        <f t="shared" si="15"/>
        <v>648</v>
      </c>
      <c r="BR649" s="1">
        <f t="shared" si="13"/>
        <v>0.7990135635</v>
      </c>
      <c r="BS649" s="1">
        <v>0.8378378378378378</v>
      </c>
      <c r="BT649" s="1">
        <v>0.8256880733944955</v>
      </c>
      <c r="BU649" s="1">
        <v>0.8287671232876712</v>
      </c>
      <c r="BV649" s="1"/>
      <c r="BW649" s="1"/>
    </row>
    <row r="650" ht="12.0" customHeight="1">
      <c r="A650" s="39"/>
      <c r="B650" s="39"/>
      <c r="C650" s="3" t="s">
        <v>696</v>
      </c>
      <c r="D650" s="3">
        <v>928.0</v>
      </c>
      <c r="E650" s="24">
        <v>33.0</v>
      </c>
      <c r="F650" s="25">
        <v>16.0</v>
      </c>
      <c r="G650" s="24">
        <v>146.0</v>
      </c>
      <c r="H650" s="25">
        <v>28.0</v>
      </c>
      <c r="I650" s="26">
        <f t="shared" si="2"/>
        <v>0.6734693878</v>
      </c>
      <c r="J650" s="27">
        <f t="shared" si="3"/>
        <v>0.8390804598</v>
      </c>
      <c r="K650" s="28">
        <f t="shared" si="4"/>
        <v>0.802690583</v>
      </c>
      <c r="L650" s="29">
        <f t="shared" si="5"/>
        <v>0.2735426009</v>
      </c>
      <c r="M650" s="10">
        <f t="shared" si="6"/>
        <v>3.551020408</v>
      </c>
      <c r="N650" s="30">
        <f t="shared" si="7"/>
        <v>0.8130552888</v>
      </c>
      <c r="O650" s="31">
        <f t="shared" si="8"/>
        <v>-0.01036470582</v>
      </c>
      <c r="P650" s="32">
        <f t="shared" si="9"/>
        <v>0.8267319239</v>
      </c>
      <c r="Q650" s="33">
        <f t="shared" si="10"/>
        <v>0.01234853592</v>
      </c>
      <c r="R650" s="1"/>
      <c r="S650" s="16">
        <v>0.8267319212141374</v>
      </c>
      <c r="T650" s="16">
        <v>0.8390804597701149</v>
      </c>
      <c r="U650" s="16">
        <v>0.003446157086559265</v>
      </c>
      <c r="V650" s="16">
        <v>0.003202587997711226</v>
      </c>
      <c r="W650" s="1"/>
      <c r="X650" s="1"/>
      <c r="Y650" s="19"/>
      <c r="Z650" s="19"/>
      <c r="AA650" s="19"/>
      <c r="AB650" s="1"/>
      <c r="AC650" s="21" t="s">
        <v>835</v>
      </c>
      <c r="AD650" s="21">
        <v>940.0</v>
      </c>
      <c r="AE650" s="21">
        <v>38.0</v>
      </c>
      <c r="AF650" s="26">
        <v>0.778125</v>
      </c>
      <c r="AG650" s="27">
        <v>0.830656934306569</v>
      </c>
      <c r="AH650" s="36">
        <v>0.820710059171598</v>
      </c>
      <c r="AI650" s="1"/>
      <c r="AJ650" s="1"/>
      <c r="AK650" s="1"/>
      <c r="AL650" s="1"/>
      <c r="AM650" s="1"/>
      <c r="AN650" s="1"/>
      <c r="AO650" s="1">
        <v>24.0</v>
      </c>
      <c r="AP650" s="16">
        <v>0.490074</v>
      </c>
      <c r="AQ650" s="1">
        <v>0.8887940143</v>
      </c>
      <c r="AR650" s="1">
        <v>0.0541877987</v>
      </c>
      <c r="AS650" s="26">
        <v>0.771929824561403</v>
      </c>
      <c r="AT650" s="26">
        <v>0.785714285714286</v>
      </c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21" t="s">
        <v>835</v>
      </c>
      <c r="BF650" s="21">
        <v>940.0</v>
      </c>
      <c r="BG650" s="21">
        <v>38.0</v>
      </c>
      <c r="BH650" s="26">
        <v>0.778125</v>
      </c>
      <c r="BI650" s="27">
        <v>0.830656934306569</v>
      </c>
      <c r="BJ650" s="30">
        <f t="shared" si="11"/>
        <v>0.8218887428</v>
      </c>
      <c r="BK650" s="36">
        <v>0.820710059171598</v>
      </c>
      <c r="BL650" s="31">
        <f t="shared" si="12"/>
        <v>-0.001178683663</v>
      </c>
      <c r="BM650" s="1"/>
      <c r="BN650" s="31">
        <v>0.00344615708655926</v>
      </c>
      <c r="BO650" s="1"/>
      <c r="BP650" s="1"/>
      <c r="BQ650" s="1">
        <f t="shared" si="15"/>
        <v>649</v>
      </c>
      <c r="BR650" s="1">
        <f t="shared" si="13"/>
        <v>0.8002466091</v>
      </c>
      <c r="BS650" s="1">
        <v>0.734375</v>
      </c>
      <c r="BT650" s="1">
        <v>0.8571428571428571</v>
      </c>
      <c r="BU650" s="1">
        <v>0.8291814946619217</v>
      </c>
      <c r="BV650" s="1"/>
      <c r="BW650" s="1"/>
    </row>
    <row r="651" ht="12.0" customHeight="1">
      <c r="A651" s="39"/>
      <c r="B651" s="39"/>
      <c r="C651" s="3" t="s">
        <v>815</v>
      </c>
      <c r="D651" s="3">
        <v>930.0</v>
      </c>
      <c r="E651" s="24">
        <v>268.0</v>
      </c>
      <c r="F651" s="25">
        <v>85.0</v>
      </c>
      <c r="G651" s="24">
        <v>731.0</v>
      </c>
      <c r="H651" s="25">
        <v>146.0</v>
      </c>
      <c r="I651" s="26">
        <f t="shared" si="2"/>
        <v>0.7592067989</v>
      </c>
      <c r="J651" s="27">
        <f t="shared" si="3"/>
        <v>0.8335233751</v>
      </c>
      <c r="K651" s="28">
        <f t="shared" si="4"/>
        <v>0.812195122</v>
      </c>
      <c r="L651" s="29">
        <f t="shared" si="5"/>
        <v>0.3365853659</v>
      </c>
      <c r="M651" s="10">
        <f t="shared" si="6"/>
        <v>2.484419263</v>
      </c>
      <c r="N651" s="30">
        <f t="shared" si="7"/>
        <v>0.8210770328</v>
      </c>
      <c r="O651" s="31">
        <f t="shared" si="8"/>
        <v>-0.00888191081</v>
      </c>
      <c r="P651" s="32">
        <f t="shared" si="9"/>
        <v>0.8227275067</v>
      </c>
      <c r="Q651" s="33">
        <f t="shared" si="10"/>
        <v>0.01079586842</v>
      </c>
      <c r="R651" s="1"/>
      <c r="S651" s="16">
        <v>0.8227275032971332</v>
      </c>
      <c r="T651" s="16">
        <v>0.8335233751425314</v>
      </c>
      <c r="U651" s="16">
        <v>0.0035127821049317776</v>
      </c>
      <c r="V651" s="16">
        <v>0.003209752331862159</v>
      </c>
      <c r="W651" s="1"/>
      <c r="X651" s="1"/>
      <c r="Y651" s="19"/>
      <c r="Z651" s="19"/>
      <c r="AA651" s="19"/>
      <c r="AB651" s="1"/>
      <c r="AC651" s="21" t="s">
        <v>196</v>
      </c>
      <c r="AD651" s="21">
        <v>99.0</v>
      </c>
      <c r="AE651" s="21">
        <v>38.0</v>
      </c>
      <c r="AF651" s="26">
        <v>0.778350515463918</v>
      </c>
      <c r="AG651" s="27">
        <v>0.797011207970112</v>
      </c>
      <c r="AH651" s="36">
        <v>0.793380140421264</v>
      </c>
      <c r="AI651" s="1"/>
      <c r="AJ651" s="1"/>
      <c r="AK651" s="1"/>
      <c r="AL651" s="1"/>
      <c r="AM651" s="1"/>
      <c r="AN651" s="1"/>
      <c r="AO651" s="1">
        <v>25.0</v>
      </c>
      <c r="AP651" s="16">
        <v>0.5038</v>
      </c>
      <c r="AQ651" s="1">
        <v>0.8959825504</v>
      </c>
      <c r="AR651" s="1">
        <v>0.05083365</v>
      </c>
      <c r="AS651" s="26">
        <v>0.77319587628866</v>
      </c>
      <c r="AT651" s="26">
        <v>0.785714285714286</v>
      </c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21" t="s">
        <v>196</v>
      </c>
      <c r="BF651" s="21">
        <v>99.0</v>
      </c>
      <c r="BG651" s="21">
        <v>38.0</v>
      </c>
      <c r="BH651" s="26">
        <v>0.778350515463918</v>
      </c>
      <c r="BI651" s="27">
        <v>0.797011207970112</v>
      </c>
      <c r="BJ651" s="30">
        <f t="shared" si="11"/>
        <v>0.7943714662</v>
      </c>
      <c r="BK651" s="36">
        <v>0.793380140421264</v>
      </c>
      <c r="BL651" s="31">
        <f t="shared" si="12"/>
        <v>-0.0009913258142</v>
      </c>
      <c r="BM651" s="1"/>
      <c r="BN651" s="31">
        <v>0.00351278210493167</v>
      </c>
      <c r="BO651" s="1"/>
      <c r="BP651" s="1"/>
      <c r="BQ651" s="1">
        <f t="shared" si="15"/>
        <v>650</v>
      </c>
      <c r="BR651" s="1">
        <f t="shared" si="13"/>
        <v>0.8014796547</v>
      </c>
      <c r="BS651" s="1">
        <v>0.7933333333333333</v>
      </c>
      <c r="BT651" s="1">
        <v>0.8394160583941606</v>
      </c>
      <c r="BU651" s="1">
        <v>0.829512893982808</v>
      </c>
      <c r="BV651" s="1"/>
      <c r="BW651" s="1"/>
    </row>
    <row r="652" ht="12.0" customHeight="1">
      <c r="A652" s="39"/>
      <c r="B652" s="39"/>
      <c r="C652" s="3" t="s">
        <v>800</v>
      </c>
      <c r="D652" s="3">
        <v>932.0</v>
      </c>
      <c r="E652" s="24">
        <v>204.0</v>
      </c>
      <c r="F652" s="25">
        <v>69.0</v>
      </c>
      <c r="G652" s="24">
        <v>775.0</v>
      </c>
      <c r="H652" s="25">
        <v>201.0</v>
      </c>
      <c r="I652" s="26">
        <f t="shared" si="2"/>
        <v>0.7472527473</v>
      </c>
      <c r="J652" s="27">
        <f t="shared" si="3"/>
        <v>0.794057377</v>
      </c>
      <c r="K652" s="28">
        <f t="shared" si="4"/>
        <v>0.7838270616</v>
      </c>
      <c r="L652" s="29">
        <f t="shared" si="5"/>
        <v>0.3242594075</v>
      </c>
      <c r="M652" s="10">
        <f t="shared" si="6"/>
        <v>3.575091575</v>
      </c>
      <c r="N652" s="30">
        <f t="shared" si="7"/>
        <v>0.7865870348</v>
      </c>
      <c r="O652" s="31">
        <f t="shared" si="8"/>
        <v>-0.002759973146</v>
      </c>
      <c r="P652" s="32">
        <f t="shared" si="9"/>
        <v>0.7907120887</v>
      </c>
      <c r="Q652" s="33">
        <f t="shared" si="10"/>
        <v>0.003345288317</v>
      </c>
      <c r="R652" s="1"/>
      <c r="S652" s="16">
        <v>0.7907120854260518</v>
      </c>
      <c r="T652" s="16">
        <v>0.7940573770491803</v>
      </c>
      <c r="U652" s="16">
        <v>0.0035389955901914405</v>
      </c>
      <c r="V652" s="16">
        <v>0.003236388532093737</v>
      </c>
      <c r="W652" s="1"/>
      <c r="X652" s="1"/>
      <c r="Y652" s="19"/>
      <c r="Z652" s="19"/>
      <c r="AA652" s="19"/>
      <c r="AB652" s="1"/>
      <c r="AC652" s="21" t="s">
        <v>158</v>
      </c>
      <c r="AD652" s="21">
        <v>71.0</v>
      </c>
      <c r="AE652" s="21">
        <v>38.0</v>
      </c>
      <c r="AF652" s="26">
        <v>0.77859778597786</v>
      </c>
      <c r="AG652" s="27">
        <v>0.811744386873921</v>
      </c>
      <c r="AH652" s="36">
        <v>0.805458362491252</v>
      </c>
      <c r="AI652" s="1"/>
      <c r="AJ652" s="1"/>
      <c r="AK652" s="1"/>
      <c r="AL652" s="1"/>
      <c r="AM652" s="1"/>
      <c r="AN652" s="1"/>
      <c r="AO652" s="1">
        <v>26.0</v>
      </c>
      <c r="AP652" s="16">
        <v>0.5334</v>
      </c>
      <c r="AQ652" s="1">
        <v>0.8816121972</v>
      </c>
      <c r="AR652" s="1">
        <v>0.06314143</v>
      </c>
      <c r="AS652" s="26">
        <v>0.773333333333333</v>
      </c>
      <c r="AT652" s="26">
        <v>0.786259541984733</v>
      </c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21" t="s">
        <v>158</v>
      </c>
      <c r="BF652" s="21">
        <v>71.0</v>
      </c>
      <c r="BG652" s="21">
        <v>38.0</v>
      </c>
      <c r="BH652" s="26">
        <v>0.77859778597786</v>
      </c>
      <c r="BI652" s="27">
        <v>0.811744386873921</v>
      </c>
      <c r="BJ652" s="30">
        <f t="shared" si="11"/>
        <v>0.8064811626</v>
      </c>
      <c r="BK652" s="36">
        <v>0.805458362491252</v>
      </c>
      <c r="BL652" s="31">
        <f t="shared" si="12"/>
        <v>-0.001022800141</v>
      </c>
      <c r="BM652" s="1"/>
      <c r="BN652" s="31">
        <v>0.00353899559019144</v>
      </c>
      <c r="BO652" s="1"/>
      <c r="BP652" s="1"/>
      <c r="BQ652" s="1">
        <f t="shared" si="15"/>
        <v>651</v>
      </c>
      <c r="BR652" s="1">
        <f t="shared" si="13"/>
        <v>0.8027127004</v>
      </c>
      <c r="BS652" s="1">
        <v>0.6842105263157895</v>
      </c>
      <c r="BT652" s="1">
        <v>0.8432835820895522</v>
      </c>
      <c r="BU652" s="1">
        <v>0.8295454545454546</v>
      </c>
      <c r="BV652" s="1"/>
      <c r="BW652" s="1"/>
    </row>
    <row r="653" ht="12.0" customHeight="1">
      <c r="A653" s="39"/>
      <c r="B653" s="39"/>
      <c r="C653" s="3" t="s">
        <v>768</v>
      </c>
      <c r="D653" s="3">
        <v>933.0</v>
      </c>
      <c r="E653" s="24">
        <v>167.0</v>
      </c>
      <c r="F653" s="25">
        <v>63.0</v>
      </c>
      <c r="G653" s="24">
        <v>622.0</v>
      </c>
      <c r="H653" s="25">
        <v>138.0</v>
      </c>
      <c r="I653" s="26">
        <f t="shared" si="2"/>
        <v>0.7260869565</v>
      </c>
      <c r="J653" s="27">
        <f t="shared" si="3"/>
        <v>0.8184210526</v>
      </c>
      <c r="K653" s="28">
        <f t="shared" si="4"/>
        <v>0.796969697</v>
      </c>
      <c r="L653" s="29">
        <f t="shared" si="5"/>
        <v>0.3080808081</v>
      </c>
      <c r="M653" s="10">
        <f t="shared" si="6"/>
        <v>3.304347826</v>
      </c>
      <c r="N653" s="30">
        <f t="shared" si="7"/>
        <v>0.8033374835</v>
      </c>
      <c r="O653" s="31">
        <f t="shared" si="8"/>
        <v>-0.006367786579</v>
      </c>
      <c r="P653" s="32">
        <f t="shared" si="9"/>
        <v>0.810741055</v>
      </c>
      <c r="Q653" s="33">
        <f t="shared" si="10"/>
        <v>0.007679997657</v>
      </c>
      <c r="R653" s="1"/>
      <c r="S653" s="16">
        <v>0.8107410518683988</v>
      </c>
      <c r="T653" s="16">
        <v>0.8184210526315789</v>
      </c>
      <c r="U653" s="16">
        <v>0.0035531199201599417</v>
      </c>
      <c r="V653" s="16">
        <v>0.003253685633596959</v>
      </c>
      <c r="W653" s="1"/>
      <c r="X653" s="1"/>
      <c r="Y653" s="19"/>
      <c r="Z653" s="19"/>
      <c r="AA653" s="19"/>
      <c r="AB653" s="1"/>
      <c r="AC653" s="21" t="s">
        <v>836</v>
      </c>
      <c r="AD653" s="21">
        <v>975.0</v>
      </c>
      <c r="AE653" s="21">
        <v>39.0</v>
      </c>
      <c r="AF653" s="26">
        <v>0.78</v>
      </c>
      <c r="AG653" s="27">
        <v>0.766497461928934</v>
      </c>
      <c r="AH653" s="36">
        <v>0.769230769230769</v>
      </c>
      <c r="AI653" s="1"/>
      <c r="AJ653" s="1"/>
      <c r="AK653" s="1"/>
      <c r="AL653" s="1"/>
      <c r="AM653" s="1"/>
      <c r="AN653" s="1"/>
      <c r="AO653" s="1">
        <v>27.0</v>
      </c>
      <c r="AP653" s="16">
        <v>0.5512</v>
      </c>
      <c r="AQ653" s="1">
        <v>0.879255269</v>
      </c>
      <c r="AR653" s="1">
        <v>0.06529619</v>
      </c>
      <c r="AS653" s="26">
        <v>0.777777777777778</v>
      </c>
      <c r="AT653" s="26">
        <v>0.787878787878788</v>
      </c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21" t="s">
        <v>836</v>
      </c>
      <c r="BF653" s="21">
        <v>975.0</v>
      </c>
      <c r="BG653" s="21">
        <v>39.0</v>
      </c>
      <c r="BH653" s="26">
        <v>0.78</v>
      </c>
      <c r="BI653" s="27">
        <v>0.766497461928934</v>
      </c>
      <c r="BJ653" s="30">
        <f t="shared" si="11"/>
        <v>0.7696839379</v>
      </c>
      <c r="BK653" s="36">
        <v>0.769230769230769</v>
      </c>
      <c r="BL653" s="31">
        <f t="shared" si="12"/>
        <v>-0.0004531686626</v>
      </c>
      <c r="BM653" s="1"/>
      <c r="BN653" s="31">
        <v>0.00355311992015994</v>
      </c>
      <c r="BO653" s="1"/>
      <c r="BP653" s="1"/>
      <c r="BQ653" s="1">
        <f t="shared" si="15"/>
        <v>652</v>
      </c>
      <c r="BR653" s="1">
        <f t="shared" si="13"/>
        <v>0.803945746</v>
      </c>
      <c r="BS653" s="1">
        <v>0.7636363636363637</v>
      </c>
      <c r="BT653" s="1">
        <v>0.8507462686567164</v>
      </c>
      <c r="BU653" s="1">
        <v>0.8302425106990015</v>
      </c>
      <c r="BV653" s="1"/>
      <c r="BW653" s="1"/>
    </row>
    <row r="654" ht="12.0" customHeight="1">
      <c r="A654" s="39"/>
      <c r="B654" s="39"/>
      <c r="C654" s="3" t="s">
        <v>724</v>
      </c>
      <c r="D654" s="3">
        <v>934.0</v>
      </c>
      <c r="E654" s="24">
        <v>238.0</v>
      </c>
      <c r="F654" s="25">
        <v>101.0</v>
      </c>
      <c r="G654" s="24">
        <v>1171.0</v>
      </c>
      <c r="H654" s="25">
        <v>240.0</v>
      </c>
      <c r="I654" s="26">
        <f t="shared" si="2"/>
        <v>0.7020648968</v>
      </c>
      <c r="J654" s="27">
        <f t="shared" si="3"/>
        <v>0.8299078668</v>
      </c>
      <c r="K654" s="28">
        <f t="shared" si="4"/>
        <v>0.8051428571</v>
      </c>
      <c r="L654" s="29">
        <f t="shared" si="5"/>
        <v>0.2731428571</v>
      </c>
      <c r="M654" s="10">
        <f t="shared" si="6"/>
        <v>4.162241888</v>
      </c>
      <c r="N654" s="30">
        <f t="shared" si="7"/>
        <v>0.8093101713</v>
      </c>
      <c r="O654" s="31">
        <f t="shared" si="8"/>
        <v>-0.004167314201</v>
      </c>
      <c r="P654" s="32">
        <f t="shared" si="9"/>
        <v>0.8249098851</v>
      </c>
      <c r="Q654" s="33">
        <f t="shared" si="10"/>
        <v>0.00499798171</v>
      </c>
      <c r="R654" s="1"/>
      <c r="S654" s="16">
        <v>0.8249098821637361</v>
      </c>
      <c r="T654" s="16">
        <v>0.8299078667611623</v>
      </c>
      <c r="U654" s="16">
        <v>0.0035706901571155303</v>
      </c>
      <c r="V654" s="16">
        <v>0.0032738581130766775</v>
      </c>
      <c r="W654" s="1"/>
      <c r="X654" s="1"/>
      <c r="Y654" s="19"/>
      <c r="Z654" s="19"/>
      <c r="AA654" s="19"/>
      <c r="AB654" s="1"/>
      <c r="AC654" s="21" t="s">
        <v>230</v>
      </c>
      <c r="AD654" s="21">
        <v>121.0</v>
      </c>
      <c r="AE654" s="21">
        <v>39.0</v>
      </c>
      <c r="AF654" s="26">
        <v>0.780254777070064</v>
      </c>
      <c r="AG654" s="27">
        <v>0.853182751540041</v>
      </c>
      <c r="AH654" s="36">
        <v>0.835403726708075</v>
      </c>
      <c r="AI654" s="1"/>
      <c r="AJ654" s="1"/>
      <c r="AK654" s="1"/>
      <c r="AL654" s="1"/>
      <c r="AM654" s="1"/>
      <c r="AN654" s="1"/>
      <c r="AO654" s="1">
        <v>28.0</v>
      </c>
      <c r="AP654" s="16">
        <v>0.572</v>
      </c>
      <c r="AQ654" s="1">
        <v>0.8826589726</v>
      </c>
      <c r="AR654" s="1">
        <v>0.066739582</v>
      </c>
      <c r="AS654" s="26">
        <v>0.778125</v>
      </c>
      <c r="AT654" s="26">
        <v>0.788461538461538</v>
      </c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21" t="s">
        <v>230</v>
      </c>
      <c r="BF654" s="21">
        <v>121.0</v>
      </c>
      <c r="BG654" s="21">
        <v>39.0</v>
      </c>
      <c r="BH654" s="26">
        <v>0.780254777070064</v>
      </c>
      <c r="BI654" s="27">
        <v>0.853182751540041</v>
      </c>
      <c r="BJ654" s="30">
        <f t="shared" si="11"/>
        <v>0.8406940909</v>
      </c>
      <c r="BK654" s="36">
        <v>0.835403726708075</v>
      </c>
      <c r="BL654" s="31">
        <f t="shared" si="12"/>
        <v>-0.005290364214</v>
      </c>
      <c r="BM654" s="1"/>
      <c r="BN654" s="31">
        <v>0.00357069015711553</v>
      </c>
      <c r="BO654" s="1"/>
      <c r="BP654" s="1"/>
      <c r="BQ654" s="1">
        <f t="shared" si="15"/>
        <v>653</v>
      </c>
      <c r="BR654" s="1">
        <f t="shared" si="13"/>
        <v>0.8051787916</v>
      </c>
      <c r="BS654" s="1">
        <v>0.8129032258064516</v>
      </c>
      <c r="BT654" s="1">
        <v>0.8378378378378378</v>
      </c>
      <c r="BU654" s="1">
        <v>0.8320950965824666</v>
      </c>
      <c r="BV654" s="1"/>
      <c r="BW654" s="1"/>
    </row>
    <row r="655" ht="12.0" customHeight="1">
      <c r="A655" s="39"/>
      <c r="B655" s="39"/>
      <c r="C655" s="3" t="s">
        <v>728</v>
      </c>
      <c r="D655" s="3">
        <v>937.0</v>
      </c>
      <c r="E655" s="24">
        <v>109.0</v>
      </c>
      <c r="F655" s="25">
        <v>46.0</v>
      </c>
      <c r="G655" s="24">
        <v>332.0</v>
      </c>
      <c r="H655" s="25">
        <v>92.0</v>
      </c>
      <c r="I655" s="26">
        <f t="shared" si="2"/>
        <v>0.7032258065</v>
      </c>
      <c r="J655" s="27">
        <f t="shared" si="3"/>
        <v>0.7830188679</v>
      </c>
      <c r="K655" s="28">
        <f t="shared" si="4"/>
        <v>0.7616580311</v>
      </c>
      <c r="L655" s="29">
        <f t="shared" si="5"/>
        <v>0.3471502591</v>
      </c>
      <c r="M655" s="10">
        <f t="shared" si="6"/>
        <v>2.735483871</v>
      </c>
      <c r="N655" s="30">
        <f t="shared" si="7"/>
        <v>0.7703915149</v>
      </c>
      <c r="O655" s="31">
        <f t="shared" si="8"/>
        <v>-0.008733483794</v>
      </c>
      <c r="P655" s="32">
        <f t="shared" si="9"/>
        <v>0.7725417156</v>
      </c>
      <c r="Q655" s="33">
        <f t="shared" si="10"/>
        <v>0.01047715232</v>
      </c>
      <c r="R655" s="1"/>
      <c r="S655" s="16">
        <v>0.7725417127087086</v>
      </c>
      <c r="T655" s="16">
        <v>0.7830188679245284</v>
      </c>
      <c r="U655" s="16">
        <v>0.0035829374365095035</v>
      </c>
      <c r="V655" s="16">
        <v>0.003326295416632874</v>
      </c>
      <c r="W655" s="1"/>
      <c r="X655" s="1"/>
      <c r="Y655" s="19"/>
      <c r="Z655" s="19"/>
      <c r="AA655" s="19"/>
      <c r="AB655" s="1"/>
      <c r="AC655" s="21" t="s">
        <v>109</v>
      </c>
      <c r="AD655" s="21">
        <v>42.0</v>
      </c>
      <c r="AE655" s="21">
        <v>39.0</v>
      </c>
      <c r="AF655" s="26">
        <v>0.781376518218624</v>
      </c>
      <c r="AG655" s="27">
        <v>0.821276595744681</v>
      </c>
      <c r="AH655" s="36">
        <v>0.812973883740522</v>
      </c>
      <c r="AI655" s="1"/>
      <c r="AJ655" s="1"/>
      <c r="AK655" s="1"/>
      <c r="AL655" s="1"/>
      <c r="AM655" s="1"/>
      <c r="AN655" s="1"/>
      <c r="AO655" s="1">
        <v>29.0</v>
      </c>
      <c r="AP655" s="16">
        <v>0.5908</v>
      </c>
      <c r="AQ655" s="1">
        <v>0.85837334</v>
      </c>
      <c r="AR655" s="1">
        <v>0.08490054</v>
      </c>
      <c r="AS655" s="26">
        <v>0.778350515463918</v>
      </c>
      <c r="AT655" s="26">
        <v>0.788990825688073</v>
      </c>
      <c r="AU655" s="26">
        <v>0.8</v>
      </c>
      <c r="AV655" s="1"/>
      <c r="AW655" s="1"/>
      <c r="AX655" s="1"/>
      <c r="AY655" s="1"/>
      <c r="AZ655" s="1"/>
      <c r="BA655" s="1"/>
      <c r="BB655" s="1"/>
      <c r="BC655" s="1"/>
      <c r="BD655" s="1"/>
      <c r="BE655" s="21" t="s">
        <v>109</v>
      </c>
      <c r="BF655" s="21">
        <v>42.0</v>
      </c>
      <c r="BG655" s="21">
        <v>39.0</v>
      </c>
      <c r="BH655" s="26">
        <v>0.781376518218624</v>
      </c>
      <c r="BI655" s="27">
        <v>0.821276595744681</v>
      </c>
      <c r="BJ655" s="30">
        <f t="shared" si="11"/>
        <v>0.814769698</v>
      </c>
      <c r="BK655" s="36">
        <v>0.812973883740522</v>
      </c>
      <c r="BL655" s="31">
        <f t="shared" si="12"/>
        <v>-0.001795814272</v>
      </c>
      <c r="BM655" s="1"/>
      <c r="BN655" s="31">
        <v>0.00358293743650961</v>
      </c>
      <c r="BO655" s="1"/>
      <c r="BP655" s="1"/>
      <c r="BQ655" s="1">
        <f t="shared" si="15"/>
        <v>654</v>
      </c>
      <c r="BR655" s="1">
        <f t="shared" si="13"/>
        <v>0.8064118372</v>
      </c>
      <c r="BS655" s="1">
        <v>0.7857142857142857</v>
      </c>
      <c r="BT655" s="1">
        <v>0.8363047001620746</v>
      </c>
      <c r="BU655" s="1">
        <v>0.8320950965824666</v>
      </c>
      <c r="BV655" s="1"/>
      <c r="BW655" s="1"/>
    </row>
    <row r="656" ht="12.0" customHeight="1">
      <c r="A656" s="39"/>
      <c r="B656" s="39"/>
      <c r="C656" s="3" t="s">
        <v>826</v>
      </c>
      <c r="D656" s="3">
        <v>938.0</v>
      </c>
      <c r="E656" s="24">
        <v>166.0</v>
      </c>
      <c r="F656" s="25">
        <v>50.0</v>
      </c>
      <c r="G656" s="24">
        <v>694.0</v>
      </c>
      <c r="H656" s="25">
        <v>176.0</v>
      </c>
      <c r="I656" s="26">
        <f t="shared" si="2"/>
        <v>0.7685185185</v>
      </c>
      <c r="J656" s="27">
        <f t="shared" si="3"/>
        <v>0.7977011494</v>
      </c>
      <c r="K656" s="28">
        <f t="shared" si="4"/>
        <v>0.7918968692</v>
      </c>
      <c r="L656" s="29">
        <f t="shared" si="5"/>
        <v>0.3149171271</v>
      </c>
      <c r="M656" s="10">
        <f t="shared" si="6"/>
        <v>4.027777778</v>
      </c>
      <c r="N656" s="30">
        <f t="shared" si="7"/>
        <v>0.7932091372</v>
      </c>
      <c r="O656" s="31">
        <f t="shared" si="8"/>
        <v>-0.001312267938</v>
      </c>
      <c r="P656" s="32">
        <f t="shared" si="9"/>
        <v>0.7961025916</v>
      </c>
      <c r="Q656" s="33">
        <f t="shared" si="10"/>
        <v>0.001598557799</v>
      </c>
      <c r="R656" s="1"/>
      <c r="S656" s="16">
        <v>0.7961025881122904</v>
      </c>
      <c r="T656" s="16">
        <v>0.7977011494252874</v>
      </c>
      <c r="U656" s="16">
        <v>0.0036030024555052664</v>
      </c>
      <c r="V656" s="16">
        <v>0.0033452916231285768</v>
      </c>
      <c r="W656" s="1"/>
      <c r="X656" s="1"/>
      <c r="Y656" s="19"/>
      <c r="Z656" s="19"/>
      <c r="AA656" s="19"/>
      <c r="AB656" s="1"/>
      <c r="AC656" s="21" t="s">
        <v>837</v>
      </c>
      <c r="AD656" s="21">
        <v>1154.0</v>
      </c>
      <c r="AE656" s="21">
        <v>39.0</v>
      </c>
      <c r="AF656" s="26">
        <v>0.782608695652174</v>
      </c>
      <c r="AG656" s="27">
        <v>0.677685950413223</v>
      </c>
      <c r="AH656" s="36">
        <v>0.694444444444444</v>
      </c>
      <c r="AI656" s="1"/>
      <c r="AJ656" s="1"/>
      <c r="AK656" s="1"/>
      <c r="AL656" s="1"/>
      <c r="AM656" s="1"/>
      <c r="AN656" s="1"/>
      <c r="AO656" s="1">
        <v>30.0</v>
      </c>
      <c r="AP656" s="16">
        <v>0.6093</v>
      </c>
      <c r="AQ656" s="1">
        <v>0.8355107622</v>
      </c>
      <c r="AR656" s="1">
        <v>0.10132381</v>
      </c>
      <c r="AS656" s="26">
        <v>0.77859778597786</v>
      </c>
      <c r="AT656" s="26">
        <v>0.789473684210526</v>
      </c>
      <c r="AU656" s="26">
        <v>0.8</v>
      </c>
      <c r="AV656" s="1"/>
      <c r="AW656" s="1"/>
      <c r="AX656" s="1"/>
      <c r="AY656" s="1"/>
      <c r="AZ656" s="1"/>
      <c r="BA656" s="1"/>
      <c r="BB656" s="1"/>
      <c r="BC656" s="1"/>
      <c r="BD656" s="1"/>
      <c r="BE656" s="21" t="s">
        <v>837</v>
      </c>
      <c r="BF656" s="21">
        <v>1154.0</v>
      </c>
      <c r="BG656" s="21">
        <v>39.0</v>
      </c>
      <c r="BH656" s="26">
        <v>0.782608695652174</v>
      </c>
      <c r="BI656" s="27">
        <v>0.677685950413223</v>
      </c>
      <c r="BJ656" s="30">
        <f t="shared" si="11"/>
        <v>0.6975022614</v>
      </c>
      <c r="BK656" s="36">
        <v>0.694444444444444</v>
      </c>
      <c r="BL656" s="31">
        <f t="shared" si="12"/>
        <v>-0.003057816952</v>
      </c>
      <c r="BM656" s="1"/>
      <c r="BN656" s="31">
        <v>0.00360300245550527</v>
      </c>
      <c r="BO656" s="1"/>
      <c r="BP656" s="1"/>
      <c r="BQ656" s="1">
        <f t="shared" si="15"/>
        <v>655</v>
      </c>
      <c r="BR656" s="1">
        <f t="shared" si="13"/>
        <v>0.8076448829</v>
      </c>
      <c r="BS656" s="1">
        <v>0.75</v>
      </c>
      <c r="BT656" s="1">
        <v>0.8497409326424871</v>
      </c>
      <c r="BU656" s="1">
        <v>0.8326180257510729</v>
      </c>
      <c r="BV656" s="1"/>
      <c r="BW656" s="1"/>
    </row>
    <row r="657" ht="12.0" customHeight="1">
      <c r="A657" s="39"/>
      <c r="B657" s="39"/>
      <c r="C657" s="3" t="s">
        <v>789</v>
      </c>
      <c r="D657" s="3">
        <v>939.0</v>
      </c>
      <c r="E657" s="24">
        <v>151.0</v>
      </c>
      <c r="F657" s="25">
        <v>54.0</v>
      </c>
      <c r="G657" s="24">
        <v>694.0</v>
      </c>
      <c r="H657" s="25">
        <v>161.0</v>
      </c>
      <c r="I657" s="26">
        <f t="shared" si="2"/>
        <v>0.7365853659</v>
      </c>
      <c r="J657" s="27">
        <f t="shared" si="3"/>
        <v>0.8116959064</v>
      </c>
      <c r="K657" s="28">
        <f t="shared" si="4"/>
        <v>0.7971698113</v>
      </c>
      <c r="L657" s="29">
        <f t="shared" si="5"/>
        <v>0.2943396226</v>
      </c>
      <c r="M657" s="10">
        <f t="shared" si="6"/>
        <v>4.170731707</v>
      </c>
      <c r="N657" s="30">
        <f t="shared" si="7"/>
        <v>0.7994165425</v>
      </c>
      <c r="O657" s="31">
        <f t="shared" si="8"/>
        <v>-0.00224673122</v>
      </c>
      <c r="P657" s="32">
        <f t="shared" si="9"/>
        <v>0.8089795183</v>
      </c>
      <c r="Q657" s="33">
        <f t="shared" si="10"/>
        <v>0.002716388097</v>
      </c>
      <c r="R657" s="1"/>
      <c r="S657" s="16">
        <v>0.8089795151316105</v>
      </c>
      <c r="T657" s="16">
        <v>0.8116959064327486</v>
      </c>
      <c r="U657" s="16">
        <v>0.0036527048883856494</v>
      </c>
      <c r="V657" s="16">
        <v>0.003349508059959816</v>
      </c>
      <c r="W657" s="1"/>
      <c r="X657" s="1"/>
      <c r="Y657" s="19"/>
      <c r="Z657" s="19"/>
      <c r="AA657" s="19"/>
      <c r="AB657" s="1"/>
      <c r="AC657" s="21" t="s">
        <v>265</v>
      </c>
      <c r="AD657" s="21">
        <v>150.0</v>
      </c>
      <c r="AE657" s="21">
        <v>39.0</v>
      </c>
      <c r="AF657" s="26">
        <v>0.782608695652174</v>
      </c>
      <c r="AG657" s="27">
        <v>0.715415019762846</v>
      </c>
      <c r="AH657" s="36">
        <v>0.729813664596273</v>
      </c>
      <c r="AI657" s="1"/>
      <c r="AJ657" s="1"/>
      <c r="AK657" s="1"/>
      <c r="AL657" s="1"/>
      <c r="AM657" s="1"/>
      <c r="AN657" s="1"/>
      <c r="AO657" s="1">
        <v>31.0</v>
      </c>
      <c r="AP657" s="16">
        <v>0.6286</v>
      </c>
      <c r="AQ657" s="1">
        <v>0.83970785</v>
      </c>
      <c r="AR657" s="1">
        <v>0.10059418</v>
      </c>
      <c r="AS657" s="16">
        <f>AVERAGE(AS628:AS656)</f>
        <v>0.7684696174</v>
      </c>
      <c r="AT657" s="26">
        <v>0.790697674418605</v>
      </c>
      <c r="AU657" s="26">
        <v>0.8</v>
      </c>
      <c r="AV657" s="1"/>
      <c r="AW657" s="1"/>
      <c r="AX657" s="1"/>
      <c r="AY657" s="1"/>
      <c r="AZ657" s="1"/>
      <c r="BA657" s="1"/>
      <c r="BB657" s="1"/>
      <c r="BC657" s="1"/>
      <c r="BD657" s="1"/>
      <c r="BE657" s="21" t="s">
        <v>265</v>
      </c>
      <c r="BF657" s="21">
        <v>150.0</v>
      </c>
      <c r="BG657" s="21">
        <v>39.0</v>
      </c>
      <c r="BH657" s="26">
        <v>0.782608695652174</v>
      </c>
      <c r="BI657" s="27">
        <v>0.715415019762846</v>
      </c>
      <c r="BJ657" s="30">
        <f t="shared" si="11"/>
        <v>0.7283712017</v>
      </c>
      <c r="BK657" s="36">
        <v>0.729813664596273</v>
      </c>
      <c r="BL657" s="31">
        <f t="shared" si="12"/>
        <v>0.001442462895</v>
      </c>
      <c r="BM657" s="1"/>
      <c r="BN657" s="31">
        <v>0.00365270488838565</v>
      </c>
      <c r="BO657" s="1"/>
      <c r="BP657" s="1"/>
      <c r="BQ657" s="1">
        <f t="shared" si="15"/>
        <v>656</v>
      </c>
      <c r="BR657" s="1">
        <f t="shared" si="13"/>
        <v>0.8088779285</v>
      </c>
      <c r="BS657" s="1">
        <v>0.7438423645320197</v>
      </c>
      <c r="BT657" s="1">
        <v>0.8456659619450317</v>
      </c>
      <c r="BU657" s="1">
        <v>0.8329223181257707</v>
      </c>
      <c r="BV657" s="1"/>
      <c r="BW657" s="1"/>
    </row>
    <row r="658" ht="12.0" customHeight="1">
      <c r="A658" s="39"/>
      <c r="B658" s="39"/>
      <c r="C658" s="3" t="s">
        <v>835</v>
      </c>
      <c r="D658" s="3">
        <v>940.0</v>
      </c>
      <c r="E658" s="24">
        <v>249.0</v>
      </c>
      <c r="F658" s="25">
        <v>71.0</v>
      </c>
      <c r="G658" s="24">
        <v>1138.0</v>
      </c>
      <c r="H658" s="25">
        <v>232.0</v>
      </c>
      <c r="I658" s="26">
        <f t="shared" si="2"/>
        <v>0.778125</v>
      </c>
      <c r="J658" s="27">
        <f t="shared" si="3"/>
        <v>0.8306569343</v>
      </c>
      <c r="K658" s="28">
        <f t="shared" si="4"/>
        <v>0.8207100592</v>
      </c>
      <c r="L658" s="29">
        <f t="shared" si="5"/>
        <v>0.2846153846</v>
      </c>
      <c r="M658" s="10">
        <f t="shared" si="6"/>
        <v>4.28125</v>
      </c>
      <c r="N658" s="30">
        <f t="shared" si="7"/>
        <v>0.8218887399</v>
      </c>
      <c r="O658" s="31">
        <f t="shared" si="8"/>
        <v>-0.001178680706</v>
      </c>
      <c r="P658" s="32">
        <f t="shared" si="9"/>
        <v>0.8292178406</v>
      </c>
      <c r="Q658" s="33">
        <f t="shared" si="10"/>
        <v>0.001439093706</v>
      </c>
      <c r="R658" s="1"/>
      <c r="S658" s="16">
        <v>0.8292178369893831</v>
      </c>
      <c r="T658" s="16">
        <v>0.8306569343065694</v>
      </c>
      <c r="U658" s="16">
        <v>0.003670837388047299</v>
      </c>
      <c r="V658" s="16">
        <v>0.0033988345418802246</v>
      </c>
      <c r="W658" s="1"/>
      <c r="X658" s="1"/>
      <c r="Y658" s="19"/>
      <c r="Z658" s="19"/>
      <c r="AA658" s="19"/>
      <c r="AB658" s="1"/>
      <c r="AC658" s="21" t="s">
        <v>819</v>
      </c>
      <c r="AD658" s="21">
        <v>901.0</v>
      </c>
      <c r="AE658" s="21">
        <v>39.0</v>
      </c>
      <c r="AF658" s="26">
        <v>0.784090909090909</v>
      </c>
      <c r="AG658" s="27">
        <v>0.89544235924933</v>
      </c>
      <c r="AH658" s="36">
        <v>0.874186550976139</v>
      </c>
      <c r="AI658" s="1"/>
      <c r="AJ658" s="1"/>
      <c r="AK658" s="1"/>
      <c r="AL658" s="1"/>
      <c r="AM658" s="1"/>
      <c r="AN658" s="1"/>
      <c r="AO658" s="1">
        <v>32.0</v>
      </c>
      <c r="AP658" s="16">
        <v>0.6517</v>
      </c>
      <c r="AQ658" s="1">
        <v>0.8428365542</v>
      </c>
      <c r="AR658" s="1">
        <v>0.1027324529</v>
      </c>
      <c r="AS658" s="1"/>
      <c r="AT658" s="26">
        <v>0.790697674418605</v>
      </c>
      <c r="AU658" s="26">
        <v>0.8</v>
      </c>
      <c r="AV658" s="1"/>
      <c r="AW658" s="1"/>
      <c r="AX658" s="1"/>
      <c r="AY658" s="1"/>
      <c r="AZ658" s="1"/>
      <c r="BA658" s="1"/>
      <c r="BB658" s="1"/>
      <c r="BC658" s="1"/>
      <c r="BD658" s="1"/>
      <c r="BE658" s="21" t="s">
        <v>819</v>
      </c>
      <c r="BF658" s="21">
        <v>901.0</v>
      </c>
      <c r="BG658" s="21">
        <v>39.0</v>
      </c>
      <c r="BH658" s="26">
        <v>0.784090909090909</v>
      </c>
      <c r="BI658" s="27">
        <v>0.89544235924933</v>
      </c>
      <c r="BJ658" s="30">
        <f t="shared" si="11"/>
        <v>0.8759025278</v>
      </c>
      <c r="BK658" s="36">
        <v>0.874186550976139</v>
      </c>
      <c r="BL658" s="31">
        <f t="shared" si="12"/>
        <v>-0.001715976808</v>
      </c>
      <c r="BM658" s="1"/>
      <c r="BN658" s="31">
        <v>0.00367083738804719</v>
      </c>
      <c r="BO658" s="1"/>
      <c r="BP658" s="1"/>
      <c r="BQ658" s="1">
        <f t="shared" si="15"/>
        <v>657</v>
      </c>
      <c r="BR658" s="1">
        <f t="shared" si="13"/>
        <v>0.8101109741</v>
      </c>
      <c r="BS658" s="1">
        <v>0.6569767441860465</v>
      </c>
      <c r="BT658" s="1">
        <v>0.8596338273757629</v>
      </c>
      <c r="BU658" s="1">
        <v>0.8332069749810462</v>
      </c>
      <c r="BV658" s="1"/>
      <c r="BW658" s="1"/>
    </row>
    <row r="659" ht="12.0" customHeight="1">
      <c r="A659" s="39"/>
      <c r="B659" s="39"/>
      <c r="C659" s="3" t="s">
        <v>810</v>
      </c>
      <c r="D659" s="3">
        <v>941.0</v>
      </c>
      <c r="E659" s="24">
        <v>179.0</v>
      </c>
      <c r="F659" s="25">
        <v>58.0</v>
      </c>
      <c r="G659" s="24">
        <v>453.0</v>
      </c>
      <c r="H659" s="25">
        <v>87.0</v>
      </c>
      <c r="I659" s="26">
        <f t="shared" si="2"/>
        <v>0.7552742616</v>
      </c>
      <c r="J659" s="27">
        <f t="shared" si="3"/>
        <v>0.8388888889</v>
      </c>
      <c r="K659" s="28">
        <f t="shared" si="4"/>
        <v>0.8133848134</v>
      </c>
      <c r="L659" s="29">
        <f t="shared" si="5"/>
        <v>0.3423423423</v>
      </c>
      <c r="M659" s="10">
        <f t="shared" si="6"/>
        <v>2.278481013</v>
      </c>
      <c r="N659" s="30">
        <f t="shared" si="7"/>
        <v>0.8248550024</v>
      </c>
      <c r="O659" s="31">
        <f t="shared" si="8"/>
        <v>-0.01147018906</v>
      </c>
      <c r="P659" s="32">
        <f t="shared" si="9"/>
        <v>0.8249599122</v>
      </c>
      <c r="Q659" s="33">
        <f t="shared" si="10"/>
        <v>0.01392897669</v>
      </c>
      <c r="R659" s="1"/>
      <c r="S659" s="16">
        <v>0.8249599088182149</v>
      </c>
      <c r="T659" s="16">
        <v>0.8388888888888889</v>
      </c>
      <c r="U659" s="16">
        <v>0.003723984777747824</v>
      </c>
      <c r="V659" s="16">
        <v>0.00340769539946717</v>
      </c>
      <c r="W659" s="1"/>
      <c r="X659" s="1"/>
      <c r="Y659" s="19"/>
      <c r="Z659" s="19"/>
      <c r="AA659" s="19"/>
      <c r="AB659" s="1"/>
      <c r="AC659" s="21" t="s">
        <v>716</v>
      </c>
      <c r="AD659" s="21">
        <v>729.0</v>
      </c>
      <c r="AE659" s="21">
        <v>39.0</v>
      </c>
      <c r="AF659" s="26">
        <v>0.784313725490196</v>
      </c>
      <c r="AG659" s="27">
        <v>0.812169312169312</v>
      </c>
      <c r="AH659" s="36">
        <v>0.808857808857809</v>
      </c>
      <c r="AI659" s="1"/>
      <c r="AJ659" s="1"/>
      <c r="AK659" s="1"/>
      <c r="AL659" s="1"/>
      <c r="AM659" s="1"/>
      <c r="AN659" s="1"/>
      <c r="AO659" s="1">
        <v>33.0</v>
      </c>
      <c r="AP659" s="16">
        <v>0.6691</v>
      </c>
      <c r="AQ659" s="1">
        <v>0.839758711</v>
      </c>
      <c r="AR659" s="1">
        <v>0.1062267003</v>
      </c>
      <c r="AS659" s="1"/>
      <c r="AT659" s="26">
        <v>0.793333333333333</v>
      </c>
      <c r="AU659" s="26">
        <v>0.801470588235294</v>
      </c>
      <c r="AV659" s="1"/>
      <c r="AW659" s="1"/>
      <c r="AX659" s="1"/>
      <c r="AY659" s="1"/>
      <c r="AZ659" s="1"/>
      <c r="BA659" s="1"/>
      <c r="BB659" s="1"/>
      <c r="BC659" s="1"/>
      <c r="BD659" s="1"/>
      <c r="BE659" s="21" t="s">
        <v>716</v>
      </c>
      <c r="BF659" s="21">
        <v>729.0</v>
      </c>
      <c r="BG659" s="21">
        <v>39.0</v>
      </c>
      <c r="BH659" s="26">
        <v>0.784313725490196</v>
      </c>
      <c r="BI659" s="27">
        <v>0.812169312169312</v>
      </c>
      <c r="BJ659" s="30">
        <f t="shared" si="11"/>
        <v>0.8078340325</v>
      </c>
      <c r="BK659" s="36">
        <v>0.808857808857809</v>
      </c>
      <c r="BL659" s="31">
        <f t="shared" si="12"/>
        <v>0.001023776367</v>
      </c>
      <c r="BM659" s="1"/>
      <c r="BN659" s="31">
        <v>0.00372398477774782</v>
      </c>
      <c r="BO659" s="1"/>
      <c r="BP659" s="1"/>
      <c r="BQ659" s="1">
        <f t="shared" si="15"/>
        <v>658</v>
      </c>
      <c r="BR659" s="1">
        <f t="shared" si="13"/>
        <v>0.8113440197</v>
      </c>
      <c r="BS659" s="1">
        <v>0.8275862068965517</v>
      </c>
      <c r="BT659" s="1">
        <v>0.8349514563106796</v>
      </c>
      <c r="BU659" s="1">
        <v>0.8333333333333334</v>
      </c>
      <c r="BV659" s="1"/>
      <c r="BW659" s="1"/>
    </row>
    <row r="660" ht="12.0" customHeight="1">
      <c r="A660" s="39"/>
      <c r="B660" s="39"/>
      <c r="C660" s="3" t="s">
        <v>820</v>
      </c>
      <c r="D660" s="3">
        <v>942.0</v>
      </c>
      <c r="E660" s="24">
        <v>26.0</v>
      </c>
      <c r="F660" s="25">
        <v>8.0</v>
      </c>
      <c r="G660" s="24">
        <v>123.0</v>
      </c>
      <c r="H660" s="25">
        <v>28.0</v>
      </c>
      <c r="I660" s="26">
        <f t="shared" si="2"/>
        <v>0.7647058824</v>
      </c>
      <c r="J660" s="27">
        <f t="shared" si="3"/>
        <v>0.8145695364</v>
      </c>
      <c r="K660" s="28">
        <f t="shared" si="4"/>
        <v>0.8054054054</v>
      </c>
      <c r="L660" s="29">
        <f t="shared" si="5"/>
        <v>0.2918918919</v>
      </c>
      <c r="M660" s="10">
        <f t="shared" si="6"/>
        <v>4.441176471</v>
      </c>
      <c r="N660" s="30">
        <f t="shared" si="7"/>
        <v>0.806408619</v>
      </c>
      <c r="O660" s="31">
        <f t="shared" si="8"/>
        <v>-0.001003213637</v>
      </c>
      <c r="P660" s="32">
        <f t="shared" si="9"/>
        <v>0.8133485576</v>
      </c>
      <c r="Q660" s="33">
        <f t="shared" si="10"/>
        <v>0.001220978796</v>
      </c>
      <c r="R660" s="1"/>
      <c r="S660" s="16">
        <v>0.813348554151667</v>
      </c>
      <c r="T660" s="16">
        <v>0.8145695364238411</v>
      </c>
      <c r="U660" s="16">
        <v>0.0037571955861029904</v>
      </c>
      <c r="V660" s="16">
        <v>0.0034431826617523087</v>
      </c>
      <c r="W660" s="1"/>
      <c r="X660" s="1"/>
      <c r="Y660" s="19"/>
      <c r="Z660" s="19"/>
      <c r="AA660" s="19"/>
      <c r="AB660" s="1"/>
      <c r="AC660" s="21" t="s">
        <v>779</v>
      </c>
      <c r="AD660" s="21">
        <v>821.0</v>
      </c>
      <c r="AE660" s="21">
        <v>39.0</v>
      </c>
      <c r="AF660" s="26">
        <v>0.785714285714286</v>
      </c>
      <c r="AG660" s="27">
        <v>0.836304700162075</v>
      </c>
      <c r="AH660" s="36">
        <v>0.832095096582467</v>
      </c>
      <c r="AI660" s="1"/>
      <c r="AJ660" s="1"/>
      <c r="AK660" s="1"/>
      <c r="AL660" s="1"/>
      <c r="AM660" s="1"/>
      <c r="AN660" s="1"/>
      <c r="AO660" s="1">
        <v>34.0</v>
      </c>
      <c r="AP660" s="16">
        <v>0.6881</v>
      </c>
      <c r="AQ660" s="1">
        <v>0.8470804206</v>
      </c>
      <c r="AR660" s="1">
        <v>0.10508365</v>
      </c>
      <c r="AS660" s="1"/>
      <c r="AT660" s="26">
        <v>0.795454545454545</v>
      </c>
      <c r="AU660" s="26">
        <v>0.803174603174603</v>
      </c>
      <c r="AV660" s="1"/>
      <c r="AW660" s="1"/>
      <c r="AX660" s="1"/>
      <c r="AY660" s="1"/>
      <c r="AZ660" s="1"/>
      <c r="BA660" s="1"/>
      <c r="BB660" s="1"/>
      <c r="BC660" s="1"/>
      <c r="BD660" s="1"/>
      <c r="BE660" s="21" t="s">
        <v>779</v>
      </c>
      <c r="BF660" s="21">
        <v>821.0</v>
      </c>
      <c r="BG660" s="21">
        <v>39.0</v>
      </c>
      <c r="BH660" s="26">
        <v>0.785714285714286</v>
      </c>
      <c r="BI660" s="27">
        <v>0.836304700162075</v>
      </c>
      <c r="BJ660" s="30">
        <f t="shared" si="11"/>
        <v>0.8278144716</v>
      </c>
      <c r="BK660" s="36">
        <v>0.832095096582467</v>
      </c>
      <c r="BL660" s="31">
        <f t="shared" si="12"/>
        <v>0.004280625013</v>
      </c>
      <c r="BM660" s="1"/>
      <c r="BN660" s="31">
        <v>0.00375719558610299</v>
      </c>
      <c r="BO660" s="1"/>
      <c r="BP660" s="1"/>
      <c r="BQ660" s="1">
        <f t="shared" si="15"/>
        <v>659</v>
      </c>
      <c r="BR660" s="1">
        <f t="shared" si="13"/>
        <v>0.8125770654</v>
      </c>
      <c r="BS660" s="1">
        <v>0.8095238095238095</v>
      </c>
      <c r="BT660" s="1">
        <v>0.8385826771653543</v>
      </c>
      <c r="BU660" s="1">
        <v>0.8344594594594594</v>
      </c>
      <c r="BV660" s="1"/>
      <c r="BW660" s="1"/>
    </row>
    <row r="661" ht="12.0" customHeight="1">
      <c r="A661" s="39"/>
      <c r="B661" s="39"/>
      <c r="C661" s="3" t="s">
        <v>829</v>
      </c>
      <c r="D661" s="3">
        <v>943.0</v>
      </c>
      <c r="E661" s="24">
        <v>30.0</v>
      </c>
      <c r="F661" s="25">
        <v>9.0</v>
      </c>
      <c r="G661" s="24">
        <v>98.0</v>
      </c>
      <c r="H661" s="25">
        <v>16.0</v>
      </c>
      <c r="I661" s="26">
        <f t="shared" si="2"/>
        <v>0.7692307692</v>
      </c>
      <c r="J661" s="27">
        <f t="shared" si="3"/>
        <v>0.8596491228</v>
      </c>
      <c r="K661" s="28">
        <f t="shared" si="4"/>
        <v>0.8366013072</v>
      </c>
      <c r="L661" s="29">
        <f t="shared" si="5"/>
        <v>0.3006535948</v>
      </c>
      <c r="M661" s="10">
        <f t="shared" si="6"/>
        <v>2.923076923</v>
      </c>
      <c r="N661" s="30">
        <f t="shared" si="7"/>
        <v>0.8441780815</v>
      </c>
      <c r="O661" s="31">
        <f t="shared" si="8"/>
        <v>-0.007576774285</v>
      </c>
      <c r="P661" s="32">
        <f t="shared" si="9"/>
        <v>0.8504178139</v>
      </c>
      <c r="Q661" s="33">
        <f t="shared" si="10"/>
        <v>0.009231308876</v>
      </c>
      <c r="R661" s="1"/>
      <c r="S661" s="16">
        <v>0.8504178104095822</v>
      </c>
      <c r="T661" s="16">
        <v>0.8596491228070176</v>
      </c>
      <c r="U661" s="16">
        <v>0.003801414391177149</v>
      </c>
      <c r="V661" s="16">
        <v>0.0034488797601479604</v>
      </c>
      <c r="W661" s="1"/>
      <c r="X661" s="1"/>
      <c r="Y661" s="19"/>
      <c r="Z661" s="19"/>
      <c r="AA661" s="19"/>
      <c r="AB661" s="1"/>
      <c r="AC661" s="21" t="s">
        <v>756</v>
      </c>
      <c r="AD661" s="21">
        <v>786.0</v>
      </c>
      <c r="AE661" s="21">
        <v>39.0</v>
      </c>
      <c r="AF661" s="26">
        <v>0.785714285714286</v>
      </c>
      <c r="AG661" s="27">
        <v>0.877172653534183</v>
      </c>
      <c r="AH661" s="36">
        <v>0.870310825294748</v>
      </c>
      <c r="AI661" s="1"/>
      <c r="AJ661" s="1"/>
      <c r="AK661" s="1"/>
      <c r="AL661" s="1"/>
      <c r="AM661" s="1"/>
      <c r="AN661" s="1"/>
      <c r="AO661" s="1">
        <v>35.0</v>
      </c>
      <c r="AP661" s="40">
        <v>0.7089</v>
      </c>
      <c r="AQ661" s="1">
        <v>0.8499492515</v>
      </c>
      <c r="AR661" s="1">
        <v>0.1047103076</v>
      </c>
      <c r="AS661" s="1"/>
      <c r="AT661" s="26">
        <v>0.79646017699115</v>
      </c>
      <c r="AU661" s="26">
        <v>0.803921568627451</v>
      </c>
      <c r="AV661" s="1"/>
      <c r="AW661" s="1"/>
      <c r="AX661" s="1"/>
      <c r="AY661" s="1"/>
      <c r="AZ661" s="1"/>
      <c r="BA661" s="1"/>
      <c r="BB661" s="1"/>
      <c r="BC661" s="1"/>
      <c r="BD661" s="1"/>
      <c r="BE661" s="21" t="s">
        <v>756</v>
      </c>
      <c r="BF661" s="21">
        <v>786.0</v>
      </c>
      <c r="BG661" s="21">
        <v>39.0</v>
      </c>
      <c r="BH661" s="26">
        <v>0.785714285714286</v>
      </c>
      <c r="BI661" s="27">
        <v>0.877172653534183</v>
      </c>
      <c r="BJ661" s="30">
        <f t="shared" si="11"/>
        <v>0.8612269426</v>
      </c>
      <c r="BK661" s="36">
        <v>0.870310825294748</v>
      </c>
      <c r="BL661" s="31">
        <f t="shared" si="12"/>
        <v>0.009083882704</v>
      </c>
      <c r="BM661" s="1"/>
      <c r="BN661" s="31">
        <v>0.00380141439117709</v>
      </c>
      <c r="BO661" s="1"/>
      <c r="BP661" s="1"/>
      <c r="BQ661" s="1">
        <f t="shared" si="15"/>
        <v>660</v>
      </c>
      <c r="BR661" s="1">
        <f t="shared" si="13"/>
        <v>0.813810111</v>
      </c>
      <c r="BS661" s="1">
        <v>0.84375</v>
      </c>
      <c r="BT661" s="1">
        <v>0.8316326530612245</v>
      </c>
      <c r="BU661" s="1">
        <v>0.8346153846153846</v>
      </c>
      <c r="BV661" s="1"/>
      <c r="BW661" s="1"/>
    </row>
    <row r="662" ht="12.0" customHeight="1">
      <c r="A662" s="39"/>
      <c r="B662" s="39"/>
      <c r="C662" s="3" t="s">
        <v>614</v>
      </c>
      <c r="D662" s="3">
        <v>944.0</v>
      </c>
      <c r="E662" s="24">
        <v>99.0</v>
      </c>
      <c r="F662" s="25">
        <v>57.0</v>
      </c>
      <c r="G662" s="24">
        <v>683.0</v>
      </c>
      <c r="H662" s="25">
        <v>161.0</v>
      </c>
      <c r="I662" s="26">
        <f t="shared" si="2"/>
        <v>0.6346153846</v>
      </c>
      <c r="J662" s="27">
        <f t="shared" si="3"/>
        <v>0.8092417062</v>
      </c>
      <c r="K662" s="28">
        <f t="shared" si="4"/>
        <v>0.782</v>
      </c>
      <c r="L662" s="29">
        <f t="shared" si="5"/>
        <v>0.26</v>
      </c>
      <c r="M662" s="10">
        <f t="shared" si="6"/>
        <v>5.41025641</v>
      </c>
      <c r="N662" s="30">
        <f t="shared" si="7"/>
        <v>0.7829589653</v>
      </c>
      <c r="O662" s="31">
        <f t="shared" si="8"/>
        <v>-0.0009589652732</v>
      </c>
      <c r="P662" s="32">
        <f t="shared" si="9"/>
        <v>0.8081093615</v>
      </c>
      <c r="Q662" s="33">
        <f t="shared" si="10"/>
        <v>0.001132344662</v>
      </c>
      <c r="R662" s="1"/>
      <c r="S662" s="16">
        <v>0.8081093591767283</v>
      </c>
      <c r="T662" s="16">
        <v>0.8092417061611374</v>
      </c>
      <c r="U662" s="16">
        <v>0.0038643722831945837</v>
      </c>
      <c r="V662" s="16">
        <v>0.0034546400873362026</v>
      </c>
      <c r="W662" s="1"/>
      <c r="X662" s="1"/>
      <c r="Y662" s="19"/>
      <c r="Z662" s="19"/>
      <c r="AA662" s="19"/>
      <c r="AB662" s="1"/>
      <c r="AC662" s="21" t="s">
        <v>739</v>
      </c>
      <c r="AD662" s="21">
        <v>772.0</v>
      </c>
      <c r="AE662" s="21">
        <v>39.0</v>
      </c>
      <c r="AF662" s="26">
        <v>0.785714285714286</v>
      </c>
      <c r="AG662" s="27">
        <v>0.90034897246995</v>
      </c>
      <c r="AH662" s="36">
        <v>0.892252252252252</v>
      </c>
      <c r="AI662" s="1"/>
      <c r="AJ662" s="1"/>
      <c r="AK662" s="1"/>
      <c r="AL662" s="1"/>
      <c r="AM662" s="1"/>
      <c r="AN662" s="1"/>
      <c r="AO662" s="1">
        <v>36.0</v>
      </c>
      <c r="AP662" s="40">
        <v>0.7316</v>
      </c>
      <c r="AQ662" s="1">
        <v>0.827576333</v>
      </c>
      <c r="AR662" s="1">
        <v>0.12471041689</v>
      </c>
      <c r="AS662" s="1"/>
      <c r="AT662" s="16">
        <f>AVERAGE(AT642:AT661)</f>
        <v>0.7870051981</v>
      </c>
      <c r="AU662" s="26">
        <v>0.804511278195489</v>
      </c>
      <c r="AV662" s="1"/>
      <c r="AW662" s="1"/>
      <c r="AX662" s="1"/>
      <c r="AY662" s="1"/>
      <c r="AZ662" s="1"/>
      <c r="BA662" s="1"/>
      <c r="BB662" s="1"/>
      <c r="BC662" s="1"/>
      <c r="BD662" s="1"/>
      <c r="BE662" s="21" t="s">
        <v>739</v>
      </c>
      <c r="BF662" s="21">
        <v>772.0</v>
      </c>
      <c r="BG662" s="21">
        <v>39.0</v>
      </c>
      <c r="BH662" s="26">
        <v>0.785714285714286</v>
      </c>
      <c r="BI662" s="27">
        <v>0.90034897246995</v>
      </c>
      <c r="BJ662" s="30">
        <f t="shared" si="11"/>
        <v>0.8801752388</v>
      </c>
      <c r="BK662" s="36">
        <v>0.892252252252252</v>
      </c>
      <c r="BL662" s="31">
        <f t="shared" si="12"/>
        <v>0.01207701348</v>
      </c>
      <c r="BM662" s="1"/>
      <c r="BN662" s="31">
        <v>0.00386437228319447</v>
      </c>
      <c r="BO662" s="1"/>
      <c r="BP662" s="1"/>
      <c r="BQ662" s="1">
        <f t="shared" si="15"/>
        <v>661</v>
      </c>
      <c r="BR662" s="1">
        <f t="shared" si="13"/>
        <v>0.8150431566</v>
      </c>
      <c r="BS662" s="1">
        <v>0.7802547770700637</v>
      </c>
      <c r="BT662" s="1">
        <v>0.8531827515400411</v>
      </c>
      <c r="BU662" s="1">
        <v>0.8354037267080745</v>
      </c>
      <c r="BV662" s="1"/>
      <c r="BW662" s="1"/>
    </row>
    <row r="663" ht="12.0" customHeight="1">
      <c r="A663" s="39"/>
      <c r="B663" s="39"/>
      <c r="C663" s="3" t="s">
        <v>546</v>
      </c>
      <c r="D663" s="3">
        <v>945.0</v>
      </c>
      <c r="E663" s="24">
        <v>143.0</v>
      </c>
      <c r="F663" s="25">
        <v>96.0</v>
      </c>
      <c r="G663" s="24">
        <v>1263.0</v>
      </c>
      <c r="H663" s="25">
        <v>237.0</v>
      </c>
      <c r="I663" s="26">
        <f t="shared" si="2"/>
        <v>0.5983263598</v>
      </c>
      <c r="J663" s="27">
        <f t="shared" si="3"/>
        <v>0.842</v>
      </c>
      <c r="K663" s="28">
        <f t="shared" si="4"/>
        <v>0.8085106383</v>
      </c>
      <c r="L663" s="29">
        <f t="shared" si="5"/>
        <v>0.2185163887</v>
      </c>
      <c r="M663" s="10">
        <f t="shared" si="6"/>
        <v>6.276150628</v>
      </c>
      <c r="N663" s="30">
        <f t="shared" si="7"/>
        <v>0.8067104257</v>
      </c>
      <c r="O663" s="31">
        <f t="shared" si="8"/>
        <v>0.001800212636</v>
      </c>
      <c r="P663" s="32">
        <f t="shared" si="9"/>
        <v>0.8441081632</v>
      </c>
      <c r="Q663" s="33">
        <f t="shared" si="10"/>
        <v>-0.002108163244</v>
      </c>
      <c r="R663" s="1"/>
      <c r="S663" s="16">
        <v>0.8441081611961817</v>
      </c>
      <c r="T663" s="16">
        <v>0.842</v>
      </c>
      <c r="U663" s="16">
        <v>0.003907538622771711</v>
      </c>
      <c r="V663" s="16">
        <v>0.003500663995598119</v>
      </c>
      <c r="W663" s="1"/>
      <c r="X663" s="1"/>
      <c r="Y663" s="19"/>
      <c r="Z663" s="19"/>
      <c r="AA663" s="19"/>
      <c r="AB663" s="1"/>
      <c r="AC663" s="21" t="s">
        <v>240</v>
      </c>
      <c r="AD663" s="21">
        <v>128.0</v>
      </c>
      <c r="AE663" s="21">
        <v>39.0</v>
      </c>
      <c r="AF663" s="26">
        <v>0.786259541984733</v>
      </c>
      <c r="AG663" s="27">
        <v>0.733427362482369</v>
      </c>
      <c r="AH663" s="36">
        <v>0.741666666666667</v>
      </c>
      <c r="AI663" s="1"/>
      <c r="AJ663" s="1"/>
      <c r="AK663" s="1"/>
      <c r="AL663" s="1"/>
      <c r="AM663" s="1"/>
      <c r="AN663" s="1"/>
      <c r="AO663" s="1">
        <v>37.0</v>
      </c>
      <c r="AP663" s="16">
        <v>0.7501</v>
      </c>
      <c r="AQ663" s="1">
        <v>0.877851549</v>
      </c>
      <c r="AR663" s="1">
        <v>0.0896238982</v>
      </c>
      <c r="AS663" s="1"/>
      <c r="AT663" s="1"/>
      <c r="AU663" s="26">
        <v>0.807692307692308</v>
      </c>
      <c r="AV663" s="1"/>
      <c r="AW663" s="1"/>
      <c r="AX663" s="1"/>
      <c r="AY663" s="1"/>
      <c r="AZ663" s="1"/>
      <c r="BA663" s="1"/>
      <c r="BB663" s="1"/>
      <c r="BC663" s="1"/>
      <c r="BD663" s="1"/>
      <c r="BE663" s="21" t="s">
        <v>240</v>
      </c>
      <c r="BF663" s="21">
        <v>128.0</v>
      </c>
      <c r="BG663" s="21">
        <v>39.0</v>
      </c>
      <c r="BH663" s="26">
        <v>0.786259541984733</v>
      </c>
      <c r="BI663" s="27">
        <v>0.733427362482369</v>
      </c>
      <c r="BJ663" s="30">
        <f t="shared" si="11"/>
        <v>0.7438099854</v>
      </c>
      <c r="BK663" s="36">
        <v>0.741666666666667</v>
      </c>
      <c r="BL663" s="31">
        <f t="shared" si="12"/>
        <v>-0.002143318722</v>
      </c>
      <c r="BM663" s="1"/>
      <c r="BN663" s="31">
        <v>0.0039075386227716</v>
      </c>
      <c r="BO663" s="1"/>
      <c r="BP663" s="1"/>
      <c r="BQ663" s="1">
        <f t="shared" si="15"/>
        <v>662</v>
      </c>
      <c r="BR663" s="1">
        <f t="shared" si="13"/>
        <v>0.8162762022</v>
      </c>
      <c r="BS663" s="1">
        <v>0.7094017094017094</v>
      </c>
      <c r="BT663" s="1">
        <v>0.8662551440329218</v>
      </c>
      <c r="BU663" s="1">
        <v>0.835820895522388</v>
      </c>
      <c r="BV663" s="1"/>
      <c r="BW663" s="1"/>
    </row>
    <row r="664" ht="12.0" customHeight="1">
      <c r="A664" s="39"/>
      <c r="B664" s="39"/>
      <c r="C664" s="3" t="s">
        <v>794</v>
      </c>
      <c r="D664" s="3">
        <v>946.0</v>
      </c>
      <c r="E664" s="24">
        <v>86.0</v>
      </c>
      <c r="F664" s="25">
        <v>30.0</v>
      </c>
      <c r="G664" s="24">
        <v>414.0</v>
      </c>
      <c r="H664" s="25">
        <v>79.0</v>
      </c>
      <c r="I664" s="26">
        <f t="shared" si="2"/>
        <v>0.7413793103</v>
      </c>
      <c r="J664" s="27">
        <f t="shared" si="3"/>
        <v>0.8397565923</v>
      </c>
      <c r="K664" s="28">
        <f t="shared" si="4"/>
        <v>0.8210180624</v>
      </c>
      <c r="L664" s="29">
        <f t="shared" si="5"/>
        <v>0.2709359606</v>
      </c>
      <c r="M664" s="10">
        <f t="shared" si="6"/>
        <v>4.25</v>
      </c>
      <c r="N664" s="30">
        <f t="shared" si="7"/>
        <v>0.8233686414</v>
      </c>
      <c r="O664" s="31">
        <f t="shared" si="8"/>
        <v>-0.002350578975</v>
      </c>
      <c r="P664" s="32">
        <f t="shared" si="9"/>
        <v>0.8369114489</v>
      </c>
      <c r="Q664" s="33">
        <f t="shared" si="10"/>
        <v>0.002845143381</v>
      </c>
      <c r="R664" s="1"/>
      <c r="S664" s="16">
        <v>0.836911445661347</v>
      </c>
      <c r="T664" s="16">
        <v>0.8397565922920892</v>
      </c>
      <c r="U664" s="16">
        <v>0.003924902163931154</v>
      </c>
      <c r="V664" s="16">
        <v>0.003511148921213514</v>
      </c>
      <c r="W664" s="1"/>
      <c r="X664" s="1"/>
      <c r="Y664" s="19"/>
      <c r="Z664" s="19"/>
      <c r="AA664" s="19"/>
      <c r="AB664" s="1"/>
      <c r="AC664" s="21" t="s">
        <v>559</v>
      </c>
      <c r="AD664" s="21">
        <v>545.0</v>
      </c>
      <c r="AE664" s="21">
        <v>39.0</v>
      </c>
      <c r="AF664" s="26">
        <v>0.787878787878788</v>
      </c>
      <c r="AG664" s="27">
        <v>0.854003139717425</v>
      </c>
      <c r="AH664" s="36">
        <v>0.842652795838752</v>
      </c>
      <c r="AI664" s="1"/>
      <c r="AJ664" s="1"/>
      <c r="AK664" s="1"/>
      <c r="AL664" s="1"/>
      <c r="AM664" s="1"/>
      <c r="AN664" s="1"/>
      <c r="AO664" s="1">
        <v>38.0</v>
      </c>
      <c r="AP664" s="16">
        <v>0.7685</v>
      </c>
      <c r="AQ664" s="1">
        <v>0.827789305353</v>
      </c>
      <c r="AR664" s="1">
        <v>0.13156368</v>
      </c>
      <c r="AS664" s="1"/>
      <c r="AT664" s="1"/>
      <c r="AU664" s="26">
        <v>0.80794701986755</v>
      </c>
      <c r="AV664" s="1"/>
      <c r="AW664" s="1"/>
      <c r="AX664" s="1"/>
      <c r="AY664" s="1"/>
      <c r="AZ664" s="1"/>
      <c r="BA664" s="1"/>
      <c r="BB664" s="1"/>
      <c r="BC664" s="1"/>
      <c r="BD664" s="1"/>
      <c r="BE664" s="21" t="s">
        <v>559</v>
      </c>
      <c r="BF664" s="21">
        <v>545.0</v>
      </c>
      <c r="BG664" s="21">
        <v>39.0</v>
      </c>
      <c r="BH664" s="26">
        <v>0.787878787878788</v>
      </c>
      <c r="BI664" s="27">
        <v>0.854003139717425</v>
      </c>
      <c r="BJ664" s="30">
        <f t="shared" si="11"/>
        <v>0.842651375</v>
      </c>
      <c r="BK664" s="36">
        <v>0.842652795838752</v>
      </c>
      <c r="BL664" s="31">
        <f t="shared" si="12"/>
        <v>0.00000142085649</v>
      </c>
      <c r="BM664" s="1"/>
      <c r="BN664" s="31">
        <v>0.00392490216393104</v>
      </c>
      <c r="BO664" s="1"/>
      <c r="BP664" s="1"/>
      <c r="BQ664" s="1">
        <f t="shared" si="15"/>
        <v>663</v>
      </c>
      <c r="BR664" s="1">
        <f t="shared" si="13"/>
        <v>0.8175092478</v>
      </c>
      <c r="BS664" s="1">
        <v>0.803921568627451</v>
      </c>
      <c r="BT664" s="1">
        <v>0.8382541720154044</v>
      </c>
      <c r="BU664" s="1">
        <v>0.8361445783132531</v>
      </c>
      <c r="BV664" s="1"/>
      <c r="BW664" s="1"/>
    </row>
    <row r="665" ht="12.0" customHeight="1">
      <c r="A665" s="39"/>
      <c r="B665" s="39"/>
      <c r="C665" s="3" t="s">
        <v>782</v>
      </c>
      <c r="D665" s="3">
        <v>947.0</v>
      </c>
      <c r="E665" s="24">
        <v>269.0</v>
      </c>
      <c r="F665" s="25">
        <v>98.0</v>
      </c>
      <c r="G665" s="24">
        <v>918.0</v>
      </c>
      <c r="H665" s="25">
        <v>226.0</v>
      </c>
      <c r="I665" s="26">
        <f t="shared" si="2"/>
        <v>0.7329700272</v>
      </c>
      <c r="J665" s="27">
        <f t="shared" si="3"/>
        <v>0.8024475524</v>
      </c>
      <c r="K665" s="28">
        <f t="shared" si="4"/>
        <v>0.7855724686</v>
      </c>
      <c r="L665" s="29">
        <f t="shared" si="5"/>
        <v>0.3275976175</v>
      </c>
      <c r="M665" s="10">
        <f t="shared" si="6"/>
        <v>3.117166213</v>
      </c>
      <c r="N665" s="30">
        <f t="shared" si="7"/>
        <v>0.7911862111</v>
      </c>
      <c r="O665" s="31">
        <f t="shared" si="8"/>
        <v>-0.005613742567</v>
      </c>
      <c r="P665" s="32">
        <f t="shared" si="9"/>
        <v>0.7956660633</v>
      </c>
      <c r="Q665" s="33">
        <f t="shared" si="10"/>
        <v>0.006781489124</v>
      </c>
      <c r="R665" s="1"/>
      <c r="S665" s="16">
        <v>0.7956660601532418</v>
      </c>
      <c r="T665" s="16">
        <v>0.8024475524475524</v>
      </c>
      <c r="U665" s="16">
        <v>0.003925400491074371</v>
      </c>
      <c r="V665" s="16">
        <v>0.0035506396643782967</v>
      </c>
      <c r="W665" s="1"/>
      <c r="X665" s="1"/>
      <c r="Y665" s="19"/>
      <c r="Z665" s="19"/>
      <c r="AA665" s="19"/>
      <c r="AB665" s="1"/>
      <c r="AC665" s="21" t="s">
        <v>838</v>
      </c>
      <c r="AD665" s="21">
        <v>1118.0</v>
      </c>
      <c r="AE665" s="21">
        <v>39.0</v>
      </c>
      <c r="AF665" s="26">
        <v>0.788461538461538</v>
      </c>
      <c r="AG665" s="27">
        <v>0.825581395348837</v>
      </c>
      <c r="AH665" s="36">
        <v>0.816964285714286</v>
      </c>
      <c r="AI665" s="1"/>
      <c r="AJ665" s="1"/>
      <c r="AK665" s="1"/>
      <c r="AL665" s="1"/>
      <c r="AM665" s="1"/>
      <c r="AN665" s="1"/>
      <c r="AO665" s="1">
        <v>39.0</v>
      </c>
      <c r="AP665" s="16">
        <v>0.787</v>
      </c>
      <c r="AQ665" s="1">
        <v>0.835688963842473</v>
      </c>
      <c r="AR665" s="1">
        <v>0.128967905</v>
      </c>
      <c r="AS665" s="1"/>
      <c r="AT665" s="1"/>
      <c r="AU665" s="26">
        <v>0.80952380952381</v>
      </c>
      <c r="AV665" s="1"/>
      <c r="AW665" s="1"/>
      <c r="AX665" s="1"/>
      <c r="AY665" s="1"/>
      <c r="AZ665" s="1"/>
      <c r="BA665" s="1"/>
      <c r="BB665" s="1"/>
      <c r="BC665" s="1"/>
      <c r="BD665" s="1"/>
      <c r="BE665" s="21" t="s">
        <v>838</v>
      </c>
      <c r="BF665" s="21">
        <v>1118.0</v>
      </c>
      <c r="BG665" s="21">
        <v>39.0</v>
      </c>
      <c r="BH665" s="26">
        <v>0.788461538461538</v>
      </c>
      <c r="BI665" s="27">
        <v>0.825581395348837</v>
      </c>
      <c r="BJ665" s="30">
        <f t="shared" si="11"/>
        <v>0.8195288601</v>
      </c>
      <c r="BK665" s="36">
        <v>0.816964285714286</v>
      </c>
      <c r="BL665" s="31">
        <f t="shared" si="12"/>
        <v>-0.00256457435</v>
      </c>
      <c r="BM665" s="1"/>
      <c r="BN665" s="31">
        <v>0.00392540049107437</v>
      </c>
      <c r="BO665" s="1"/>
      <c r="BP665" s="1"/>
      <c r="BQ665" s="1">
        <f t="shared" si="15"/>
        <v>664</v>
      </c>
      <c r="BR665" s="1">
        <f t="shared" si="13"/>
        <v>0.8187422935</v>
      </c>
      <c r="BS665" s="1">
        <v>0.7687074829931972</v>
      </c>
      <c r="BT665" s="1">
        <v>0.8558648111332008</v>
      </c>
      <c r="BU665" s="1">
        <v>0.8361538461538461</v>
      </c>
      <c r="BV665" s="1"/>
      <c r="BW665" s="1"/>
    </row>
    <row r="666" ht="12.0" customHeight="1">
      <c r="A666" s="39"/>
      <c r="B666" s="39"/>
      <c r="C666" s="3" t="s">
        <v>749</v>
      </c>
      <c r="D666" s="3">
        <v>948.0</v>
      </c>
      <c r="E666" s="24">
        <v>72.0</v>
      </c>
      <c r="F666" s="25">
        <v>29.0</v>
      </c>
      <c r="G666" s="24">
        <v>495.0</v>
      </c>
      <c r="H666" s="25">
        <v>69.0</v>
      </c>
      <c r="I666" s="26">
        <f t="shared" si="2"/>
        <v>0.7128712871</v>
      </c>
      <c r="J666" s="27">
        <f t="shared" si="3"/>
        <v>0.8776595745</v>
      </c>
      <c r="K666" s="28">
        <f t="shared" si="4"/>
        <v>0.8526315789</v>
      </c>
      <c r="L666" s="29">
        <f t="shared" si="5"/>
        <v>0.2120300752</v>
      </c>
      <c r="M666" s="10">
        <f t="shared" si="6"/>
        <v>5.584158416</v>
      </c>
      <c r="N666" s="30">
        <f t="shared" si="7"/>
        <v>0.8505970671</v>
      </c>
      <c r="O666" s="31">
        <f t="shared" si="8"/>
        <v>0.002034511817</v>
      </c>
      <c r="P666" s="32">
        <f t="shared" si="9"/>
        <v>0.8801057745</v>
      </c>
      <c r="Q666" s="33">
        <f t="shared" si="10"/>
        <v>-0.002446200014</v>
      </c>
      <c r="R666" s="1"/>
      <c r="S666" s="16">
        <v>0.8801057714972813</v>
      </c>
      <c r="T666" s="16">
        <v>0.8776595744680851</v>
      </c>
      <c r="U666" s="16">
        <v>0.003931950752090851</v>
      </c>
      <c r="V666" s="16">
        <v>0.003703037069804571</v>
      </c>
      <c r="W666" s="1"/>
      <c r="X666" s="1"/>
      <c r="Y666" s="19"/>
      <c r="Z666" s="19"/>
      <c r="AA666" s="19"/>
      <c r="AB666" s="1"/>
      <c r="AC666" s="21" t="s">
        <v>839</v>
      </c>
      <c r="AD666" s="21">
        <v>958.0</v>
      </c>
      <c r="AE666" s="21">
        <v>39.0</v>
      </c>
      <c r="AF666" s="26">
        <v>0.788990825688073</v>
      </c>
      <c r="AG666" s="27">
        <v>0.791208791208791</v>
      </c>
      <c r="AH666" s="36">
        <v>0.790697674418605</v>
      </c>
      <c r="AI666" s="1"/>
      <c r="AJ666" s="1"/>
      <c r="AK666" s="1"/>
      <c r="AL666" s="1"/>
      <c r="AM666" s="1"/>
      <c r="AN666" s="1"/>
      <c r="AO666" s="1">
        <v>40.0</v>
      </c>
      <c r="AP666" s="16">
        <v>0.8079</v>
      </c>
      <c r="AQ666" s="1">
        <v>0.84828292</v>
      </c>
      <c r="AR666" s="1">
        <v>0.1221544</v>
      </c>
      <c r="AS666" s="1"/>
      <c r="AT666" s="1"/>
      <c r="AU666" s="26">
        <v>0.812903225806452</v>
      </c>
      <c r="AV666" s="1"/>
      <c r="AW666" s="1"/>
      <c r="AX666" s="1"/>
      <c r="AY666" s="1"/>
      <c r="AZ666" s="1"/>
      <c r="BA666" s="1"/>
      <c r="BB666" s="1"/>
      <c r="BC666" s="1"/>
      <c r="BD666" s="1"/>
      <c r="BE666" s="21" t="s">
        <v>839</v>
      </c>
      <c r="BF666" s="21">
        <v>958.0</v>
      </c>
      <c r="BG666" s="21">
        <v>39.0</v>
      </c>
      <c r="BH666" s="26">
        <v>0.788990825688073</v>
      </c>
      <c r="BI666" s="27">
        <v>0.791208791208791</v>
      </c>
      <c r="BJ666" s="30">
        <f t="shared" si="11"/>
        <v>0.791541723</v>
      </c>
      <c r="BK666" s="36">
        <v>0.790697674418605</v>
      </c>
      <c r="BL666" s="31">
        <f t="shared" si="12"/>
        <v>-0.0008440486157</v>
      </c>
      <c r="BM666" s="1"/>
      <c r="BN666" s="31">
        <v>0.00393195075209085</v>
      </c>
      <c r="BO666" s="1"/>
      <c r="BP666" s="1"/>
      <c r="BQ666" s="1">
        <f t="shared" si="15"/>
        <v>665</v>
      </c>
      <c r="BR666" s="1">
        <f t="shared" si="13"/>
        <v>0.8199753391</v>
      </c>
      <c r="BS666" s="1">
        <v>0.7708333333333334</v>
      </c>
      <c r="BT666" s="1">
        <v>0.8439716312056738</v>
      </c>
      <c r="BU666" s="1">
        <v>0.8365180467091295</v>
      </c>
      <c r="BV666" s="1"/>
      <c r="BW666" s="1"/>
    </row>
    <row r="667" ht="12.0" customHeight="1">
      <c r="A667" s="39"/>
      <c r="B667" s="39"/>
      <c r="C667" s="3" t="s">
        <v>759</v>
      </c>
      <c r="D667" s="3">
        <v>949.0</v>
      </c>
      <c r="E667" s="24">
        <v>166.0</v>
      </c>
      <c r="F667" s="25">
        <v>65.0</v>
      </c>
      <c r="G667" s="24">
        <v>873.0</v>
      </c>
      <c r="H667" s="25">
        <v>151.0</v>
      </c>
      <c r="I667" s="26">
        <f t="shared" si="2"/>
        <v>0.7186147186</v>
      </c>
      <c r="J667" s="27">
        <f t="shared" si="3"/>
        <v>0.8525390625</v>
      </c>
      <c r="K667" s="28">
        <f t="shared" si="4"/>
        <v>0.8278884462</v>
      </c>
      <c r="L667" s="29">
        <f t="shared" si="5"/>
        <v>0.2525896414</v>
      </c>
      <c r="M667" s="10">
        <f t="shared" si="6"/>
        <v>4.432900433</v>
      </c>
      <c r="N667" s="30">
        <f t="shared" si="7"/>
        <v>0.8305316534</v>
      </c>
      <c r="O667" s="31">
        <f t="shared" si="8"/>
        <v>-0.00264320715</v>
      </c>
      <c r="P667" s="32">
        <f t="shared" si="9"/>
        <v>0.8493567329</v>
      </c>
      <c r="Q667" s="33">
        <f t="shared" si="10"/>
        <v>0.003182329603</v>
      </c>
      <c r="R667" s="1"/>
      <c r="S667" s="16">
        <v>0.8493567298597889</v>
      </c>
      <c r="T667" s="16">
        <v>0.8525390625</v>
      </c>
      <c r="U667" s="16">
        <v>0.0039487894921127475</v>
      </c>
      <c r="V667" s="16">
        <v>0.003737367939508407</v>
      </c>
      <c r="W667" s="1"/>
      <c r="X667" s="1"/>
      <c r="Y667" s="19"/>
      <c r="Z667" s="19"/>
      <c r="AA667" s="19"/>
      <c r="AB667" s="1"/>
      <c r="AC667" s="21" t="s">
        <v>156</v>
      </c>
      <c r="AD667" s="21">
        <v>70.0</v>
      </c>
      <c r="AE667" s="21">
        <v>39.0</v>
      </c>
      <c r="AF667" s="26">
        <v>0.789473684210526</v>
      </c>
      <c r="AG667" s="27">
        <v>0.830188679245283</v>
      </c>
      <c r="AH667" s="36">
        <v>0.819444444444444</v>
      </c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26">
        <v>0.813008130081301</v>
      </c>
      <c r="AV667" s="1"/>
      <c r="AW667" s="1"/>
      <c r="AX667" s="1"/>
      <c r="AY667" s="1"/>
      <c r="AZ667" s="1"/>
      <c r="BA667" s="1"/>
      <c r="BB667" s="1"/>
      <c r="BC667" s="1"/>
      <c r="BD667" s="1"/>
      <c r="BE667" s="21" t="s">
        <v>156</v>
      </c>
      <c r="BF667" s="21">
        <v>70.0</v>
      </c>
      <c r="BG667" s="21">
        <v>39.0</v>
      </c>
      <c r="BH667" s="26">
        <v>0.789473684210526</v>
      </c>
      <c r="BI667" s="27">
        <v>0.830188679245283</v>
      </c>
      <c r="BJ667" s="30">
        <f t="shared" si="11"/>
        <v>0.8234703544</v>
      </c>
      <c r="BK667" s="36">
        <v>0.819444444444444</v>
      </c>
      <c r="BL667" s="31">
        <f t="shared" si="12"/>
        <v>-0.004025909982</v>
      </c>
      <c r="BM667" s="1"/>
      <c r="BN667" s="31">
        <v>0.00394878949211264</v>
      </c>
      <c r="BO667" s="1"/>
      <c r="BP667" s="1"/>
      <c r="BQ667" s="1">
        <f t="shared" si="15"/>
        <v>666</v>
      </c>
      <c r="BR667" s="1">
        <f t="shared" si="13"/>
        <v>0.8212083847</v>
      </c>
      <c r="BS667" s="1">
        <v>0.7964601769911505</v>
      </c>
      <c r="BT667" s="1">
        <v>0.8514851485148515</v>
      </c>
      <c r="BU667" s="1">
        <v>0.8365384615384616</v>
      </c>
      <c r="BV667" s="1"/>
      <c r="BW667" s="1"/>
    </row>
    <row r="668" ht="12.0" customHeight="1">
      <c r="A668" s="39"/>
      <c r="B668" s="39"/>
      <c r="C668" s="3" t="s">
        <v>511</v>
      </c>
      <c r="D668" s="3">
        <v>950.0</v>
      </c>
      <c r="E668" s="24">
        <v>200.0</v>
      </c>
      <c r="F668" s="25">
        <v>151.0</v>
      </c>
      <c r="G668" s="24">
        <v>2013.0</v>
      </c>
      <c r="H668" s="25">
        <v>561.0</v>
      </c>
      <c r="I668" s="26">
        <f t="shared" si="2"/>
        <v>0.5698005698</v>
      </c>
      <c r="J668" s="27">
        <f t="shared" si="3"/>
        <v>0.7820512821</v>
      </c>
      <c r="K668" s="28">
        <f t="shared" si="4"/>
        <v>0.7565811966</v>
      </c>
      <c r="L668" s="29">
        <f t="shared" si="5"/>
        <v>0.2601709402</v>
      </c>
      <c r="M668" s="10">
        <f t="shared" si="6"/>
        <v>7.333333333</v>
      </c>
      <c r="N668" s="30">
        <f t="shared" si="7"/>
        <v>0.7523861343</v>
      </c>
      <c r="O668" s="31">
        <f t="shared" si="8"/>
        <v>0.004195062245</v>
      </c>
      <c r="P668" s="32">
        <f t="shared" si="9"/>
        <v>0.7869323337</v>
      </c>
      <c r="Q668" s="33">
        <f t="shared" si="10"/>
        <v>-0.004881051639</v>
      </c>
      <c r="R668" s="1"/>
      <c r="S668" s="16">
        <v>0.7869323318451867</v>
      </c>
      <c r="T668" s="16">
        <v>0.782051282051282</v>
      </c>
      <c r="U668" s="16">
        <v>0.003953471453405744</v>
      </c>
      <c r="V668" s="16">
        <v>0.0037801183232752944</v>
      </c>
      <c r="W668" s="1"/>
      <c r="X668" s="1"/>
      <c r="Y668" s="19"/>
      <c r="Z668" s="19"/>
      <c r="AA668" s="19"/>
      <c r="AB668" s="1"/>
      <c r="AC668" s="21" t="s">
        <v>306</v>
      </c>
      <c r="AD668" s="21">
        <v>188.0</v>
      </c>
      <c r="AE668" s="21">
        <v>39.0</v>
      </c>
      <c r="AF668" s="26">
        <v>0.790697674418605</v>
      </c>
      <c r="AG668" s="27">
        <v>0.778350515463918</v>
      </c>
      <c r="AH668" s="36">
        <v>0.780590717299578</v>
      </c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26">
        <v>0.813953488372093</v>
      </c>
      <c r="AV668" s="1"/>
      <c r="AW668" s="1"/>
      <c r="AX668" s="1"/>
      <c r="AY668" s="1"/>
      <c r="AZ668" s="1"/>
      <c r="BA668" s="1"/>
      <c r="BB668" s="1"/>
      <c r="BC668" s="1"/>
      <c r="BD668" s="1"/>
      <c r="BE668" s="21" t="s">
        <v>306</v>
      </c>
      <c r="BF668" s="21">
        <v>188.0</v>
      </c>
      <c r="BG668" s="21">
        <v>39.0</v>
      </c>
      <c r="BH668" s="26">
        <v>0.790697674418605</v>
      </c>
      <c r="BI668" s="27">
        <v>0.778350515463918</v>
      </c>
      <c r="BJ668" s="30">
        <f t="shared" si="11"/>
        <v>0.7813538143</v>
      </c>
      <c r="BK668" s="36">
        <v>0.780590717299578</v>
      </c>
      <c r="BL668" s="31">
        <f t="shared" si="12"/>
        <v>-0.0007630969756</v>
      </c>
      <c r="BM668" s="1"/>
      <c r="BN668" s="31">
        <v>0.00395347145340574</v>
      </c>
      <c r="BO668" s="1"/>
      <c r="BP668" s="1"/>
      <c r="BQ668" s="1">
        <f t="shared" si="15"/>
        <v>667</v>
      </c>
      <c r="BR668" s="1">
        <f t="shared" si="13"/>
        <v>0.8224414303</v>
      </c>
      <c r="BS668" s="1">
        <v>0.6818181818181818</v>
      </c>
      <c r="BT668" s="1">
        <v>0.8780487804878049</v>
      </c>
      <c r="BU668" s="1">
        <v>0.8365384615384616</v>
      </c>
      <c r="BV668" s="1"/>
      <c r="BW668" s="1"/>
    </row>
    <row r="669" ht="12.0" customHeight="1">
      <c r="A669" s="39"/>
      <c r="B669" s="39"/>
      <c r="C669" s="3" t="s">
        <v>210</v>
      </c>
      <c r="D669" s="3">
        <v>951.0</v>
      </c>
      <c r="E669" s="24">
        <v>14.0</v>
      </c>
      <c r="F669" s="25">
        <v>24.0</v>
      </c>
      <c r="G669" s="24">
        <v>320.0</v>
      </c>
      <c r="H669" s="25">
        <v>156.0</v>
      </c>
      <c r="I669" s="26">
        <f t="shared" si="2"/>
        <v>0.3684210526</v>
      </c>
      <c r="J669" s="27">
        <f t="shared" si="3"/>
        <v>0.6722689076</v>
      </c>
      <c r="K669" s="28">
        <f t="shared" si="4"/>
        <v>0.6498054475</v>
      </c>
      <c r="L669" s="29">
        <f t="shared" si="5"/>
        <v>0.3307392996</v>
      </c>
      <c r="M669" s="10">
        <f t="shared" si="6"/>
        <v>12.52631579</v>
      </c>
      <c r="N669" s="30">
        <f t="shared" si="7"/>
        <v>0.6400527088</v>
      </c>
      <c r="O669" s="31">
        <f t="shared" si="8"/>
        <v>0.009752738714</v>
      </c>
      <c r="P669" s="32">
        <f t="shared" si="9"/>
        <v>0.6831230568</v>
      </c>
      <c r="Q669" s="33">
        <f t="shared" si="10"/>
        <v>-0.01085414922</v>
      </c>
      <c r="R669" s="1"/>
      <c r="S669" s="16">
        <v>0.6831230560499137</v>
      </c>
      <c r="T669" s="16">
        <v>0.6722689075630253</v>
      </c>
      <c r="U669" s="16">
        <v>0.004002305973931142</v>
      </c>
      <c r="V669" s="16">
        <v>0.0038173077421386203</v>
      </c>
      <c r="W669" s="1"/>
      <c r="X669" s="1"/>
      <c r="Y669" s="19"/>
      <c r="Z669" s="19"/>
      <c r="AA669" s="19"/>
      <c r="AB669" s="1"/>
      <c r="AC669" s="21" t="s">
        <v>770</v>
      </c>
      <c r="AD669" s="21">
        <v>810.0</v>
      </c>
      <c r="AE669" s="21">
        <v>39.0</v>
      </c>
      <c r="AF669" s="26">
        <v>0.790697674418605</v>
      </c>
      <c r="AG669" s="27">
        <v>0.902542372881356</v>
      </c>
      <c r="AH669" s="36">
        <v>0.885304659498208</v>
      </c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26">
        <v>0.814432989690722</v>
      </c>
      <c r="AV669" s="1"/>
      <c r="AW669" s="1"/>
      <c r="AX669" s="1"/>
      <c r="AY669" s="1"/>
      <c r="AZ669" s="1"/>
      <c r="BA669" s="1"/>
      <c r="BB669" s="1"/>
      <c r="BC669" s="1"/>
      <c r="BD669" s="1"/>
      <c r="BE669" s="21" t="s">
        <v>770</v>
      </c>
      <c r="BF669" s="21">
        <v>810.0</v>
      </c>
      <c r="BG669" s="21">
        <v>39.0</v>
      </c>
      <c r="BH669" s="26">
        <v>0.790697674418605</v>
      </c>
      <c r="BI669" s="27">
        <v>0.902542372881356</v>
      </c>
      <c r="BJ669" s="30">
        <f t="shared" si="11"/>
        <v>0.8827694627</v>
      </c>
      <c r="BK669" s="36">
        <v>0.885304659498208</v>
      </c>
      <c r="BL669" s="31">
        <f t="shared" si="12"/>
        <v>0.002535196819</v>
      </c>
      <c r="BM669" s="1"/>
      <c r="BN669" s="31">
        <v>0.00400230597393103</v>
      </c>
      <c r="BO669" s="1"/>
      <c r="BP669" s="1"/>
      <c r="BQ669" s="1">
        <f t="shared" si="15"/>
        <v>668</v>
      </c>
      <c r="BR669" s="1">
        <f t="shared" si="13"/>
        <v>0.823674476</v>
      </c>
      <c r="BS669" s="1">
        <v>0.7692307692307693</v>
      </c>
      <c r="BT669" s="1">
        <v>0.8596491228070176</v>
      </c>
      <c r="BU669" s="1">
        <v>0.8366013071895425</v>
      </c>
      <c r="BV669" s="1"/>
      <c r="BW669" s="1"/>
    </row>
    <row r="670" ht="12.0" customHeight="1">
      <c r="A670" s="39"/>
      <c r="B670" s="39"/>
      <c r="C670" s="3" t="s">
        <v>783</v>
      </c>
      <c r="D670" s="3">
        <v>953.0</v>
      </c>
      <c r="E670" s="24">
        <v>47.0</v>
      </c>
      <c r="F670" s="25">
        <v>17.0</v>
      </c>
      <c r="G670" s="24">
        <v>186.0</v>
      </c>
      <c r="H670" s="25">
        <v>31.0</v>
      </c>
      <c r="I670" s="26">
        <f t="shared" si="2"/>
        <v>0.734375</v>
      </c>
      <c r="J670" s="27">
        <f t="shared" si="3"/>
        <v>0.8571428571</v>
      </c>
      <c r="K670" s="28">
        <f t="shared" si="4"/>
        <v>0.8291814947</v>
      </c>
      <c r="L670" s="29">
        <f t="shared" si="5"/>
        <v>0.2775800712</v>
      </c>
      <c r="M670" s="10">
        <f t="shared" si="6"/>
        <v>3.390625</v>
      </c>
      <c r="N670" s="30">
        <f t="shared" si="7"/>
        <v>0.8366735031</v>
      </c>
      <c r="O670" s="31">
        <f t="shared" si="8"/>
        <v>-0.007492008449</v>
      </c>
      <c r="P670" s="32">
        <f t="shared" si="9"/>
        <v>0.8480894124</v>
      </c>
      <c r="Q670" s="33">
        <f t="shared" si="10"/>
        <v>0.009053444748</v>
      </c>
      <c r="R670" s="1"/>
      <c r="S670" s="16">
        <v>0.8480894092115066</v>
      </c>
      <c r="T670" s="16">
        <v>0.8571428571428571</v>
      </c>
      <c r="U670" s="16">
        <v>0.004081056849475517</v>
      </c>
      <c r="V670" s="16">
        <v>0.003884443500506096</v>
      </c>
      <c r="W670" s="1"/>
      <c r="X670" s="1"/>
      <c r="Y670" s="19"/>
      <c r="Z670" s="19"/>
      <c r="AA670" s="19"/>
      <c r="AB670" s="1"/>
      <c r="AC670" s="21" t="s">
        <v>211</v>
      </c>
      <c r="AD670" s="21">
        <v>109.0</v>
      </c>
      <c r="AE670" s="21">
        <v>39.0</v>
      </c>
      <c r="AF670" s="26">
        <v>0.793333333333333</v>
      </c>
      <c r="AG670" s="27">
        <v>0.839416058394161</v>
      </c>
      <c r="AH670" s="36">
        <v>0.829512893982808</v>
      </c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26">
        <v>0.815068493150685</v>
      </c>
      <c r="AV670" s="1"/>
      <c r="AW670" s="1"/>
      <c r="AX670" s="1"/>
      <c r="AY670" s="1"/>
      <c r="AZ670" s="1"/>
      <c r="BA670" s="1"/>
      <c r="BB670" s="1"/>
      <c r="BC670" s="1"/>
      <c r="BD670" s="1"/>
      <c r="BE670" s="21" t="s">
        <v>211</v>
      </c>
      <c r="BF670" s="21">
        <v>109.0</v>
      </c>
      <c r="BG670" s="21">
        <v>39.0</v>
      </c>
      <c r="BH670" s="26">
        <v>0.793333333333333</v>
      </c>
      <c r="BI670" s="27">
        <v>0.839416058394161</v>
      </c>
      <c r="BJ670" s="30">
        <f t="shared" si="11"/>
        <v>0.831679772</v>
      </c>
      <c r="BK670" s="36">
        <v>0.829512893982808</v>
      </c>
      <c r="BL670" s="31">
        <f t="shared" si="12"/>
        <v>-0.002166878067</v>
      </c>
      <c r="BM670" s="1"/>
      <c r="BN670" s="31">
        <v>0.00408105684947552</v>
      </c>
      <c r="BO670" s="1"/>
      <c r="BP670" s="1"/>
      <c r="BQ670" s="1">
        <f t="shared" si="15"/>
        <v>669</v>
      </c>
      <c r="BR670" s="1">
        <f t="shared" si="13"/>
        <v>0.8249075216</v>
      </c>
      <c r="BS670" s="1">
        <v>0.6777777777777778</v>
      </c>
      <c r="BT670" s="1">
        <v>0.8571428571428571</v>
      </c>
      <c r="BU670" s="1">
        <v>0.8379022646007152</v>
      </c>
      <c r="BV670" s="1"/>
      <c r="BW670" s="1"/>
    </row>
    <row r="671" ht="12.0" customHeight="1">
      <c r="A671" s="39"/>
      <c r="B671" s="39"/>
      <c r="C671" s="3" t="s">
        <v>787</v>
      </c>
      <c r="D671" s="3">
        <v>955.0</v>
      </c>
      <c r="E671" s="24">
        <v>100.0</v>
      </c>
      <c r="F671" s="25">
        <v>36.0</v>
      </c>
      <c r="G671" s="24">
        <v>837.0</v>
      </c>
      <c r="H671" s="25">
        <v>142.0</v>
      </c>
      <c r="I671" s="26">
        <f t="shared" si="2"/>
        <v>0.7352941176</v>
      </c>
      <c r="J671" s="27">
        <f t="shared" si="3"/>
        <v>0.8549540347</v>
      </c>
      <c r="K671" s="28">
        <f t="shared" si="4"/>
        <v>0.8403587444</v>
      </c>
      <c r="L671" s="29">
        <f t="shared" si="5"/>
        <v>0.2170403587</v>
      </c>
      <c r="M671" s="10">
        <f t="shared" si="6"/>
        <v>7.198529412</v>
      </c>
      <c r="N671" s="30">
        <f t="shared" si="7"/>
        <v>0.8350005457</v>
      </c>
      <c r="O671" s="31">
        <f t="shared" si="8"/>
        <v>0.005358198743</v>
      </c>
      <c r="P671" s="32">
        <f t="shared" si="9"/>
        <v>0.8614303503</v>
      </c>
      <c r="Q671" s="33">
        <f t="shared" si="10"/>
        <v>-0.00647631558</v>
      </c>
      <c r="R671" s="1"/>
      <c r="S671" s="16">
        <v>0.8614303471174627</v>
      </c>
      <c r="T671" s="16">
        <v>0.8549540347293156</v>
      </c>
      <c r="U671" s="16">
        <v>0.004088839394243593</v>
      </c>
      <c r="V671" s="16">
        <v>0.0038956135813847936</v>
      </c>
      <c r="W671" s="1"/>
      <c r="X671" s="1"/>
      <c r="Y671" s="19"/>
      <c r="Z671" s="19"/>
      <c r="AA671" s="19"/>
      <c r="AB671" s="1"/>
      <c r="AC671" s="21" t="s">
        <v>840</v>
      </c>
      <c r="AD671" s="21">
        <v>1001.0</v>
      </c>
      <c r="AE671" s="21">
        <v>39.0</v>
      </c>
      <c r="AF671" s="26">
        <v>0.795454545454545</v>
      </c>
      <c r="AG671" s="27">
        <v>0.88780487804878</v>
      </c>
      <c r="AH671" s="36">
        <v>0.860068259385666</v>
      </c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26">
        <v>0.815384615384615</v>
      </c>
      <c r="AV671" s="1"/>
      <c r="AW671" s="1"/>
      <c r="AX671" s="1"/>
      <c r="AY671" s="1"/>
      <c r="AZ671" s="1"/>
      <c r="BA671" s="1"/>
      <c r="BB671" s="1"/>
      <c r="BC671" s="1"/>
      <c r="BD671" s="1"/>
      <c r="BE671" s="21" t="s">
        <v>840</v>
      </c>
      <c r="BF671" s="21">
        <v>1001.0</v>
      </c>
      <c r="BG671" s="21">
        <v>39.0</v>
      </c>
      <c r="BH671" s="26">
        <v>0.795454545454545</v>
      </c>
      <c r="BI671" s="27">
        <v>0.88780487804878</v>
      </c>
      <c r="BJ671" s="30">
        <f t="shared" si="11"/>
        <v>0.8715213412</v>
      </c>
      <c r="BK671" s="36">
        <v>0.860068259385666</v>
      </c>
      <c r="BL671" s="31">
        <f t="shared" si="12"/>
        <v>-0.0114530818</v>
      </c>
      <c r="BM671" s="1"/>
      <c r="BN671" s="31">
        <v>0.00408883939424359</v>
      </c>
      <c r="BO671" s="1"/>
      <c r="BP671" s="1"/>
      <c r="BQ671" s="1">
        <f t="shared" si="15"/>
        <v>670</v>
      </c>
      <c r="BR671" s="1">
        <f t="shared" si="13"/>
        <v>0.8261405672</v>
      </c>
      <c r="BS671" s="1">
        <v>0.7352941176470589</v>
      </c>
      <c r="BT671" s="1">
        <v>0.8549540347293156</v>
      </c>
      <c r="BU671" s="1">
        <v>0.8403587443946189</v>
      </c>
      <c r="BV671" s="1"/>
      <c r="BW671" s="1"/>
    </row>
    <row r="672" ht="12.0" customHeight="1">
      <c r="A672" s="39"/>
      <c r="B672" s="39"/>
      <c r="C672" s="3" t="s">
        <v>711</v>
      </c>
      <c r="D672" s="3">
        <v>956.0</v>
      </c>
      <c r="E672" s="24">
        <v>112.0</v>
      </c>
      <c r="F672" s="25">
        <v>51.0</v>
      </c>
      <c r="G672" s="24">
        <v>602.0</v>
      </c>
      <c r="H672" s="25">
        <v>123.0</v>
      </c>
      <c r="I672" s="26">
        <f t="shared" si="2"/>
        <v>0.6871165644</v>
      </c>
      <c r="J672" s="27">
        <f t="shared" si="3"/>
        <v>0.8303448276</v>
      </c>
      <c r="K672" s="28">
        <f t="shared" si="4"/>
        <v>0.8040540541</v>
      </c>
      <c r="L672" s="29">
        <f t="shared" si="5"/>
        <v>0.2646396396</v>
      </c>
      <c r="M672" s="10">
        <f t="shared" si="6"/>
        <v>4.447852761</v>
      </c>
      <c r="N672" s="30">
        <f t="shared" si="7"/>
        <v>0.8075717691</v>
      </c>
      <c r="O672" s="31">
        <f t="shared" si="8"/>
        <v>-0.003517715067</v>
      </c>
      <c r="P672" s="32">
        <f t="shared" si="9"/>
        <v>0.8261405517</v>
      </c>
      <c r="Q672" s="33">
        <f t="shared" si="10"/>
        <v>0.004204275901</v>
      </c>
      <c r="R672" s="1"/>
      <c r="S672" s="16">
        <v>0.8261405489291076</v>
      </c>
      <c r="T672" s="16">
        <v>0.8303448275862069</v>
      </c>
      <c r="U672" s="16">
        <v>0.004139081635015418</v>
      </c>
      <c r="V672" s="16">
        <v>0.003948660780042301</v>
      </c>
      <c r="W672" s="1"/>
      <c r="X672" s="1"/>
      <c r="Y672" s="19"/>
      <c r="Z672" s="19"/>
      <c r="AA672" s="19"/>
      <c r="AB672" s="1"/>
      <c r="AC672" s="21" t="s">
        <v>115</v>
      </c>
      <c r="AD672" s="21">
        <v>46.0</v>
      </c>
      <c r="AE672" s="21">
        <v>39.0</v>
      </c>
      <c r="AF672" s="26">
        <v>0.79646017699115</v>
      </c>
      <c r="AG672" s="27">
        <v>0.851485148514851</v>
      </c>
      <c r="AH672" s="36">
        <v>0.836538461538462</v>
      </c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26">
        <v>0.819004524886878</v>
      </c>
      <c r="AV672" s="1"/>
      <c r="AW672" s="1"/>
      <c r="AX672" s="1"/>
      <c r="AY672" s="1"/>
      <c r="AZ672" s="1"/>
      <c r="BA672" s="1"/>
      <c r="BB672" s="1"/>
      <c r="BC672" s="1"/>
      <c r="BD672" s="1"/>
      <c r="BE672" s="21" t="s">
        <v>115</v>
      </c>
      <c r="BF672" s="21">
        <v>46.0</v>
      </c>
      <c r="BG672" s="21">
        <v>39.0</v>
      </c>
      <c r="BH672" s="26">
        <v>0.79646017699115</v>
      </c>
      <c r="BI672" s="27">
        <v>0.851485148514851</v>
      </c>
      <c r="BJ672" s="30">
        <f t="shared" si="11"/>
        <v>0.8420704272</v>
      </c>
      <c r="BK672" s="36">
        <v>0.836538461538462</v>
      </c>
      <c r="BL672" s="31">
        <f t="shared" si="12"/>
        <v>-0.005531965627</v>
      </c>
      <c r="BM672" s="1"/>
      <c r="BN672" s="31">
        <v>0.00413908163501542</v>
      </c>
      <c r="BO672" s="1"/>
      <c r="BP672" s="1"/>
      <c r="BQ672" s="1">
        <f t="shared" si="15"/>
        <v>671</v>
      </c>
      <c r="BR672" s="1">
        <f t="shared" si="13"/>
        <v>0.8273736128</v>
      </c>
      <c r="BS672" s="1">
        <v>0.8620689655172413</v>
      </c>
      <c r="BT672" s="1">
        <v>0.8393782383419689</v>
      </c>
      <c r="BU672" s="1">
        <v>0.8423423423423423</v>
      </c>
      <c r="BV672" s="1"/>
      <c r="BW672" s="1"/>
    </row>
    <row r="673" ht="12.0" customHeight="1">
      <c r="A673" s="39"/>
      <c r="B673" s="39"/>
      <c r="C673" s="3" t="s">
        <v>699</v>
      </c>
      <c r="D673" s="3">
        <v>957.0</v>
      </c>
      <c r="E673" s="24">
        <v>50.0</v>
      </c>
      <c r="F673" s="25">
        <v>24.0</v>
      </c>
      <c r="G673" s="24">
        <v>211.0</v>
      </c>
      <c r="H673" s="25">
        <v>24.0</v>
      </c>
      <c r="I673" s="26">
        <f t="shared" si="2"/>
        <v>0.6756756757</v>
      </c>
      <c r="J673" s="27">
        <f t="shared" si="3"/>
        <v>0.8978723404</v>
      </c>
      <c r="K673" s="28">
        <f t="shared" si="4"/>
        <v>0.8446601942</v>
      </c>
      <c r="L673" s="29">
        <f t="shared" si="5"/>
        <v>0.2394822006</v>
      </c>
      <c r="M673" s="10">
        <f t="shared" si="6"/>
        <v>3.175675676</v>
      </c>
      <c r="N673" s="30">
        <f t="shared" si="7"/>
        <v>0.8626674515</v>
      </c>
      <c r="O673" s="31">
        <f t="shared" si="8"/>
        <v>-0.01800725736</v>
      </c>
      <c r="P673" s="32">
        <f t="shared" si="9"/>
        <v>0.876407504</v>
      </c>
      <c r="Q673" s="33">
        <f t="shared" si="10"/>
        <v>0.02146483642</v>
      </c>
      <c r="R673" s="1"/>
      <c r="S673" s="16">
        <v>0.8764075013479372</v>
      </c>
      <c r="T673" s="16">
        <v>0.8978723404255319</v>
      </c>
      <c r="U673" s="16">
        <v>0.00416986358056215</v>
      </c>
      <c r="V673" s="16">
        <v>0.003964604242589598</v>
      </c>
      <c r="W673" s="1"/>
      <c r="X673" s="1"/>
      <c r="Y673" s="19"/>
      <c r="Z673" s="19"/>
      <c r="AA673" s="19"/>
      <c r="AB673" s="1"/>
      <c r="AC673" s="21" t="s">
        <v>791</v>
      </c>
      <c r="AD673" s="21">
        <v>834.0</v>
      </c>
      <c r="AE673" s="21">
        <v>39.0</v>
      </c>
      <c r="AF673" s="26">
        <v>0.797619047619048</v>
      </c>
      <c r="AG673" s="27">
        <v>0.825</v>
      </c>
      <c r="AH673" s="36">
        <v>0.821428571428571</v>
      </c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6">
        <f>AVERAGE(AU655:AU672)</f>
        <v>0.8078887024</v>
      </c>
      <c r="AV673" s="1"/>
      <c r="AW673" s="1"/>
      <c r="AX673" s="1"/>
      <c r="AY673" s="1"/>
      <c r="AZ673" s="1"/>
      <c r="BA673" s="1"/>
      <c r="BB673" s="1"/>
      <c r="BC673" s="1"/>
      <c r="BD673" s="1"/>
      <c r="BE673" s="21" t="s">
        <v>791</v>
      </c>
      <c r="BF673" s="21">
        <v>834.0</v>
      </c>
      <c r="BG673" s="21">
        <v>39.0</v>
      </c>
      <c r="BH673" s="26">
        <v>0.797619047619048</v>
      </c>
      <c r="BI673" s="27">
        <v>0.825</v>
      </c>
      <c r="BJ673" s="30">
        <f t="shared" si="11"/>
        <v>0.8206795596</v>
      </c>
      <c r="BK673" s="36">
        <v>0.821428571428571</v>
      </c>
      <c r="BL673" s="31">
        <f t="shared" si="12"/>
        <v>0.0007490118431</v>
      </c>
      <c r="BM673" s="1"/>
      <c r="BN673" s="31">
        <v>0.00416986358056215</v>
      </c>
      <c r="BO673" s="1"/>
      <c r="BP673" s="1"/>
      <c r="BQ673" s="1">
        <f t="shared" si="15"/>
        <v>672</v>
      </c>
      <c r="BR673" s="1">
        <f t="shared" si="13"/>
        <v>0.8286066584</v>
      </c>
      <c r="BS673" s="1">
        <v>0.7878787878787878</v>
      </c>
      <c r="BT673" s="1">
        <v>0.8540031397174255</v>
      </c>
      <c r="BU673" s="1">
        <v>0.8426527958387516</v>
      </c>
      <c r="BV673" s="1"/>
      <c r="BW673" s="1"/>
    </row>
    <row r="674" ht="12.0" customHeight="1">
      <c r="A674" s="39"/>
      <c r="B674" s="39"/>
      <c r="C674" s="3" t="s">
        <v>839</v>
      </c>
      <c r="D674" s="3">
        <v>958.0</v>
      </c>
      <c r="E674" s="24">
        <v>86.0</v>
      </c>
      <c r="F674" s="25">
        <v>23.0</v>
      </c>
      <c r="G674" s="24">
        <v>288.0</v>
      </c>
      <c r="H674" s="25">
        <v>76.0</v>
      </c>
      <c r="I674" s="26">
        <f t="shared" si="2"/>
        <v>0.7889908257</v>
      </c>
      <c r="J674" s="27">
        <f t="shared" si="3"/>
        <v>0.7912087912</v>
      </c>
      <c r="K674" s="28">
        <f t="shared" si="4"/>
        <v>0.7906976744</v>
      </c>
      <c r="L674" s="29">
        <f t="shared" si="5"/>
        <v>0.3424947146</v>
      </c>
      <c r="M674" s="10">
        <f t="shared" si="6"/>
        <v>3.339449541</v>
      </c>
      <c r="N674" s="30">
        <f t="shared" si="7"/>
        <v>0.79154172</v>
      </c>
      <c r="O674" s="31">
        <f t="shared" si="8"/>
        <v>-0.0008440455751</v>
      </c>
      <c r="P674" s="32">
        <f t="shared" si="9"/>
        <v>0.7901756065</v>
      </c>
      <c r="Q674" s="33">
        <f t="shared" si="10"/>
        <v>0.001033184732</v>
      </c>
      <c r="R674" s="1"/>
      <c r="S674" s="16">
        <v>0.79017560275438</v>
      </c>
      <c r="T674" s="16">
        <v>0.7912087912087912</v>
      </c>
      <c r="U674" s="16">
        <v>0.004170688984031612</v>
      </c>
      <c r="V674" s="16">
        <v>0.004017586567149456</v>
      </c>
      <c r="W674" s="1"/>
      <c r="X674" s="1"/>
      <c r="Y674" s="19"/>
      <c r="Z674" s="19"/>
      <c r="AA674" s="19"/>
      <c r="AB674" s="1"/>
      <c r="AC674" s="21" t="s">
        <v>530</v>
      </c>
      <c r="AD674" s="21">
        <v>467.0</v>
      </c>
      <c r="AE674" s="21">
        <v>40.0</v>
      </c>
      <c r="AF674" s="26">
        <v>0.8</v>
      </c>
      <c r="AG674" s="27">
        <v>0.772727272727273</v>
      </c>
      <c r="AH674" s="36">
        <v>0.777777777777778</v>
      </c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21" t="s">
        <v>530</v>
      </c>
      <c r="BF674" s="21">
        <v>467.0</v>
      </c>
      <c r="BG674" s="21">
        <v>40.0</v>
      </c>
      <c r="BH674" s="26">
        <v>0.8</v>
      </c>
      <c r="BI674" s="27">
        <v>0.772727272727273</v>
      </c>
      <c r="BJ674" s="30">
        <f t="shared" si="11"/>
        <v>0.7785154276</v>
      </c>
      <c r="BK674" s="36">
        <v>0.777777777777778</v>
      </c>
      <c r="BL674" s="31">
        <f t="shared" si="12"/>
        <v>-0.0007376497938</v>
      </c>
      <c r="BM674" s="1"/>
      <c r="BN674" s="31">
        <v>0.00417068898403161</v>
      </c>
      <c r="BO674" s="1"/>
      <c r="BP674" s="1"/>
      <c r="BQ674" s="1">
        <f t="shared" si="15"/>
        <v>673</v>
      </c>
      <c r="BR674" s="1">
        <f t="shared" si="13"/>
        <v>0.8298397041</v>
      </c>
      <c r="BS674" s="1">
        <v>0.7619047619047619</v>
      </c>
      <c r="BT674" s="1">
        <v>0.8563218390804598</v>
      </c>
      <c r="BU674" s="1">
        <v>0.8432343234323433</v>
      </c>
      <c r="BV674" s="1"/>
      <c r="BW674" s="1"/>
    </row>
    <row r="675" ht="12.0" customHeight="1">
      <c r="A675" s="39"/>
      <c r="B675" s="39"/>
      <c r="C675" s="3" t="s">
        <v>781</v>
      </c>
      <c r="D675" s="3">
        <v>959.0</v>
      </c>
      <c r="E675" s="24">
        <v>189.0</v>
      </c>
      <c r="F675" s="25">
        <v>69.0</v>
      </c>
      <c r="G675" s="24">
        <v>1068.0</v>
      </c>
      <c r="H675" s="25">
        <v>224.0</v>
      </c>
      <c r="I675" s="26">
        <f t="shared" si="2"/>
        <v>0.7325581395</v>
      </c>
      <c r="J675" s="27">
        <f t="shared" si="3"/>
        <v>0.826625387</v>
      </c>
      <c r="K675" s="28">
        <f t="shared" si="4"/>
        <v>0.8109677419</v>
      </c>
      <c r="L675" s="29">
        <f t="shared" si="5"/>
        <v>0.2664516129</v>
      </c>
      <c r="M675" s="10">
        <f t="shared" si="6"/>
        <v>5.007751938</v>
      </c>
      <c r="N675" s="30">
        <f t="shared" si="7"/>
        <v>0.811136757</v>
      </c>
      <c r="O675" s="31">
        <f t="shared" si="8"/>
        <v>-0.0001690150934</v>
      </c>
      <c r="P675" s="32">
        <f t="shared" si="9"/>
        <v>0.8264212338</v>
      </c>
      <c r="Q675" s="33">
        <f t="shared" si="10"/>
        <v>0.0002041531789</v>
      </c>
      <c r="R675" s="1"/>
      <c r="S675" s="16">
        <v>0.8264212306518464</v>
      </c>
      <c r="T675" s="16">
        <v>0.826625386996904</v>
      </c>
      <c r="U675" s="16">
        <v>0.004195060659051952</v>
      </c>
      <c r="V675" s="16">
        <v>0.004044077972491067</v>
      </c>
      <c r="W675" s="1"/>
      <c r="X675" s="1"/>
      <c r="Y675" s="19"/>
      <c r="Z675" s="19"/>
      <c r="AA675" s="19"/>
      <c r="AB675" s="1"/>
      <c r="AC675" s="21" t="s">
        <v>732</v>
      </c>
      <c r="AD675" s="21">
        <v>766.0</v>
      </c>
      <c r="AE675" s="21">
        <v>40.0</v>
      </c>
      <c r="AF675" s="26">
        <v>0.8</v>
      </c>
      <c r="AG675" s="27">
        <v>0.78169014084507</v>
      </c>
      <c r="AH675" s="36">
        <v>0.782312925170068</v>
      </c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21" t="s">
        <v>732</v>
      </c>
      <c r="BF675" s="21">
        <v>766.0</v>
      </c>
      <c r="BG675" s="21">
        <v>40.0</v>
      </c>
      <c r="BH675" s="26">
        <v>0.8</v>
      </c>
      <c r="BI675" s="27">
        <v>0.78169014084507</v>
      </c>
      <c r="BJ675" s="30">
        <f t="shared" si="11"/>
        <v>0.7858183725</v>
      </c>
      <c r="BK675" s="36">
        <v>0.782312925170068</v>
      </c>
      <c r="BL675" s="31">
        <f t="shared" si="12"/>
        <v>-0.003505447344</v>
      </c>
      <c r="BM675" s="1"/>
      <c r="BN675" s="31">
        <v>0.00419506065905184</v>
      </c>
      <c r="BO675" s="1"/>
      <c r="BP675" s="1"/>
      <c r="BQ675" s="1">
        <f t="shared" si="15"/>
        <v>674</v>
      </c>
      <c r="BR675" s="1">
        <f t="shared" si="13"/>
        <v>0.8310727497</v>
      </c>
      <c r="BS675" s="1">
        <v>0.8257575757575758</v>
      </c>
      <c r="BT675" s="1">
        <v>0.8452439625431247</v>
      </c>
      <c r="BU675" s="1">
        <v>0.8440536788523831</v>
      </c>
      <c r="BV675" s="1"/>
      <c r="BW675" s="1"/>
    </row>
    <row r="676" ht="12.0" customHeight="1">
      <c r="A676" s="39"/>
      <c r="B676" s="39"/>
      <c r="C676" s="3" t="s">
        <v>841</v>
      </c>
      <c r="D676" s="3">
        <v>961.0</v>
      </c>
      <c r="E676" s="24">
        <v>109.0</v>
      </c>
      <c r="F676" s="25">
        <v>21.0</v>
      </c>
      <c r="G676" s="24">
        <v>238.0</v>
      </c>
      <c r="H676" s="25">
        <v>59.0</v>
      </c>
      <c r="I676" s="26">
        <f t="shared" si="2"/>
        <v>0.8384615385</v>
      </c>
      <c r="J676" s="27">
        <f t="shared" si="3"/>
        <v>0.8013468013</v>
      </c>
      <c r="K676" s="28">
        <f t="shared" si="4"/>
        <v>0.81264637</v>
      </c>
      <c r="L676" s="29">
        <f t="shared" si="5"/>
        <v>0.393442623</v>
      </c>
      <c r="M676" s="10">
        <f t="shared" si="6"/>
        <v>2.284615385</v>
      </c>
      <c r="N676" s="30">
        <f t="shared" si="7"/>
        <v>0.8092056923</v>
      </c>
      <c r="O676" s="31">
        <f t="shared" si="8"/>
        <v>0.003440677715</v>
      </c>
      <c r="P676" s="32">
        <f t="shared" si="9"/>
        <v>0.8056085551</v>
      </c>
      <c r="Q676" s="33">
        <f t="shared" si="10"/>
        <v>-0.004261753749</v>
      </c>
      <c r="R676" s="1"/>
      <c r="S676" s="16">
        <v>0.8056085508423345</v>
      </c>
      <c r="T676" s="16">
        <v>0.8013468013468014</v>
      </c>
      <c r="U676" s="16">
        <v>0.004195318701440076</v>
      </c>
      <c r="V676" s="16">
        <v>0.004106315863218413</v>
      </c>
      <c r="W676" s="1"/>
      <c r="X676" s="1"/>
      <c r="Y676" s="19"/>
      <c r="Z676" s="19"/>
      <c r="AA676" s="19"/>
      <c r="AB676" s="1"/>
      <c r="AC676" s="21" t="s">
        <v>726</v>
      </c>
      <c r="AD676" s="21">
        <v>750.0</v>
      </c>
      <c r="AE676" s="21">
        <v>40.0</v>
      </c>
      <c r="AF676" s="26">
        <v>0.8</v>
      </c>
      <c r="AG676" s="27">
        <v>0.886666666666667</v>
      </c>
      <c r="AH676" s="36">
        <v>0.872222222222222</v>
      </c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21" t="s">
        <v>726</v>
      </c>
      <c r="BF676" s="21">
        <v>750.0</v>
      </c>
      <c r="BG676" s="21">
        <v>40.0</v>
      </c>
      <c r="BH676" s="26">
        <v>0.8</v>
      </c>
      <c r="BI676" s="27">
        <v>0.886666666666667</v>
      </c>
      <c r="BJ676" s="30">
        <f t="shared" si="11"/>
        <v>0.8713532458</v>
      </c>
      <c r="BK676" s="36">
        <v>0.872222222222222</v>
      </c>
      <c r="BL676" s="31">
        <f t="shared" si="12"/>
        <v>0.0008689764689</v>
      </c>
      <c r="BM676" s="1"/>
      <c r="BN676" s="31">
        <v>0.00419531870143997</v>
      </c>
      <c r="BO676" s="1"/>
      <c r="BP676" s="1"/>
      <c r="BQ676" s="1">
        <f t="shared" si="15"/>
        <v>675</v>
      </c>
      <c r="BR676" s="1">
        <f t="shared" si="13"/>
        <v>0.8323057953</v>
      </c>
      <c r="BS676" s="1">
        <v>0.7142857142857143</v>
      </c>
      <c r="BT676" s="1">
        <v>0.8646616541353384</v>
      </c>
      <c r="BU676" s="1">
        <v>0.8441558441558441</v>
      </c>
      <c r="BV676" s="1"/>
      <c r="BW676" s="1"/>
    </row>
    <row r="677" ht="12.0" customHeight="1">
      <c r="A677" s="39"/>
      <c r="B677" s="39"/>
      <c r="C677" s="3" t="s">
        <v>695</v>
      </c>
      <c r="D677" s="3">
        <v>962.0</v>
      </c>
      <c r="E677" s="24">
        <v>35.0</v>
      </c>
      <c r="F677" s="25">
        <v>17.0</v>
      </c>
      <c r="G677" s="24">
        <v>130.0</v>
      </c>
      <c r="H677" s="25">
        <v>22.0</v>
      </c>
      <c r="I677" s="26">
        <f t="shared" si="2"/>
        <v>0.6730769231</v>
      </c>
      <c r="J677" s="27">
        <f t="shared" si="3"/>
        <v>0.8552631579</v>
      </c>
      <c r="K677" s="28">
        <f t="shared" si="4"/>
        <v>0.8088235294</v>
      </c>
      <c r="L677" s="29">
        <f t="shared" si="5"/>
        <v>0.2794117647</v>
      </c>
      <c r="M677" s="10">
        <f t="shared" si="6"/>
        <v>2.923076923</v>
      </c>
      <c r="N677" s="30">
        <f t="shared" si="7"/>
        <v>0.8265879217</v>
      </c>
      <c r="O677" s="31">
        <f t="shared" si="8"/>
        <v>-0.01776439227</v>
      </c>
      <c r="P677" s="32">
        <f t="shared" si="9"/>
        <v>0.8341005371</v>
      </c>
      <c r="Q677" s="33">
        <f t="shared" si="10"/>
        <v>0.02116262081</v>
      </c>
      <c r="R677" s="1"/>
      <c r="S677" s="16">
        <v>0.8341005344521542</v>
      </c>
      <c r="T677" s="16">
        <v>0.8552631578947368</v>
      </c>
      <c r="U677" s="16">
        <v>0.004202178648588184</v>
      </c>
      <c r="V677" s="16">
        <v>0.004117245778567313</v>
      </c>
      <c r="W677" s="1"/>
      <c r="X677" s="1"/>
      <c r="Y677" s="19"/>
      <c r="Z677" s="19"/>
      <c r="AA677" s="19"/>
      <c r="AB677" s="1"/>
      <c r="AC677" s="21" t="s">
        <v>111</v>
      </c>
      <c r="AD677" s="21">
        <v>44.0</v>
      </c>
      <c r="AE677" s="21">
        <v>40.0</v>
      </c>
      <c r="AF677" s="26">
        <v>0.8</v>
      </c>
      <c r="AG677" s="27">
        <v>0.930232558139535</v>
      </c>
      <c r="AH677" s="36">
        <v>0.902439024390244</v>
      </c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21" t="s">
        <v>111</v>
      </c>
      <c r="BF677" s="21">
        <v>44.0</v>
      </c>
      <c r="BG677" s="21">
        <v>40.0</v>
      </c>
      <c r="BH677" s="26">
        <v>0.8</v>
      </c>
      <c r="BI677" s="27">
        <v>0.930232558139535</v>
      </c>
      <c r="BJ677" s="30">
        <f t="shared" si="11"/>
        <v>0.9068507341</v>
      </c>
      <c r="BK677" s="36">
        <v>0.902439024390244</v>
      </c>
      <c r="BL677" s="31">
        <f t="shared" si="12"/>
        <v>-0.004411709735</v>
      </c>
      <c r="BM677" s="1"/>
      <c r="BN677" s="31">
        <v>0.00420217864858818</v>
      </c>
      <c r="BO677" s="1"/>
      <c r="BP677" s="1"/>
      <c r="BQ677" s="1">
        <f t="shared" si="15"/>
        <v>676</v>
      </c>
      <c r="BR677" s="1">
        <f t="shared" si="13"/>
        <v>0.8335388409</v>
      </c>
      <c r="BS677" s="1">
        <v>0.8076923076923077</v>
      </c>
      <c r="BT677" s="1">
        <v>0.8532110091743119</v>
      </c>
      <c r="BU677" s="1">
        <v>0.8444444444444444</v>
      </c>
      <c r="BV677" s="1"/>
      <c r="BW677" s="1"/>
    </row>
    <row r="678" ht="12.0" customHeight="1">
      <c r="A678" s="39"/>
      <c r="B678" s="39"/>
      <c r="C678" s="3" t="s">
        <v>571</v>
      </c>
      <c r="D678" s="3">
        <v>963.0</v>
      </c>
      <c r="E678" s="24">
        <v>8.0</v>
      </c>
      <c r="F678" s="25">
        <v>5.0</v>
      </c>
      <c r="G678" s="24">
        <v>27.0</v>
      </c>
      <c r="H678" s="25">
        <v>11.0</v>
      </c>
      <c r="I678" s="26">
        <f t="shared" si="2"/>
        <v>0.6153846154</v>
      </c>
      <c r="J678" s="27">
        <f t="shared" si="3"/>
        <v>0.7105263158</v>
      </c>
      <c r="K678" s="28">
        <f t="shared" si="4"/>
        <v>0.6862745098</v>
      </c>
      <c r="L678" s="29">
        <f t="shared" si="5"/>
        <v>0.3725490196</v>
      </c>
      <c r="M678" s="10">
        <f t="shared" si="6"/>
        <v>2.923076923</v>
      </c>
      <c r="N678" s="30">
        <f t="shared" si="7"/>
        <v>0.6966932533</v>
      </c>
      <c r="O678" s="31">
        <f t="shared" si="8"/>
        <v>-0.01041874345</v>
      </c>
      <c r="P678" s="32">
        <f t="shared" si="9"/>
        <v>0.6982778382</v>
      </c>
      <c r="Q678" s="33">
        <f t="shared" si="10"/>
        <v>0.01224847756</v>
      </c>
      <c r="R678" s="1"/>
      <c r="S678" s="16">
        <v>0.6982778360514713</v>
      </c>
      <c r="T678" s="16">
        <v>0.7105263157894737</v>
      </c>
      <c r="U678" s="16">
        <v>0.0042126652128292585</v>
      </c>
      <c r="V678" s="16">
        <v>0.00420427865709927</v>
      </c>
      <c r="W678" s="1"/>
      <c r="X678" s="1"/>
      <c r="Y678" s="19"/>
      <c r="Z678" s="19"/>
      <c r="AA678" s="19"/>
      <c r="AB678" s="1"/>
      <c r="AC678" s="21" t="s">
        <v>694</v>
      </c>
      <c r="AD678" s="21">
        <v>696.0</v>
      </c>
      <c r="AE678" s="21">
        <v>40.0</v>
      </c>
      <c r="AF678" s="26">
        <v>0.801470588235294</v>
      </c>
      <c r="AG678" s="27">
        <v>0.883962264150943</v>
      </c>
      <c r="AH678" s="36">
        <v>0.874581939799331</v>
      </c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21" t="s">
        <v>694</v>
      </c>
      <c r="BF678" s="21">
        <v>696.0</v>
      </c>
      <c r="BG678" s="21">
        <v>40.0</v>
      </c>
      <c r="BH678" s="26">
        <v>0.801470588235294</v>
      </c>
      <c r="BI678" s="27">
        <v>0.883962264150943</v>
      </c>
      <c r="BJ678" s="30">
        <f t="shared" si="11"/>
        <v>0.8693980666</v>
      </c>
      <c r="BK678" s="36">
        <v>0.874581939799331</v>
      </c>
      <c r="BL678" s="31">
        <f t="shared" si="12"/>
        <v>0.005183873159</v>
      </c>
      <c r="BM678" s="1"/>
      <c r="BN678" s="31">
        <v>0.00421266521282915</v>
      </c>
      <c r="BO678" s="1"/>
      <c r="BP678" s="1"/>
      <c r="BQ678" s="1">
        <f t="shared" si="15"/>
        <v>677</v>
      </c>
      <c r="BR678" s="1">
        <f t="shared" si="13"/>
        <v>0.8347718866</v>
      </c>
      <c r="BS678" s="1">
        <v>0.6756756756756757</v>
      </c>
      <c r="BT678" s="1">
        <v>0.8978723404255319</v>
      </c>
      <c r="BU678" s="1">
        <v>0.8446601941747572</v>
      </c>
      <c r="BV678" s="1"/>
      <c r="BW678" s="1"/>
    </row>
    <row r="679" ht="12.0" customHeight="1">
      <c r="A679" s="39"/>
      <c r="B679" s="39"/>
      <c r="C679" s="3" t="s">
        <v>806</v>
      </c>
      <c r="D679" s="3">
        <v>966.0</v>
      </c>
      <c r="E679" s="24">
        <v>3.0</v>
      </c>
      <c r="F679" s="25">
        <v>1.0</v>
      </c>
      <c r="G679" s="24">
        <v>39.0</v>
      </c>
      <c r="H679" s="25">
        <v>13.0</v>
      </c>
      <c r="I679" s="26">
        <f t="shared" si="2"/>
        <v>0.75</v>
      </c>
      <c r="J679" s="27">
        <f t="shared" si="3"/>
        <v>0.75</v>
      </c>
      <c r="K679" s="28">
        <f t="shared" si="4"/>
        <v>0.75</v>
      </c>
      <c r="L679" s="29">
        <f t="shared" si="5"/>
        <v>0.2857142857</v>
      </c>
      <c r="M679" s="10">
        <f t="shared" si="6"/>
        <v>13</v>
      </c>
      <c r="N679" s="30">
        <f t="shared" si="7"/>
        <v>0.750721535</v>
      </c>
      <c r="O679" s="31">
        <f t="shared" si="8"/>
        <v>-0.0007215349559</v>
      </c>
      <c r="P679" s="32">
        <f t="shared" si="9"/>
        <v>0.7491248818</v>
      </c>
      <c r="Q679" s="33">
        <f t="shared" si="10"/>
        <v>0.0008751182</v>
      </c>
      <c r="R679" s="1"/>
      <c r="S679" s="16">
        <v>0.7491248784677137</v>
      </c>
      <c r="T679" s="16">
        <v>0.75</v>
      </c>
      <c r="U679" s="16">
        <v>0.004274763370423096</v>
      </c>
      <c r="V679" s="16">
        <v>0.004236360067114919</v>
      </c>
      <c r="W679" s="1"/>
      <c r="X679" s="1"/>
      <c r="Y679" s="19"/>
      <c r="Z679" s="19"/>
      <c r="AA679" s="19"/>
      <c r="AB679" s="1"/>
      <c r="AC679" s="21" t="s">
        <v>834</v>
      </c>
      <c r="AD679" s="21">
        <v>925.0</v>
      </c>
      <c r="AE679" s="21">
        <v>40.0</v>
      </c>
      <c r="AF679" s="26">
        <v>0.803174603174603</v>
      </c>
      <c r="AG679" s="27">
        <v>0.868101028999064</v>
      </c>
      <c r="AH679" s="36">
        <v>0.853323699421965</v>
      </c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21" t="s">
        <v>834</v>
      </c>
      <c r="BF679" s="21">
        <v>925.0</v>
      </c>
      <c r="BG679" s="21">
        <v>40.0</v>
      </c>
      <c r="BH679" s="26">
        <v>0.803174603174603</v>
      </c>
      <c r="BI679" s="27">
        <v>0.868101028999064</v>
      </c>
      <c r="BJ679" s="30">
        <f t="shared" si="11"/>
        <v>0.8567728765</v>
      </c>
      <c r="BK679" s="36">
        <v>0.853323699421965</v>
      </c>
      <c r="BL679" s="31">
        <f t="shared" si="12"/>
        <v>-0.003449177123</v>
      </c>
      <c r="BM679" s="1"/>
      <c r="BN679" s="31">
        <v>0.00427476337042315</v>
      </c>
      <c r="BO679" s="1"/>
      <c r="BP679" s="1"/>
      <c r="BQ679" s="1">
        <f t="shared" si="15"/>
        <v>678</v>
      </c>
      <c r="BR679" s="1">
        <f t="shared" si="13"/>
        <v>0.8360049322</v>
      </c>
      <c r="BS679" s="1">
        <v>0.8888888888888888</v>
      </c>
      <c r="BT679" s="1">
        <v>0.8391304347826087</v>
      </c>
      <c r="BU679" s="1">
        <v>0.8458646616541353</v>
      </c>
      <c r="BV679" s="1"/>
      <c r="BW679" s="1"/>
    </row>
    <row r="680" ht="12.0" customHeight="1">
      <c r="A680" s="39"/>
      <c r="B680" s="39"/>
      <c r="C680" s="3" t="s">
        <v>686</v>
      </c>
      <c r="D680" s="3">
        <v>967.0</v>
      </c>
      <c r="E680" s="24">
        <v>6.0</v>
      </c>
      <c r="F680" s="25">
        <v>3.0</v>
      </c>
      <c r="G680" s="24">
        <v>30.0</v>
      </c>
      <c r="H680" s="25">
        <v>10.0</v>
      </c>
      <c r="I680" s="26">
        <f t="shared" si="2"/>
        <v>0.6666666667</v>
      </c>
      <c r="J680" s="27">
        <f t="shared" si="3"/>
        <v>0.75</v>
      </c>
      <c r="K680" s="28">
        <f t="shared" si="4"/>
        <v>0.7346938776</v>
      </c>
      <c r="L680" s="29">
        <f t="shared" si="5"/>
        <v>0.3265306122</v>
      </c>
      <c r="M680" s="10">
        <f t="shared" si="6"/>
        <v>4.444444444</v>
      </c>
      <c r="N680" s="30">
        <f t="shared" si="7"/>
        <v>0.737283629</v>
      </c>
      <c r="O680" s="31">
        <f t="shared" si="8"/>
        <v>-0.002589751454</v>
      </c>
      <c r="P680" s="32">
        <f t="shared" si="9"/>
        <v>0.7469194075</v>
      </c>
      <c r="Q680" s="33">
        <f t="shared" si="10"/>
        <v>0.00308059253</v>
      </c>
      <c r="R680" s="1"/>
      <c r="S680" s="16">
        <v>0.7469194048875039</v>
      </c>
      <c r="T680" s="16">
        <v>0.75</v>
      </c>
      <c r="U680" s="16">
        <v>0.004280625012915595</v>
      </c>
      <c r="V680" s="16">
        <v>0.004243250666329024</v>
      </c>
      <c r="W680" s="1"/>
      <c r="X680" s="1"/>
      <c r="Y680" s="19"/>
      <c r="Z680" s="19"/>
      <c r="AA680" s="19"/>
      <c r="AB680" s="1"/>
      <c r="AC680" s="21" t="s">
        <v>729</v>
      </c>
      <c r="AD680" s="21">
        <v>759.0</v>
      </c>
      <c r="AE680" s="21">
        <v>40.0</v>
      </c>
      <c r="AF680" s="26">
        <v>0.803921568627451</v>
      </c>
      <c r="AG680" s="27">
        <v>0.838254172015404</v>
      </c>
      <c r="AH680" s="36">
        <v>0.836144578313253</v>
      </c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21" t="s">
        <v>729</v>
      </c>
      <c r="BF680" s="21">
        <v>759.0</v>
      </c>
      <c r="BG680" s="21">
        <v>40.0</v>
      </c>
      <c r="BH680" s="26">
        <v>0.803921568627451</v>
      </c>
      <c r="BI680" s="27">
        <v>0.838254172015404</v>
      </c>
      <c r="BJ680" s="30">
        <f t="shared" si="11"/>
        <v>0.8326055827</v>
      </c>
      <c r="BK680" s="36">
        <v>0.836144578313253</v>
      </c>
      <c r="BL680" s="31">
        <f t="shared" si="12"/>
        <v>0.00353899559</v>
      </c>
      <c r="BM680" s="1"/>
      <c r="BN680" s="31">
        <v>0.0042806250129156</v>
      </c>
      <c r="BO680" s="1"/>
      <c r="BP680" s="1"/>
      <c r="BQ680" s="1">
        <f t="shared" si="15"/>
        <v>679</v>
      </c>
      <c r="BR680" s="1">
        <f t="shared" si="13"/>
        <v>0.8372379778</v>
      </c>
      <c r="BS680" s="1">
        <v>0.7621951219512195</v>
      </c>
      <c r="BT680" s="1">
        <v>0.8682539682539683</v>
      </c>
      <c r="BU680" s="1">
        <v>0.8463476070528967</v>
      </c>
      <c r="BV680" s="1"/>
      <c r="BW680" s="1"/>
    </row>
    <row r="681" ht="12.0" customHeight="1">
      <c r="A681" s="39"/>
      <c r="B681" s="39"/>
      <c r="C681" s="3" t="s">
        <v>842</v>
      </c>
      <c r="D681" s="3">
        <v>970.0</v>
      </c>
      <c r="E681" s="24">
        <v>41.0</v>
      </c>
      <c r="F681" s="25">
        <v>6.0</v>
      </c>
      <c r="G681" s="24">
        <v>140.0</v>
      </c>
      <c r="H681" s="25">
        <v>41.0</v>
      </c>
      <c r="I681" s="26">
        <f t="shared" si="2"/>
        <v>0.8723404255</v>
      </c>
      <c r="J681" s="27">
        <f t="shared" si="3"/>
        <v>0.773480663</v>
      </c>
      <c r="K681" s="28">
        <f t="shared" si="4"/>
        <v>0.7938596491</v>
      </c>
      <c r="L681" s="29">
        <f t="shared" si="5"/>
        <v>0.3596491228</v>
      </c>
      <c r="M681" s="10">
        <f t="shared" si="6"/>
        <v>3.85106383</v>
      </c>
      <c r="N681" s="30">
        <f t="shared" si="7"/>
        <v>0.7938301697</v>
      </c>
      <c r="O681" s="31">
        <f t="shared" si="8"/>
        <v>0.00002947944722</v>
      </c>
      <c r="P681" s="32">
        <f t="shared" si="9"/>
        <v>0.773517477</v>
      </c>
      <c r="Q681" s="33">
        <f t="shared" si="10"/>
        <v>-0.00003681406152</v>
      </c>
      <c r="R681" s="1"/>
      <c r="S681" s="16">
        <v>0.7735174724032254</v>
      </c>
      <c r="T681" s="16">
        <v>0.7734806629834254</v>
      </c>
      <c r="U681" s="16">
        <v>0.004289326478139288</v>
      </c>
      <c r="V681" s="16">
        <v>0.004254640710390278</v>
      </c>
      <c r="W681" s="1"/>
      <c r="X681" s="1"/>
      <c r="Y681" s="19"/>
      <c r="Z681" s="19"/>
      <c r="AA681" s="19"/>
      <c r="AB681" s="1"/>
      <c r="AC681" s="21" t="s">
        <v>626</v>
      </c>
      <c r="AD681" s="21">
        <v>606.0</v>
      </c>
      <c r="AE681" s="21">
        <v>40.0</v>
      </c>
      <c r="AF681" s="26">
        <v>0.804511278195489</v>
      </c>
      <c r="AG681" s="27">
        <v>0.9376026272578</v>
      </c>
      <c r="AH681" s="36">
        <v>0.924500370096225</v>
      </c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21" t="s">
        <v>626</v>
      </c>
      <c r="BF681" s="21">
        <v>606.0</v>
      </c>
      <c r="BG681" s="21">
        <v>40.0</v>
      </c>
      <c r="BH681" s="26">
        <v>0.804511278195489</v>
      </c>
      <c r="BI681" s="27">
        <v>0.9376026272578</v>
      </c>
      <c r="BJ681" s="30">
        <f t="shared" si="11"/>
        <v>0.9135733279</v>
      </c>
      <c r="BK681" s="36">
        <v>0.924500370096225</v>
      </c>
      <c r="BL681" s="31">
        <f t="shared" si="12"/>
        <v>0.01092704222</v>
      </c>
      <c r="BM681" s="1"/>
      <c r="BN681" s="31">
        <v>0.00428932647813918</v>
      </c>
      <c r="BO681" s="1"/>
      <c r="BP681" s="1"/>
      <c r="BQ681" s="1">
        <f t="shared" si="15"/>
        <v>680</v>
      </c>
      <c r="BR681" s="1">
        <f t="shared" si="13"/>
        <v>0.8384710234</v>
      </c>
      <c r="BS681" s="1">
        <v>0.8454106280193237</v>
      </c>
      <c r="BT681" s="1">
        <v>0.8489116517285531</v>
      </c>
      <c r="BU681" s="1">
        <v>0.8481781376518218</v>
      </c>
      <c r="BV681" s="1"/>
      <c r="BW681" s="1"/>
    </row>
    <row r="682" ht="12.0" customHeight="1">
      <c r="A682" s="39"/>
      <c r="B682" s="39"/>
      <c r="C682" s="3" t="s">
        <v>599</v>
      </c>
      <c r="D682" s="3">
        <v>971.0</v>
      </c>
      <c r="E682" s="24">
        <v>5.0</v>
      </c>
      <c r="F682" s="25">
        <v>3.0</v>
      </c>
      <c r="G682" s="24">
        <v>33.0</v>
      </c>
      <c r="H682" s="25">
        <v>26.0</v>
      </c>
      <c r="I682" s="26">
        <f t="shared" si="2"/>
        <v>0.625</v>
      </c>
      <c r="J682" s="27">
        <f t="shared" si="3"/>
        <v>0.5593220339</v>
      </c>
      <c r="K682" s="28">
        <f t="shared" si="4"/>
        <v>0.5671641791</v>
      </c>
      <c r="L682" s="29">
        <f t="shared" si="5"/>
        <v>0.4626865672</v>
      </c>
      <c r="M682" s="10">
        <f t="shared" si="6"/>
        <v>7.375</v>
      </c>
      <c r="N682" s="30">
        <f t="shared" si="7"/>
        <v>0.5696743805</v>
      </c>
      <c r="O682" s="31">
        <f t="shared" si="8"/>
        <v>-0.0025102014</v>
      </c>
      <c r="P682" s="32">
        <f t="shared" si="9"/>
        <v>0.5563645065</v>
      </c>
      <c r="Q682" s="33">
        <f t="shared" si="10"/>
        <v>0.002957527422</v>
      </c>
      <c r="R682" s="1"/>
      <c r="S682" s="16">
        <v>0.5563645042281091</v>
      </c>
      <c r="T682" s="16">
        <v>0.559322033898305</v>
      </c>
      <c r="U682" s="16">
        <v>0.004295560458036918</v>
      </c>
      <c r="V682" s="16">
        <v>0.004302218144164649</v>
      </c>
      <c r="W682" s="1"/>
      <c r="X682" s="1"/>
      <c r="Y682" s="19"/>
      <c r="Z682" s="19"/>
      <c r="AA682" s="19"/>
      <c r="AB682" s="1"/>
      <c r="AC682" s="21" t="s">
        <v>236</v>
      </c>
      <c r="AD682" s="21">
        <v>126.0</v>
      </c>
      <c r="AE682" s="21">
        <v>40.0</v>
      </c>
      <c r="AF682" s="26">
        <v>0.807692307692308</v>
      </c>
      <c r="AG682" s="27">
        <v>0.853211009174312</v>
      </c>
      <c r="AH682" s="36">
        <v>0.844444444444444</v>
      </c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21" t="s">
        <v>236</v>
      </c>
      <c r="BF682" s="21">
        <v>126.0</v>
      </c>
      <c r="BG682" s="21">
        <v>40.0</v>
      </c>
      <c r="BH682" s="26">
        <v>0.807692307692308</v>
      </c>
      <c r="BI682" s="27">
        <v>0.853211009174312</v>
      </c>
      <c r="BJ682" s="30">
        <f t="shared" si="11"/>
        <v>0.8454473301</v>
      </c>
      <c r="BK682" s="36">
        <v>0.844444444444444</v>
      </c>
      <c r="BL682" s="31">
        <f t="shared" si="12"/>
        <v>-0.001002885663</v>
      </c>
      <c r="BM682" s="1"/>
      <c r="BN682" s="31">
        <v>0.00429556045803692</v>
      </c>
      <c r="BO682" s="1"/>
      <c r="BP682" s="1"/>
      <c r="BQ682" s="1">
        <f t="shared" si="15"/>
        <v>681</v>
      </c>
      <c r="BR682" s="1">
        <f t="shared" si="13"/>
        <v>0.8397040691</v>
      </c>
      <c r="BS682" s="1">
        <v>0.7096774193548387</v>
      </c>
      <c r="BT682" s="1">
        <v>0.8732394366197183</v>
      </c>
      <c r="BU682" s="1">
        <v>0.8524590163934426</v>
      </c>
      <c r="BV682" s="1"/>
      <c r="BW682" s="1"/>
    </row>
    <row r="683" ht="12.0" customHeight="1">
      <c r="A683" s="39"/>
      <c r="B683" s="39"/>
      <c r="C683" s="3" t="s">
        <v>680</v>
      </c>
      <c r="D683" s="3">
        <v>972.0</v>
      </c>
      <c r="E683" s="24">
        <v>2.0</v>
      </c>
      <c r="F683" s="25">
        <v>1.0</v>
      </c>
      <c r="G683" s="24">
        <v>15.0</v>
      </c>
      <c r="H683" s="25">
        <v>9.0</v>
      </c>
      <c r="I683" s="26">
        <f t="shared" si="2"/>
        <v>0.6666666667</v>
      </c>
      <c r="J683" s="27">
        <f t="shared" si="3"/>
        <v>0.625</v>
      </c>
      <c r="K683" s="28">
        <f t="shared" si="4"/>
        <v>0.6296296296</v>
      </c>
      <c r="L683" s="29">
        <f t="shared" si="5"/>
        <v>0.4074074074</v>
      </c>
      <c r="M683" s="10">
        <f t="shared" si="6"/>
        <v>8</v>
      </c>
      <c r="N683" s="30">
        <f t="shared" si="7"/>
        <v>0.6322002957</v>
      </c>
      <c r="O683" s="31">
        <f t="shared" si="8"/>
        <v>-0.002570666042</v>
      </c>
      <c r="P683" s="32">
        <f t="shared" si="9"/>
        <v>0.6219421102</v>
      </c>
      <c r="Q683" s="33">
        <f t="shared" si="10"/>
        <v>0.00305788982</v>
      </c>
      <c r="R683" s="1"/>
      <c r="S683" s="16">
        <v>0.6219421075979827</v>
      </c>
      <c r="T683" s="16">
        <v>0.625</v>
      </c>
      <c r="U683" s="16">
        <v>0.00431409722310061</v>
      </c>
      <c r="V683" s="16">
        <v>0.00431080104891679</v>
      </c>
      <c r="W683" s="1"/>
      <c r="X683" s="1"/>
      <c r="Y683" s="19"/>
      <c r="Z683" s="19"/>
      <c r="AA683" s="19"/>
      <c r="AB683" s="1"/>
      <c r="AC683" s="21" t="s">
        <v>207</v>
      </c>
      <c r="AD683" s="21">
        <v>107.0</v>
      </c>
      <c r="AE683" s="21">
        <v>40.0</v>
      </c>
      <c r="AF683" s="26">
        <v>0.80794701986755</v>
      </c>
      <c r="AG683" s="27">
        <v>0.918200408997955</v>
      </c>
      <c r="AH683" s="36">
        <v>0.8921875</v>
      </c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21" t="s">
        <v>207</v>
      </c>
      <c r="BF683" s="21">
        <v>107.0</v>
      </c>
      <c r="BG683" s="21">
        <v>40.0</v>
      </c>
      <c r="BH683" s="26">
        <v>0.80794701986755</v>
      </c>
      <c r="BI683" s="27">
        <v>0.918200408997955</v>
      </c>
      <c r="BJ683" s="30">
        <f t="shared" si="11"/>
        <v>0.8983456921</v>
      </c>
      <c r="BK683" s="36">
        <v>0.8921875</v>
      </c>
      <c r="BL683" s="31">
        <f t="shared" si="12"/>
        <v>-0.006158192092</v>
      </c>
      <c r="BM683" s="1"/>
      <c r="BN683" s="31">
        <v>0.00431409722310061</v>
      </c>
      <c r="BO683" s="1"/>
      <c r="BP683" s="1"/>
      <c r="BQ683" s="1">
        <f t="shared" si="15"/>
        <v>682</v>
      </c>
      <c r="BR683" s="1">
        <f t="shared" si="13"/>
        <v>0.8409371147</v>
      </c>
      <c r="BS683" s="1">
        <v>0.7128712871287128</v>
      </c>
      <c r="BT683" s="1">
        <v>0.8776595744680851</v>
      </c>
      <c r="BU683" s="1">
        <v>0.8526315789473684</v>
      </c>
      <c r="BV683" s="1"/>
      <c r="BW683" s="1"/>
    </row>
    <row r="684" ht="12.0" customHeight="1">
      <c r="A684" s="39"/>
      <c r="B684" s="39"/>
      <c r="C684" s="3" t="s">
        <v>474</v>
      </c>
      <c r="D684" s="3">
        <v>974.0</v>
      </c>
      <c r="E684" s="24">
        <v>35.0</v>
      </c>
      <c r="F684" s="25">
        <v>29.0</v>
      </c>
      <c r="G684" s="24">
        <v>201.0</v>
      </c>
      <c r="H684" s="25">
        <v>77.0</v>
      </c>
      <c r="I684" s="26">
        <f t="shared" si="2"/>
        <v>0.546875</v>
      </c>
      <c r="J684" s="27">
        <f t="shared" si="3"/>
        <v>0.7230215827</v>
      </c>
      <c r="K684" s="28">
        <f t="shared" si="4"/>
        <v>0.6900584795</v>
      </c>
      <c r="L684" s="29">
        <f t="shared" si="5"/>
        <v>0.3274853801</v>
      </c>
      <c r="M684" s="10">
        <f t="shared" si="6"/>
        <v>4.34375</v>
      </c>
      <c r="N684" s="30">
        <f t="shared" si="7"/>
        <v>0.6990870164</v>
      </c>
      <c r="O684" s="31">
        <f t="shared" si="8"/>
        <v>-0.009028536891</v>
      </c>
      <c r="P684" s="32">
        <f t="shared" si="9"/>
        <v>0.7125707533</v>
      </c>
      <c r="Q684" s="33">
        <f t="shared" si="10"/>
        <v>0.01045082946</v>
      </c>
      <c r="R684" s="1"/>
      <c r="S684" s="16">
        <v>0.7125707515799474</v>
      </c>
      <c r="T684" s="16">
        <v>0.7230215827338129</v>
      </c>
      <c r="U684" s="16">
        <v>0.004378037961545234</v>
      </c>
      <c r="V684" s="16">
        <v>0.004383007132168215</v>
      </c>
      <c r="W684" s="1"/>
      <c r="X684" s="1"/>
      <c r="Y684" s="19"/>
      <c r="Z684" s="19"/>
      <c r="AA684" s="19"/>
      <c r="AB684" s="1"/>
      <c r="AC684" s="21" t="s">
        <v>832</v>
      </c>
      <c r="AD684" s="21">
        <v>924.0</v>
      </c>
      <c r="AE684" s="21">
        <v>40.0</v>
      </c>
      <c r="AF684" s="26">
        <v>0.80952380952381</v>
      </c>
      <c r="AG684" s="27">
        <v>0.838582677165354</v>
      </c>
      <c r="AH684" s="36">
        <v>0.834459459459459</v>
      </c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21" t="s">
        <v>832</v>
      </c>
      <c r="BF684" s="21">
        <v>924.0</v>
      </c>
      <c r="BG684" s="21">
        <v>40.0</v>
      </c>
      <c r="BH684" s="26">
        <v>0.80952380952381</v>
      </c>
      <c r="BI684" s="27">
        <v>0.838582677165354</v>
      </c>
      <c r="BJ684" s="30">
        <f t="shared" si="11"/>
        <v>0.8338806888</v>
      </c>
      <c r="BK684" s="36">
        <v>0.834459459459459</v>
      </c>
      <c r="BL684" s="31">
        <f t="shared" si="12"/>
        <v>0.0005787706514</v>
      </c>
      <c r="BM684" s="1"/>
      <c r="BN684" s="31">
        <v>0.00437803796154523</v>
      </c>
      <c r="BO684" s="1"/>
      <c r="BP684" s="1"/>
      <c r="BQ684" s="1">
        <f t="shared" si="15"/>
        <v>683</v>
      </c>
      <c r="BR684" s="1">
        <f t="shared" si="13"/>
        <v>0.8421701603</v>
      </c>
      <c r="BS684" s="1">
        <v>0.8031746031746032</v>
      </c>
      <c r="BT684" s="1">
        <v>0.8681010289990645</v>
      </c>
      <c r="BU684" s="1">
        <v>0.8533236994219653</v>
      </c>
      <c r="BV684" s="1"/>
      <c r="BW684" s="1"/>
    </row>
    <row r="685" ht="12.0" customHeight="1">
      <c r="A685" s="39"/>
      <c r="B685" s="39"/>
      <c r="C685" s="3" t="s">
        <v>836</v>
      </c>
      <c r="D685" s="3">
        <v>975.0</v>
      </c>
      <c r="E685" s="24">
        <v>39.0</v>
      </c>
      <c r="F685" s="25">
        <v>11.0</v>
      </c>
      <c r="G685" s="24">
        <v>151.0</v>
      </c>
      <c r="H685" s="25">
        <v>46.0</v>
      </c>
      <c r="I685" s="26">
        <f t="shared" si="2"/>
        <v>0.78</v>
      </c>
      <c r="J685" s="27">
        <f t="shared" si="3"/>
        <v>0.7664974619</v>
      </c>
      <c r="K685" s="28">
        <f t="shared" si="4"/>
        <v>0.7692307692</v>
      </c>
      <c r="L685" s="29">
        <f t="shared" si="5"/>
        <v>0.3441295547</v>
      </c>
      <c r="M685" s="10">
        <f t="shared" si="6"/>
        <v>3.94</v>
      </c>
      <c r="N685" s="30">
        <f t="shared" si="7"/>
        <v>0.7696839349</v>
      </c>
      <c r="O685" s="31">
        <f t="shared" si="8"/>
        <v>-0.0004531656909</v>
      </c>
      <c r="P685" s="32">
        <f t="shared" si="9"/>
        <v>0.7659439298</v>
      </c>
      <c r="Q685" s="33">
        <f t="shared" si="10"/>
        <v>0.0005535321382</v>
      </c>
      <c r="R685" s="1"/>
      <c r="S685" s="16">
        <v>0.7659439261608922</v>
      </c>
      <c r="T685" s="16">
        <v>0.766497461928934</v>
      </c>
      <c r="U685" s="16">
        <v>0.0043921650230259734</v>
      </c>
      <c r="V685" s="16">
        <v>0.004514092696093486</v>
      </c>
      <c r="W685" s="1"/>
      <c r="X685" s="1"/>
      <c r="Y685" s="19"/>
      <c r="Z685" s="19"/>
      <c r="AA685" s="19"/>
      <c r="AB685" s="1"/>
      <c r="AC685" s="21" t="s">
        <v>37</v>
      </c>
      <c r="AD685" s="21">
        <v>3.0</v>
      </c>
      <c r="AE685" s="21">
        <v>40.0</v>
      </c>
      <c r="AF685" s="26">
        <v>0.812903225806452</v>
      </c>
      <c r="AG685" s="27">
        <v>0.837837837837838</v>
      </c>
      <c r="AH685" s="36">
        <v>0.832095096582467</v>
      </c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21" t="s">
        <v>37</v>
      </c>
      <c r="BF685" s="21">
        <v>3.0</v>
      </c>
      <c r="BG685" s="21">
        <v>40.0</v>
      </c>
      <c r="BH685" s="26">
        <v>0.812903225806452</v>
      </c>
      <c r="BI685" s="27">
        <v>0.837837837837838</v>
      </c>
      <c r="BJ685" s="30">
        <f t="shared" si="11"/>
        <v>0.8338890454</v>
      </c>
      <c r="BK685" s="36">
        <v>0.832095096582467</v>
      </c>
      <c r="BL685" s="31">
        <f t="shared" si="12"/>
        <v>-0.001793948783</v>
      </c>
      <c r="BM685" s="1"/>
      <c r="BN685" s="31">
        <v>0.00439216502302586</v>
      </c>
      <c r="BO685" s="1"/>
      <c r="BP685" s="1"/>
      <c r="BQ685" s="1">
        <f t="shared" si="15"/>
        <v>684</v>
      </c>
      <c r="BR685" s="1">
        <f t="shared" si="13"/>
        <v>0.8434032059</v>
      </c>
      <c r="BS685" s="1">
        <v>0.7684210526315789</v>
      </c>
      <c r="BT685" s="1">
        <v>0.8682033096926713</v>
      </c>
      <c r="BU685" s="1">
        <v>0.8581296493092455</v>
      </c>
      <c r="BV685" s="1"/>
      <c r="BW685" s="1"/>
    </row>
    <row r="686" ht="12.0" customHeight="1">
      <c r="A686" s="39"/>
      <c r="B686" s="39"/>
      <c r="C686" s="3" t="s">
        <v>429</v>
      </c>
      <c r="D686" s="3">
        <v>976.0</v>
      </c>
      <c r="E686" s="24">
        <v>1.0</v>
      </c>
      <c r="F686" s="25">
        <v>1.0</v>
      </c>
      <c r="G686" s="24">
        <v>19.0</v>
      </c>
      <c r="H686" s="25">
        <v>11.0</v>
      </c>
      <c r="I686" s="26">
        <f t="shared" si="2"/>
        <v>0.5</v>
      </c>
      <c r="J686" s="27">
        <f t="shared" si="3"/>
        <v>0.6333333333</v>
      </c>
      <c r="K686" s="28">
        <f t="shared" si="4"/>
        <v>0.625</v>
      </c>
      <c r="L686" s="29">
        <f t="shared" si="5"/>
        <v>0.375</v>
      </c>
      <c r="M686" s="10">
        <f t="shared" si="6"/>
        <v>15</v>
      </c>
      <c r="N686" s="30">
        <f t="shared" si="7"/>
        <v>0.6161388427</v>
      </c>
      <c r="O686" s="31">
        <f t="shared" si="8"/>
        <v>0.008861157268</v>
      </c>
      <c r="P686" s="32">
        <f t="shared" si="9"/>
        <v>0.6434835708</v>
      </c>
      <c r="Q686" s="33">
        <f t="shared" si="10"/>
        <v>-0.01015023742</v>
      </c>
      <c r="R686" s="1"/>
      <c r="S686" s="16">
        <v>0.6434835693546735</v>
      </c>
      <c r="T686" s="16">
        <v>0.6333333333333333</v>
      </c>
      <c r="U686" s="16">
        <v>0.004399014693353798</v>
      </c>
      <c r="V686" s="16">
        <v>0.004517676094759615</v>
      </c>
      <c r="W686" s="1"/>
      <c r="X686" s="1"/>
      <c r="Y686" s="19"/>
      <c r="Z686" s="19"/>
      <c r="AA686" s="19"/>
      <c r="AB686" s="1"/>
      <c r="AC686" s="21" t="s">
        <v>736</v>
      </c>
      <c r="AD686" s="21">
        <v>770.0</v>
      </c>
      <c r="AE686" s="21">
        <v>40.0</v>
      </c>
      <c r="AF686" s="26">
        <v>0.813008130081301</v>
      </c>
      <c r="AG686" s="27">
        <v>0.924220963172805</v>
      </c>
      <c r="AH686" s="36">
        <v>0.915309446254072</v>
      </c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21" t="s">
        <v>736</v>
      </c>
      <c r="BF686" s="21">
        <v>770.0</v>
      </c>
      <c r="BG686" s="21">
        <v>40.0</v>
      </c>
      <c r="BH686" s="26">
        <v>0.813008130081301</v>
      </c>
      <c r="BI686" s="27">
        <v>0.924220963172805</v>
      </c>
      <c r="BJ686" s="30">
        <f t="shared" si="11"/>
        <v>0.9040751439</v>
      </c>
      <c r="BK686" s="36">
        <v>0.915309446254072</v>
      </c>
      <c r="BL686" s="31">
        <f t="shared" si="12"/>
        <v>0.01123430235</v>
      </c>
      <c r="BM686" s="1"/>
      <c r="BN686" s="31">
        <v>0.00439901469335369</v>
      </c>
      <c r="BO686" s="1"/>
      <c r="BP686" s="1"/>
      <c r="BQ686" s="1">
        <f t="shared" si="15"/>
        <v>685</v>
      </c>
      <c r="BR686" s="1">
        <f t="shared" si="13"/>
        <v>0.8446362515</v>
      </c>
      <c r="BS686" s="1">
        <v>0.7954545454545454</v>
      </c>
      <c r="BT686" s="1">
        <v>0.8878048780487805</v>
      </c>
      <c r="BU686" s="1">
        <v>0.8600682593856656</v>
      </c>
      <c r="BV686" s="1"/>
      <c r="BW686" s="1"/>
    </row>
    <row r="687" ht="12.0" customHeight="1">
      <c r="A687" s="39"/>
      <c r="B687" s="39"/>
      <c r="C687" s="3" t="s">
        <v>345</v>
      </c>
      <c r="D687" s="3">
        <v>977.0</v>
      </c>
      <c r="E687" s="24">
        <v>35.0</v>
      </c>
      <c r="F687" s="25">
        <v>43.0</v>
      </c>
      <c r="G687" s="24">
        <v>435.0</v>
      </c>
      <c r="H687" s="25">
        <v>394.0</v>
      </c>
      <c r="I687" s="26">
        <f t="shared" si="2"/>
        <v>0.4487179487</v>
      </c>
      <c r="J687" s="27">
        <f t="shared" si="3"/>
        <v>0.5247285887</v>
      </c>
      <c r="K687" s="28">
        <f t="shared" si="4"/>
        <v>0.5181918412</v>
      </c>
      <c r="L687" s="29">
        <f t="shared" si="5"/>
        <v>0.4729878721</v>
      </c>
      <c r="M687" s="10">
        <f t="shared" si="6"/>
        <v>10.62820513</v>
      </c>
      <c r="N687" s="30">
        <f t="shared" si="7"/>
        <v>0.5151824506</v>
      </c>
      <c r="O687" s="31">
        <f t="shared" si="8"/>
        <v>0.003009390644</v>
      </c>
      <c r="P687" s="32">
        <f t="shared" si="9"/>
        <v>0.52813693</v>
      </c>
      <c r="Q687" s="33">
        <f t="shared" si="10"/>
        <v>-0.003408341371</v>
      </c>
      <c r="R687" s="1"/>
      <c r="S687" s="16">
        <v>0.5281369289185616</v>
      </c>
      <c r="T687" s="16">
        <v>0.5247285886610374</v>
      </c>
      <c r="U687" s="16">
        <v>0.004408526025143189</v>
      </c>
      <c r="V687" s="16">
        <v>0.004542237313571285</v>
      </c>
      <c r="W687" s="1"/>
      <c r="X687" s="1"/>
      <c r="Y687" s="19"/>
      <c r="Z687" s="19"/>
      <c r="AA687" s="19"/>
      <c r="AB687" s="1"/>
      <c r="AC687" s="21" t="s">
        <v>751</v>
      </c>
      <c r="AD687" s="21">
        <v>781.0</v>
      </c>
      <c r="AE687" s="21">
        <v>40.0</v>
      </c>
      <c r="AF687" s="26">
        <v>0.813953488372093</v>
      </c>
      <c r="AG687" s="27">
        <v>0.889763779527559</v>
      </c>
      <c r="AH687" s="36">
        <v>0.882075471698113</v>
      </c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21" t="s">
        <v>751</v>
      </c>
      <c r="BF687" s="21">
        <v>781.0</v>
      </c>
      <c r="BG687" s="21">
        <v>40.0</v>
      </c>
      <c r="BH687" s="26">
        <v>0.813953488372093</v>
      </c>
      <c r="BI687" s="27">
        <v>0.889763779527559</v>
      </c>
      <c r="BJ687" s="30">
        <f t="shared" si="11"/>
        <v>0.8762493684</v>
      </c>
      <c r="BK687" s="36">
        <v>0.882075471698113</v>
      </c>
      <c r="BL687" s="31">
        <f t="shared" si="12"/>
        <v>0.005826103303</v>
      </c>
      <c r="BM687" s="1"/>
      <c r="BN687" s="31">
        <v>0.00440852602514319</v>
      </c>
      <c r="BO687" s="1"/>
      <c r="BP687" s="1"/>
      <c r="BQ687" s="1">
        <f t="shared" si="15"/>
        <v>686</v>
      </c>
      <c r="BR687" s="1">
        <f t="shared" si="13"/>
        <v>0.8458692972</v>
      </c>
      <c r="BS687" s="1">
        <v>0.875</v>
      </c>
      <c r="BT687" s="1">
        <v>0.8583333333333333</v>
      </c>
      <c r="BU687" s="1">
        <v>0.8625</v>
      </c>
      <c r="BV687" s="1"/>
      <c r="BW687" s="1"/>
    </row>
    <row r="688" ht="12.0" customHeight="1">
      <c r="A688" s="39"/>
      <c r="B688" s="39"/>
      <c r="C688" s="3" t="s">
        <v>438</v>
      </c>
      <c r="D688" s="3">
        <v>978.0</v>
      </c>
      <c r="E688" s="24">
        <v>1.0</v>
      </c>
      <c r="F688" s="25">
        <v>1.0</v>
      </c>
      <c r="G688" s="24">
        <v>14.0</v>
      </c>
      <c r="H688" s="25">
        <v>1.0</v>
      </c>
      <c r="I688" s="26">
        <f t="shared" si="2"/>
        <v>0.5</v>
      </c>
      <c r="J688" s="27">
        <f t="shared" si="3"/>
        <v>0.9333333333</v>
      </c>
      <c r="K688" s="28">
        <f t="shared" si="4"/>
        <v>0.8823529412</v>
      </c>
      <c r="L688" s="29">
        <f t="shared" si="5"/>
        <v>0.1176470588</v>
      </c>
      <c r="M688" s="10">
        <f t="shared" si="6"/>
        <v>7.5</v>
      </c>
      <c r="N688" s="30">
        <f t="shared" si="7"/>
        <v>0.8780388427</v>
      </c>
      <c r="O688" s="31">
        <f t="shared" si="8"/>
        <v>0.004314098444</v>
      </c>
      <c r="P688" s="32">
        <f t="shared" si="9"/>
        <v>0.9382750269</v>
      </c>
      <c r="Q688" s="33">
        <f t="shared" si="10"/>
        <v>-0.004941693521</v>
      </c>
      <c r="R688" s="1"/>
      <c r="S688" s="16">
        <v>0.9382750254560144</v>
      </c>
      <c r="T688" s="16">
        <v>0.9333333333333333</v>
      </c>
      <c r="U688" s="16">
        <v>0.004447257067938859</v>
      </c>
      <c r="V688" s="16">
        <v>0.004552072348558589</v>
      </c>
      <c r="W688" s="1"/>
      <c r="X688" s="1"/>
      <c r="Y688" s="19"/>
      <c r="Z688" s="19"/>
      <c r="AA688" s="19"/>
      <c r="AB688" s="1"/>
      <c r="AC688" s="21" t="s">
        <v>803</v>
      </c>
      <c r="AD688" s="21">
        <v>862.0</v>
      </c>
      <c r="AE688" s="21">
        <v>40.0</v>
      </c>
      <c r="AF688" s="26">
        <v>0.814432989690722</v>
      </c>
      <c r="AG688" s="27">
        <v>0.825641025641026</v>
      </c>
      <c r="AH688" s="36">
        <v>0.821917808219178</v>
      </c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21" t="s">
        <v>803</v>
      </c>
      <c r="BF688" s="21">
        <v>862.0</v>
      </c>
      <c r="BG688" s="21">
        <v>40.0</v>
      </c>
      <c r="BH688" s="26">
        <v>0.814432989690722</v>
      </c>
      <c r="BI688" s="27">
        <v>0.825641025641026</v>
      </c>
      <c r="BJ688" s="30">
        <f t="shared" si="11"/>
        <v>0.8242644839</v>
      </c>
      <c r="BK688" s="36">
        <v>0.821917808219178</v>
      </c>
      <c r="BL688" s="31">
        <f t="shared" si="12"/>
        <v>-0.00234667567</v>
      </c>
      <c r="BM688" s="1"/>
      <c r="BN688" s="31">
        <v>0.00444725706793886</v>
      </c>
      <c r="BO688" s="1"/>
      <c r="BP688" s="1"/>
      <c r="BQ688" s="1">
        <f t="shared" si="15"/>
        <v>687</v>
      </c>
      <c r="BR688" s="1">
        <f t="shared" si="13"/>
        <v>0.8471023428</v>
      </c>
      <c r="BS688" s="1">
        <v>0.8571428571428571</v>
      </c>
      <c r="BT688" s="1">
        <v>0.8636363636363636</v>
      </c>
      <c r="BU688" s="1">
        <v>0.8631578947368421</v>
      </c>
      <c r="BV688" s="1"/>
      <c r="BW688" s="1"/>
    </row>
    <row r="689" ht="12.0" customHeight="1">
      <c r="A689" s="39"/>
      <c r="B689" s="39"/>
      <c r="C689" s="3" t="s">
        <v>843</v>
      </c>
      <c r="D689" s="3">
        <v>980.0</v>
      </c>
      <c r="E689" s="24">
        <v>18.0</v>
      </c>
      <c r="F689" s="25">
        <v>1.0</v>
      </c>
      <c r="G689" s="24">
        <v>37.0</v>
      </c>
      <c r="H689" s="25">
        <v>5.0</v>
      </c>
      <c r="I689" s="26">
        <f t="shared" si="2"/>
        <v>0.9473684211</v>
      </c>
      <c r="J689" s="27">
        <f t="shared" si="3"/>
        <v>0.880952381</v>
      </c>
      <c r="K689" s="28">
        <f t="shared" si="4"/>
        <v>0.9016393443</v>
      </c>
      <c r="L689" s="29">
        <f t="shared" si="5"/>
        <v>0.3770491803</v>
      </c>
      <c r="M689" s="10">
        <f t="shared" si="6"/>
        <v>2.210526316</v>
      </c>
      <c r="N689" s="30">
        <f t="shared" si="7"/>
        <v>0.8955843287</v>
      </c>
      <c r="O689" s="31">
        <f t="shared" si="8"/>
        <v>0.006055015519</v>
      </c>
      <c r="P689" s="32">
        <f t="shared" si="9"/>
        <v>0.8886539002</v>
      </c>
      <c r="Q689" s="33">
        <f t="shared" si="10"/>
        <v>-0.007701519271</v>
      </c>
      <c r="R689" s="1"/>
      <c r="S689" s="16">
        <v>0.8886538946470743</v>
      </c>
      <c r="T689" s="16">
        <v>0.8809523809523809</v>
      </c>
      <c r="U689" s="16">
        <v>0.004463416630034689</v>
      </c>
      <c r="V689" s="16">
        <v>0.004589325076160278</v>
      </c>
      <c r="W689" s="1"/>
      <c r="X689" s="1"/>
      <c r="Y689" s="19"/>
      <c r="Z689" s="19"/>
      <c r="AA689" s="19"/>
      <c r="AB689" s="1"/>
      <c r="AC689" s="21" t="s">
        <v>117</v>
      </c>
      <c r="AD689" s="21">
        <v>47.0</v>
      </c>
      <c r="AE689" s="21">
        <v>40.0</v>
      </c>
      <c r="AF689" s="26">
        <v>0.815068493150685</v>
      </c>
      <c r="AG689" s="27">
        <v>0.890495867768595</v>
      </c>
      <c r="AH689" s="36">
        <v>0.873015873015873</v>
      </c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21" t="s">
        <v>117</v>
      </c>
      <c r="BF689" s="21">
        <v>47.0</v>
      </c>
      <c r="BG689" s="21">
        <v>40.0</v>
      </c>
      <c r="BH689" s="26">
        <v>0.815068493150685</v>
      </c>
      <c r="BI689" s="27">
        <v>0.890495867768595</v>
      </c>
      <c r="BJ689" s="30">
        <f t="shared" si="11"/>
        <v>0.8770363817</v>
      </c>
      <c r="BK689" s="36">
        <v>0.873015873015873</v>
      </c>
      <c r="BL689" s="31">
        <f t="shared" si="12"/>
        <v>-0.004020508637</v>
      </c>
      <c r="BM689" s="1"/>
      <c r="BN689" s="31">
        <v>0.00446341663003469</v>
      </c>
      <c r="BO689" s="1"/>
      <c r="BP689" s="1"/>
      <c r="BQ689" s="1">
        <f t="shared" si="15"/>
        <v>688</v>
      </c>
      <c r="BR689" s="1">
        <f t="shared" si="13"/>
        <v>0.8483353884</v>
      </c>
      <c r="BS689" s="1">
        <v>0.7707317073170732</v>
      </c>
      <c r="BT689" s="1">
        <v>0.8925869894099848</v>
      </c>
      <c r="BU689" s="1">
        <v>0.8637413394919169</v>
      </c>
      <c r="BV689" s="1"/>
      <c r="BW689" s="1"/>
    </row>
    <row r="690" ht="12.0" customHeight="1">
      <c r="A690" s="39"/>
      <c r="B690" s="39"/>
      <c r="C690" s="3" t="s">
        <v>43</v>
      </c>
      <c r="D690" s="3">
        <v>981.0</v>
      </c>
      <c r="E690" s="24">
        <v>3.0</v>
      </c>
      <c r="F690" s="25">
        <v>14.0</v>
      </c>
      <c r="G690" s="24">
        <v>81.0</v>
      </c>
      <c r="H690" s="25">
        <v>79.0</v>
      </c>
      <c r="I690" s="26">
        <f t="shared" si="2"/>
        <v>0.1764705882</v>
      </c>
      <c r="J690" s="27">
        <f t="shared" si="3"/>
        <v>0.50625</v>
      </c>
      <c r="K690" s="28">
        <f t="shared" si="4"/>
        <v>0.4745762712</v>
      </c>
      <c r="L690" s="29">
        <f t="shared" si="5"/>
        <v>0.4632768362</v>
      </c>
      <c r="M690" s="10">
        <f t="shared" si="6"/>
        <v>9.411764706</v>
      </c>
      <c r="N690" s="30">
        <f t="shared" si="7"/>
        <v>0.4812967254</v>
      </c>
      <c r="O690" s="31">
        <f t="shared" si="8"/>
        <v>-0.006720454224</v>
      </c>
      <c r="P690" s="32">
        <f t="shared" si="9"/>
        <v>0.4990682222</v>
      </c>
      <c r="Q690" s="33">
        <f t="shared" si="10"/>
        <v>0.007181777835</v>
      </c>
      <c r="R690" s="1"/>
      <c r="S690" s="16">
        <v>0.49906822200209083</v>
      </c>
      <c r="T690" s="16">
        <v>0.50625</v>
      </c>
      <c r="U690" s="16">
        <v>0.004485696452815713</v>
      </c>
      <c r="V690" s="16">
        <v>0.0046521903602472214</v>
      </c>
      <c r="W690" s="1"/>
      <c r="X690" s="1"/>
      <c r="Y690" s="19"/>
      <c r="Z690" s="19"/>
      <c r="AA690" s="19"/>
      <c r="AB690" s="1"/>
      <c r="AC690" s="21" t="s">
        <v>798</v>
      </c>
      <c r="AD690" s="21">
        <v>850.0</v>
      </c>
      <c r="AE690" s="21">
        <v>40.0</v>
      </c>
      <c r="AF690" s="26">
        <v>0.815384615384615</v>
      </c>
      <c r="AG690" s="27">
        <v>0.784552845528455</v>
      </c>
      <c r="AH690" s="36">
        <v>0.790996784565916</v>
      </c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26">
        <v>0.820689655172414</v>
      </c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21" t="s">
        <v>798</v>
      </c>
      <c r="BF690" s="21">
        <v>850.0</v>
      </c>
      <c r="BG690" s="21">
        <v>40.0</v>
      </c>
      <c r="BH690" s="26">
        <v>0.815384615384615</v>
      </c>
      <c r="BI690" s="27">
        <v>0.784552845528455</v>
      </c>
      <c r="BJ690" s="30">
        <f t="shared" si="11"/>
        <v>0.7910848626</v>
      </c>
      <c r="BK690" s="36">
        <v>0.790996784565916</v>
      </c>
      <c r="BL690" s="31">
        <f t="shared" si="12"/>
        <v>-0.00008807800046</v>
      </c>
      <c r="BM690" s="1"/>
      <c r="BN690" s="31">
        <v>0.0044856964528156</v>
      </c>
      <c r="BO690" s="1"/>
      <c r="BP690" s="1"/>
      <c r="BQ690" s="1">
        <f t="shared" si="15"/>
        <v>689</v>
      </c>
      <c r="BR690" s="1">
        <f t="shared" si="13"/>
        <v>0.849568434</v>
      </c>
      <c r="BS690" s="1">
        <v>0.7083333333333334</v>
      </c>
      <c r="BT690" s="1">
        <v>0.888268156424581</v>
      </c>
      <c r="BU690" s="1">
        <v>0.8669950738916257</v>
      </c>
      <c r="BV690" s="1"/>
      <c r="BW690" s="1"/>
    </row>
    <row r="691" ht="12.0" customHeight="1">
      <c r="A691" s="39"/>
      <c r="B691" s="39"/>
      <c r="C691" s="3" t="s">
        <v>76</v>
      </c>
      <c r="D691" s="3">
        <v>982.0</v>
      </c>
      <c r="E691" s="24">
        <v>3.0</v>
      </c>
      <c r="F691" s="25">
        <v>9.0</v>
      </c>
      <c r="G691" s="24">
        <v>70.0</v>
      </c>
      <c r="H691" s="25">
        <v>15.0</v>
      </c>
      <c r="I691" s="26">
        <f t="shared" si="2"/>
        <v>0.25</v>
      </c>
      <c r="J691" s="27">
        <f t="shared" si="3"/>
        <v>0.8235294118</v>
      </c>
      <c r="K691" s="28">
        <f t="shared" si="4"/>
        <v>0.7525773196</v>
      </c>
      <c r="L691" s="29">
        <f t="shared" si="5"/>
        <v>0.1855670103</v>
      </c>
      <c r="M691" s="10">
        <f t="shared" si="6"/>
        <v>7.083333333</v>
      </c>
      <c r="N691" s="30">
        <f t="shared" si="7"/>
        <v>0.7757565803</v>
      </c>
      <c r="O691" s="31">
        <f t="shared" si="8"/>
        <v>-0.02317926075</v>
      </c>
      <c r="P691" s="32">
        <f t="shared" si="9"/>
        <v>0.7983755748</v>
      </c>
      <c r="Q691" s="33">
        <f t="shared" si="10"/>
        <v>0.02515383695</v>
      </c>
      <c r="R691" s="1"/>
      <c r="S691" s="16">
        <v>0.7983755744810188</v>
      </c>
      <c r="T691" s="16">
        <v>0.8235294117647058</v>
      </c>
      <c r="U691" s="16">
        <v>0.004496586336840802</v>
      </c>
      <c r="V691" s="16">
        <v>0.004692367330368263</v>
      </c>
      <c r="W691" s="1"/>
      <c r="X691" s="1"/>
      <c r="Y691" s="19"/>
      <c r="Z691" s="19"/>
      <c r="AA691" s="19"/>
      <c r="AB691" s="1"/>
      <c r="AC691" s="21" t="s">
        <v>195</v>
      </c>
      <c r="AD691" s="21">
        <v>97.0</v>
      </c>
      <c r="AE691" s="21">
        <v>40.0</v>
      </c>
      <c r="AF691" s="26">
        <v>0.819004524886878</v>
      </c>
      <c r="AG691" s="27">
        <v>0.882389162561576</v>
      </c>
      <c r="AH691" s="36">
        <v>0.87479674796748</v>
      </c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26">
        <v>0.821428571428571</v>
      </c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21" t="s">
        <v>195</v>
      </c>
      <c r="BF691" s="21">
        <v>97.0</v>
      </c>
      <c r="BG691" s="21">
        <v>40.0</v>
      </c>
      <c r="BH691" s="26">
        <v>0.819004524886878</v>
      </c>
      <c r="BI691" s="27">
        <v>0.882389162561576</v>
      </c>
      <c r="BJ691" s="30">
        <f t="shared" si="11"/>
        <v>0.8711440431</v>
      </c>
      <c r="BK691" s="36">
        <v>0.87479674796748</v>
      </c>
      <c r="BL691" s="31">
        <f t="shared" si="12"/>
        <v>0.003652704888</v>
      </c>
      <c r="BM691" s="1"/>
      <c r="BN691" s="31">
        <v>0.0044965863368408</v>
      </c>
      <c r="BO691" s="1"/>
      <c r="BP691" s="1"/>
      <c r="BQ691" s="1">
        <f t="shared" si="15"/>
        <v>690</v>
      </c>
      <c r="BR691" s="1">
        <f t="shared" si="13"/>
        <v>0.8508014797</v>
      </c>
      <c r="BS691" s="1">
        <v>0.7474226804123711</v>
      </c>
      <c r="BT691" s="1">
        <v>0.8878923766816144</v>
      </c>
      <c r="BU691" s="1">
        <v>0.86707410236822</v>
      </c>
      <c r="BV691" s="1"/>
      <c r="BW691" s="1"/>
    </row>
    <row r="692" ht="12.0" customHeight="1">
      <c r="A692" s="39"/>
      <c r="B692" s="39"/>
      <c r="C692" s="3" t="s">
        <v>66</v>
      </c>
      <c r="D692" s="3">
        <v>985.0</v>
      </c>
      <c r="E692" s="24">
        <v>1.0</v>
      </c>
      <c r="F692" s="25">
        <v>3.0</v>
      </c>
      <c r="G692" s="24">
        <v>11.0</v>
      </c>
      <c r="H692" s="25">
        <v>13.0</v>
      </c>
      <c r="I692" s="26">
        <f t="shared" si="2"/>
        <v>0.25</v>
      </c>
      <c r="J692" s="27">
        <f t="shared" si="3"/>
        <v>0.4583333333</v>
      </c>
      <c r="K692" s="28">
        <f t="shared" si="4"/>
        <v>0.4285714286</v>
      </c>
      <c r="L692" s="29">
        <f t="shared" si="5"/>
        <v>0.5</v>
      </c>
      <c r="M692" s="10">
        <f t="shared" si="6"/>
        <v>6</v>
      </c>
      <c r="N692" s="30">
        <f t="shared" si="7"/>
        <v>0.4392283941</v>
      </c>
      <c r="O692" s="31">
        <f t="shared" si="8"/>
        <v>-0.01065696549</v>
      </c>
      <c r="P692" s="32">
        <f t="shared" si="9"/>
        <v>0.4467685308</v>
      </c>
      <c r="Q692" s="33">
        <f t="shared" si="10"/>
        <v>0.01156480249</v>
      </c>
      <c r="R692" s="1"/>
      <c r="S692" s="16">
        <v>0.4467685305133571</v>
      </c>
      <c r="T692" s="16">
        <v>0.4583333333333333</v>
      </c>
      <c r="U692" s="16">
        <v>0.004501673083682212</v>
      </c>
      <c r="V692" s="16">
        <v>0.004800155272454643</v>
      </c>
      <c r="W692" s="1"/>
      <c r="X692" s="1"/>
      <c r="Y692" s="19"/>
      <c r="Z692" s="19"/>
      <c r="AA692" s="19"/>
      <c r="AB692" s="1"/>
      <c r="AC692" s="21" t="s">
        <v>561</v>
      </c>
      <c r="AD692" s="21">
        <v>546.0</v>
      </c>
      <c r="AE692" s="21">
        <v>41.0</v>
      </c>
      <c r="AF692" s="26">
        <v>0.820689655172414</v>
      </c>
      <c r="AG692" s="27">
        <v>0.894456289978678</v>
      </c>
      <c r="AH692" s="36">
        <v>0.884579870729455</v>
      </c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26">
        <v>0.823529411764706</v>
      </c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21" t="s">
        <v>561</v>
      </c>
      <c r="BF692" s="21">
        <v>546.0</v>
      </c>
      <c r="BG692" s="21">
        <v>41.0</v>
      </c>
      <c r="BH692" s="26">
        <v>0.820689655172414</v>
      </c>
      <c r="BI692" s="27">
        <v>0.894456289978678</v>
      </c>
      <c r="BJ692" s="30">
        <f t="shared" si="11"/>
        <v>0.8812247393</v>
      </c>
      <c r="BK692" s="36">
        <v>0.884579870729455</v>
      </c>
      <c r="BL692" s="31">
        <f t="shared" si="12"/>
        <v>0.003355131422</v>
      </c>
      <c r="BM692" s="1"/>
      <c r="BN692" s="31">
        <v>0.00450167308368221</v>
      </c>
      <c r="BO692" s="1"/>
      <c r="BP692" s="1"/>
      <c r="BQ692" s="1">
        <f t="shared" si="15"/>
        <v>691</v>
      </c>
      <c r="BR692" s="1">
        <f t="shared" si="13"/>
        <v>0.8520345253</v>
      </c>
      <c r="BS692" s="1">
        <v>0.8627450980392157</v>
      </c>
      <c r="BT692" s="1">
        <v>0.8708189158016147</v>
      </c>
      <c r="BU692" s="1">
        <v>0.869281045751634</v>
      </c>
      <c r="BV692" s="1"/>
      <c r="BW692" s="1"/>
    </row>
    <row r="693" ht="12.0" customHeight="1">
      <c r="A693" s="39"/>
      <c r="B693" s="39"/>
      <c r="C693" s="3" t="s">
        <v>304</v>
      </c>
      <c r="D693" s="3">
        <v>986.0</v>
      </c>
      <c r="E693" s="24">
        <v>3.0</v>
      </c>
      <c r="F693" s="25">
        <v>4.0</v>
      </c>
      <c r="G693" s="24">
        <v>42.0</v>
      </c>
      <c r="H693" s="25">
        <v>16.0</v>
      </c>
      <c r="I693" s="26">
        <f t="shared" si="2"/>
        <v>0.4285714286</v>
      </c>
      <c r="J693" s="27">
        <f t="shared" si="3"/>
        <v>0.724137931</v>
      </c>
      <c r="K693" s="28">
        <f t="shared" si="4"/>
        <v>0.6923076923</v>
      </c>
      <c r="L693" s="29">
        <f t="shared" si="5"/>
        <v>0.2923076923</v>
      </c>
      <c r="M693" s="10">
        <f t="shared" si="6"/>
        <v>8.285714286</v>
      </c>
      <c r="N693" s="30">
        <f t="shared" si="7"/>
        <v>0.6898779842</v>
      </c>
      <c r="O693" s="31">
        <f t="shared" si="8"/>
        <v>0.002429708108</v>
      </c>
      <c r="P693" s="32">
        <f t="shared" si="9"/>
        <v>0.7268776148</v>
      </c>
      <c r="Q693" s="33">
        <f t="shared" si="10"/>
        <v>-0.002739683756</v>
      </c>
      <c r="R693" s="1"/>
      <c r="S693" s="16">
        <v>0.7268776137785758</v>
      </c>
      <c r="T693" s="16">
        <v>0.7241379310344828</v>
      </c>
      <c r="U693" s="16">
        <v>0.004538861799610716</v>
      </c>
      <c r="V693" s="16">
        <v>0.004806630490961639</v>
      </c>
      <c r="W693" s="1"/>
      <c r="X693" s="1"/>
      <c r="Y693" s="19"/>
      <c r="Z693" s="19"/>
      <c r="AA693" s="19"/>
      <c r="AB693" s="1"/>
      <c r="AC693" s="21" t="s">
        <v>844</v>
      </c>
      <c r="AD693" s="21">
        <v>1017.0</v>
      </c>
      <c r="AE693" s="21">
        <v>41.0</v>
      </c>
      <c r="AF693" s="26">
        <v>0.821428571428571</v>
      </c>
      <c r="AG693" s="27">
        <v>0.886917960088692</v>
      </c>
      <c r="AH693" s="36">
        <v>0.873889875666075</v>
      </c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26">
        <v>0.823529411764706</v>
      </c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21" t="s">
        <v>844</v>
      </c>
      <c r="BF693" s="21">
        <v>1017.0</v>
      </c>
      <c r="BG693" s="21">
        <v>41.0</v>
      </c>
      <c r="BH693" s="26">
        <v>0.821428571428571</v>
      </c>
      <c r="BI693" s="27">
        <v>0.886917960088692</v>
      </c>
      <c r="BJ693" s="30">
        <f t="shared" si="11"/>
        <v>0.8752426022</v>
      </c>
      <c r="BK693" s="36">
        <v>0.873889875666075</v>
      </c>
      <c r="BL693" s="31">
        <f t="shared" si="12"/>
        <v>-0.001352726561</v>
      </c>
      <c r="BM693" s="1"/>
      <c r="BN693" s="31">
        <v>0.00453886179961072</v>
      </c>
      <c r="BO693" s="1"/>
      <c r="BP693" s="1"/>
      <c r="BQ693" s="1">
        <f t="shared" si="15"/>
        <v>692</v>
      </c>
      <c r="BR693" s="1">
        <f t="shared" si="13"/>
        <v>0.8532675709</v>
      </c>
      <c r="BS693" s="1">
        <v>0.8489208633093526</v>
      </c>
      <c r="BT693" s="1">
        <v>0.8717624763108023</v>
      </c>
      <c r="BU693" s="1">
        <v>0.8699186991869918</v>
      </c>
      <c r="BV693" s="1"/>
      <c r="BW693" s="1"/>
    </row>
    <row r="694" ht="12.0" customHeight="1">
      <c r="A694" s="39"/>
      <c r="B694" s="39"/>
      <c r="C694" s="3" t="s">
        <v>845</v>
      </c>
      <c r="D694" s="3">
        <v>990.0</v>
      </c>
      <c r="E694" s="24">
        <v>85.0</v>
      </c>
      <c r="F694" s="25">
        <v>5.0</v>
      </c>
      <c r="G694" s="24">
        <v>324.0</v>
      </c>
      <c r="H694" s="25">
        <v>20.0</v>
      </c>
      <c r="I694" s="26">
        <f t="shared" si="2"/>
        <v>0.9444444444</v>
      </c>
      <c r="J694" s="27">
        <f t="shared" si="3"/>
        <v>0.9418604651</v>
      </c>
      <c r="K694" s="28">
        <f t="shared" si="4"/>
        <v>0.9423963134</v>
      </c>
      <c r="L694" s="29">
        <f t="shared" si="5"/>
        <v>0.2419354839</v>
      </c>
      <c r="M694" s="10">
        <f t="shared" si="6"/>
        <v>3.822222222</v>
      </c>
      <c r="N694" s="30">
        <f t="shared" si="7"/>
        <v>0.9428554547</v>
      </c>
      <c r="O694" s="31">
        <f t="shared" si="8"/>
        <v>-0.0004591413115</v>
      </c>
      <c r="P694" s="32">
        <f t="shared" si="9"/>
        <v>0.9412768933</v>
      </c>
      <c r="Q694" s="33">
        <f t="shared" si="10"/>
        <v>0.0005835717841</v>
      </c>
      <c r="R694" s="1"/>
      <c r="S694" s="16">
        <v>0.9412768877946539</v>
      </c>
      <c r="T694" s="16">
        <v>0.9418604651162791</v>
      </c>
      <c r="U694" s="16">
        <v>0.004554208388674819</v>
      </c>
      <c r="V694" s="16">
        <v>0.004815051397389136</v>
      </c>
      <c r="W694" s="1"/>
      <c r="X694" s="1"/>
      <c r="Y694" s="19"/>
      <c r="Z694" s="19"/>
      <c r="AA694" s="19"/>
      <c r="AB694" s="1"/>
      <c r="AC694" s="21" t="s">
        <v>719</v>
      </c>
      <c r="AD694" s="21">
        <v>735.0</v>
      </c>
      <c r="AE694" s="21">
        <v>41.0</v>
      </c>
      <c r="AF694" s="26">
        <v>0.823529411764706</v>
      </c>
      <c r="AG694" s="27">
        <v>0.808219178082192</v>
      </c>
      <c r="AH694" s="36">
        <v>0.811111111111111</v>
      </c>
      <c r="AI694" s="1"/>
      <c r="AJ694" s="1"/>
      <c r="AK694" s="1"/>
      <c r="AL694" s="1"/>
      <c r="AM694" s="1"/>
      <c r="AN694" s="1"/>
      <c r="AO694" s="1" t="s">
        <v>23</v>
      </c>
      <c r="AP694" s="1" t="s">
        <v>7</v>
      </c>
      <c r="AQ694" s="1" t="s">
        <v>24</v>
      </c>
      <c r="AR694" s="1" t="s">
        <v>25</v>
      </c>
      <c r="AS694" s="1"/>
      <c r="AT694" s="26">
        <v>0.825757575757576</v>
      </c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21" t="s">
        <v>719</v>
      </c>
      <c r="BF694" s="21">
        <v>735.0</v>
      </c>
      <c r="BG694" s="21">
        <v>41.0</v>
      </c>
      <c r="BH694" s="26">
        <v>0.823529411764706</v>
      </c>
      <c r="BI694" s="27">
        <v>0.808219178082192</v>
      </c>
      <c r="BJ694" s="30">
        <f t="shared" si="11"/>
        <v>0.8118483008</v>
      </c>
      <c r="BK694" s="36">
        <v>0.811111111111111</v>
      </c>
      <c r="BL694" s="31">
        <f t="shared" si="12"/>
        <v>-0.0007371896809</v>
      </c>
      <c r="BM694" s="1"/>
      <c r="BN694" s="31">
        <v>0.00455420838867482</v>
      </c>
      <c r="BO694" s="1"/>
      <c r="BP694" s="1"/>
      <c r="BQ694" s="1">
        <f t="shared" si="15"/>
        <v>693</v>
      </c>
      <c r="BR694" s="1">
        <f t="shared" si="13"/>
        <v>0.8545006165</v>
      </c>
      <c r="BS694" s="1">
        <v>0.7857142857142857</v>
      </c>
      <c r="BT694" s="1">
        <v>0.8771726535341831</v>
      </c>
      <c r="BU694" s="1">
        <v>0.8703108252947481</v>
      </c>
      <c r="BV694" s="1"/>
      <c r="BW694" s="1"/>
    </row>
    <row r="695" ht="12.0" customHeight="1">
      <c r="A695" s="39"/>
      <c r="B695" s="39"/>
      <c r="C695" s="3" t="s">
        <v>60</v>
      </c>
      <c r="D695" s="3">
        <v>992.0</v>
      </c>
      <c r="E695" s="24">
        <v>4.0</v>
      </c>
      <c r="F695" s="25">
        <v>12.0</v>
      </c>
      <c r="G695" s="24">
        <v>21.0</v>
      </c>
      <c r="H695" s="25">
        <v>42.0</v>
      </c>
      <c r="I695" s="26">
        <f t="shared" si="2"/>
        <v>0.25</v>
      </c>
      <c r="J695" s="27">
        <f t="shared" si="3"/>
        <v>0.3333333333</v>
      </c>
      <c r="K695" s="28">
        <f t="shared" si="4"/>
        <v>0.3164556962</v>
      </c>
      <c r="L695" s="29">
        <f t="shared" si="5"/>
        <v>0.582278481</v>
      </c>
      <c r="M695" s="10">
        <f t="shared" si="6"/>
        <v>3.9375</v>
      </c>
      <c r="N695" s="30">
        <f t="shared" si="7"/>
        <v>0.3240408941</v>
      </c>
      <c r="O695" s="31">
        <f t="shared" si="8"/>
        <v>-0.007585197862</v>
      </c>
      <c r="P695" s="32">
        <f t="shared" si="9"/>
        <v>0.3251019737</v>
      </c>
      <c r="Q695" s="33">
        <f t="shared" si="10"/>
        <v>0.00823135959</v>
      </c>
      <c r="R695" s="1"/>
      <c r="S695" s="16">
        <v>0.325101973412004</v>
      </c>
      <c r="T695" s="16">
        <v>0.3333333333333333</v>
      </c>
      <c r="U695" s="16">
        <v>0.004567556765974867</v>
      </c>
      <c r="V695" s="16">
        <v>0.004904552684315222</v>
      </c>
      <c r="W695" s="1"/>
      <c r="X695" s="1"/>
      <c r="Y695" s="19"/>
      <c r="Z695" s="19"/>
      <c r="AA695" s="19"/>
      <c r="AB695" s="1"/>
      <c r="AC695" s="21" t="s">
        <v>656</v>
      </c>
      <c r="AD695" s="21">
        <v>630.0</v>
      </c>
      <c r="AE695" s="21">
        <v>41.0</v>
      </c>
      <c r="AF695" s="26">
        <v>0.823529411764706</v>
      </c>
      <c r="AG695" s="27">
        <v>0.901408450704225</v>
      </c>
      <c r="AH695" s="36">
        <v>0.886363636363636</v>
      </c>
      <c r="AI695" s="1"/>
      <c r="AJ695" s="1"/>
      <c r="AK695" s="1"/>
      <c r="AL695" s="1"/>
      <c r="AM695" s="1"/>
      <c r="AN695" s="1"/>
      <c r="AO695" s="1">
        <v>8.0</v>
      </c>
      <c r="AP695" s="16">
        <f>16.85%</f>
        <v>0.1685</v>
      </c>
      <c r="AQ695" s="1">
        <v>0.9021314</v>
      </c>
      <c r="AR695" s="1">
        <v>0.0196623</v>
      </c>
      <c r="AS695" s="1"/>
      <c r="AT695" s="26">
        <v>0.827586206896552</v>
      </c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21" t="s">
        <v>656</v>
      </c>
      <c r="BF695" s="21">
        <v>630.0</v>
      </c>
      <c r="BG695" s="21">
        <v>41.0</v>
      </c>
      <c r="BH695" s="26">
        <v>0.823529411764706</v>
      </c>
      <c r="BI695" s="27">
        <v>0.901408450704225</v>
      </c>
      <c r="BJ695" s="30">
        <f t="shared" si="11"/>
        <v>0.8873535385</v>
      </c>
      <c r="BK695" s="36">
        <v>0.886363636363636</v>
      </c>
      <c r="BL695" s="31">
        <f t="shared" si="12"/>
        <v>-0.0009899021399</v>
      </c>
      <c r="BM695" s="1"/>
      <c r="BN695" s="31">
        <v>0.00456755676597487</v>
      </c>
      <c r="BO695" s="1"/>
      <c r="BP695" s="1"/>
      <c r="BQ695" s="1">
        <f t="shared" si="15"/>
        <v>694</v>
      </c>
      <c r="BR695" s="1">
        <f t="shared" si="13"/>
        <v>0.8557336621</v>
      </c>
      <c r="BS695" s="1">
        <v>0.8</v>
      </c>
      <c r="BT695" s="1">
        <v>0.8866666666666667</v>
      </c>
      <c r="BU695" s="1">
        <v>0.8722222222222222</v>
      </c>
      <c r="BV695" s="1"/>
      <c r="BW695" s="1"/>
    </row>
    <row r="696" ht="12.0" customHeight="1">
      <c r="A696" s="39"/>
      <c r="B696" s="39"/>
      <c r="C696" s="3" t="s">
        <v>802</v>
      </c>
      <c r="D696" s="3">
        <v>994.0</v>
      </c>
      <c r="E696" s="24">
        <v>152.0</v>
      </c>
      <c r="F696" s="25">
        <v>51.0</v>
      </c>
      <c r="G696" s="24">
        <v>691.0</v>
      </c>
      <c r="H696" s="25">
        <v>213.0</v>
      </c>
      <c r="I696" s="26">
        <f t="shared" si="2"/>
        <v>0.7487684729</v>
      </c>
      <c r="J696" s="27">
        <f t="shared" si="3"/>
        <v>0.764380531</v>
      </c>
      <c r="K696" s="28">
        <f t="shared" si="4"/>
        <v>0.7615176152</v>
      </c>
      <c r="L696" s="29">
        <f t="shared" si="5"/>
        <v>0.3297199639</v>
      </c>
      <c r="M696" s="10">
        <f t="shared" si="6"/>
        <v>4.45320197</v>
      </c>
      <c r="N696" s="30">
        <f t="shared" si="7"/>
        <v>0.7623647322</v>
      </c>
      <c r="O696" s="31">
        <f t="shared" si="8"/>
        <v>-0.0008471170379</v>
      </c>
      <c r="P696" s="32">
        <f t="shared" si="9"/>
        <v>0.7633533974</v>
      </c>
      <c r="Q696" s="33">
        <f t="shared" si="10"/>
        <v>0.001027133583</v>
      </c>
      <c r="R696" s="1"/>
      <c r="S696" s="16">
        <v>0.7633533940703279</v>
      </c>
      <c r="T696" s="16">
        <v>0.7643805309734514</v>
      </c>
      <c r="U696" s="16">
        <v>0.004609532738462763</v>
      </c>
      <c r="V696" s="16">
        <v>0.0049286269111882275</v>
      </c>
      <c r="W696" s="1"/>
      <c r="X696" s="1"/>
      <c r="Y696" s="19"/>
      <c r="Z696" s="19"/>
      <c r="AA696" s="19"/>
      <c r="AB696" s="1"/>
      <c r="AC696" s="21" t="s">
        <v>742</v>
      </c>
      <c r="AD696" s="21">
        <v>774.0</v>
      </c>
      <c r="AE696" s="21">
        <v>41.0</v>
      </c>
      <c r="AF696" s="26">
        <v>0.825757575757576</v>
      </c>
      <c r="AG696" s="27">
        <v>0.845243962543125</v>
      </c>
      <c r="AH696" s="36">
        <v>0.844053678852383</v>
      </c>
      <c r="AI696" s="1"/>
      <c r="AJ696" s="1"/>
      <c r="AK696" s="1"/>
      <c r="AL696" s="1"/>
      <c r="AM696" s="1"/>
      <c r="AN696" s="1"/>
      <c r="AO696" s="1">
        <v>11.0</v>
      </c>
      <c r="AP696" s="16">
        <f>23.376666666%</f>
        <v>0.2337666667</v>
      </c>
      <c r="AQ696" s="1">
        <v>0.9365345</v>
      </c>
      <c r="AR696" s="1">
        <v>0.0128751</v>
      </c>
      <c r="AS696" s="1"/>
      <c r="AT696" s="26">
        <v>0.828828828828829</v>
      </c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21" t="s">
        <v>742</v>
      </c>
      <c r="BF696" s="21">
        <v>774.0</v>
      </c>
      <c r="BG696" s="21">
        <v>41.0</v>
      </c>
      <c r="BH696" s="26">
        <v>0.825757575757576</v>
      </c>
      <c r="BI696" s="27">
        <v>0.845243962543125</v>
      </c>
      <c r="BJ696" s="30">
        <f t="shared" si="11"/>
        <v>0.8422595246</v>
      </c>
      <c r="BK696" s="36">
        <v>0.844053678852383</v>
      </c>
      <c r="BL696" s="31">
        <f t="shared" si="12"/>
        <v>0.00179415429</v>
      </c>
      <c r="BM696" s="1"/>
      <c r="BN696" s="31">
        <v>0.00460953273846265</v>
      </c>
      <c r="BO696" s="1"/>
      <c r="BP696" s="1"/>
      <c r="BQ696" s="1">
        <f t="shared" si="15"/>
        <v>695</v>
      </c>
      <c r="BR696" s="1">
        <f t="shared" si="13"/>
        <v>0.8569667078</v>
      </c>
      <c r="BS696" s="1">
        <v>0.7719298245614035</v>
      </c>
      <c r="BT696" s="1">
        <v>0.8905263157894737</v>
      </c>
      <c r="BU696" s="1">
        <v>0.872435325602141</v>
      </c>
      <c r="BV696" s="1"/>
      <c r="BW696" s="1"/>
    </row>
    <row r="697" ht="12.0" customHeight="1">
      <c r="A697" s="39"/>
      <c r="B697" s="39"/>
      <c r="C697" s="3" t="s">
        <v>761</v>
      </c>
      <c r="D697" s="3">
        <v>995.0</v>
      </c>
      <c r="E697" s="24">
        <v>156.0</v>
      </c>
      <c r="F697" s="25">
        <v>61.0</v>
      </c>
      <c r="G697" s="24">
        <v>532.0</v>
      </c>
      <c r="H697" s="25">
        <v>131.0</v>
      </c>
      <c r="I697" s="26">
        <f t="shared" si="2"/>
        <v>0.7188940092</v>
      </c>
      <c r="J697" s="27">
        <f t="shared" si="3"/>
        <v>0.802413273</v>
      </c>
      <c r="K697" s="28">
        <f t="shared" si="4"/>
        <v>0.7818181818</v>
      </c>
      <c r="L697" s="29">
        <f t="shared" si="5"/>
        <v>0.3261363636</v>
      </c>
      <c r="M697" s="10">
        <f t="shared" si="6"/>
        <v>3.055299539</v>
      </c>
      <c r="N697" s="30">
        <f t="shared" si="7"/>
        <v>0.788940993</v>
      </c>
      <c r="O697" s="31">
        <f t="shared" si="8"/>
        <v>-0.007122811169</v>
      </c>
      <c r="P697" s="32">
        <f t="shared" si="9"/>
        <v>0.7938370963</v>
      </c>
      <c r="Q697" s="33">
        <f t="shared" si="10"/>
        <v>0.008576176709</v>
      </c>
      <c r="R697" s="1"/>
      <c r="S697" s="16">
        <v>0.7938370932530416</v>
      </c>
      <c r="T697" s="16">
        <v>0.8024132730015083</v>
      </c>
      <c r="U697" s="16">
        <v>0.004638061990502207</v>
      </c>
      <c r="V697" s="16">
        <v>0.0049521172062853</v>
      </c>
      <c r="W697" s="1"/>
      <c r="X697" s="1"/>
      <c r="Y697" s="19"/>
      <c r="Z697" s="19"/>
      <c r="AA697" s="19"/>
      <c r="AB697" s="1"/>
      <c r="AC697" s="21" t="s">
        <v>228</v>
      </c>
      <c r="AD697" s="21">
        <v>119.0</v>
      </c>
      <c r="AE697" s="21">
        <v>41.0</v>
      </c>
      <c r="AF697" s="26">
        <v>0.827586206896552</v>
      </c>
      <c r="AG697" s="27">
        <v>0.83495145631068</v>
      </c>
      <c r="AH697" s="36">
        <v>0.833333333333333</v>
      </c>
      <c r="AI697" s="1"/>
      <c r="AJ697" s="1"/>
      <c r="AK697" s="1"/>
      <c r="AL697" s="1"/>
      <c r="AM697" s="1"/>
      <c r="AN697" s="1"/>
      <c r="AO697" s="1">
        <v>12.0</v>
      </c>
      <c r="AP697" s="16">
        <f>25.18%</f>
        <v>0.2518</v>
      </c>
      <c r="AQ697" s="1">
        <v>0.8973886</v>
      </c>
      <c r="AR697" s="1">
        <v>0.02544337</v>
      </c>
      <c r="AS697" s="1"/>
      <c r="AT697" s="26">
        <v>0.82962962962963</v>
      </c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21" t="s">
        <v>228</v>
      </c>
      <c r="BF697" s="21">
        <v>119.0</v>
      </c>
      <c r="BG697" s="21">
        <v>41.0</v>
      </c>
      <c r="BH697" s="26">
        <v>0.827586206896552</v>
      </c>
      <c r="BI697" s="27">
        <v>0.83495145631068</v>
      </c>
      <c r="BJ697" s="30">
        <f t="shared" si="11"/>
        <v>0.8342681054</v>
      </c>
      <c r="BK697" s="36">
        <v>0.833333333333333</v>
      </c>
      <c r="BL697" s="31">
        <f t="shared" si="12"/>
        <v>-0.0009347720263</v>
      </c>
      <c r="BM697" s="1"/>
      <c r="BN697" s="31">
        <v>0.00463806199050221</v>
      </c>
      <c r="BO697" s="1"/>
      <c r="BP697" s="1"/>
      <c r="BQ697" s="1">
        <f t="shared" si="15"/>
        <v>696</v>
      </c>
      <c r="BR697" s="1">
        <f t="shared" si="13"/>
        <v>0.8581997534</v>
      </c>
      <c r="BS697" s="1">
        <v>0.8680555555555556</v>
      </c>
      <c r="BT697" s="1">
        <v>0.873015873015873</v>
      </c>
      <c r="BU697" s="1">
        <v>0.8726647000983284</v>
      </c>
      <c r="BV697" s="1"/>
      <c r="BW697" s="1"/>
    </row>
    <row r="698" ht="12.0" customHeight="1">
      <c r="A698" s="39"/>
      <c r="B698" s="39"/>
      <c r="C698" s="3" t="s">
        <v>705</v>
      </c>
      <c r="D698" s="3">
        <v>996.0</v>
      </c>
      <c r="E698" s="24">
        <v>15.0</v>
      </c>
      <c r="F698" s="25">
        <v>7.0</v>
      </c>
      <c r="G698" s="24">
        <v>169.0</v>
      </c>
      <c r="H698" s="25">
        <v>52.0</v>
      </c>
      <c r="I698" s="26">
        <f t="shared" si="2"/>
        <v>0.6818181818</v>
      </c>
      <c r="J698" s="27">
        <f t="shared" si="3"/>
        <v>0.7647058824</v>
      </c>
      <c r="K698" s="28">
        <f t="shared" si="4"/>
        <v>0.7572016461</v>
      </c>
      <c r="L698" s="29">
        <f t="shared" si="5"/>
        <v>0.2757201646</v>
      </c>
      <c r="M698" s="10">
        <f t="shared" si="6"/>
        <v>10.04545455</v>
      </c>
      <c r="N698" s="30">
        <f t="shared" si="7"/>
        <v>0.751858444</v>
      </c>
      <c r="O698" s="31">
        <f t="shared" si="8"/>
        <v>0.005343202055</v>
      </c>
      <c r="P698" s="32">
        <f t="shared" si="9"/>
        <v>0.7710840942</v>
      </c>
      <c r="Q698" s="33">
        <f t="shared" si="10"/>
        <v>-0.006378211894</v>
      </c>
      <c r="R698" s="1"/>
      <c r="S698" s="16">
        <v>0.7710840915364964</v>
      </c>
      <c r="T698" s="16">
        <v>0.7647058823529411</v>
      </c>
      <c r="U698" s="16">
        <v>0.004706677193112685</v>
      </c>
      <c r="V698" s="16">
        <v>0.004959447680630724</v>
      </c>
      <c r="W698" s="1"/>
      <c r="X698" s="1"/>
      <c r="Y698" s="19"/>
      <c r="Z698" s="19"/>
      <c r="AA698" s="19"/>
      <c r="AB698" s="1"/>
      <c r="AC698" s="21" t="s">
        <v>821</v>
      </c>
      <c r="AD698" s="21">
        <v>903.0</v>
      </c>
      <c r="AE698" s="21">
        <v>41.0</v>
      </c>
      <c r="AF698" s="26">
        <v>0.828828828828829</v>
      </c>
      <c r="AG698" s="27">
        <v>0.909424724602203</v>
      </c>
      <c r="AH698" s="36">
        <v>0.892204042348412</v>
      </c>
      <c r="AI698" s="1"/>
      <c r="AJ698" s="1"/>
      <c r="AK698" s="1"/>
      <c r="AL698" s="1"/>
      <c r="AM698" s="1"/>
      <c r="AN698" s="1"/>
      <c r="AO698" s="1">
        <v>13.0</v>
      </c>
      <c r="AP698" s="16">
        <f t="shared" ref="AP698:AP699" si="64">0.01+(2*AO698)/100</f>
        <v>0.27</v>
      </c>
      <c r="AQ698" s="1">
        <v>0.90695238</v>
      </c>
      <c r="AR698" s="1">
        <v>0.0228222</v>
      </c>
      <c r="AS698" s="1"/>
      <c r="AT698" s="26">
        <v>0.829787234042553</v>
      </c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21" t="s">
        <v>821</v>
      </c>
      <c r="BF698" s="21">
        <v>903.0</v>
      </c>
      <c r="BG698" s="21">
        <v>41.0</v>
      </c>
      <c r="BH698" s="26">
        <v>0.828828828828829</v>
      </c>
      <c r="BI698" s="27">
        <v>0.909424724602203</v>
      </c>
      <c r="BJ698" s="30">
        <f t="shared" si="11"/>
        <v>0.8947665148</v>
      </c>
      <c r="BK698" s="36">
        <v>0.892204042348412</v>
      </c>
      <c r="BL698" s="31">
        <f t="shared" si="12"/>
        <v>-0.002562472491</v>
      </c>
      <c r="BM698" s="1"/>
      <c r="BN698" s="31">
        <v>0.00470667719311269</v>
      </c>
      <c r="BO698" s="1"/>
      <c r="BP698" s="1"/>
      <c r="BQ698" s="1">
        <f t="shared" si="15"/>
        <v>697</v>
      </c>
      <c r="BR698" s="1">
        <f t="shared" si="13"/>
        <v>0.859432799</v>
      </c>
      <c r="BS698" s="1">
        <v>0.815068493150685</v>
      </c>
      <c r="BT698" s="1">
        <v>0.890495867768595</v>
      </c>
      <c r="BU698" s="1">
        <v>0.873015873015873</v>
      </c>
      <c r="BV698" s="1"/>
      <c r="BW698" s="1"/>
    </row>
    <row r="699" ht="12.0" customHeight="1">
      <c r="A699" s="39"/>
      <c r="B699" s="39"/>
      <c r="C699" s="3" t="s">
        <v>678</v>
      </c>
      <c r="D699" s="3">
        <v>998.0</v>
      </c>
      <c r="E699" s="24">
        <v>2.0</v>
      </c>
      <c r="F699" s="25">
        <v>1.0</v>
      </c>
      <c r="G699" s="24">
        <v>15.0</v>
      </c>
      <c r="H699" s="25">
        <v>10.0</v>
      </c>
      <c r="I699" s="26">
        <f t="shared" si="2"/>
        <v>0.6666666667</v>
      </c>
      <c r="J699" s="27">
        <f t="shared" si="3"/>
        <v>0.6</v>
      </c>
      <c r="K699" s="28">
        <f t="shared" si="4"/>
        <v>0.6071428571</v>
      </c>
      <c r="L699" s="29">
        <f t="shared" si="5"/>
        <v>0.4285714286</v>
      </c>
      <c r="M699" s="10">
        <f t="shared" si="6"/>
        <v>8.333333333</v>
      </c>
      <c r="N699" s="30">
        <f t="shared" si="7"/>
        <v>0.611183629</v>
      </c>
      <c r="O699" s="31">
        <f t="shared" si="8"/>
        <v>-0.004040771862</v>
      </c>
      <c r="P699" s="32">
        <f t="shared" si="9"/>
        <v>0.5951933721</v>
      </c>
      <c r="Q699" s="33">
        <f t="shared" si="10"/>
        <v>0.004806627909</v>
      </c>
      <c r="R699" s="1"/>
      <c r="S699" s="16">
        <v>0.5951933695090383</v>
      </c>
      <c r="T699" s="16">
        <v>0.6</v>
      </c>
      <c r="U699" s="16">
        <v>0.004716043612508103</v>
      </c>
      <c r="V699" s="16">
        <v>0.004997984597426286</v>
      </c>
      <c r="W699" s="1"/>
      <c r="X699" s="1"/>
      <c r="Y699" s="19"/>
      <c r="Z699" s="19"/>
      <c r="AA699" s="19"/>
      <c r="AB699" s="1"/>
      <c r="AC699" s="21" t="s">
        <v>825</v>
      </c>
      <c r="AD699" s="21">
        <v>908.0</v>
      </c>
      <c r="AE699" s="21">
        <v>41.0</v>
      </c>
      <c r="AF699" s="26">
        <v>0.82962962962963</v>
      </c>
      <c r="AG699" s="27">
        <v>0.907730673316708</v>
      </c>
      <c r="AH699" s="36">
        <v>0.888059701492537</v>
      </c>
      <c r="AI699" s="1"/>
      <c r="AJ699" s="1"/>
      <c r="AK699" s="1"/>
      <c r="AL699" s="1"/>
      <c r="AM699" s="1"/>
      <c r="AN699" s="1"/>
      <c r="AO699" s="1">
        <v>14.0</v>
      </c>
      <c r="AP699" s="16">
        <f t="shared" si="64"/>
        <v>0.29</v>
      </c>
      <c r="AQ699" s="1">
        <v>0.94231821</v>
      </c>
      <c r="AR699" s="1">
        <v>0.012782237</v>
      </c>
      <c r="AS699" s="1"/>
      <c r="AT699" s="26">
        <v>0.8300395256917</v>
      </c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21" t="s">
        <v>825</v>
      </c>
      <c r="BF699" s="21">
        <v>908.0</v>
      </c>
      <c r="BG699" s="21">
        <v>41.0</v>
      </c>
      <c r="BH699" s="26">
        <v>0.82962962962963</v>
      </c>
      <c r="BI699" s="27">
        <v>0.907730673316708</v>
      </c>
      <c r="BJ699" s="30">
        <f t="shared" si="11"/>
        <v>0.8935355345</v>
      </c>
      <c r="BK699" s="36">
        <v>0.888059701492537</v>
      </c>
      <c r="BL699" s="31">
        <f t="shared" si="12"/>
        <v>-0.005475832971</v>
      </c>
      <c r="BM699" s="1"/>
      <c r="BN699" s="31">
        <v>0.0047160436125081</v>
      </c>
      <c r="BO699" s="1"/>
      <c r="BP699" s="1"/>
      <c r="BQ699" s="1">
        <f t="shared" si="15"/>
        <v>698</v>
      </c>
      <c r="BR699" s="1">
        <f t="shared" si="13"/>
        <v>0.8606658446</v>
      </c>
      <c r="BS699" s="1">
        <v>0.8390243902439024</v>
      </c>
      <c r="BT699" s="1">
        <v>0.8844589096826688</v>
      </c>
      <c r="BU699" s="1">
        <v>0.8730933496034167</v>
      </c>
      <c r="BV699" s="1"/>
      <c r="BW699" s="1"/>
    </row>
    <row r="700" ht="12.0" customHeight="1">
      <c r="A700" s="39"/>
      <c r="B700" s="39"/>
      <c r="C700" s="3" t="s">
        <v>840</v>
      </c>
      <c r="D700" s="3">
        <v>1001.0</v>
      </c>
      <c r="E700" s="24">
        <v>70.0</v>
      </c>
      <c r="F700" s="25">
        <v>18.0</v>
      </c>
      <c r="G700" s="24">
        <v>182.0</v>
      </c>
      <c r="H700" s="25">
        <v>23.0</v>
      </c>
      <c r="I700" s="26">
        <f t="shared" si="2"/>
        <v>0.7954545455</v>
      </c>
      <c r="J700" s="27">
        <f t="shared" si="3"/>
        <v>0.887804878</v>
      </c>
      <c r="K700" s="28">
        <f t="shared" si="4"/>
        <v>0.8600682594</v>
      </c>
      <c r="L700" s="29">
        <f t="shared" si="5"/>
        <v>0.3174061433</v>
      </c>
      <c r="M700" s="10">
        <f t="shared" si="6"/>
        <v>2.329545455</v>
      </c>
      <c r="N700" s="30">
        <f t="shared" si="7"/>
        <v>0.8715213381</v>
      </c>
      <c r="O700" s="31">
        <f t="shared" si="8"/>
        <v>-0.01145307871</v>
      </c>
      <c r="P700" s="32">
        <f t="shared" si="9"/>
        <v>0.8737637673</v>
      </c>
      <c r="Q700" s="33">
        <f t="shared" si="10"/>
        <v>0.0140411107</v>
      </c>
      <c r="R700" s="1"/>
      <c r="S700" s="16">
        <v>0.8737637635558931</v>
      </c>
      <c r="T700" s="16">
        <v>0.8878048780487805</v>
      </c>
      <c r="U700" s="16">
        <v>0.004819192569512465</v>
      </c>
      <c r="V700" s="16">
        <v>0.005039256705522854</v>
      </c>
      <c r="W700" s="1"/>
      <c r="X700" s="1"/>
      <c r="Y700" s="19"/>
      <c r="Z700" s="19"/>
      <c r="AA700" s="19"/>
      <c r="AB700" s="1"/>
      <c r="AC700" s="21" t="s">
        <v>601</v>
      </c>
      <c r="AD700" s="21">
        <v>586.0</v>
      </c>
      <c r="AE700" s="21">
        <v>41.0</v>
      </c>
      <c r="AF700" s="26">
        <v>0.829787234042553</v>
      </c>
      <c r="AG700" s="27">
        <v>0.937007874015748</v>
      </c>
      <c r="AH700" s="36">
        <v>0.908045977011494</v>
      </c>
      <c r="AI700" s="1"/>
      <c r="AJ700" s="1"/>
      <c r="AK700" s="1"/>
      <c r="AL700" s="1"/>
      <c r="AM700" s="1"/>
      <c r="AN700" s="1"/>
      <c r="AO700" s="1">
        <v>15.0</v>
      </c>
      <c r="AP700" s="16">
        <f>30.89%</f>
        <v>0.3089</v>
      </c>
      <c r="AQ700" s="1">
        <v>0.8950400233</v>
      </c>
      <c r="AR700" s="1">
        <v>0.034430488</v>
      </c>
      <c r="AS700" s="1"/>
      <c r="AT700" s="26">
        <v>0.833333333333333</v>
      </c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21" t="s">
        <v>601</v>
      </c>
      <c r="BF700" s="21">
        <v>586.0</v>
      </c>
      <c r="BG700" s="21">
        <v>41.0</v>
      </c>
      <c r="BH700" s="26">
        <v>0.829787234042553</v>
      </c>
      <c r="BI700" s="27">
        <v>0.937007874015748</v>
      </c>
      <c r="BJ700" s="30">
        <f t="shared" si="11"/>
        <v>0.9172489655</v>
      </c>
      <c r="BK700" s="36">
        <v>0.908045977011494</v>
      </c>
      <c r="BL700" s="31">
        <f t="shared" si="12"/>
        <v>-0.00920298849</v>
      </c>
      <c r="BM700" s="1"/>
      <c r="BN700" s="31">
        <v>0.00481919256951235</v>
      </c>
      <c r="BO700" s="1"/>
      <c r="BP700" s="1"/>
      <c r="BQ700" s="1">
        <f t="shared" si="15"/>
        <v>699</v>
      </c>
      <c r="BR700" s="1">
        <f t="shared" si="13"/>
        <v>0.8618988903</v>
      </c>
      <c r="BS700" s="1">
        <v>0.8214285714285714</v>
      </c>
      <c r="BT700" s="1">
        <v>0.8869179600886918</v>
      </c>
      <c r="BU700" s="1">
        <v>0.8738898756660746</v>
      </c>
      <c r="BV700" s="1"/>
      <c r="BW700" s="1"/>
    </row>
    <row r="701" ht="12.0" customHeight="1">
      <c r="A701" s="39"/>
      <c r="B701" s="39"/>
      <c r="C701" s="3" t="s">
        <v>745</v>
      </c>
      <c r="D701" s="3">
        <v>1007.0</v>
      </c>
      <c r="E701" s="24">
        <v>138.0</v>
      </c>
      <c r="F701" s="25">
        <v>56.0</v>
      </c>
      <c r="G701" s="24">
        <v>418.0</v>
      </c>
      <c r="H701" s="25">
        <v>157.0</v>
      </c>
      <c r="I701" s="26">
        <f t="shared" si="2"/>
        <v>0.7113402062</v>
      </c>
      <c r="J701" s="27">
        <f t="shared" si="3"/>
        <v>0.7269565217</v>
      </c>
      <c r="K701" s="28">
        <f t="shared" si="4"/>
        <v>0.7230169051</v>
      </c>
      <c r="L701" s="29">
        <f t="shared" si="5"/>
        <v>0.3836150845</v>
      </c>
      <c r="M701" s="10">
        <f t="shared" si="6"/>
        <v>2.963917526</v>
      </c>
      <c r="N701" s="30">
        <f t="shared" si="7"/>
        <v>0.7250010499</v>
      </c>
      <c r="O701" s="31">
        <f t="shared" si="8"/>
        <v>-0.001984144836</v>
      </c>
      <c r="P701" s="32">
        <f t="shared" si="9"/>
        <v>0.7245717323</v>
      </c>
      <c r="Q701" s="33">
        <f t="shared" si="10"/>
        <v>0.002384789466</v>
      </c>
      <c r="R701" s="1"/>
      <c r="S701" s="16">
        <v>0.7245717293022035</v>
      </c>
      <c r="T701" s="16">
        <v>0.7269565217391304</v>
      </c>
      <c r="U701" s="16">
        <v>0.004904613664677648</v>
      </c>
      <c r="V701" s="16">
        <v>0.005143780655213703</v>
      </c>
      <c r="W701" s="1"/>
      <c r="X701" s="1"/>
      <c r="Y701" s="19"/>
      <c r="Z701" s="19"/>
      <c r="AA701" s="19"/>
      <c r="AB701" s="1"/>
      <c r="AC701" s="21" t="s">
        <v>629</v>
      </c>
      <c r="AD701" s="21">
        <v>608.0</v>
      </c>
      <c r="AE701" s="21">
        <v>41.0</v>
      </c>
      <c r="AF701" s="26">
        <v>0.8300395256917</v>
      </c>
      <c r="AG701" s="27">
        <v>0.90530303030303</v>
      </c>
      <c r="AH701" s="36">
        <v>0.890756302521008</v>
      </c>
      <c r="AI701" s="1"/>
      <c r="AJ701" s="1"/>
      <c r="AK701" s="1"/>
      <c r="AL701" s="1"/>
      <c r="AM701" s="1"/>
      <c r="AN701" s="1"/>
      <c r="AO701" s="1">
        <v>16.0</v>
      </c>
      <c r="AP701" s="16">
        <f t="shared" ref="AP701:AP703" si="65">0.01+(2*AO701)/100</f>
        <v>0.33</v>
      </c>
      <c r="AQ701" s="1">
        <v>0.85642864</v>
      </c>
      <c r="AR701" s="1">
        <v>0.051511264</v>
      </c>
      <c r="AS701" s="1"/>
      <c r="AT701" s="26">
        <v>0.834355828220859</v>
      </c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21" t="s">
        <v>629</v>
      </c>
      <c r="BF701" s="21">
        <v>608.0</v>
      </c>
      <c r="BG701" s="21">
        <v>41.0</v>
      </c>
      <c r="BH701" s="26">
        <v>0.8300395256917</v>
      </c>
      <c r="BI701" s="27">
        <v>0.90530303030303</v>
      </c>
      <c r="BJ701" s="30">
        <f t="shared" si="11"/>
        <v>0.8916433162</v>
      </c>
      <c r="BK701" s="36">
        <v>0.890756302521008</v>
      </c>
      <c r="BL701" s="31">
        <f t="shared" si="12"/>
        <v>-0.0008870136671</v>
      </c>
      <c r="BM701" s="1"/>
      <c r="BN701" s="31">
        <v>0.00490461366467765</v>
      </c>
      <c r="BO701" s="1"/>
      <c r="BP701" s="1"/>
      <c r="BQ701" s="1">
        <f t="shared" si="15"/>
        <v>700</v>
      </c>
      <c r="BR701" s="1">
        <f t="shared" si="13"/>
        <v>0.8631319359</v>
      </c>
      <c r="BS701" s="1">
        <v>0.7840909090909091</v>
      </c>
      <c r="BT701" s="1">
        <v>0.8954423592493298</v>
      </c>
      <c r="BU701" s="1">
        <v>0.8741865509761388</v>
      </c>
      <c r="BV701" s="1"/>
      <c r="BW701" s="1"/>
    </row>
    <row r="702" ht="12.0" customHeight="1">
      <c r="A702" s="39"/>
      <c r="B702" s="39"/>
      <c r="C702" s="3" t="s">
        <v>556</v>
      </c>
      <c r="D702" s="3">
        <v>1009.0</v>
      </c>
      <c r="E702" s="24">
        <v>92.0</v>
      </c>
      <c r="F702" s="25">
        <v>60.0</v>
      </c>
      <c r="G702" s="24">
        <v>966.0</v>
      </c>
      <c r="H702" s="25">
        <v>550.0</v>
      </c>
      <c r="I702" s="26">
        <f t="shared" si="2"/>
        <v>0.6052631579</v>
      </c>
      <c r="J702" s="27">
        <f t="shared" si="3"/>
        <v>0.6372031662</v>
      </c>
      <c r="K702" s="28">
        <f t="shared" si="4"/>
        <v>0.6342925659</v>
      </c>
      <c r="L702" s="29">
        <f t="shared" si="5"/>
        <v>0.3848920863</v>
      </c>
      <c r="M702" s="10">
        <f t="shared" si="6"/>
        <v>9.973684211</v>
      </c>
      <c r="N702" s="30">
        <f t="shared" si="7"/>
        <v>0.6328308138</v>
      </c>
      <c r="O702" s="31">
        <f t="shared" si="8"/>
        <v>0.001461752192</v>
      </c>
      <c r="P702" s="32">
        <f t="shared" si="9"/>
        <v>0.6389176728</v>
      </c>
      <c r="Q702" s="33">
        <f t="shared" si="10"/>
        <v>-0.001714506553</v>
      </c>
      <c r="R702" s="1"/>
      <c r="S702" s="16">
        <v>0.6389176706807369</v>
      </c>
      <c r="T702" s="16">
        <v>0.637203166226913</v>
      </c>
      <c r="U702" s="16">
        <v>0.004942379358707227</v>
      </c>
      <c r="V702" s="16">
        <v>0.005191352340647604</v>
      </c>
      <c r="W702" s="1"/>
      <c r="X702" s="1"/>
      <c r="Y702" s="19"/>
      <c r="Z702" s="19"/>
      <c r="AA702" s="19"/>
      <c r="AB702" s="1"/>
      <c r="AC702" s="21" t="s">
        <v>152</v>
      </c>
      <c r="AD702" s="21">
        <v>67.0</v>
      </c>
      <c r="AE702" s="21">
        <v>41.0</v>
      </c>
      <c r="AF702" s="26">
        <v>0.833333333333333</v>
      </c>
      <c r="AG702" s="27">
        <v>0.636363636363636</v>
      </c>
      <c r="AH702" s="36">
        <v>0.705882352941176</v>
      </c>
      <c r="AI702" s="1"/>
      <c r="AJ702" s="1"/>
      <c r="AK702" s="1"/>
      <c r="AL702" s="1"/>
      <c r="AM702" s="1"/>
      <c r="AN702" s="1"/>
      <c r="AO702" s="1">
        <v>17.0</v>
      </c>
      <c r="AP702" s="16">
        <f t="shared" si="65"/>
        <v>0.35</v>
      </c>
      <c r="AQ702" s="1">
        <v>0.88730529</v>
      </c>
      <c r="AR702" s="1">
        <v>0.04029478</v>
      </c>
      <c r="AS702" s="1"/>
      <c r="AT702" s="26">
        <v>0.834710743801653</v>
      </c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21" t="s">
        <v>152</v>
      </c>
      <c r="BF702" s="21">
        <v>67.0</v>
      </c>
      <c r="BG702" s="21">
        <v>41.0</v>
      </c>
      <c r="BH702" s="26">
        <v>0.833333333333333</v>
      </c>
      <c r="BI702" s="27">
        <v>0.636363636363636</v>
      </c>
      <c r="BJ702" s="30">
        <f t="shared" si="11"/>
        <v>0.6748303922</v>
      </c>
      <c r="BK702" s="36">
        <v>0.705882352941176</v>
      </c>
      <c r="BL702" s="31">
        <f t="shared" si="12"/>
        <v>0.0310519607</v>
      </c>
      <c r="BM702" s="1"/>
      <c r="BN702" s="31">
        <v>0.00494237935870723</v>
      </c>
      <c r="BO702" s="1"/>
      <c r="BP702" s="1"/>
      <c r="BQ702" s="1">
        <f t="shared" si="15"/>
        <v>701</v>
      </c>
      <c r="BR702" s="1">
        <f t="shared" si="13"/>
        <v>0.8643649815</v>
      </c>
      <c r="BS702" s="1">
        <v>0.8014705882352942</v>
      </c>
      <c r="BT702" s="1">
        <v>0.8839622641509434</v>
      </c>
      <c r="BU702" s="1">
        <v>0.8745819397993311</v>
      </c>
      <c r="BV702" s="1"/>
      <c r="BW702" s="1"/>
    </row>
    <row r="703" ht="12.0" customHeight="1">
      <c r="A703" s="39"/>
      <c r="B703" s="39"/>
      <c r="C703" s="3" t="s">
        <v>539</v>
      </c>
      <c r="D703" s="3">
        <v>1010.0</v>
      </c>
      <c r="E703" s="24">
        <v>110.0</v>
      </c>
      <c r="F703" s="25">
        <v>77.0</v>
      </c>
      <c r="G703" s="24">
        <v>762.0</v>
      </c>
      <c r="H703" s="25">
        <v>500.0</v>
      </c>
      <c r="I703" s="26">
        <f t="shared" si="2"/>
        <v>0.5882352941</v>
      </c>
      <c r="J703" s="27">
        <f t="shared" si="3"/>
        <v>0.6038034865</v>
      </c>
      <c r="K703" s="28">
        <f t="shared" si="4"/>
        <v>0.6017943409</v>
      </c>
      <c r="L703" s="29">
        <f t="shared" si="5"/>
        <v>0.4209799862</v>
      </c>
      <c r="M703" s="10">
        <f t="shared" si="6"/>
        <v>6.748663102</v>
      </c>
      <c r="N703" s="30">
        <f t="shared" si="7"/>
        <v>0.6018175814</v>
      </c>
      <c r="O703" s="31">
        <f t="shared" si="8"/>
        <v>-0.000023240432</v>
      </c>
      <c r="P703" s="32">
        <f t="shared" si="9"/>
        <v>0.6037763328</v>
      </c>
      <c r="Q703" s="33">
        <f t="shared" si="10"/>
        <v>0.00002715376935</v>
      </c>
      <c r="R703" s="1"/>
      <c r="S703" s="16">
        <v>0.6037763307852688</v>
      </c>
      <c r="T703" s="16">
        <v>0.6038034865293186</v>
      </c>
      <c r="U703" s="16">
        <v>0.004950289542068553</v>
      </c>
      <c r="V703" s="16">
        <v>0.005196058274420712</v>
      </c>
      <c r="W703" s="1"/>
      <c r="X703" s="1"/>
      <c r="Y703" s="19"/>
      <c r="Z703" s="19"/>
      <c r="AA703" s="19"/>
      <c r="AB703" s="1"/>
      <c r="AC703" s="21" t="s">
        <v>251</v>
      </c>
      <c r="AD703" s="21">
        <v>135.0</v>
      </c>
      <c r="AE703" s="21">
        <v>41.0</v>
      </c>
      <c r="AF703" s="26">
        <v>0.834355828220859</v>
      </c>
      <c r="AG703" s="27">
        <v>0.895798319327731</v>
      </c>
      <c r="AH703" s="36">
        <v>0.882585751978892</v>
      </c>
      <c r="AI703" s="1"/>
      <c r="AJ703" s="1"/>
      <c r="AK703" s="1"/>
      <c r="AL703" s="1"/>
      <c r="AM703" s="1"/>
      <c r="AN703" s="1"/>
      <c r="AO703" s="1">
        <v>18.0</v>
      </c>
      <c r="AP703" s="16">
        <f t="shared" si="65"/>
        <v>0.37</v>
      </c>
      <c r="AQ703" s="1">
        <v>0.8899377043</v>
      </c>
      <c r="AR703" s="1">
        <v>0.04255524</v>
      </c>
      <c r="AS703" s="1"/>
      <c r="AT703" s="26">
        <v>0.836283185840708</v>
      </c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21" t="s">
        <v>251</v>
      </c>
      <c r="BF703" s="21">
        <v>135.0</v>
      </c>
      <c r="BG703" s="21">
        <v>41.0</v>
      </c>
      <c r="BH703" s="26">
        <v>0.834355828220859</v>
      </c>
      <c r="BI703" s="27">
        <v>0.895798319327731</v>
      </c>
      <c r="BJ703" s="30">
        <f t="shared" si="11"/>
        <v>0.884722755</v>
      </c>
      <c r="BK703" s="36">
        <v>0.882585751978892</v>
      </c>
      <c r="BL703" s="31">
        <f t="shared" si="12"/>
        <v>-0.002137003053</v>
      </c>
      <c r="BM703" s="1"/>
      <c r="BN703" s="31">
        <v>0.00495028954206855</v>
      </c>
      <c r="BO703" s="1"/>
      <c r="BP703" s="1"/>
      <c r="BQ703" s="1">
        <f t="shared" si="15"/>
        <v>702</v>
      </c>
      <c r="BR703" s="1">
        <f t="shared" si="13"/>
        <v>0.8655980271</v>
      </c>
      <c r="BS703" s="1">
        <v>0.8190045248868778</v>
      </c>
      <c r="BT703" s="1">
        <v>0.8823891625615764</v>
      </c>
      <c r="BU703" s="1">
        <v>0.8747967479674796</v>
      </c>
      <c r="BV703" s="1"/>
      <c r="BW703" s="1"/>
    </row>
    <row r="704" ht="12.0" customHeight="1">
      <c r="A704" s="39"/>
      <c r="B704" s="39"/>
      <c r="C704" s="3" t="s">
        <v>494</v>
      </c>
      <c r="D704" s="3">
        <v>1011.0</v>
      </c>
      <c r="E704" s="24">
        <v>127.0</v>
      </c>
      <c r="F704" s="25">
        <v>101.0</v>
      </c>
      <c r="G704" s="24">
        <v>1418.0</v>
      </c>
      <c r="H704" s="25">
        <v>692.0</v>
      </c>
      <c r="I704" s="26">
        <f t="shared" si="2"/>
        <v>0.5570175439</v>
      </c>
      <c r="J704" s="27">
        <f t="shared" si="3"/>
        <v>0.6720379147</v>
      </c>
      <c r="K704" s="28">
        <f t="shared" si="4"/>
        <v>0.6608212147</v>
      </c>
      <c r="L704" s="29">
        <f t="shared" si="5"/>
        <v>0.3502994012</v>
      </c>
      <c r="M704" s="10">
        <f t="shared" si="6"/>
        <v>9.254385965</v>
      </c>
      <c r="N704" s="30">
        <f t="shared" si="7"/>
        <v>0.6562536564</v>
      </c>
      <c r="O704" s="31">
        <f t="shared" si="8"/>
        <v>0.004567558281</v>
      </c>
      <c r="P704" s="32">
        <f t="shared" si="9"/>
        <v>0.6773370837</v>
      </c>
      <c r="Q704" s="33">
        <f t="shared" si="10"/>
        <v>-0.00529916899</v>
      </c>
      <c r="R704" s="1"/>
      <c r="S704" s="16">
        <v>0.677337081923308</v>
      </c>
      <c r="T704" s="16">
        <v>0.6720379146919432</v>
      </c>
      <c r="U704" s="16">
        <v>0.005033209430148844</v>
      </c>
      <c r="V704" s="16">
        <v>0.00521029632027048</v>
      </c>
      <c r="W704" s="1"/>
      <c r="X704" s="1"/>
      <c r="Y704" s="19"/>
      <c r="Z704" s="19"/>
      <c r="AA704" s="19"/>
      <c r="AB704" s="1"/>
      <c r="AC704" s="21" t="s">
        <v>594</v>
      </c>
      <c r="AD704" s="21">
        <v>580.0</v>
      </c>
      <c r="AE704" s="21">
        <v>41.0</v>
      </c>
      <c r="AF704" s="26">
        <v>0.834710743801653</v>
      </c>
      <c r="AG704" s="27">
        <v>0.88936170212766</v>
      </c>
      <c r="AH704" s="36">
        <v>0.878172588832487</v>
      </c>
      <c r="AI704" s="1"/>
      <c r="AJ704" s="1"/>
      <c r="AK704" s="1"/>
      <c r="AL704" s="1"/>
      <c r="AM704" s="1"/>
      <c r="AN704" s="1"/>
      <c r="AO704" s="1">
        <v>19.0</v>
      </c>
      <c r="AP704" s="16">
        <v>0.3912</v>
      </c>
      <c r="AQ704" s="1">
        <v>0.904854056</v>
      </c>
      <c r="AR704" s="1">
        <v>0.037181676</v>
      </c>
      <c r="AS704" s="26">
        <v>0.841269841269841</v>
      </c>
      <c r="AT704" s="26">
        <v>0.837837837837838</v>
      </c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21" t="s">
        <v>594</v>
      </c>
      <c r="BF704" s="21">
        <v>580.0</v>
      </c>
      <c r="BG704" s="21">
        <v>41.0</v>
      </c>
      <c r="BH704" s="26">
        <v>0.834710743801653</v>
      </c>
      <c r="BI704" s="27">
        <v>0.88936170212766</v>
      </c>
      <c r="BJ704" s="30">
        <f t="shared" si="11"/>
        <v>0.8795850346</v>
      </c>
      <c r="BK704" s="36">
        <v>0.878172588832487</v>
      </c>
      <c r="BL704" s="31">
        <f t="shared" si="12"/>
        <v>-0.001412445785</v>
      </c>
      <c r="BM704" s="1"/>
      <c r="BN704" s="31">
        <v>0.00503320943014873</v>
      </c>
      <c r="BO704" s="1"/>
      <c r="BP704" s="1"/>
      <c r="BQ704" s="1">
        <f t="shared" si="15"/>
        <v>703</v>
      </c>
      <c r="BR704" s="1">
        <f t="shared" si="13"/>
        <v>0.8668310727</v>
      </c>
      <c r="BS704" s="1">
        <v>0.6666666666666666</v>
      </c>
      <c r="BT704" s="1">
        <v>0.9444444444444444</v>
      </c>
      <c r="BU704" s="1">
        <v>0.875</v>
      </c>
      <c r="BV704" s="1"/>
      <c r="BW704" s="1"/>
    </row>
    <row r="705" ht="12.0" customHeight="1">
      <c r="A705" s="39"/>
      <c r="B705" s="39"/>
      <c r="C705" s="3" t="s">
        <v>720</v>
      </c>
      <c r="D705" s="3">
        <v>1012.0</v>
      </c>
      <c r="E705" s="24">
        <v>259.0</v>
      </c>
      <c r="F705" s="25">
        <v>112.0</v>
      </c>
      <c r="G705" s="24">
        <v>1823.0</v>
      </c>
      <c r="H705" s="25">
        <v>730.0</v>
      </c>
      <c r="I705" s="26">
        <f t="shared" si="2"/>
        <v>0.6981132075</v>
      </c>
      <c r="J705" s="27">
        <f t="shared" si="3"/>
        <v>0.714061888</v>
      </c>
      <c r="K705" s="28">
        <f t="shared" si="4"/>
        <v>0.7120383037</v>
      </c>
      <c r="L705" s="29">
        <f t="shared" si="5"/>
        <v>0.3382352941</v>
      </c>
      <c r="M705" s="10">
        <f t="shared" si="6"/>
        <v>6.881401617</v>
      </c>
      <c r="N705" s="30">
        <f t="shared" si="7"/>
        <v>0.7120649374</v>
      </c>
      <c r="O705" s="31">
        <f t="shared" si="8"/>
        <v>-0.00002663368462</v>
      </c>
      <c r="P705" s="32">
        <f t="shared" si="9"/>
        <v>0.7140299748</v>
      </c>
      <c r="Q705" s="33">
        <f t="shared" si="10"/>
        <v>0.00003191321407</v>
      </c>
      <c r="R705" s="1"/>
      <c r="S705" s="16">
        <v>0.714029971908506</v>
      </c>
      <c r="T705" s="16">
        <v>0.7140618879749314</v>
      </c>
      <c r="U705" s="16">
        <v>0.005042514153204114</v>
      </c>
      <c r="V705" s="16">
        <v>0.0052671422888102</v>
      </c>
      <c r="W705" s="1"/>
      <c r="X705" s="1"/>
      <c r="Y705" s="19"/>
      <c r="Z705" s="19"/>
      <c r="AA705" s="19"/>
      <c r="AB705" s="1"/>
      <c r="AC705" s="21" t="s">
        <v>123</v>
      </c>
      <c r="AD705" s="21">
        <v>50.0</v>
      </c>
      <c r="AE705" s="21">
        <v>41.0</v>
      </c>
      <c r="AF705" s="26">
        <v>0.836283185840708</v>
      </c>
      <c r="AG705" s="27">
        <v>0.817283950617284</v>
      </c>
      <c r="AH705" s="36">
        <v>0.821428571428571</v>
      </c>
      <c r="AI705" s="1"/>
      <c r="AJ705" s="1"/>
      <c r="AK705" s="1"/>
      <c r="AL705" s="1"/>
      <c r="AM705" s="1"/>
      <c r="AN705" s="1"/>
      <c r="AO705" s="1">
        <v>20.0</v>
      </c>
      <c r="AP705" s="16">
        <v>0.4114</v>
      </c>
      <c r="AQ705" s="1">
        <v>0.8666842228</v>
      </c>
      <c r="AR705" s="1">
        <v>0.05736441</v>
      </c>
      <c r="AS705" s="26">
        <v>0.84375</v>
      </c>
      <c r="AT705" s="26">
        <v>0.838461538461539</v>
      </c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21" t="s">
        <v>123</v>
      </c>
      <c r="BF705" s="21">
        <v>50.0</v>
      </c>
      <c r="BG705" s="21">
        <v>41.0</v>
      </c>
      <c r="BH705" s="26">
        <v>0.836283185840708</v>
      </c>
      <c r="BI705" s="27">
        <v>0.817283950617284</v>
      </c>
      <c r="BJ705" s="30">
        <f t="shared" si="11"/>
        <v>0.821647247</v>
      </c>
      <c r="BK705" s="36">
        <v>0.821428571428571</v>
      </c>
      <c r="BL705" s="31">
        <f t="shared" si="12"/>
        <v>-0.0002186755866</v>
      </c>
      <c r="BM705" s="1"/>
      <c r="BN705" s="31">
        <v>0.00504251415320411</v>
      </c>
      <c r="BO705" s="1"/>
      <c r="BP705" s="1"/>
      <c r="BQ705" s="1">
        <f t="shared" si="15"/>
        <v>704</v>
      </c>
      <c r="BR705" s="1">
        <f t="shared" si="13"/>
        <v>0.8680641184</v>
      </c>
      <c r="BS705" s="1">
        <v>0.8347107438016529</v>
      </c>
      <c r="BT705" s="1">
        <v>0.8893617021276595</v>
      </c>
      <c r="BU705" s="1">
        <v>0.8781725888324873</v>
      </c>
      <c r="BV705" s="1"/>
      <c r="BW705" s="1"/>
    </row>
    <row r="706" ht="12.0" customHeight="1">
      <c r="A706" s="39"/>
      <c r="B706" s="39"/>
      <c r="C706" s="3" t="s">
        <v>528</v>
      </c>
      <c r="D706" s="3">
        <v>1013.0</v>
      </c>
      <c r="E706" s="24">
        <v>74.0</v>
      </c>
      <c r="F706" s="25">
        <v>54.0</v>
      </c>
      <c r="G706" s="24">
        <v>437.0</v>
      </c>
      <c r="H706" s="25">
        <v>269.0</v>
      </c>
      <c r="I706" s="26">
        <f t="shared" si="2"/>
        <v>0.578125</v>
      </c>
      <c r="J706" s="27">
        <f t="shared" si="3"/>
        <v>0.61898017</v>
      </c>
      <c r="K706" s="28">
        <f t="shared" si="4"/>
        <v>0.6127098321</v>
      </c>
      <c r="L706" s="29">
        <f t="shared" si="5"/>
        <v>0.4112709832</v>
      </c>
      <c r="M706" s="10">
        <f t="shared" si="6"/>
        <v>5.515625</v>
      </c>
      <c r="N706" s="30">
        <f t="shared" si="7"/>
        <v>0.6133801628</v>
      </c>
      <c r="O706" s="31">
        <f t="shared" si="8"/>
        <v>-0.0006703306393</v>
      </c>
      <c r="P706" s="32">
        <f t="shared" si="9"/>
        <v>0.6181987565</v>
      </c>
      <c r="Q706" s="33">
        <f t="shared" si="10"/>
        <v>0.0007814134442</v>
      </c>
      <c r="R706" s="1"/>
      <c r="S706" s="16">
        <v>0.6181987546244497</v>
      </c>
      <c r="T706" s="16">
        <v>0.6189801699716714</v>
      </c>
      <c r="U706" s="16">
        <v>0.0050430054444048356</v>
      </c>
      <c r="V706" s="16">
        <v>0.005322935510211013</v>
      </c>
      <c r="W706" s="1"/>
      <c r="X706" s="1"/>
      <c r="Y706" s="19"/>
      <c r="Z706" s="19"/>
      <c r="AA706" s="19"/>
      <c r="AB706" s="1"/>
      <c r="AC706" s="21" t="s">
        <v>846</v>
      </c>
      <c r="AD706" s="21">
        <v>1048.0</v>
      </c>
      <c r="AE706" s="21">
        <v>41.0</v>
      </c>
      <c r="AF706" s="26">
        <v>0.837837837837838</v>
      </c>
      <c r="AG706" s="27">
        <v>0.825688073394495</v>
      </c>
      <c r="AH706" s="36">
        <v>0.828767123287671</v>
      </c>
      <c r="AI706" s="1"/>
      <c r="AJ706" s="1"/>
      <c r="AK706" s="1"/>
      <c r="AL706" s="1"/>
      <c r="AM706" s="1"/>
      <c r="AN706" s="1"/>
      <c r="AO706" s="1">
        <v>21.0</v>
      </c>
      <c r="AP706" s="16">
        <v>0.4305</v>
      </c>
      <c r="AQ706" s="1">
        <v>0.913968</v>
      </c>
      <c r="AR706" s="1">
        <v>0.0349317985</v>
      </c>
      <c r="AS706" s="26">
        <v>0.84393063583815</v>
      </c>
      <c r="AT706" s="26">
        <v>0.839024390243902</v>
      </c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21" t="s">
        <v>846</v>
      </c>
      <c r="BF706" s="21">
        <v>1048.0</v>
      </c>
      <c r="BG706" s="21">
        <v>41.0</v>
      </c>
      <c r="BH706" s="26">
        <v>0.837837837837838</v>
      </c>
      <c r="BI706" s="27">
        <v>0.825688073394495</v>
      </c>
      <c r="BJ706" s="30">
        <f t="shared" si="11"/>
        <v>0.8287364613</v>
      </c>
      <c r="BK706" s="36">
        <v>0.828767123287671</v>
      </c>
      <c r="BL706" s="31">
        <f t="shared" si="12"/>
        <v>0.00003066194047</v>
      </c>
      <c r="BM706" s="1"/>
      <c r="BN706" s="31">
        <v>0.00504300544440472</v>
      </c>
      <c r="BO706" s="1"/>
      <c r="BP706" s="1"/>
      <c r="BQ706" s="1">
        <f t="shared" si="15"/>
        <v>705</v>
      </c>
      <c r="BR706" s="1">
        <f t="shared" si="13"/>
        <v>0.869297164</v>
      </c>
      <c r="BS706" s="1">
        <v>0.875</v>
      </c>
      <c r="BT706" s="1">
        <v>0.8823529411764706</v>
      </c>
      <c r="BU706" s="1">
        <v>0.88</v>
      </c>
      <c r="BV706" s="1"/>
      <c r="BW706" s="1"/>
    </row>
    <row r="707" ht="12.0" customHeight="1">
      <c r="A707" s="39"/>
      <c r="B707" s="39"/>
      <c r="C707" s="3" t="s">
        <v>509</v>
      </c>
      <c r="D707" s="3">
        <v>1014.0</v>
      </c>
      <c r="E707" s="24">
        <v>86.0</v>
      </c>
      <c r="F707" s="25">
        <v>65.0</v>
      </c>
      <c r="G707" s="24">
        <v>620.0</v>
      </c>
      <c r="H707" s="25">
        <v>425.0</v>
      </c>
      <c r="I707" s="26">
        <f t="shared" si="2"/>
        <v>0.5695364238</v>
      </c>
      <c r="J707" s="27">
        <f t="shared" si="3"/>
        <v>0.5933014354</v>
      </c>
      <c r="K707" s="28">
        <f t="shared" si="4"/>
        <v>0.5903010033</v>
      </c>
      <c r="L707" s="29">
        <f t="shared" si="5"/>
        <v>0.4272575251</v>
      </c>
      <c r="M707" s="10">
        <f t="shared" si="6"/>
        <v>6.920529801</v>
      </c>
      <c r="N707" s="30">
        <f t="shared" si="7"/>
        <v>0.5901261422</v>
      </c>
      <c r="O707" s="31">
        <f t="shared" si="8"/>
        <v>0.0001748611283</v>
      </c>
      <c r="P707" s="32">
        <f t="shared" si="9"/>
        <v>0.5935048782</v>
      </c>
      <c r="Q707" s="33">
        <f t="shared" si="10"/>
        <v>-0.0002034428242</v>
      </c>
      <c r="R707" s="1"/>
      <c r="S707" s="16">
        <v>0.5935048763875356</v>
      </c>
      <c r="T707" s="16">
        <v>0.5933014354066986</v>
      </c>
      <c r="U707" s="16">
        <v>0.00505430086760017</v>
      </c>
      <c r="V707" s="16">
        <v>0.005333876268759252</v>
      </c>
      <c r="W707" s="1"/>
      <c r="X707" s="1"/>
      <c r="Y707" s="19"/>
      <c r="Z707" s="19"/>
      <c r="AA707" s="19"/>
      <c r="AB707" s="1"/>
      <c r="AC707" s="21" t="s">
        <v>841</v>
      </c>
      <c r="AD707" s="21">
        <v>961.0</v>
      </c>
      <c r="AE707" s="21">
        <v>41.0</v>
      </c>
      <c r="AF707" s="26">
        <v>0.838461538461539</v>
      </c>
      <c r="AG707" s="27">
        <v>0.801346801346801</v>
      </c>
      <c r="AH707" s="36">
        <v>0.812646370023419</v>
      </c>
      <c r="AI707" s="1"/>
      <c r="AJ707" s="1"/>
      <c r="AK707" s="1"/>
      <c r="AL707" s="1"/>
      <c r="AM707" s="1"/>
      <c r="AN707" s="1"/>
      <c r="AO707" s="1">
        <v>22.0</v>
      </c>
      <c r="AP707" s="16">
        <v>0.4496</v>
      </c>
      <c r="AQ707" s="1">
        <v>0.8645409576</v>
      </c>
      <c r="AR707" s="1">
        <v>0.06107839277</v>
      </c>
      <c r="AS707" s="26">
        <v>0.844155844155844</v>
      </c>
      <c r="AT707" s="26">
        <v>0.839160839160839</v>
      </c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21" t="s">
        <v>841</v>
      </c>
      <c r="BF707" s="21">
        <v>961.0</v>
      </c>
      <c r="BG707" s="21">
        <v>41.0</v>
      </c>
      <c r="BH707" s="26">
        <v>0.838461538461539</v>
      </c>
      <c r="BI707" s="27">
        <v>0.801346801346801</v>
      </c>
      <c r="BJ707" s="30">
        <f t="shared" si="11"/>
        <v>0.8092056957</v>
      </c>
      <c r="BK707" s="36">
        <v>0.812646370023419</v>
      </c>
      <c r="BL707" s="31">
        <f t="shared" si="12"/>
        <v>0.003440674281</v>
      </c>
      <c r="BM707" s="1"/>
      <c r="BN707" s="31">
        <v>0.00505430086760017</v>
      </c>
      <c r="BO707" s="1"/>
      <c r="BP707" s="1"/>
      <c r="BQ707" s="1">
        <f t="shared" si="15"/>
        <v>706</v>
      </c>
      <c r="BR707" s="1">
        <f t="shared" si="13"/>
        <v>0.8705302096</v>
      </c>
      <c r="BS707" s="1">
        <v>0.7553191489361702</v>
      </c>
      <c r="BT707" s="1">
        <v>0.8939393939393939</v>
      </c>
      <c r="BU707" s="1">
        <v>0.8802521008403361</v>
      </c>
      <c r="BV707" s="1"/>
      <c r="BW707" s="1"/>
    </row>
    <row r="708" ht="12.0" customHeight="1">
      <c r="A708" s="39"/>
      <c r="B708" s="39"/>
      <c r="C708" s="3" t="s">
        <v>505</v>
      </c>
      <c r="D708" s="3">
        <v>1016.0</v>
      </c>
      <c r="E708" s="24">
        <v>79.0</v>
      </c>
      <c r="F708" s="25">
        <v>62.0</v>
      </c>
      <c r="G708" s="24">
        <v>359.0</v>
      </c>
      <c r="H708" s="25">
        <v>253.0</v>
      </c>
      <c r="I708" s="26">
        <f t="shared" si="2"/>
        <v>0.5602836879</v>
      </c>
      <c r="J708" s="27">
        <f t="shared" si="3"/>
        <v>0.5866013072</v>
      </c>
      <c r="K708" s="28">
        <f t="shared" si="4"/>
        <v>0.5816733068</v>
      </c>
      <c r="L708" s="29">
        <f t="shared" si="5"/>
        <v>0.4409030544</v>
      </c>
      <c r="M708" s="10">
        <f t="shared" si="6"/>
        <v>4.340425532</v>
      </c>
      <c r="N708" s="30">
        <f t="shared" si="7"/>
        <v>0.583064863</v>
      </c>
      <c r="O708" s="31">
        <f t="shared" si="8"/>
        <v>-0.001391556273</v>
      </c>
      <c r="P708" s="32">
        <f t="shared" si="9"/>
        <v>0.5849856701</v>
      </c>
      <c r="Q708" s="33">
        <f t="shared" si="10"/>
        <v>0.001615637121</v>
      </c>
      <c r="R708" s="1"/>
      <c r="S708" s="16">
        <v>0.5849856682886525</v>
      </c>
      <c r="T708" s="16">
        <v>0.5866013071895425</v>
      </c>
      <c r="U708" s="16">
        <v>0.005138647361592086</v>
      </c>
      <c r="V708" s="16">
        <v>0.005374206697107309</v>
      </c>
      <c r="W708" s="1"/>
      <c r="X708" s="1"/>
      <c r="Y708" s="19"/>
      <c r="Z708" s="19"/>
      <c r="AA708" s="19"/>
      <c r="AB708" s="1"/>
      <c r="AC708" s="21" t="s">
        <v>204</v>
      </c>
      <c r="AD708" s="21">
        <v>104.0</v>
      </c>
      <c r="AE708" s="21">
        <v>41.0</v>
      </c>
      <c r="AF708" s="26">
        <v>0.839024390243902</v>
      </c>
      <c r="AG708" s="27">
        <v>0.884458909682669</v>
      </c>
      <c r="AH708" s="36">
        <v>0.873093349603417</v>
      </c>
      <c r="AI708" s="1"/>
      <c r="AJ708" s="1"/>
      <c r="AK708" s="1"/>
      <c r="AL708" s="1"/>
      <c r="AM708" s="1"/>
      <c r="AN708" s="1"/>
      <c r="AO708" s="1">
        <v>23.0</v>
      </c>
      <c r="AP708" s="16">
        <v>0.4692</v>
      </c>
      <c r="AQ708" s="1">
        <v>0.910124959</v>
      </c>
      <c r="AR708" s="1">
        <v>0.039864059</v>
      </c>
      <c r="AS708" s="26">
        <v>0.845070422535211</v>
      </c>
      <c r="AT708" s="16">
        <f>AVERAGE(AT690:AT707)</f>
        <v>0.8307763193</v>
      </c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21" t="s">
        <v>204</v>
      </c>
      <c r="BF708" s="21">
        <v>104.0</v>
      </c>
      <c r="BG708" s="21">
        <v>41.0</v>
      </c>
      <c r="BH708" s="26">
        <v>0.839024390243902</v>
      </c>
      <c r="BI708" s="27">
        <v>0.884458909682669</v>
      </c>
      <c r="BJ708" s="30">
        <f t="shared" si="11"/>
        <v>0.876408088</v>
      </c>
      <c r="BK708" s="36">
        <v>0.873093349603417</v>
      </c>
      <c r="BL708" s="31">
        <f t="shared" si="12"/>
        <v>-0.00331473835</v>
      </c>
      <c r="BM708" s="1"/>
      <c r="BN708" s="31">
        <v>0.00513864736159203</v>
      </c>
      <c r="BO708" s="1"/>
      <c r="BP708" s="1"/>
      <c r="BQ708" s="1">
        <f t="shared" si="15"/>
        <v>707</v>
      </c>
      <c r="BR708" s="1">
        <f t="shared" si="13"/>
        <v>0.8717632552</v>
      </c>
      <c r="BS708" s="1">
        <v>0.8627450980392157</v>
      </c>
      <c r="BT708" s="1">
        <v>0.8851674641148325</v>
      </c>
      <c r="BU708" s="1">
        <v>0.8807692307692307</v>
      </c>
      <c r="BV708" s="1"/>
      <c r="BW708" s="1"/>
    </row>
    <row r="709" ht="12.0" customHeight="1">
      <c r="A709" s="39"/>
      <c r="B709" s="39"/>
      <c r="C709" s="3" t="s">
        <v>844</v>
      </c>
      <c r="D709" s="3">
        <v>1017.0</v>
      </c>
      <c r="E709" s="24">
        <v>92.0</v>
      </c>
      <c r="F709" s="25">
        <v>20.0</v>
      </c>
      <c r="G709" s="24">
        <v>400.0</v>
      </c>
      <c r="H709" s="25">
        <v>51.0</v>
      </c>
      <c r="I709" s="26">
        <f t="shared" si="2"/>
        <v>0.8214285714</v>
      </c>
      <c r="J709" s="27">
        <f t="shared" si="3"/>
        <v>0.8869179601</v>
      </c>
      <c r="K709" s="28">
        <f t="shared" si="4"/>
        <v>0.8738898757</v>
      </c>
      <c r="L709" s="29">
        <f t="shared" si="5"/>
        <v>0.2539964476</v>
      </c>
      <c r="M709" s="10">
        <f t="shared" si="6"/>
        <v>4.026785714</v>
      </c>
      <c r="N709" s="30">
        <f t="shared" si="7"/>
        <v>0.8752425989</v>
      </c>
      <c r="O709" s="31">
        <f t="shared" si="8"/>
        <v>-0.001352723265</v>
      </c>
      <c r="P709" s="32">
        <f t="shared" si="9"/>
        <v>0.8852492557</v>
      </c>
      <c r="Q709" s="33">
        <f t="shared" si="10"/>
        <v>0.001668704354</v>
      </c>
      <c r="R709" s="1"/>
      <c r="S709" s="16">
        <v>0.8852492516690589</v>
      </c>
      <c r="T709" s="16">
        <v>0.8869179600886918</v>
      </c>
      <c r="U709" s="16">
        <v>0.005153084881518055</v>
      </c>
      <c r="V709" s="16">
        <v>0.005399016810774704</v>
      </c>
      <c r="W709" s="1"/>
      <c r="X709" s="1"/>
      <c r="Y709" s="19"/>
      <c r="Z709" s="19"/>
      <c r="AA709" s="19"/>
      <c r="AB709" s="1"/>
      <c r="AC709" s="21" t="s">
        <v>171</v>
      </c>
      <c r="AD709" s="21">
        <v>83.0</v>
      </c>
      <c r="AE709" s="21">
        <v>41.0</v>
      </c>
      <c r="AF709" s="26">
        <v>0.839160839160839</v>
      </c>
      <c r="AG709" s="27">
        <v>0.823064770932069</v>
      </c>
      <c r="AH709" s="36">
        <v>0.826030927835051</v>
      </c>
      <c r="AI709" s="1"/>
      <c r="AJ709" s="1"/>
      <c r="AK709" s="1"/>
      <c r="AL709" s="1"/>
      <c r="AM709" s="1"/>
      <c r="AN709" s="1"/>
      <c r="AO709" s="1">
        <v>24.0</v>
      </c>
      <c r="AP709" s="16">
        <v>0.490074</v>
      </c>
      <c r="AQ709" s="1">
        <v>0.8887940143</v>
      </c>
      <c r="AR709" s="1">
        <v>0.0541877987</v>
      </c>
      <c r="AS709" s="26">
        <v>0.845070422535211</v>
      </c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21" t="s">
        <v>171</v>
      </c>
      <c r="BF709" s="21">
        <v>83.0</v>
      </c>
      <c r="BG709" s="21">
        <v>41.0</v>
      </c>
      <c r="BH709" s="26">
        <v>0.839160839160839</v>
      </c>
      <c r="BI709" s="27">
        <v>0.823064770932069</v>
      </c>
      <c r="BJ709" s="30">
        <f t="shared" si="11"/>
        <v>0.8268755037</v>
      </c>
      <c r="BK709" s="36">
        <v>0.826030927835051</v>
      </c>
      <c r="BL709" s="31">
        <f t="shared" si="12"/>
        <v>-0.0008445758644</v>
      </c>
      <c r="BM709" s="1"/>
      <c r="BN709" s="31">
        <v>0.00515308488151806</v>
      </c>
      <c r="BO709" s="1"/>
      <c r="BP709" s="1"/>
      <c r="BQ709" s="1">
        <f t="shared" si="15"/>
        <v>708</v>
      </c>
      <c r="BR709" s="1">
        <f t="shared" si="13"/>
        <v>0.8729963009</v>
      </c>
      <c r="BS709" s="1">
        <v>0.813953488372093</v>
      </c>
      <c r="BT709" s="1">
        <v>0.889763779527559</v>
      </c>
      <c r="BU709" s="1">
        <v>0.8820754716981132</v>
      </c>
      <c r="BV709" s="1"/>
      <c r="BW709" s="1"/>
    </row>
    <row r="710" ht="12.0" customHeight="1">
      <c r="A710" s="39"/>
      <c r="B710" s="39"/>
      <c r="C710" s="3" t="s">
        <v>486</v>
      </c>
      <c r="D710" s="3">
        <v>1018.0</v>
      </c>
      <c r="E710" s="24">
        <v>42.0</v>
      </c>
      <c r="F710" s="25">
        <v>34.0</v>
      </c>
      <c r="G710" s="24">
        <v>158.0</v>
      </c>
      <c r="H710" s="25">
        <v>99.0</v>
      </c>
      <c r="I710" s="26">
        <f t="shared" si="2"/>
        <v>0.5526315789</v>
      </c>
      <c r="J710" s="27">
        <f t="shared" si="3"/>
        <v>0.6147859922</v>
      </c>
      <c r="K710" s="28">
        <f t="shared" si="4"/>
        <v>0.6006006006</v>
      </c>
      <c r="L710" s="29">
        <f t="shared" si="5"/>
        <v>0.4234234234</v>
      </c>
      <c r="M710" s="10">
        <f t="shared" si="6"/>
        <v>3.381578947</v>
      </c>
      <c r="N710" s="30">
        <f t="shared" si="7"/>
        <v>0.6063287068</v>
      </c>
      <c r="O710" s="31">
        <f t="shared" si="8"/>
        <v>-0.005728106233</v>
      </c>
      <c r="P710" s="32">
        <f t="shared" si="9"/>
        <v>0.6081469378</v>
      </c>
      <c r="Q710" s="33">
        <f t="shared" si="10"/>
        <v>0.006639054378</v>
      </c>
      <c r="R710" s="1"/>
      <c r="S710" s="16">
        <v>0.6081469361108889</v>
      </c>
      <c r="T710" s="16">
        <v>0.6147859922178989</v>
      </c>
      <c r="U710" s="16">
        <v>0.005157397387523965</v>
      </c>
      <c r="V710" s="16">
        <v>0.005414469483577711</v>
      </c>
      <c r="W710" s="1"/>
      <c r="X710" s="1"/>
      <c r="Y710" s="19"/>
      <c r="Z710" s="19"/>
      <c r="AA710" s="19"/>
      <c r="AB710" s="1"/>
      <c r="AC710" s="21" t="s">
        <v>650</v>
      </c>
      <c r="AD710" s="21">
        <v>626.0</v>
      </c>
      <c r="AE710" s="21">
        <v>42.0</v>
      </c>
      <c r="AF710" s="26">
        <v>0.841269841269841</v>
      </c>
      <c r="AG710" s="27">
        <v>0.959357277882798</v>
      </c>
      <c r="AH710" s="36">
        <v>0.941459502806736</v>
      </c>
      <c r="AI710" s="1"/>
      <c r="AJ710" s="1"/>
      <c r="AK710" s="1"/>
      <c r="AL710" s="1"/>
      <c r="AM710" s="1"/>
      <c r="AN710" s="1"/>
      <c r="AO710" s="1">
        <v>25.0</v>
      </c>
      <c r="AP710" s="16">
        <v>0.5038</v>
      </c>
      <c r="AQ710" s="1">
        <v>0.8959825504</v>
      </c>
      <c r="AR710" s="1">
        <v>0.05083365</v>
      </c>
      <c r="AS710" s="26">
        <v>0.845410628019324</v>
      </c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21" t="s">
        <v>650</v>
      </c>
      <c r="BF710" s="21">
        <v>626.0</v>
      </c>
      <c r="BG710" s="21">
        <v>42.0</v>
      </c>
      <c r="BH710" s="26">
        <v>0.841269841269841</v>
      </c>
      <c r="BI710" s="27">
        <v>0.959357277882798</v>
      </c>
      <c r="BJ710" s="30">
        <f t="shared" si="11"/>
        <v>0.9372468376</v>
      </c>
      <c r="BK710" s="36">
        <v>0.941459502806736</v>
      </c>
      <c r="BL710" s="31">
        <f t="shared" si="12"/>
        <v>0.004212665213</v>
      </c>
      <c r="BM710" s="1"/>
      <c r="BN710" s="31">
        <v>0.00515739738752397</v>
      </c>
      <c r="BO710" s="1"/>
      <c r="BP710" s="1"/>
      <c r="BQ710" s="1">
        <f t="shared" si="15"/>
        <v>709</v>
      </c>
      <c r="BR710" s="1">
        <f t="shared" si="13"/>
        <v>0.8742293465</v>
      </c>
      <c r="BS710" s="1">
        <v>0.5</v>
      </c>
      <c r="BT710" s="1">
        <v>0.9333333333333333</v>
      </c>
      <c r="BU710" s="1">
        <v>0.8823529411764706</v>
      </c>
      <c r="BV710" s="1"/>
      <c r="BW710" s="1"/>
    </row>
    <row r="711" ht="12.0" customHeight="1">
      <c r="A711" s="39"/>
      <c r="B711" s="39"/>
      <c r="C711" s="3" t="s">
        <v>662</v>
      </c>
      <c r="D711" s="3">
        <v>1019.0</v>
      </c>
      <c r="E711" s="24">
        <v>91.0</v>
      </c>
      <c r="F711" s="25">
        <v>47.0</v>
      </c>
      <c r="G711" s="24">
        <v>329.0</v>
      </c>
      <c r="H711" s="25">
        <v>413.0</v>
      </c>
      <c r="I711" s="26">
        <f t="shared" si="2"/>
        <v>0.6594202899</v>
      </c>
      <c r="J711" s="27">
        <f t="shared" si="3"/>
        <v>0.4433962264</v>
      </c>
      <c r="K711" s="28">
        <f t="shared" si="4"/>
        <v>0.4772727273</v>
      </c>
      <c r="L711" s="29">
        <f t="shared" si="5"/>
        <v>0.5727272727</v>
      </c>
      <c r="M711" s="10">
        <f t="shared" si="6"/>
        <v>5.376811594</v>
      </c>
      <c r="N711" s="30">
        <f t="shared" si="7"/>
        <v>0.4780519443</v>
      </c>
      <c r="O711" s="31">
        <f t="shared" si="8"/>
        <v>-0.000779216992</v>
      </c>
      <c r="P711" s="32">
        <f t="shared" si="9"/>
        <v>0.4424708702</v>
      </c>
      <c r="Q711" s="33">
        <f t="shared" si="10"/>
        <v>0.00092535622</v>
      </c>
      <c r="R711" s="1"/>
      <c r="S711" s="16">
        <v>0.4424708676728909</v>
      </c>
      <c r="T711" s="16">
        <v>0.44339622641509435</v>
      </c>
      <c r="U711" s="16">
        <v>0.005176608762368806</v>
      </c>
      <c r="V711" s="16">
        <v>0.0054463888454237</v>
      </c>
      <c r="W711" s="1"/>
      <c r="X711" s="1"/>
      <c r="Y711" s="19"/>
      <c r="Z711" s="19"/>
      <c r="AA711" s="19"/>
      <c r="AB711" s="1"/>
      <c r="AC711" s="21" t="s">
        <v>234</v>
      </c>
      <c r="AD711" s="21">
        <v>125.0</v>
      </c>
      <c r="AE711" s="21">
        <v>42.0</v>
      </c>
      <c r="AF711" s="26">
        <v>0.84375</v>
      </c>
      <c r="AG711" s="27">
        <v>0.831632653061224</v>
      </c>
      <c r="AH711" s="36">
        <v>0.834615384615385</v>
      </c>
      <c r="AI711" s="1"/>
      <c r="AJ711" s="1"/>
      <c r="AK711" s="1"/>
      <c r="AL711" s="1"/>
      <c r="AM711" s="1"/>
      <c r="AN711" s="1"/>
      <c r="AO711" s="1">
        <v>26.0</v>
      </c>
      <c r="AP711" s="16">
        <v>0.5334</v>
      </c>
      <c r="AQ711" s="1">
        <v>0.8816121972</v>
      </c>
      <c r="AR711" s="1">
        <v>0.06314143</v>
      </c>
      <c r="AS711" s="26">
        <v>0.848605577689243</v>
      </c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21" t="s">
        <v>234</v>
      </c>
      <c r="BF711" s="21">
        <v>125.0</v>
      </c>
      <c r="BG711" s="21">
        <v>42.0</v>
      </c>
      <c r="BH711" s="26">
        <v>0.84375</v>
      </c>
      <c r="BI711" s="27">
        <v>0.831632653061224</v>
      </c>
      <c r="BJ711" s="30">
        <f t="shared" si="11"/>
        <v>0.8346811761</v>
      </c>
      <c r="BK711" s="36">
        <v>0.834615384615385</v>
      </c>
      <c r="BL711" s="31">
        <f t="shared" si="12"/>
        <v>-0.00006579148363</v>
      </c>
      <c r="BM711" s="1"/>
      <c r="BN711" s="31">
        <v>0.0051766087623687</v>
      </c>
      <c r="BO711" s="1"/>
      <c r="BP711" s="1"/>
      <c r="BQ711" s="1">
        <f t="shared" si="15"/>
        <v>710</v>
      </c>
      <c r="BR711" s="1">
        <f t="shared" si="13"/>
        <v>0.8754623921</v>
      </c>
      <c r="BS711" s="1">
        <v>0.8343558282208589</v>
      </c>
      <c r="BT711" s="1">
        <v>0.8957983193277311</v>
      </c>
      <c r="BU711" s="1">
        <v>0.8825857519788918</v>
      </c>
      <c r="BV711" s="1"/>
      <c r="BW711" s="1"/>
    </row>
    <row r="712" ht="12.0" customHeight="1">
      <c r="A712" s="39"/>
      <c r="B712" s="39"/>
      <c r="C712" s="3" t="s">
        <v>593</v>
      </c>
      <c r="D712" s="3">
        <v>1020.0</v>
      </c>
      <c r="E712" s="24">
        <v>142.0</v>
      </c>
      <c r="F712" s="25">
        <v>86.0</v>
      </c>
      <c r="G712" s="24">
        <v>579.0</v>
      </c>
      <c r="H712" s="25">
        <v>301.0</v>
      </c>
      <c r="I712" s="26">
        <f t="shared" si="2"/>
        <v>0.6228070175</v>
      </c>
      <c r="J712" s="27">
        <f t="shared" si="3"/>
        <v>0.6579545455</v>
      </c>
      <c r="K712" s="28">
        <f t="shared" si="4"/>
        <v>0.6507220217</v>
      </c>
      <c r="L712" s="29">
        <f t="shared" si="5"/>
        <v>0.3998194946</v>
      </c>
      <c r="M712" s="10">
        <f t="shared" si="6"/>
        <v>3.859649123</v>
      </c>
      <c r="N712" s="30">
        <f t="shared" si="7"/>
        <v>0.6530633111</v>
      </c>
      <c r="O712" s="31">
        <f t="shared" si="8"/>
        <v>-0.002341289462</v>
      </c>
      <c r="P712" s="32">
        <f t="shared" si="9"/>
        <v>0.6551974126</v>
      </c>
      <c r="Q712" s="33">
        <f t="shared" si="10"/>
        <v>0.002757132808</v>
      </c>
      <c r="R712" s="1"/>
      <c r="S712" s="16">
        <v>0.6551974104153151</v>
      </c>
      <c r="T712" s="16">
        <v>0.6579545454545455</v>
      </c>
      <c r="U712" s="16">
        <v>0.005183873159342545</v>
      </c>
      <c r="V712" s="16">
        <v>0.00545704132936517</v>
      </c>
      <c r="W712" s="1"/>
      <c r="X712" s="1"/>
      <c r="Y712" s="19"/>
      <c r="Z712" s="19"/>
      <c r="AA712" s="19"/>
      <c r="AB712" s="1"/>
      <c r="AC712" s="21" t="s">
        <v>741</v>
      </c>
      <c r="AD712" s="21">
        <v>773.0</v>
      </c>
      <c r="AE712" s="21">
        <v>42.0</v>
      </c>
      <c r="AF712" s="26">
        <v>0.84393063583815</v>
      </c>
      <c r="AG712" s="27">
        <v>0.941426547000472</v>
      </c>
      <c r="AH712" s="36">
        <v>0.934061135371179</v>
      </c>
      <c r="AI712" s="1"/>
      <c r="AJ712" s="1"/>
      <c r="AK712" s="1"/>
      <c r="AL712" s="1"/>
      <c r="AM712" s="1"/>
      <c r="AN712" s="1"/>
      <c r="AO712" s="1">
        <v>27.0</v>
      </c>
      <c r="AP712" s="16">
        <v>0.5512</v>
      </c>
      <c r="AQ712" s="1">
        <v>0.879255269</v>
      </c>
      <c r="AR712" s="1">
        <v>0.06529619</v>
      </c>
      <c r="AS712" s="26">
        <v>0.848920863309353</v>
      </c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21" t="s">
        <v>741</v>
      </c>
      <c r="BF712" s="21">
        <v>773.0</v>
      </c>
      <c r="BG712" s="21">
        <v>42.0</v>
      </c>
      <c r="BH712" s="26">
        <v>0.84393063583815</v>
      </c>
      <c r="BI712" s="27">
        <v>0.941426547000472</v>
      </c>
      <c r="BJ712" s="30">
        <f t="shared" si="11"/>
        <v>0.9232406925</v>
      </c>
      <c r="BK712" s="36">
        <v>0.934061135371179</v>
      </c>
      <c r="BL712" s="31">
        <f t="shared" si="12"/>
        <v>0.01082044291</v>
      </c>
      <c r="BM712" s="1"/>
      <c r="BN712" s="31">
        <v>0.00518387315934243</v>
      </c>
      <c r="BO712" s="1"/>
      <c r="BP712" s="1"/>
      <c r="BQ712" s="1">
        <f t="shared" si="15"/>
        <v>711</v>
      </c>
      <c r="BR712" s="1">
        <f t="shared" si="13"/>
        <v>0.8766954377</v>
      </c>
      <c r="BS712" s="1">
        <v>0.8206896551724138</v>
      </c>
      <c r="BT712" s="1">
        <v>0.894456289978678</v>
      </c>
      <c r="BU712" s="1">
        <v>0.8845798707294552</v>
      </c>
      <c r="BV712" s="1"/>
      <c r="BW712" s="1"/>
    </row>
    <row r="713" ht="12.0" customHeight="1">
      <c r="A713" s="39"/>
      <c r="B713" s="39"/>
      <c r="C713" s="3" t="s">
        <v>597</v>
      </c>
      <c r="D713" s="3">
        <v>1021.0</v>
      </c>
      <c r="E713" s="24">
        <v>121.0</v>
      </c>
      <c r="F713" s="25">
        <v>73.0</v>
      </c>
      <c r="G713" s="24">
        <v>432.0</v>
      </c>
      <c r="H713" s="25">
        <v>298.0</v>
      </c>
      <c r="I713" s="26">
        <f t="shared" si="2"/>
        <v>0.6237113402</v>
      </c>
      <c r="J713" s="27">
        <f t="shared" si="3"/>
        <v>0.5917808219</v>
      </c>
      <c r="K713" s="28">
        <f t="shared" si="4"/>
        <v>0.5984848485</v>
      </c>
      <c r="L713" s="29">
        <f t="shared" si="5"/>
        <v>0.4534632035</v>
      </c>
      <c r="M713" s="10">
        <f t="shared" si="6"/>
        <v>3.762886598</v>
      </c>
      <c r="N713" s="30">
        <f t="shared" si="7"/>
        <v>0.597015799</v>
      </c>
      <c r="O713" s="31">
        <f t="shared" si="8"/>
        <v>0.001469049516</v>
      </c>
      <c r="P713" s="32">
        <f t="shared" si="9"/>
        <v>0.5935111511</v>
      </c>
      <c r="Q713" s="33">
        <f t="shared" si="10"/>
        <v>-0.00173032923</v>
      </c>
      <c r="R713" s="1"/>
      <c r="S713" s="16">
        <v>0.5935111489095887</v>
      </c>
      <c r="T713" s="16">
        <v>0.5917808219178082</v>
      </c>
      <c r="U713" s="16">
        <v>0.00525324539345795</v>
      </c>
      <c r="V713" s="16">
        <v>0.005602715643198253</v>
      </c>
      <c r="W713" s="1"/>
      <c r="X713" s="1"/>
      <c r="Y713" s="19"/>
      <c r="Z713" s="19"/>
      <c r="AA713" s="19"/>
      <c r="AB713" s="1"/>
      <c r="AC713" s="21" t="s">
        <v>822</v>
      </c>
      <c r="AD713" s="21">
        <v>905.0</v>
      </c>
      <c r="AE713" s="21">
        <v>42.0</v>
      </c>
      <c r="AF713" s="26">
        <v>0.844155844155844</v>
      </c>
      <c r="AG713" s="27">
        <v>0.941605839416058</v>
      </c>
      <c r="AH713" s="36">
        <v>0.92022792022792</v>
      </c>
      <c r="AI713" s="1"/>
      <c r="AJ713" s="1"/>
      <c r="AK713" s="1"/>
      <c r="AL713" s="1"/>
      <c r="AM713" s="1"/>
      <c r="AN713" s="1"/>
      <c r="AO713" s="1">
        <v>28.0</v>
      </c>
      <c r="AP713" s="16">
        <v>0.572</v>
      </c>
      <c r="AQ713" s="1">
        <v>0.8826589726</v>
      </c>
      <c r="AR713" s="1">
        <v>0.066739582</v>
      </c>
      <c r="AS713" s="26">
        <v>0.851063829787234</v>
      </c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21" t="s">
        <v>822</v>
      </c>
      <c r="BF713" s="21">
        <v>905.0</v>
      </c>
      <c r="BG713" s="21">
        <v>42.0</v>
      </c>
      <c r="BH713" s="26">
        <v>0.844155844155844</v>
      </c>
      <c r="BI713" s="27">
        <v>0.941605839416058</v>
      </c>
      <c r="BJ713" s="30">
        <f t="shared" si="11"/>
        <v>0.923424318</v>
      </c>
      <c r="BK713" s="36">
        <v>0.92022792022792</v>
      </c>
      <c r="BL713" s="31">
        <f t="shared" si="12"/>
        <v>-0.00319639781</v>
      </c>
      <c r="BM713" s="1"/>
      <c r="BN713" s="31">
        <v>0.00525324539345795</v>
      </c>
      <c r="BO713" s="1"/>
      <c r="BP713" s="1"/>
      <c r="BQ713" s="1">
        <f t="shared" si="15"/>
        <v>712</v>
      </c>
      <c r="BR713" s="1">
        <f t="shared" si="13"/>
        <v>0.8779284834</v>
      </c>
      <c r="BS713" s="1">
        <v>0.8450704225352113</v>
      </c>
      <c r="BT713" s="1">
        <v>0.8956692913385826</v>
      </c>
      <c r="BU713" s="1">
        <v>0.8846153846153846</v>
      </c>
      <c r="BV713" s="1"/>
      <c r="BW713" s="1"/>
    </row>
    <row r="714" ht="12.0" customHeight="1">
      <c r="A714" s="39"/>
      <c r="B714" s="39"/>
      <c r="C714" s="3" t="s">
        <v>543</v>
      </c>
      <c r="D714" s="3">
        <v>1022.0</v>
      </c>
      <c r="E714" s="24">
        <v>103.0</v>
      </c>
      <c r="F714" s="25">
        <v>70.0</v>
      </c>
      <c r="G714" s="24">
        <v>287.0</v>
      </c>
      <c r="H714" s="25">
        <v>317.0</v>
      </c>
      <c r="I714" s="26">
        <f t="shared" si="2"/>
        <v>0.5953757225</v>
      </c>
      <c r="J714" s="27">
        <f t="shared" si="3"/>
        <v>0.4751655629</v>
      </c>
      <c r="K714" s="28">
        <f t="shared" si="4"/>
        <v>0.5019305019</v>
      </c>
      <c r="L714" s="29">
        <f t="shared" si="5"/>
        <v>0.5405405405</v>
      </c>
      <c r="M714" s="10">
        <f t="shared" si="6"/>
        <v>3.49132948</v>
      </c>
      <c r="N714" s="30">
        <f t="shared" si="7"/>
        <v>0.4929480168</v>
      </c>
      <c r="O714" s="31">
        <f t="shared" si="8"/>
        <v>0.008982485097</v>
      </c>
      <c r="P714" s="32">
        <f t="shared" si="9"/>
        <v>0.4856775763</v>
      </c>
      <c r="Q714" s="33">
        <f t="shared" si="10"/>
        <v>-0.01051201343</v>
      </c>
      <c r="R714" s="1"/>
      <c r="S714" s="16">
        <v>0.4856775743209685</v>
      </c>
      <c r="T714" s="16">
        <v>0.47516556291390727</v>
      </c>
      <c r="U714" s="16">
        <v>0.005264409965306416</v>
      </c>
      <c r="V714" s="16">
        <v>0.005625000233896227</v>
      </c>
      <c r="W714" s="1"/>
      <c r="X714" s="1"/>
      <c r="Y714" s="19"/>
      <c r="Z714" s="19"/>
      <c r="AA714" s="19"/>
      <c r="AB714" s="1"/>
      <c r="AC714" s="21" t="s">
        <v>824</v>
      </c>
      <c r="AD714" s="21">
        <v>907.0</v>
      </c>
      <c r="AE714" s="21">
        <v>42.0</v>
      </c>
      <c r="AF714" s="26">
        <v>0.845070422535211</v>
      </c>
      <c r="AG714" s="27">
        <v>0.895669291338583</v>
      </c>
      <c r="AH714" s="36">
        <v>0.884615384615385</v>
      </c>
      <c r="AI714" s="1"/>
      <c r="AJ714" s="1"/>
      <c r="AK714" s="1"/>
      <c r="AL714" s="1"/>
      <c r="AM714" s="1"/>
      <c r="AN714" s="1"/>
      <c r="AO714" s="1">
        <v>29.0</v>
      </c>
      <c r="AP714" s="16">
        <v>0.5908</v>
      </c>
      <c r="AQ714" s="1">
        <v>0.85837334</v>
      </c>
      <c r="AR714" s="1">
        <v>0.08490054</v>
      </c>
      <c r="AS714" s="26">
        <v>0.853146853146853</v>
      </c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21" t="s">
        <v>824</v>
      </c>
      <c r="BF714" s="21">
        <v>907.0</v>
      </c>
      <c r="BG714" s="21">
        <v>42.0</v>
      </c>
      <c r="BH714" s="26">
        <v>0.845070422535211</v>
      </c>
      <c r="BI714" s="27">
        <v>0.895669291338583</v>
      </c>
      <c r="BJ714" s="30">
        <f t="shared" si="11"/>
        <v>0.8865557109</v>
      </c>
      <c r="BK714" s="36">
        <v>0.884615384615385</v>
      </c>
      <c r="BL714" s="31">
        <f t="shared" si="12"/>
        <v>-0.001940326273</v>
      </c>
      <c r="BM714" s="1"/>
      <c r="BN714" s="31">
        <v>0.00526440996530642</v>
      </c>
      <c r="BO714" s="1"/>
      <c r="BP714" s="1"/>
      <c r="BQ714" s="1">
        <f t="shared" si="15"/>
        <v>713</v>
      </c>
      <c r="BR714" s="1">
        <f t="shared" si="13"/>
        <v>0.879161529</v>
      </c>
      <c r="BS714" s="1">
        <v>0.7906976744186046</v>
      </c>
      <c r="BT714" s="1">
        <v>0.902542372881356</v>
      </c>
      <c r="BU714" s="1">
        <v>0.8853046594982079</v>
      </c>
      <c r="BV714" s="1"/>
      <c r="BW714" s="1"/>
    </row>
    <row r="715" ht="12.0" customHeight="1">
      <c r="A715" s="39"/>
      <c r="B715" s="39"/>
      <c r="C715" s="3" t="s">
        <v>763</v>
      </c>
      <c r="D715" s="3">
        <v>1023.0</v>
      </c>
      <c r="E715" s="24">
        <v>224.0</v>
      </c>
      <c r="F715" s="25">
        <v>87.0</v>
      </c>
      <c r="G715" s="24">
        <v>703.0</v>
      </c>
      <c r="H715" s="25">
        <v>337.0</v>
      </c>
      <c r="I715" s="26">
        <f t="shared" si="2"/>
        <v>0.7202572347</v>
      </c>
      <c r="J715" s="27">
        <f t="shared" si="3"/>
        <v>0.6759615385</v>
      </c>
      <c r="K715" s="28">
        <f t="shared" si="4"/>
        <v>0.6861584012</v>
      </c>
      <c r="L715" s="29">
        <f t="shared" si="5"/>
        <v>0.4152479645</v>
      </c>
      <c r="M715" s="10">
        <f t="shared" si="6"/>
        <v>3.344051447</v>
      </c>
      <c r="N715" s="30">
        <f t="shared" si="7"/>
        <v>0.6841634413</v>
      </c>
      <c r="O715" s="31">
        <f t="shared" si="8"/>
        <v>0.001994959909</v>
      </c>
      <c r="P715" s="32">
        <f t="shared" si="9"/>
        <v>0.6783643227</v>
      </c>
      <c r="Q715" s="33">
        <f t="shared" si="10"/>
        <v>-0.002402784247</v>
      </c>
      <c r="R715" s="1"/>
      <c r="S715" s="16">
        <v>0.6783643196569965</v>
      </c>
      <c r="T715" s="16">
        <v>0.6759615384615385</v>
      </c>
      <c r="U715" s="16">
        <v>0.005284131516348767</v>
      </c>
      <c r="V715" s="16">
        <v>0.005671808569153058</v>
      </c>
      <c r="W715" s="1"/>
      <c r="X715" s="1"/>
      <c r="Y715" s="19"/>
      <c r="Z715" s="19"/>
      <c r="AA715" s="19"/>
      <c r="AB715" s="1"/>
      <c r="AC715" s="21" t="s">
        <v>828</v>
      </c>
      <c r="AD715" s="21">
        <v>910.0</v>
      </c>
      <c r="AE715" s="21">
        <v>42.0</v>
      </c>
      <c r="AF715" s="26">
        <v>0.845070422535211</v>
      </c>
      <c r="AG715" s="27">
        <v>0.947204968944099</v>
      </c>
      <c r="AH715" s="36">
        <v>0.928753180661578</v>
      </c>
      <c r="AI715" s="1"/>
      <c r="AJ715" s="1"/>
      <c r="AK715" s="1"/>
      <c r="AL715" s="1"/>
      <c r="AM715" s="1"/>
      <c r="AN715" s="1"/>
      <c r="AO715" s="1">
        <v>30.0</v>
      </c>
      <c r="AP715" s="16">
        <v>0.6093</v>
      </c>
      <c r="AQ715" s="1">
        <v>0.8355107622</v>
      </c>
      <c r="AR715" s="1">
        <v>0.10132381</v>
      </c>
      <c r="AS715" s="26">
        <v>0.853260869565217</v>
      </c>
      <c r="AT715" s="26">
        <v>0.86046511627907</v>
      </c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21" t="s">
        <v>828</v>
      </c>
      <c r="BF715" s="21">
        <v>910.0</v>
      </c>
      <c r="BG715" s="21">
        <v>42.0</v>
      </c>
      <c r="BH715" s="26">
        <v>0.845070422535211</v>
      </c>
      <c r="BI715" s="27">
        <v>0.947204968944099</v>
      </c>
      <c r="BJ715" s="30">
        <f t="shared" si="11"/>
        <v>0.9280963705</v>
      </c>
      <c r="BK715" s="36">
        <v>0.928753180661578</v>
      </c>
      <c r="BL715" s="31">
        <f t="shared" si="12"/>
        <v>0.0006568102046</v>
      </c>
      <c r="BM715" s="1"/>
      <c r="BN715" s="31">
        <v>0.00528413151634877</v>
      </c>
      <c r="BO715" s="1"/>
      <c r="BP715" s="1"/>
      <c r="BQ715" s="1">
        <f t="shared" si="15"/>
        <v>714</v>
      </c>
      <c r="BR715" s="1">
        <f t="shared" si="13"/>
        <v>0.8803945746</v>
      </c>
      <c r="BS715" s="1">
        <v>0.8604651162790697</v>
      </c>
      <c r="BT715" s="1">
        <v>0.8890086206896551</v>
      </c>
      <c r="BU715" s="1">
        <v>0.8855250709555346</v>
      </c>
      <c r="BV715" s="1"/>
      <c r="BW715" s="1"/>
    </row>
    <row r="716" ht="12.0" customHeight="1">
      <c r="A716" s="39"/>
      <c r="B716" s="39"/>
      <c r="C716" s="3" t="s">
        <v>351</v>
      </c>
      <c r="D716" s="3">
        <v>1024.0</v>
      </c>
      <c r="E716" s="24">
        <v>52.0</v>
      </c>
      <c r="F716" s="25">
        <v>63.0</v>
      </c>
      <c r="G716" s="24">
        <v>364.0</v>
      </c>
      <c r="H716" s="25">
        <v>319.0</v>
      </c>
      <c r="I716" s="26">
        <f t="shared" si="2"/>
        <v>0.452173913</v>
      </c>
      <c r="J716" s="27">
        <f t="shared" si="3"/>
        <v>0.532942899</v>
      </c>
      <c r="K716" s="28">
        <f t="shared" si="4"/>
        <v>0.5213032581</v>
      </c>
      <c r="L716" s="29">
        <f t="shared" si="5"/>
        <v>0.4649122807</v>
      </c>
      <c r="M716" s="10">
        <f t="shared" si="6"/>
        <v>5.939130435</v>
      </c>
      <c r="N716" s="30">
        <f t="shared" si="7"/>
        <v>0.5228137678</v>
      </c>
      <c r="O716" s="31">
        <f t="shared" si="8"/>
        <v>-0.001510509605</v>
      </c>
      <c r="P716" s="32">
        <f t="shared" si="9"/>
        <v>0.5312308432</v>
      </c>
      <c r="Q716" s="33">
        <f t="shared" si="10"/>
        <v>0.00171205579</v>
      </c>
      <c r="R716" s="1"/>
      <c r="S716" s="16">
        <v>0.5312308420530207</v>
      </c>
      <c r="T716" s="16">
        <v>0.5329428989751098</v>
      </c>
      <c r="U716" s="16">
        <v>0.005343199784223929</v>
      </c>
      <c r="V716" s="16">
        <v>0.005734578830068449</v>
      </c>
      <c r="W716" s="1"/>
      <c r="X716" s="1"/>
      <c r="Y716" s="19"/>
      <c r="Z716" s="19"/>
      <c r="AA716" s="19"/>
      <c r="AB716" s="1"/>
      <c r="AC716" s="21" t="s">
        <v>214</v>
      </c>
      <c r="AD716" s="21">
        <v>111.0</v>
      </c>
      <c r="AE716" s="21">
        <v>42.0</v>
      </c>
      <c r="AF716" s="26">
        <v>0.845410628019324</v>
      </c>
      <c r="AG716" s="27">
        <v>0.848911651728553</v>
      </c>
      <c r="AH716" s="36">
        <v>0.848178137651822</v>
      </c>
      <c r="AI716" s="1"/>
      <c r="AJ716" s="1"/>
      <c r="AK716" s="1"/>
      <c r="AL716" s="1"/>
      <c r="AM716" s="1"/>
      <c r="AN716" s="1"/>
      <c r="AO716" s="1">
        <v>31.0</v>
      </c>
      <c r="AP716" s="16">
        <v>0.6286</v>
      </c>
      <c r="AQ716" s="1">
        <v>0.83970785</v>
      </c>
      <c r="AR716" s="1">
        <v>0.10059418</v>
      </c>
      <c r="AS716" s="26">
        <v>0.857142857142857</v>
      </c>
      <c r="AT716" s="26">
        <v>0.861111111111111</v>
      </c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21" t="s">
        <v>214</v>
      </c>
      <c r="BF716" s="21">
        <v>111.0</v>
      </c>
      <c r="BG716" s="21">
        <v>42.0</v>
      </c>
      <c r="BH716" s="26">
        <v>0.845410628019324</v>
      </c>
      <c r="BI716" s="27">
        <v>0.848911651728553</v>
      </c>
      <c r="BJ716" s="30">
        <f t="shared" si="11"/>
        <v>0.8489316995</v>
      </c>
      <c r="BK716" s="36">
        <v>0.848178137651822</v>
      </c>
      <c r="BL716" s="31">
        <f t="shared" si="12"/>
        <v>-0.0007535618315</v>
      </c>
      <c r="BM716" s="1"/>
      <c r="BN716" s="31">
        <v>0.00534319978422382</v>
      </c>
      <c r="BO716" s="1"/>
      <c r="BP716" s="1"/>
      <c r="BQ716" s="1">
        <f t="shared" si="15"/>
        <v>715</v>
      </c>
      <c r="BR716" s="1">
        <f t="shared" si="13"/>
        <v>0.8816276202</v>
      </c>
      <c r="BS716" s="1">
        <v>0.8235294117647058</v>
      </c>
      <c r="BT716" s="1">
        <v>0.9014084507042254</v>
      </c>
      <c r="BU716" s="1">
        <v>0.8863636363636364</v>
      </c>
      <c r="BV716" s="1"/>
      <c r="BW716" s="1"/>
    </row>
    <row r="717" ht="12.0" customHeight="1">
      <c r="A717" s="39"/>
      <c r="B717" s="39"/>
      <c r="C717" s="3" t="s">
        <v>808</v>
      </c>
      <c r="D717" s="3">
        <v>1025.0</v>
      </c>
      <c r="E717" s="24">
        <v>220.0</v>
      </c>
      <c r="F717" s="25">
        <v>73.0</v>
      </c>
      <c r="G717" s="24">
        <v>505.0</v>
      </c>
      <c r="H717" s="25">
        <v>238.0</v>
      </c>
      <c r="I717" s="26">
        <f t="shared" si="2"/>
        <v>0.7508532423</v>
      </c>
      <c r="J717" s="27">
        <f t="shared" si="3"/>
        <v>0.6796769852</v>
      </c>
      <c r="K717" s="28">
        <f t="shared" si="4"/>
        <v>0.6998069498</v>
      </c>
      <c r="L717" s="29">
        <f t="shared" si="5"/>
        <v>0.4420849421</v>
      </c>
      <c r="M717" s="10">
        <f t="shared" si="6"/>
        <v>2.535836177</v>
      </c>
      <c r="N717" s="30">
        <f t="shared" si="7"/>
        <v>0.6929025086</v>
      </c>
      <c r="O717" s="31">
        <f t="shared" si="8"/>
        <v>0.006904441214</v>
      </c>
      <c r="P717" s="32">
        <f t="shared" si="9"/>
        <v>0.6880527616</v>
      </c>
      <c r="Q717" s="33">
        <f t="shared" si="10"/>
        <v>-0.008375776408</v>
      </c>
      <c r="R717" s="1"/>
      <c r="S717" s="16">
        <v>0.6880527582624784</v>
      </c>
      <c r="T717" s="16">
        <v>0.6796769851951547</v>
      </c>
      <c r="U717" s="16">
        <v>0.005350835263982279</v>
      </c>
      <c r="V717" s="16">
        <v>0.005774194227132434</v>
      </c>
      <c r="W717" s="1"/>
      <c r="X717" s="1"/>
      <c r="Y717" s="19"/>
      <c r="Z717" s="19"/>
      <c r="AA717" s="19"/>
      <c r="AB717" s="1"/>
      <c r="AC717" s="21" t="s">
        <v>623</v>
      </c>
      <c r="AD717" s="21">
        <v>602.0</v>
      </c>
      <c r="AE717" s="21">
        <v>42.0</v>
      </c>
      <c r="AF717" s="26">
        <v>0.848605577689243</v>
      </c>
      <c r="AG717" s="27">
        <v>0.936073059360731</v>
      </c>
      <c r="AH717" s="36">
        <v>0.919762258543834</v>
      </c>
      <c r="AI717" s="1"/>
      <c r="AJ717" s="1"/>
      <c r="AK717" s="1"/>
      <c r="AL717" s="1"/>
      <c r="AM717" s="1"/>
      <c r="AN717" s="1"/>
      <c r="AO717" s="1">
        <v>32.0</v>
      </c>
      <c r="AP717" s="16">
        <v>0.6517</v>
      </c>
      <c r="AQ717" s="1">
        <v>0.8428365542</v>
      </c>
      <c r="AR717" s="1">
        <v>0.1027324529</v>
      </c>
      <c r="AS717" s="26">
        <v>0.857142857142857</v>
      </c>
      <c r="AT717" s="26">
        <v>0.861313868613139</v>
      </c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21" t="s">
        <v>623</v>
      </c>
      <c r="BF717" s="21">
        <v>602.0</v>
      </c>
      <c r="BG717" s="21">
        <v>42.0</v>
      </c>
      <c r="BH717" s="26">
        <v>0.848605577689243</v>
      </c>
      <c r="BI717" s="27">
        <v>0.936073059360731</v>
      </c>
      <c r="BJ717" s="30">
        <f t="shared" si="11"/>
        <v>0.9197440456</v>
      </c>
      <c r="BK717" s="36">
        <v>0.919762258543834</v>
      </c>
      <c r="BL717" s="31">
        <f t="shared" si="12"/>
        <v>0.0000182129057</v>
      </c>
      <c r="BM717" s="1"/>
      <c r="BN717" s="31">
        <v>0.00535083526398217</v>
      </c>
      <c r="BO717" s="1"/>
      <c r="BP717" s="1"/>
      <c r="BQ717" s="1">
        <f t="shared" si="15"/>
        <v>716</v>
      </c>
      <c r="BR717" s="1">
        <f t="shared" si="13"/>
        <v>0.8828606658</v>
      </c>
      <c r="BS717" s="1">
        <v>0.875</v>
      </c>
      <c r="BT717" s="1">
        <v>0.8913043478260869</v>
      </c>
      <c r="BU717" s="1">
        <v>0.8870967741935484</v>
      </c>
      <c r="BV717" s="1"/>
      <c r="BW717" s="1"/>
    </row>
    <row r="718" ht="12.0" customHeight="1">
      <c r="A718" s="39"/>
      <c r="B718" s="39"/>
      <c r="C718" s="3" t="s">
        <v>266</v>
      </c>
      <c r="D718" s="3">
        <v>1030.0</v>
      </c>
      <c r="E718" s="24">
        <v>103.0</v>
      </c>
      <c r="F718" s="25">
        <v>151.0</v>
      </c>
      <c r="G718" s="24">
        <v>841.0</v>
      </c>
      <c r="H718" s="25">
        <v>952.0</v>
      </c>
      <c r="I718" s="26">
        <f t="shared" si="2"/>
        <v>0.405511811</v>
      </c>
      <c r="J718" s="27">
        <f t="shared" si="3"/>
        <v>0.4690462911</v>
      </c>
      <c r="K718" s="28">
        <f t="shared" si="4"/>
        <v>0.4611626771</v>
      </c>
      <c r="L718" s="29">
        <f t="shared" si="5"/>
        <v>0.5153883732</v>
      </c>
      <c r="M718" s="10">
        <f t="shared" si="6"/>
        <v>7.059055118</v>
      </c>
      <c r="N718" s="30">
        <f t="shared" si="7"/>
        <v>0.4611170721</v>
      </c>
      <c r="O718" s="31">
        <f t="shared" si="8"/>
        <v>0.00004560494986</v>
      </c>
      <c r="P718" s="32">
        <f t="shared" si="9"/>
        <v>0.4690974561</v>
      </c>
      <c r="Q718" s="33">
        <f t="shared" si="10"/>
        <v>-0.00005116501587</v>
      </c>
      <c r="R718" s="1"/>
      <c r="S718" s="16">
        <v>0.4690974552469374</v>
      </c>
      <c r="T718" s="16">
        <v>0.4690462911321807</v>
      </c>
      <c r="U718" s="16">
        <v>0.005353527371555811</v>
      </c>
      <c r="V718" s="16">
        <v>0.005887662771265401</v>
      </c>
      <c r="W718" s="1"/>
      <c r="X718" s="1"/>
      <c r="Y718" s="19"/>
      <c r="Z718" s="19"/>
      <c r="AA718" s="19"/>
      <c r="AB718" s="1"/>
      <c r="AC718" s="21" t="s">
        <v>684</v>
      </c>
      <c r="AD718" s="21">
        <v>673.0</v>
      </c>
      <c r="AE718" s="21">
        <v>42.0</v>
      </c>
      <c r="AF718" s="26">
        <v>0.848920863309353</v>
      </c>
      <c r="AG718" s="27">
        <v>0.871762476310802</v>
      </c>
      <c r="AH718" s="36">
        <v>0.869918699186992</v>
      </c>
      <c r="AI718" s="1"/>
      <c r="AJ718" s="1"/>
      <c r="AK718" s="1"/>
      <c r="AL718" s="1"/>
      <c r="AM718" s="1"/>
      <c r="AN718" s="1"/>
      <c r="AO718" s="1">
        <v>33.0</v>
      </c>
      <c r="AP718" s="16">
        <v>0.6691</v>
      </c>
      <c r="AQ718" s="1">
        <v>0.839758711</v>
      </c>
      <c r="AR718" s="1">
        <v>0.1062267003</v>
      </c>
      <c r="AS718" s="26">
        <v>0.857142857142857</v>
      </c>
      <c r="AT718" s="26">
        <v>0.862068965517241</v>
      </c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21" t="s">
        <v>684</v>
      </c>
      <c r="BF718" s="21">
        <v>673.0</v>
      </c>
      <c r="BG718" s="21">
        <v>42.0</v>
      </c>
      <c r="BH718" s="26">
        <v>0.848920863309353</v>
      </c>
      <c r="BI718" s="27">
        <v>0.871762476310802</v>
      </c>
      <c r="BJ718" s="30">
        <f t="shared" si="11"/>
        <v>0.8680097031</v>
      </c>
      <c r="BK718" s="36">
        <v>0.869918699186992</v>
      </c>
      <c r="BL718" s="31">
        <f t="shared" si="12"/>
        <v>0.001908996049</v>
      </c>
      <c r="BM718" s="1"/>
      <c r="BN718" s="31">
        <v>0.0053535273715557</v>
      </c>
      <c r="BO718" s="1"/>
      <c r="BP718" s="1"/>
      <c r="BQ718" s="1">
        <f t="shared" si="15"/>
        <v>717</v>
      </c>
      <c r="BR718" s="1">
        <f t="shared" si="13"/>
        <v>0.8840937115</v>
      </c>
      <c r="BS718" s="1">
        <v>0.8296296296296296</v>
      </c>
      <c r="BT718" s="1">
        <v>0.9077306733167082</v>
      </c>
      <c r="BU718" s="1">
        <v>0.8880597014925373</v>
      </c>
      <c r="BV718" s="1"/>
      <c r="BW718" s="1"/>
    </row>
    <row r="719" ht="12.0" customHeight="1">
      <c r="A719" s="39"/>
      <c r="B719" s="39"/>
      <c r="C719" s="3" t="s">
        <v>608</v>
      </c>
      <c r="D719" s="3">
        <v>1031.0</v>
      </c>
      <c r="E719" s="24">
        <v>140.0</v>
      </c>
      <c r="F719" s="25">
        <v>83.0</v>
      </c>
      <c r="G719" s="24">
        <v>536.0</v>
      </c>
      <c r="H719" s="25">
        <v>375.0</v>
      </c>
      <c r="I719" s="26">
        <f t="shared" si="2"/>
        <v>0.6278026906</v>
      </c>
      <c r="J719" s="27">
        <f t="shared" si="3"/>
        <v>0.5883644347</v>
      </c>
      <c r="K719" s="28">
        <f t="shared" si="4"/>
        <v>0.5961199295</v>
      </c>
      <c r="L719" s="29">
        <f t="shared" si="5"/>
        <v>0.4541446208</v>
      </c>
      <c r="M719" s="10">
        <f t="shared" si="6"/>
        <v>4.085201794</v>
      </c>
      <c r="N719" s="30">
        <f t="shared" si="7"/>
        <v>0.5947803906</v>
      </c>
      <c r="O719" s="31">
        <f t="shared" si="8"/>
        <v>0.00133953885</v>
      </c>
      <c r="P719" s="32">
        <f t="shared" si="9"/>
        <v>0.5899436954</v>
      </c>
      <c r="Q719" s="33">
        <f t="shared" si="10"/>
        <v>-0.001579260711</v>
      </c>
      <c r="R719" s="1"/>
      <c r="S719" s="16">
        <v>0.5899436931284319</v>
      </c>
      <c r="T719" s="16">
        <v>0.5883644346871569</v>
      </c>
      <c r="U719" s="16">
        <v>0.005358196102311252</v>
      </c>
      <c r="V719" s="16">
        <v>0.005919247063394972</v>
      </c>
      <c r="W719" s="1"/>
      <c r="X719" s="1"/>
      <c r="Y719" s="19"/>
      <c r="Z719" s="19"/>
      <c r="AA719" s="19"/>
      <c r="AB719" s="1"/>
      <c r="AC719" s="21" t="s">
        <v>193</v>
      </c>
      <c r="AD719" s="21">
        <v>96.0</v>
      </c>
      <c r="AE719" s="21">
        <v>42.0</v>
      </c>
      <c r="AF719" s="26">
        <v>0.851063829787234</v>
      </c>
      <c r="AG719" s="27">
        <v>0.761904761904762</v>
      </c>
      <c r="AH719" s="36">
        <v>0.778210116731518</v>
      </c>
      <c r="AI719" s="1"/>
      <c r="AJ719" s="1"/>
      <c r="AK719" s="1"/>
      <c r="AL719" s="1"/>
      <c r="AM719" s="1"/>
      <c r="AN719" s="1"/>
      <c r="AO719" s="1">
        <v>34.0</v>
      </c>
      <c r="AP719" s="16">
        <v>0.6881</v>
      </c>
      <c r="AQ719" s="1">
        <v>0.8470804206</v>
      </c>
      <c r="AR719" s="1">
        <v>0.10508365</v>
      </c>
      <c r="AS719" s="16">
        <f>AVERAGE(AS704:AS718)</f>
        <v>0.849005624</v>
      </c>
      <c r="AT719" s="26">
        <v>0.862068965517241</v>
      </c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21" t="s">
        <v>193</v>
      </c>
      <c r="BF719" s="21">
        <v>96.0</v>
      </c>
      <c r="BG719" s="21">
        <v>42.0</v>
      </c>
      <c r="BH719" s="26">
        <v>0.851063829787234</v>
      </c>
      <c r="BI719" s="27">
        <v>0.761904761904762</v>
      </c>
      <c r="BJ719" s="30">
        <f t="shared" si="11"/>
        <v>0.7799913389</v>
      </c>
      <c r="BK719" s="36">
        <v>0.778210116731518</v>
      </c>
      <c r="BL719" s="31">
        <f t="shared" si="12"/>
        <v>-0.00178122216</v>
      </c>
      <c r="BM719" s="1"/>
      <c r="BN719" s="31">
        <v>0.00535819610231114</v>
      </c>
      <c r="BO719" s="1"/>
      <c r="BP719" s="1"/>
      <c r="BQ719" s="1">
        <f t="shared" si="15"/>
        <v>718</v>
      </c>
      <c r="BR719" s="1">
        <f t="shared" si="13"/>
        <v>0.8853267571</v>
      </c>
      <c r="BS719" s="1">
        <v>0.863013698630137</v>
      </c>
      <c r="BT719" s="1">
        <v>0.8964285714285715</v>
      </c>
      <c r="BU719" s="1">
        <v>0.8895184135977338</v>
      </c>
      <c r="BV719" s="1"/>
      <c r="BW719" s="1"/>
    </row>
    <row r="720" ht="12.0" customHeight="1">
      <c r="A720" s="39"/>
      <c r="B720" s="39"/>
      <c r="C720" s="3" t="s">
        <v>296</v>
      </c>
      <c r="D720" s="3">
        <v>1034.0</v>
      </c>
      <c r="E720" s="24">
        <v>70.0</v>
      </c>
      <c r="F720" s="25">
        <v>94.0</v>
      </c>
      <c r="G720" s="24">
        <v>1291.0</v>
      </c>
      <c r="H720" s="25">
        <v>815.0</v>
      </c>
      <c r="I720" s="26">
        <f t="shared" si="2"/>
        <v>0.4268292683</v>
      </c>
      <c r="J720" s="27">
        <f t="shared" si="3"/>
        <v>0.6130104463</v>
      </c>
      <c r="K720" s="28">
        <f t="shared" si="4"/>
        <v>0.5995594714</v>
      </c>
      <c r="L720" s="29">
        <f t="shared" si="5"/>
        <v>0.3898678414</v>
      </c>
      <c r="M720" s="10">
        <f t="shared" si="6"/>
        <v>12.84146341</v>
      </c>
      <c r="N720" s="30">
        <f t="shared" si="7"/>
        <v>0.5911744574</v>
      </c>
      <c r="O720" s="31">
        <f t="shared" si="8"/>
        <v>0.008385013944</v>
      </c>
      <c r="P720" s="32">
        <f t="shared" si="9"/>
        <v>0.6224615961</v>
      </c>
      <c r="Q720" s="33">
        <f t="shared" si="10"/>
        <v>-0.009451149738</v>
      </c>
      <c r="R720" s="1"/>
      <c r="S720" s="16">
        <v>0.6224615950783833</v>
      </c>
      <c r="T720" s="16">
        <v>0.6130104463437797</v>
      </c>
      <c r="U720" s="16">
        <v>0.0053960051516730445</v>
      </c>
      <c r="V720" s="16">
        <v>0.005967274528511424</v>
      </c>
      <c r="W720" s="1"/>
      <c r="X720" s="1"/>
      <c r="Y720" s="19"/>
      <c r="Z720" s="19"/>
      <c r="AA720" s="19"/>
      <c r="AB720" s="1"/>
      <c r="AC720" s="21" t="s">
        <v>628</v>
      </c>
      <c r="AD720" s="21">
        <v>607.0</v>
      </c>
      <c r="AE720" s="21">
        <v>42.0</v>
      </c>
      <c r="AF720" s="26">
        <v>0.853146853146853</v>
      </c>
      <c r="AG720" s="27">
        <v>0.953047775947282</v>
      </c>
      <c r="AH720" s="36">
        <v>0.942520265291083</v>
      </c>
      <c r="AI720" s="1"/>
      <c r="AJ720" s="1"/>
      <c r="AK720" s="1"/>
      <c r="AL720" s="1"/>
      <c r="AM720" s="1"/>
      <c r="AN720" s="1"/>
      <c r="AO720" s="1">
        <v>35.0</v>
      </c>
      <c r="AP720" s="40">
        <v>0.7089</v>
      </c>
      <c r="AQ720" s="1">
        <v>0.8499492515</v>
      </c>
      <c r="AR720" s="1">
        <v>0.1047103076</v>
      </c>
      <c r="AS720" s="1"/>
      <c r="AT720" s="26">
        <v>0.862745098039216</v>
      </c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21" t="s">
        <v>628</v>
      </c>
      <c r="BF720" s="21">
        <v>607.0</v>
      </c>
      <c r="BG720" s="21">
        <v>42.0</v>
      </c>
      <c r="BH720" s="26">
        <v>0.853146853146853</v>
      </c>
      <c r="BI720" s="27">
        <v>0.953047775947282</v>
      </c>
      <c r="BJ720" s="30">
        <f t="shared" si="11"/>
        <v>0.9342039533</v>
      </c>
      <c r="BK720" s="36">
        <v>0.942520265291083</v>
      </c>
      <c r="BL720" s="31">
        <f t="shared" si="12"/>
        <v>0.008316311998</v>
      </c>
      <c r="BM720" s="1"/>
      <c r="BN720" s="31">
        <v>0.00539600515167304</v>
      </c>
      <c r="BO720" s="1"/>
      <c r="BP720" s="1"/>
      <c r="BQ720" s="1">
        <f t="shared" si="15"/>
        <v>719</v>
      </c>
      <c r="BR720" s="1">
        <f t="shared" si="13"/>
        <v>0.8865598027</v>
      </c>
      <c r="BS720" s="1">
        <v>0.8300395256916996</v>
      </c>
      <c r="BT720" s="1">
        <v>0.9053030303030303</v>
      </c>
      <c r="BU720" s="1">
        <v>0.8907563025210085</v>
      </c>
      <c r="BV720" s="1"/>
      <c r="BW720" s="1"/>
    </row>
    <row r="721" ht="12.0" customHeight="1">
      <c r="A721" s="39"/>
      <c r="B721" s="39"/>
      <c r="C721" s="3" t="s">
        <v>455</v>
      </c>
      <c r="D721" s="3">
        <v>1037.0</v>
      </c>
      <c r="E721" s="24">
        <v>190.0</v>
      </c>
      <c r="F721" s="25">
        <v>167.0</v>
      </c>
      <c r="G721" s="24">
        <v>1388.0</v>
      </c>
      <c r="H721" s="25">
        <v>964.0</v>
      </c>
      <c r="I721" s="26">
        <f t="shared" si="2"/>
        <v>0.5322128852</v>
      </c>
      <c r="J721" s="27">
        <f t="shared" si="3"/>
        <v>0.5901360544</v>
      </c>
      <c r="K721" s="28">
        <f t="shared" si="4"/>
        <v>0.5825027685</v>
      </c>
      <c r="L721" s="29">
        <f t="shared" si="5"/>
        <v>0.4259874492</v>
      </c>
      <c r="M721" s="10">
        <f t="shared" si="6"/>
        <v>6.588235294</v>
      </c>
      <c r="N721" s="30">
        <f t="shared" si="7"/>
        <v>0.582367872</v>
      </c>
      <c r="O721" s="31">
        <f t="shared" si="8"/>
        <v>0.0001348965594</v>
      </c>
      <c r="P721" s="32">
        <f t="shared" si="9"/>
        <v>0.5902916892</v>
      </c>
      <c r="Q721" s="33">
        <f t="shared" si="10"/>
        <v>-0.0001556347856</v>
      </c>
      <c r="R721" s="1"/>
      <c r="S721" s="16">
        <v>0.5902916876111968</v>
      </c>
      <c r="T721" s="16">
        <v>0.5901360544217688</v>
      </c>
      <c r="U721" s="16">
        <v>0.005468292705093247</v>
      </c>
      <c r="V721" s="16">
        <v>0.006050122988708773</v>
      </c>
      <c r="W721" s="1"/>
      <c r="X721" s="1"/>
      <c r="Y721" s="19"/>
      <c r="Z721" s="19"/>
      <c r="AA721" s="19"/>
      <c r="AB721" s="1"/>
      <c r="AC721" s="21" t="s">
        <v>42</v>
      </c>
      <c r="AD721" s="21">
        <v>4.0</v>
      </c>
      <c r="AE721" s="21">
        <v>42.0</v>
      </c>
      <c r="AF721" s="26">
        <v>0.853260869565217</v>
      </c>
      <c r="AG721" s="27">
        <v>0.910629654705484</v>
      </c>
      <c r="AH721" s="36">
        <v>0.899186991869919</v>
      </c>
      <c r="AI721" s="1"/>
      <c r="AJ721" s="1"/>
      <c r="AK721" s="1"/>
      <c r="AL721" s="1"/>
      <c r="AM721" s="1"/>
      <c r="AN721" s="1"/>
      <c r="AO721" s="1">
        <v>36.0</v>
      </c>
      <c r="AP721" s="40">
        <v>0.7316</v>
      </c>
      <c r="AQ721" s="1">
        <v>0.827576333</v>
      </c>
      <c r="AR721" s="1">
        <v>0.12471041689</v>
      </c>
      <c r="AS721" s="1"/>
      <c r="AT721" s="26">
        <v>0.862745098039216</v>
      </c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21" t="s">
        <v>42</v>
      </c>
      <c r="BF721" s="21">
        <v>4.0</v>
      </c>
      <c r="BG721" s="21">
        <v>42.0</v>
      </c>
      <c r="BH721" s="26">
        <v>0.853260869565217</v>
      </c>
      <c r="BI721" s="27">
        <v>0.910629654705484</v>
      </c>
      <c r="BJ721" s="30">
        <f t="shared" si="11"/>
        <v>0.900099863</v>
      </c>
      <c r="BK721" s="36">
        <v>0.899186991869919</v>
      </c>
      <c r="BL721" s="31">
        <f t="shared" si="12"/>
        <v>-0.0009128711194</v>
      </c>
      <c r="BM721" s="1"/>
      <c r="BN721" s="31">
        <v>0.00546829270509325</v>
      </c>
      <c r="BO721" s="1"/>
      <c r="BP721" s="1"/>
      <c r="BQ721" s="1">
        <f t="shared" si="15"/>
        <v>720</v>
      </c>
      <c r="BR721" s="1">
        <f t="shared" si="13"/>
        <v>0.8877928483</v>
      </c>
      <c r="BS721" s="1">
        <v>0.8079470198675497</v>
      </c>
      <c r="BT721" s="1">
        <v>0.918200408997955</v>
      </c>
      <c r="BU721" s="1">
        <v>0.8921875</v>
      </c>
      <c r="BV721" s="1"/>
      <c r="BW721" s="1"/>
    </row>
    <row r="722" ht="12.0" customHeight="1">
      <c r="A722" s="39"/>
      <c r="B722" s="39"/>
      <c r="C722" s="3" t="s">
        <v>727</v>
      </c>
      <c r="D722" s="3">
        <v>1039.0</v>
      </c>
      <c r="E722" s="24">
        <v>26.0</v>
      </c>
      <c r="F722" s="25">
        <v>11.0</v>
      </c>
      <c r="G722" s="24">
        <v>250.0</v>
      </c>
      <c r="H722" s="25">
        <v>64.0</v>
      </c>
      <c r="I722" s="26">
        <f t="shared" si="2"/>
        <v>0.7027027027</v>
      </c>
      <c r="J722" s="27">
        <f t="shared" si="3"/>
        <v>0.7961783439</v>
      </c>
      <c r="K722" s="28">
        <f t="shared" si="4"/>
        <v>0.7863247863</v>
      </c>
      <c r="L722" s="29">
        <f t="shared" si="5"/>
        <v>0.2564102564</v>
      </c>
      <c r="M722" s="10">
        <f t="shared" si="6"/>
        <v>8.486486486</v>
      </c>
      <c r="N722" s="30">
        <f t="shared" si="7"/>
        <v>0.7812822698</v>
      </c>
      <c r="O722" s="31">
        <f t="shared" si="8"/>
        <v>0.005042516565</v>
      </c>
      <c r="P722" s="32">
        <f t="shared" si="9"/>
        <v>0.802226879</v>
      </c>
      <c r="Q722" s="33">
        <f t="shared" si="10"/>
        <v>-0.006048535075</v>
      </c>
      <c r="R722" s="1"/>
      <c r="S722" s="16">
        <v>0.8022268761304799</v>
      </c>
      <c r="T722" s="16">
        <v>0.7961783439490446</v>
      </c>
      <c r="U722" s="16">
        <v>0.005474685251931177</v>
      </c>
      <c r="V722" s="16">
        <v>0.006154224560280475</v>
      </c>
      <c r="W722" s="1"/>
      <c r="X722" s="1"/>
      <c r="Y722" s="19"/>
      <c r="Z722" s="19"/>
      <c r="AA722" s="19"/>
      <c r="AB722" s="1"/>
      <c r="AC722" s="21" t="s">
        <v>793</v>
      </c>
      <c r="AD722" s="21">
        <v>835.0</v>
      </c>
      <c r="AE722" s="21">
        <v>42.0</v>
      </c>
      <c r="AF722" s="26">
        <v>0.857142857142857</v>
      </c>
      <c r="AG722" s="27">
        <v>0.78125</v>
      </c>
      <c r="AH722" s="36">
        <v>0.804347826086956</v>
      </c>
      <c r="AI722" s="1"/>
      <c r="AJ722" s="1"/>
      <c r="AK722" s="1"/>
      <c r="AL722" s="1"/>
      <c r="AM722" s="1"/>
      <c r="AN722" s="1"/>
      <c r="AO722" s="1">
        <v>37.0</v>
      </c>
      <c r="AP722" s="16">
        <v>0.7501</v>
      </c>
      <c r="AQ722" s="1">
        <v>0.877851549</v>
      </c>
      <c r="AR722" s="1">
        <v>0.0896238982</v>
      </c>
      <c r="AS722" s="1"/>
      <c r="AT722" s="26">
        <v>0.863013698630137</v>
      </c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21" t="s">
        <v>793</v>
      </c>
      <c r="BF722" s="21">
        <v>835.0</v>
      </c>
      <c r="BG722" s="21">
        <v>42.0</v>
      </c>
      <c r="BH722" s="26">
        <v>0.857142857142857</v>
      </c>
      <c r="BI722" s="27">
        <v>0.78125</v>
      </c>
      <c r="BJ722" s="30">
        <f t="shared" si="11"/>
        <v>0.796828073</v>
      </c>
      <c r="BK722" s="36">
        <v>0.804347826086956</v>
      </c>
      <c r="BL722" s="31">
        <f t="shared" si="12"/>
        <v>0.007519753052</v>
      </c>
      <c r="BM722" s="1"/>
      <c r="BN722" s="31">
        <v>0.00547468525193107</v>
      </c>
      <c r="BO722" s="1"/>
      <c r="BP722" s="1"/>
      <c r="BQ722" s="1">
        <f t="shared" si="15"/>
        <v>721</v>
      </c>
      <c r="BR722" s="1">
        <f t="shared" si="13"/>
        <v>0.889025894</v>
      </c>
      <c r="BS722" s="1">
        <v>0.8288288288288288</v>
      </c>
      <c r="BT722" s="1">
        <v>0.9094247246022031</v>
      </c>
      <c r="BU722" s="1">
        <v>0.8922040423484119</v>
      </c>
      <c r="BV722" s="1"/>
      <c r="BW722" s="1"/>
    </row>
    <row r="723" ht="12.0" customHeight="1">
      <c r="A723" s="39"/>
      <c r="B723" s="39"/>
      <c r="C723" s="3" t="s">
        <v>532</v>
      </c>
      <c r="D723" s="3">
        <v>1040.0</v>
      </c>
      <c r="E723" s="24">
        <v>121.0</v>
      </c>
      <c r="F723" s="25">
        <v>88.0</v>
      </c>
      <c r="G723" s="24">
        <v>1114.0</v>
      </c>
      <c r="H723" s="25">
        <v>659.0</v>
      </c>
      <c r="I723" s="26">
        <f t="shared" si="2"/>
        <v>0.5789473684</v>
      </c>
      <c r="J723" s="27">
        <f t="shared" si="3"/>
        <v>0.6283135928</v>
      </c>
      <c r="K723" s="28">
        <f t="shared" si="4"/>
        <v>0.6231079717</v>
      </c>
      <c r="L723" s="29">
        <f t="shared" si="5"/>
        <v>0.3935418769</v>
      </c>
      <c r="M723" s="10">
        <f t="shared" si="6"/>
        <v>8.483253589</v>
      </c>
      <c r="N723" s="30">
        <f t="shared" si="7"/>
        <v>0.621499964</v>
      </c>
      <c r="O723" s="31">
        <f t="shared" si="8"/>
        <v>0.001608007778</v>
      </c>
      <c r="P723" s="32">
        <f t="shared" si="9"/>
        <v>0.6301884178</v>
      </c>
      <c r="Q723" s="33">
        <f t="shared" si="10"/>
        <v>-0.001874824975</v>
      </c>
      <c r="R723" s="1"/>
      <c r="S723" s="16">
        <v>0.6301884158464306</v>
      </c>
      <c r="T723" s="16">
        <v>0.6283135927805978</v>
      </c>
      <c r="U723" s="16">
        <v>0.005627578995334059</v>
      </c>
      <c r="V723" s="16">
        <v>0.006174100375870628</v>
      </c>
      <c r="W723" s="1"/>
      <c r="X723" s="1"/>
      <c r="Y723" s="19"/>
      <c r="Z723" s="19"/>
      <c r="AA723" s="19"/>
      <c r="AB723" s="1"/>
      <c r="AC723" s="21" t="s">
        <v>801</v>
      </c>
      <c r="AD723" s="21">
        <v>857.0</v>
      </c>
      <c r="AE723" s="21">
        <v>42.0</v>
      </c>
      <c r="AF723" s="26">
        <v>0.857142857142857</v>
      </c>
      <c r="AG723" s="27">
        <v>0.816091954022988</v>
      </c>
      <c r="AH723" s="36">
        <v>0.826086956521739</v>
      </c>
      <c r="AI723" s="1"/>
      <c r="AJ723" s="1"/>
      <c r="AK723" s="1"/>
      <c r="AL723" s="1"/>
      <c r="AM723" s="1"/>
      <c r="AN723" s="1"/>
      <c r="AO723" s="1">
        <v>38.0</v>
      </c>
      <c r="AP723" s="16">
        <v>0.7685</v>
      </c>
      <c r="AQ723" s="1">
        <v>0.827789305353</v>
      </c>
      <c r="AR723" s="1">
        <v>0.13156368</v>
      </c>
      <c r="AS723" s="1"/>
      <c r="AT723" s="26">
        <v>0.865546218487395</v>
      </c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21" t="s">
        <v>801</v>
      </c>
      <c r="BF723" s="21">
        <v>857.0</v>
      </c>
      <c r="BG723" s="21">
        <v>42.0</v>
      </c>
      <c r="BH723" s="26">
        <v>0.857142857142857</v>
      </c>
      <c r="BI723" s="27">
        <v>0.816091954022988</v>
      </c>
      <c r="BJ723" s="30">
        <f t="shared" si="11"/>
        <v>0.8248310492</v>
      </c>
      <c r="BK723" s="36">
        <v>0.826086956521739</v>
      </c>
      <c r="BL723" s="31">
        <f t="shared" si="12"/>
        <v>0.001255907296</v>
      </c>
      <c r="BM723" s="1"/>
      <c r="BN723" s="31">
        <v>0.00562757899533395</v>
      </c>
      <c r="BO723" s="1"/>
      <c r="BP723" s="1"/>
      <c r="BQ723" s="1">
        <f t="shared" si="15"/>
        <v>722</v>
      </c>
      <c r="BR723" s="1">
        <f t="shared" si="13"/>
        <v>0.8902589396</v>
      </c>
      <c r="BS723" s="1">
        <v>0.7857142857142857</v>
      </c>
      <c r="BT723" s="1">
        <v>0.9003489724699496</v>
      </c>
      <c r="BU723" s="1">
        <v>0.8922522522522522</v>
      </c>
      <c r="BV723" s="1"/>
      <c r="BW723" s="1"/>
    </row>
    <row r="724" ht="12.0" customHeight="1">
      <c r="A724" s="39"/>
      <c r="B724" s="39"/>
      <c r="C724" s="3" t="s">
        <v>457</v>
      </c>
      <c r="D724" s="3">
        <v>1041.0</v>
      </c>
      <c r="E724" s="24">
        <v>15.0</v>
      </c>
      <c r="F724" s="25">
        <v>13.0</v>
      </c>
      <c r="G724" s="24">
        <v>248.0</v>
      </c>
      <c r="H724" s="25">
        <v>125.0</v>
      </c>
      <c r="I724" s="26">
        <f t="shared" si="2"/>
        <v>0.5357142857</v>
      </c>
      <c r="J724" s="27">
        <f t="shared" si="3"/>
        <v>0.6648793566</v>
      </c>
      <c r="K724" s="28">
        <f t="shared" si="4"/>
        <v>0.6558603491</v>
      </c>
      <c r="L724" s="29">
        <f t="shared" si="5"/>
        <v>0.349127182</v>
      </c>
      <c r="M724" s="10">
        <f t="shared" si="6"/>
        <v>13.32142857</v>
      </c>
      <c r="N724" s="30">
        <f t="shared" si="7"/>
        <v>0.6475519511</v>
      </c>
      <c r="O724" s="31">
        <f t="shared" si="8"/>
        <v>0.008308398043</v>
      </c>
      <c r="P724" s="32">
        <f t="shared" si="9"/>
        <v>0.6744725584</v>
      </c>
      <c r="Q724" s="33">
        <f t="shared" si="10"/>
        <v>-0.009593201864</v>
      </c>
      <c r="R724" s="1"/>
      <c r="S724" s="16">
        <v>0.6744725568133558</v>
      </c>
      <c r="T724" s="16">
        <v>0.6648793565683646</v>
      </c>
      <c r="U724" s="16">
        <v>0.005635146871635133</v>
      </c>
      <c r="V724" s="16">
        <v>0.006238785094720534</v>
      </c>
      <c r="W724" s="1"/>
      <c r="X724" s="1"/>
      <c r="Y724" s="19"/>
      <c r="Z724" s="19"/>
      <c r="AA724" s="19"/>
      <c r="AB724" s="1"/>
      <c r="AC724" s="21" t="s">
        <v>788</v>
      </c>
      <c r="AD724" s="21">
        <v>831.0</v>
      </c>
      <c r="AE724" s="21">
        <v>42.0</v>
      </c>
      <c r="AF724" s="26">
        <v>0.857142857142857</v>
      </c>
      <c r="AG724" s="27">
        <v>0.863636363636364</v>
      </c>
      <c r="AH724" s="36">
        <v>0.863157894736842</v>
      </c>
      <c r="AI724" s="1"/>
      <c r="AJ724" s="1"/>
      <c r="AK724" s="1"/>
      <c r="AL724" s="1"/>
      <c r="AM724" s="1"/>
      <c r="AN724" s="1"/>
      <c r="AO724" s="1">
        <v>39.0</v>
      </c>
      <c r="AP724" s="16">
        <v>0.787</v>
      </c>
      <c r="AQ724" s="1">
        <v>0.835688963842473</v>
      </c>
      <c r="AR724" s="1">
        <v>0.128967905</v>
      </c>
      <c r="AS724" s="1"/>
      <c r="AT724" s="26">
        <v>0.866666666666667</v>
      </c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21" t="s">
        <v>788</v>
      </c>
      <c r="BF724" s="21">
        <v>831.0</v>
      </c>
      <c r="BG724" s="21">
        <v>42.0</v>
      </c>
      <c r="BH724" s="26">
        <v>0.857142857142857</v>
      </c>
      <c r="BI724" s="27">
        <v>0.863636363636364</v>
      </c>
      <c r="BJ724" s="30">
        <f t="shared" si="11"/>
        <v>0.8630431704</v>
      </c>
      <c r="BK724" s="36">
        <v>0.863157894736842</v>
      </c>
      <c r="BL724" s="31">
        <f t="shared" si="12"/>
        <v>0.0001147242992</v>
      </c>
      <c r="BM724" s="1"/>
      <c r="BN724" s="31">
        <v>0.00563514687163519</v>
      </c>
      <c r="BO724" s="1"/>
      <c r="BP724" s="1"/>
      <c r="BQ724" s="1">
        <f t="shared" si="15"/>
        <v>723</v>
      </c>
      <c r="BR724" s="1">
        <f t="shared" si="13"/>
        <v>0.8914919852</v>
      </c>
      <c r="BS724" s="1">
        <v>0.7555555555555555</v>
      </c>
      <c r="BT724" s="1">
        <v>0.9047318611987382</v>
      </c>
      <c r="BU724" s="1">
        <v>0.8930232558139535</v>
      </c>
      <c r="BV724" s="1"/>
      <c r="BW724" s="1"/>
    </row>
    <row r="725" ht="12.0" customHeight="1">
      <c r="A725" s="39"/>
      <c r="B725" s="39"/>
      <c r="C725" s="3" t="s">
        <v>655</v>
      </c>
      <c r="D725" s="3">
        <v>1042.0</v>
      </c>
      <c r="E725" s="24">
        <v>91.0</v>
      </c>
      <c r="F725" s="25">
        <v>48.0</v>
      </c>
      <c r="G725" s="24">
        <v>417.0</v>
      </c>
      <c r="H725" s="25">
        <v>197.0</v>
      </c>
      <c r="I725" s="26">
        <f t="shared" si="2"/>
        <v>0.654676259</v>
      </c>
      <c r="J725" s="27">
        <f t="shared" si="3"/>
        <v>0.6791530945</v>
      </c>
      <c r="K725" s="28">
        <f t="shared" si="4"/>
        <v>0.6746347942</v>
      </c>
      <c r="L725" s="29">
        <f t="shared" si="5"/>
        <v>0.3824701195</v>
      </c>
      <c r="M725" s="10">
        <f t="shared" si="6"/>
        <v>4.417266187</v>
      </c>
      <c r="N725" s="30">
        <f t="shared" si="7"/>
        <v>0.675834643</v>
      </c>
      <c r="O725" s="31">
        <f t="shared" si="8"/>
        <v>-0.001199848853</v>
      </c>
      <c r="P725" s="32">
        <f t="shared" si="9"/>
        <v>0.6777297741</v>
      </c>
      <c r="Q725" s="33">
        <f t="shared" si="10"/>
        <v>0.001423320394</v>
      </c>
      <c r="R725" s="1"/>
      <c r="S725" s="16">
        <v>0.6777297715846778</v>
      </c>
      <c r="T725" s="16">
        <v>0.6791530944625407</v>
      </c>
      <c r="U725" s="16">
        <v>0.005744536843839243</v>
      </c>
      <c r="V725" s="16">
        <v>0.006246585358405832</v>
      </c>
      <c r="W725" s="1"/>
      <c r="X725" s="1"/>
      <c r="Y725" s="19"/>
      <c r="Z725" s="19"/>
      <c r="AA725" s="19"/>
      <c r="AB725" s="1"/>
      <c r="AC725" s="21" t="s">
        <v>766</v>
      </c>
      <c r="AD725" s="21">
        <v>807.0</v>
      </c>
      <c r="AE725" s="21">
        <v>43.0</v>
      </c>
      <c r="AF725" s="26">
        <v>0.86046511627907</v>
      </c>
      <c r="AG725" s="27">
        <v>0.889008620689655</v>
      </c>
      <c r="AH725" s="36">
        <v>0.885525070955535</v>
      </c>
      <c r="AI725" s="1"/>
      <c r="AJ725" s="1"/>
      <c r="AK725" s="1"/>
      <c r="AL725" s="1"/>
      <c r="AM725" s="1"/>
      <c r="AN725" s="1"/>
      <c r="AO725" s="1">
        <v>40.0</v>
      </c>
      <c r="AP725" s="16">
        <v>0.8079</v>
      </c>
      <c r="AQ725" s="1">
        <v>0.84828292</v>
      </c>
      <c r="AR725" s="1">
        <v>0.1221544</v>
      </c>
      <c r="AS725" s="26">
        <v>0.880597014925373</v>
      </c>
      <c r="AT725" s="26">
        <v>0.868055555555556</v>
      </c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21" t="s">
        <v>766</v>
      </c>
      <c r="BF725" s="21">
        <v>807.0</v>
      </c>
      <c r="BG725" s="21">
        <v>43.0</v>
      </c>
      <c r="BH725" s="26">
        <v>0.86046511627907</v>
      </c>
      <c r="BI725" s="27">
        <v>0.889008620689655</v>
      </c>
      <c r="BJ725" s="30">
        <f t="shared" si="11"/>
        <v>0.8840632619</v>
      </c>
      <c r="BK725" s="36">
        <v>0.885525070955535</v>
      </c>
      <c r="BL725" s="31">
        <f t="shared" si="12"/>
        <v>0.001461809025</v>
      </c>
      <c r="BM725" s="1"/>
      <c r="BN725" s="31">
        <v>0.00574453684383913</v>
      </c>
      <c r="BO725" s="1"/>
      <c r="BP725" s="1"/>
      <c r="BQ725" s="1">
        <f t="shared" si="15"/>
        <v>724</v>
      </c>
      <c r="BR725" s="1">
        <f t="shared" si="13"/>
        <v>0.8927250308</v>
      </c>
      <c r="BS725" s="1">
        <v>0.8947368421052632</v>
      </c>
      <c r="BT725" s="1">
        <v>0.8936170212765957</v>
      </c>
      <c r="BU725" s="1">
        <v>0.8938547486033519</v>
      </c>
      <c r="BV725" s="1"/>
      <c r="BW725" s="1"/>
    </row>
    <row r="726" ht="12.0" customHeight="1">
      <c r="A726" s="39"/>
      <c r="B726" s="39"/>
      <c r="C726" s="3" t="s">
        <v>666</v>
      </c>
      <c r="D726" s="3">
        <v>1043.0</v>
      </c>
      <c r="E726" s="24">
        <v>147.0</v>
      </c>
      <c r="F726" s="25">
        <v>75.0</v>
      </c>
      <c r="G726" s="24">
        <v>383.0</v>
      </c>
      <c r="H726" s="25">
        <v>220.0</v>
      </c>
      <c r="I726" s="26">
        <f t="shared" si="2"/>
        <v>0.6621621622</v>
      </c>
      <c r="J726" s="27">
        <f t="shared" si="3"/>
        <v>0.6351575456</v>
      </c>
      <c r="K726" s="28">
        <f t="shared" si="4"/>
        <v>0.6424242424</v>
      </c>
      <c r="L726" s="29">
        <f t="shared" si="5"/>
        <v>0.4448484848</v>
      </c>
      <c r="M726" s="10">
        <f t="shared" si="6"/>
        <v>2.716216216</v>
      </c>
      <c r="N726" s="30">
        <f t="shared" si="7"/>
        <v>0.6399846638</v>
      </c>
      <c r="O726" s="31">
        <f t="shared" si="8"/>
        <v>0.002439578576</v>
      </c>
      <c r="P726" s="32">
        <f t="shared" si="9"/>
        <v>0.6380564892</v>
      </c>
      <c r="Q726" s="33">
        <f t="shared" si="10"/>
        <v>-0.002898943614</v>
      </c>
      <c r="R726" s="1"/>
      <c r="S726" s="16">
        <v>0.6380564866745172</v>
      </c>
      <c r="T726" s="16">
        <v>0.6351575456053068</v>
      </c>
      <c r="U726" s="16">
        <v>0.00576334415897195</v>
      </c>
      <c r="V726" s="16">
        <v>0.006341139063627099</v>
      </c>
      <c r="W726" s="1"/>
      <c r="X726" s="1"/>
      <c r="Y726" s="19"/>
      <c r="Z726" s="19"/>
      <c r="AA726" s="19"/>
      <c r="AB726" s="1"/>
      <c r="AC726" s="21" t="s">
        <v>778</v>
      </c>
      <c r="AD726" s="21">
        <v>820.0</v>
      </c>
      <c r="AE726" s="21">
        <v>43.0</v>
      </c>
      <c r="AF726" s="26">
        <v>0.861111111111111</v>
      </c>
      <c r="AG726" s="27">
        <v>0.941080196399345</v>
      </c>
      <c r="AH726" s="36">
        <v>0.932650073206442</v>
      </c>
      <c r="AI726" s="1"/>
      <c r="AJ726" s="1"/>
      <c r="AK726" s="1"/>
      <c r="AL726" s="1"/>
      <c r="AM726" s="1"/>
      <c r="AN726" s="1"/>
      <c r="AO726" s="1">
        <v>41.0</v>
      </c>
      <c r="AP726" s="16">
        <v>0.8308</v>
      </c>
      <c r="AQ726" s="1">
        <v>0.69996009173</v>
      </c>
      <c r="AR726" s="1">
        <v>0.2532665821</v>
      </c>
      <c r="AS726" s="26">
        <v>0.882352941176471</v>
      </c>
      <c r="AT726" s="26">
        <v>0.868421052631579</v>
      </c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21" t="s">
        <v>778</v>
      </c>
      <c r="BF726" s="21">
        <v>820.0</v>
      </c>
      <c r="BG726" s="21">
        <v>43.0</v>
      </c>
      <c r="BH726" s="26">
        <v>0.861111111111111</v>
      </c>
      <c r="BI726" s="27">
        <v>0.941080196399345</v>
      </c>
      <c r="BJ726" s="30">
        <f t="shared" si="11"/>
        <v>0.9259964308</v>
      </c>
      <c r="BK726" s="36">
        <v>0.932650073206442</v>
      </c>
      <c r="BL726" s="31">
        <f t="shared" si="12"/>
        <v>0.006653642373</v>
      </c>
      <c r="BM726" s="1"/>
      <c r="BN726" s="31">
        <v>0.00576334415897195</v>
      </c>
      <c r="BO726" s="1"/>
      <c r="BP726" s="1"/>
      <c r="BQ726" s="1">
        <f t="shared" si="15"/>
        <v>725</v>
      </c>
      <c r="BR726" s="1">
        <f t="shared" si="13"/>
        <v>0.8939580764</v>
      </c>
      <c r="BS726" s="1">
        <v>0.8620689655172413</v>
      </c>
      <c r="BT726" s="1">
        <v>0.9097222222222222</v>
      </c>
      <c r="BU726" s="1">
        <v>0.8960396039603961</v>
      </c>
      <c r="BV726" s="1"/>
      <c r="BW726" s="1"/>
    </row>
    <row r="727" ht="12.0" customHeight="1">
      <c r="A727" s="39"/>
      <c r="B727" s="39"/>
      <c r="C727" s="3" t="s">
        <v>633</v>
      </c>
      <c r="D727" s="3">
        <v>1047.0</v>
      </c>
      <c r="E727" s="24">
        <v>20.0</v>
      </c>
      <c r="F727" s="25">
        <v>11.0</v>
      </c>
      <c r="G727" s="24">
        <v>285.0</v>
      </c>
      <c r="H727" s="25">
        <v>190.0</v>
      </c>
      <c r="I727" s="26">
        <f t="shared" si="2"/>
        <v>0.6451612903</v>
      </c>
      <c r="J727" s="27">
        <f t="shared" si="3"/>
        <v>0.6</v>
      </c>
      <c r="K727" s="28">
        <f t="shared" si="4"/>
        <v>0.6027667984</v>
      </c>
      <c r="L727" s="29">
        <f t="shared" si="5"/>
        <v>0.4150197628</v>
      </c>
      <c r="M727" s="10">
        <f t="shared" si="6"/>
        <v>15.32258065</v>
      </c>
      <c r="N727" s="30">
        <f t="shared" si="7"/>
        <v>0.6075001874</v>
      </c>
      <c r="O727" s="31">
        <f t="shared" si="8"/>
        <v>-0.004733389022</v>
      </c>
      <c r="P727" s="32">
        <f t="shared" si="9"/>
        <v>0.5943972868</v>
      </c>
      <c r="Q727" s="33">
        <f t="shared" si="10"/>
        <v>0.005602713237</v>
      </c>
      <c r="R727" s="1"/>
      <c r="S727" s="16">
        <v>0.5943972843568017</v>
      </c>
      <c r="T727" s="16">
        <v>0.6</v>
      </c>
      <c r="U727" s="16">
        <v>0.005771437395160173</v>
      </c>
      <c r="V727" s="16">
        <v>0.006418965455133097</v>
      </c>
      <c r="W727" s="1"/>
      <c r="X727" s="1"/>
      <c r="Y727" s="19"/>
      <c r="Z727" s="19"/>
      <c r="AA727" s="19"/>
      <c r="AB727" s="1"/>
      <c r="AC727" s="21" t="s">
        <v>606</v>
      </c>
      <c r="AD727" s="21">
        <v>589.0</v>
      </c>
      <c r="AE727" s="21">
        <v>43.0</v>
      </c>
      <c r="AF727" s="26">
        <v>0.861313868613139</v>
      </c>
      <c r="AG727" s="27">
        <v>0.950236966824645</v>
      </c>
      <c r="AH727" s="36">
        <v>0.928443649373882</v>
      </c>
      <c r="AI727" s="1"/>
      <c r="AJ727" s="1"/>
      <c r="AK727" s="1"/>
      <c r="AL727" s="1"/>
      <c r="AM727" s="1"/>
      <c r="AN727" s="1"/>
      <c r="AO727" s="1">
        <v>42.0</v>
      </c>
      <c r="AP727" s="16">
        <v>0.849</v>
      </c>
      <c r="AQ727" s="1">
        <v>0.8088844178</v>
      </c>
      <c r="AR727" s="1">
        <v>0.1646086</v>
      </c>
      <c r="AS727" s="26">
        <v>0.882352941176471</v>
      </c>
      <c r="AT727" s="26">
        <v>0.868794326241135</v>
      </c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21" t="s">
        <v>606</v>
      </c>
      <c r="BF727" s="21">
        <v>589.0</v>
      </c>
      <c r="BG727" s="21">
        <v>43.0</v>
      </c>
      <c r="BH727" s="26">
        <v>0.861313868613139</v>
      </c>
      <c r="BI727" s="27">
        <v>0.950236966824645</v>
      </c>
      <c r="BJ727" s="30">
        <f t="shared" si="11"/>
        <v>0.9333849077</v>
      </c>
      <c r="BK727" s="36">
        <v>0.928443649373882</v>
      </c>
      <c r="BL727" s="31">
        <f t="shared" si="12"/>
        <v>-0.004941258344</v>
      </c>
      <c r="BM727" s="1"/>
      <c r="BN727" s="31">
        <v>0.00577143739516023</v>
      </c>
      <c r="BO727" s="1"/>
      <c r="BP727" s="1"/>
      <c r="BQ727" s="1">
        <f t="shared" si="15"/>
        <v>726</v>
      </c>
      <c r="BR727" s="1">
        <f t="shared" si="13"/>
        <v>0.8951911221</v>
      </c>
      <c r="BS727" s="1">
        <v>0.7540983606557377</v>
      </c>
      <c r="BT727" s="1">
        <v>0.9283276450511946</v>
      </c>
      <c r="BU727" s="1">
        <v>0.8983050847457628</v>
      </c>
      <c r="BV727" s="1"/>
      <c r="BW727" s="1"/>
    </row>
    <row r="728" ht="12.0" customHeight="1">
      <c r="A728" s="39"/>
      <c r="B728" s="39"/>
      <c r="C728" s="3" t="s">
        <v>846</v>
      </c>
      <c r="D728" s="3">
        <v>1048.0</v>
      </c>
      <c r="E728" s="24">
        <v>31.0</v>
      </c>
      <c r="F728" s="25">
        <v>6.0</v>
      </c>
      <c r="G728" s="24">
        <v>90.0</v>
      </c>
      <c r="H728" s="25">
        <v>19.0</v>
      </c>
      <c r="I728" s="26">
        <f t="shared" si="2"/>
        <v>0.8378378378</v>
      </c>
      <c r="J728" s="27">
        <f t="shared" si="3"/>
        <v>0.8256880734</v>
      </c>
      <c r="K728" s="28">
        <f t="shared" si="4"/>
        <v>0.8287671233</v>
      </c>
      <c r="L728" s="29">
        <f t="shared" si="5"/>
        <v>0.3424657534</v>
      </c>
      <c r="M728" s="10">
        <f t="shared" si="6"/>
        <v>2.945945946</v>
      </c>
      <c r="N728" s="30">
        <f t="shared" si="7"/>
        <v>0.8287364579</v>
      </c>
      <c r="O728" s="31">
        <f t="shared" si="8"/>
        <v>0.00003066536919</v>
      </c>
      <c r="P728" s="32">
        <f t="shared" si="9"/>
        <v>0.825726051</v>
      </c>
      <c r="Q728" s="33">
        <f t="shared" si="10"/>
        <v>-0.00003797759607</v>
      </c>
      <c r="R728" s="1"/>
      <c r="S728" s="16">
        <v>0.8257260467442532</v>
      </c>
      <c r="T728" s="16">
        <v>0.8256880733944955</v>
      </c>
      <c r="U728" s="16">
        <v>0.0057724761190178775</v>
      </c>
      <c r="V728" s="16">
        <v>0.006462456187915744</v>
      </c>
      <c r="W728" s="1"/>
      <c r="X728" s="1"/>
      <c r="Y728" s="19"/>
      <c r="Z728" s="19"/>
      <c r="AA728" s="19"/>
      <c r="AB728" s="1"/>
      <c r="AC728" s="21" t="s">
        <v>303</v>
      </c>
      <c r="AD728" s="21">
        <v>183.0</v>
      </c>
      <c r="AE728" s="21">
        <v>43.0</v>
      </c>
      <c r="AF728" s="26">
        <v>0.862068965517241</v>
      </c>
      <c r="AG728" s="27">
        <v>0.839378238341969</v>
      </c>
      <c r="AH728" s="36">
        <v>0.842342342342342</v>
      </c>
      <c r="AI728" s="1"/>
      <c r="AJ728" s="1"/>
      <c r="AK728" s="1"/>
      <c r="AL728" s="1"/>
      <c r="AM728" s="1"/>
      <c r="AN728" s="1"/>
      <c r="AO728" s="1">
        <v>43.0</v>
      </c>
      <c r="AP728" s="16">
        <v>0.8693</v>
      </c>
      <c r="AQ728" s="1">
        <v>0.899572544472</v>
      </c>
      <c r="AR728" s="1">
        <v>0.08437207891196</v>
      </c>
      <c r="AS728" s="26">
        <v>0.884057971014493</v>
      </c>
      <c r="AT728" s="26">
        <v>0.872340425531915</v>
      </c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21" t="s">
        <v>303</v>
      </c>
      <c r="BF728" s="21">
        <v>183.0</v>
      </c>
      <c r="BG728" s="21">
        <v>43.0</v>
      </c>
      <c r="BH728" s="26">
        <v>0.862068965517241</v>
      </c>
      <c r="BI728" s="27">
        <v>0.839378238341969</v>
      </c>
      <c r="BJ728" s="30">
        <f t="shared" si="11"/>
        <v>0.8445266768</v>
      </c>
      <c r="BK728" s="36">
        <v>0.842342342342342</v>
      </c>
      <c r="BL728" s="31">
        <f t="shared" si="12"/>
        <v>-0.002184334446</v>
      </c>
      <c r="BM728" s="1"/>
      <c r="BN728" s="31">
        <v>0.00577247611901777</v>
      </c>
      <c r="BO728" s="1"/>
      <c r="BP728" s="1"/>
      <c r="BQ728" s="1">
        <f t="shared" si="15"/>
        <v>727</v>
      </c>
      <c r="BR728" s="1">
        <f t="shared" si="13"/>
        <v>0.8964241677</v>
      </c>
      <c r="BS728" s="1">
        <v>0.6666666666666666</v>
      </c>
      <c r="BT728" s="1">
        <v>0.9183098591549296</v>
      </c>
      <c r="BU728" s="1">
        <v>0.8987012987012987</v>
      </c>
      <c r="BV728" s="1"/>
      <c r="BW728" s="1"/>
    </row>
    <row r="729" ht="12.0" customHeight="1">
      <c r="A729" s="39"/>
      <c r="B729" s="39"/>
      <c r="C729" s="3" t="s">
        <v>365</v>
      </c>
      <c r="D729" s="3">
        <v>1049.0</v>
      </c>
      <c r="E729" s="24">
        <v>34.0</v>
      </c>
      <c r="F729" s="25">
        <v>40.0</v>
      </c>
      <c r="G729" s="24">
        <v>110.0</v>
      </c>
      <c r="H729" s="25">
        <v>133.0</v>
      </c>
      <c r="I729" s="26">
        <f t="shared" si="2"/>
        <v>0.4594594595</v>
      </c>
      <c r="J729" s="27">
        <f t="shared" si="3"/>
        <v>0.4526748971</v>
      </c>
      <c r="K729" s="28">
        <f t="shared" si="4"/>
        <v>0.4542586751</v>
      </c>
      <c r="L729" s="29">
        <f t="shared" si="5"/>
        <v>0.5268138801</v>
      </c>
      <c r="M729" s="10">
        <f t="shared" si="6"/>
        <v>3.283783784</v>
      </c>
      <c r="N729" s="30">
        <f t="shared" si="7"/>
        <v>0.4529206677</v>
      </c>
      <c r="O729" s="31">
        <f t="shared" si="8"/>
        <v>0.001338007379</v>
      </c>
      <c r="P729" s="32">
        <f t="shared" si="9"/>
        <v>0.4541938672</v>
      </c>
      <c r="Q729" s="33">
        <f t="shared" si="10"/>
        <v>-0.001518970085</v>
      </c>
      <c r="R729" s="1"/>
      <c r="S729" s="16">
        <v>0.45419386603394785</v>
      </c>
      <c r="T729" s="16">
        <v>0.45267489711934156</v>
      </c>
      <c r="U729" s="16">
        <v>0.005826103303206431</v>
      </c>
      <c r="V729" s="16">
        <v>0.006596824100353504</v>
      </c>
      <c r="W729" s="1"/>
      <c r="X729" s="1"/>
      <c r="Y729" s="19"/>
      <c r="Z729" s="19"/>
      <c r="AA729" s="19"/>
      <c r="AB729" s="1"/>
      <c r="AC729" s="21" t="s">
        <v>827</v>
      </c>
      <c r="AD729" s="21">
        <v>909.0</v>
      </c>
      <c r="AE729" s="21">
        <v>43.0</v>
      </c>
      <c r="AF729" s="26">
        <v>0.862068965517241</v>
      </c>
      <c r="AG729" s="27">
        <v>0.909722222222222</v>
      </c>
      <c r="AH729" s="36">
        <v>0.896039603960396</v>
      </c>
      <c r="AI729" s="1"/>
      <c r="AJ729" s="1"/>
      <c r="AK729" s="1"/>
      <c r="AL729" s="1"/>
      <c r="AM729" s="1"/>
      <c r="AN729" s="1"/>
      <c r="AO729" s="1">
        <v>44.0</v>
      </c>
      <c r="AP729" s="16">
        <v>0.8885</v>
      </c>
      <c r="AQ729" s="1">
        <v>0.840860891092185</v>
      </c>
      <c r="AR729" s="1">
        <v>0.1408800948</v>
      </c>
      <c r="AS729" s="26">
        <v>0.884146341463415</v>
      </c>
      <c r="AT729" s="26">
        <v>0.874251497005988</v>
      </c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21" t="s">
        <v>827</v>
      </c>
      <c r="BF729" s="21">
        <v>909.0</v>
      </c>
      <c r="BG729" s="21">
        <v>43.0</v>
      </c>
      <c r="BH729" s="26">
        <v>0.862068965517241</v>
      </c>
      <c r="BI729" s="27">
        <v>0.909722222222222</v>
      </c>
      <c r="BJ729" s="30">
        <f t="shared" si="11"/>
        <v>0.9009959163</v>
      </c>
      <c r="BK729" s="36">
        <v>0.896039603960396</v>
      </c>
      <c r="BL729" s="31">
        <f t="shared" si="12"/>
        <v>-0.004956312302</v>
      </c>
      <c r="BM729" s="1"/>
      <c r="BN729" s="31">
        <v>0.00582610330320643</v>
      </c>
      <c r="BO729" s="1"/>
      <c r="BP729" s="1"/>
      <c r="BQ729" s="1">
        <f t="shared" si="15"/>
        <v>728</v>
      </c>
      <c r="BR729" s="1">
        <f t="shared" si="13"/>
        <v>0.8976572133</v>
      </c>
      <c r="BS729" s="1">
        <v>0.8532608695652174</v>
      </c>
      <c r="BT729" s="1">
        <v>0.9106296547054841</v>
      </c>
      <c r="BU729" s="1">
        <v>0.8991869918699187</v>
      </c>
      <c r="BV729" s="1"/>
      <c r="BW729" s="1"/>
    </row>
    <row r="730" ht="12.0" customHeight="1">
      <c r="A730" s="39"/>
      <c r="B730" s="39"/>
      <c r="C730" s="3" t="s">
        <v>540</v>
      </c>
      <c r="D730" s="3">
        <v>1051.0</v>
      </c>
      <c r="E730" s="24">
        <v>62.0</v>
      </c>
      <c r="F730" s="25">
        <v>43.0</v>
      </c>
      <c r="G730" s="24">
        <v>351.0</v>
      </c>
      <c r="H730" s="25">
        <v>187.0</v>
      </c>
      <c r="I730" s="26">
        <f t="shared" si="2"/>
        <v>0.5904761905</v>
      </c>
      <c r="J730" s="27">
        <f t="shared" si="3"/>
        <v>0.6524163569</v>
      </c>
      <c r="K730" s="28">
        <f t="shared" si="4"/>
        <v>0.6423017107</v>
      </c>
      <c r="L730" s="29">
        <f t="shared" si="5"/>
        <v>0.3872472784</v>
      </c>
      <c r="M730" s="10">
        <f t="shared" si="6"/>
        <v>5.123809524</v>
      </c>
      <c r="N730" s="30">
        <f t="shared" si="7"/>
        <v>0.6437312387</v>
      </c>
      <c r="O730" s="31">
        <f t="shared" si="8"/>
        <v>-0.001429527999</v>
      </c>
      <c r="P730" s="32">
        <f t="shared" si="9"/>
        <v>0.6507452692</v>
      </c>
      <c r="Q730" s="33">
        <f t="shared" si="10"/>
        <v>0.001671087705</v>
      </c>
      <c r="R730" s="1"/>
      <c r="S730" s="16">
        <v>0.6507452671811025</v>
      </c>
      <c r="T730" s="16">
        <v>0.6524163568773235</v>
      </c>
      <c r="U730" s="16">
        <v>0.005849306979640423</v>
      </c>
      <c r="V730" s="16">
        <v>0.0066390561070099885</v>
      </c>
      <c r="W730" s="1"/>
      <c r="X730" s="1"/>
      <c r="Y730" s="19"/>
      <c r="Z730" s="19"/>
      <c r="AA730" s="19"/>
      <c r="AB730" s="1"/>
      <c r="AC730" s="21" t="s">
        <v>812</v>
      </c>
      <c r="AD730" s="21">
        <v>885.0</v>
      </c>
      <c r="AE730" s="21">
        <v>43.0</v>
      </c>
      <c r="AF730" s="26">
        <v>0.862745098039216</v>
      </c>
      <c r="AG730" s="27">
        <v>0.870818915801615</v>
      </c>
      <c r="AH730" s="36">
        <v>0.869281045751634</v>
      </c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26">
        <v>0.884615384615385</v>
      </c>
      <c r="AT730" s="26">
        <v>0.875</v>
      </c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21" t="s">
        <v>812</v>
      </c>
      <c r="BF730" s="21">
        <v>885.0</v>
      </c>
      <c r="BG730" s="21">
        <v>43.0</v>
      </c>
      <c r="BH730" s="26">
        <v>0.862745098039216</v>
      </c>
      <c r="BI730" s="27">
        <v>0.870818915801615</v>
      </c>
      <c r="BJ730" s="30">
        <f t="shared" si="11"/>
        <v>0.8698970414</v>
      </c>
      <c r="BK730" s="36">
        <v>0.869281045751634</v>
      </c>
      <c r="BL730" s="31">
        <f t="shared" si="12"/>
        <v>-0.0006159956779</v>
      </c>
      <c r="BM730" s="1"/>
      <c r="BN730" s="31">
        <v>0.00584930697964048</v>
      </c>
      <c r="BO730" s="1"/>
      <c r="BP730" s="1"/>
      <c r="BQ730" s="1">
        <f t="shared" si="15"/>
        <v>729</v>
      </c>
      <c r="BR730" s="1">
        <f t="shared" si="13"/>
        <v>0.8988902589</v>
      </c>
      <c r="BS730" s="1">
        <v>0.8823529411764706</v>
      </c>
      <c r="BT730" s="1">
        <v>0.9037037037037037</v>
      </c>
      <c r="BU730" s="1">
        <v>0.8994082840236687</v>
      </c>
      <c r="BV730" s="1"/>
      <c r="BW730" s="1"/>
    </row>
    <row r="731" ht="12.0" customHeight="1">
      <c r="A731" s="39"/>
      <c r="B731" s="39"/>
      <c r="C731" s="3" t="s">
        <v>722</v>
      </c>
      <c r="D731" s="3">
        <v>1052.0</v>
      </c>
      <c r="E731" s="24">
        <v>7.0</v>
      </c>
      <c r="F731" s="25">
        <v>3.0</v>
      </c>
      <c r="G731" s="24">
        <v>28.0</v>
      </c>
      <c r="H731" s="25">
        <v>6.0</v>
      </c>
      <c r="I731" s="26">
        <f t="shared" si="2"/>
        <v>0.7</v>
      </c>
      <c r="J731" s="27">
        <f t="shared" si="3"/>
        <v>0.8235294118</v>
      </c>
      <c r="K731" s="28">
        <f t="shared" si="4"/>
        <v>0.7954545455</v>
      </c>
      <c r="L731" s="29">
        <f t="shared" si="5"/>
        <v>0.2954545455</v>
      </c>
      <c r="M731" s="10">
        <f t="shared" si="6"/>
        <v>3.4</v>
      </c>
      <c r="N731" s="30">
        <f t="shared" si="7"/>
        <v>0.8036937857</v>
      </c>
      <c r="O731" s="31">
        <f t="shared" si="8"/>
        <v>-0.0082392402</v>
      </c>
      <c r="P731" s="32">
        <f t="shared" si="9"/>
        <v>0.8136525954</v>
      </c>
      <c r="Q731" s="33">
        <f t="shared" si="10"/>
        <v>0.00987681635</v>
      </c>
      <c r="R731" s="1"/>
      <c r="S731" s="16">
        <v>0.8136525925451635</v>
      </c>
      <c r="T731" s="16">
        <v>0.8235294117647058</v>
      </c>
      <c r="U731" s="16">
        <v>0.005959430938163646</v>
      </c>
      <c r="V731" s="16">
        <v>0.0066653849146854904</v>
      </c>
      <c r="W731" s="1"/>
      <c r="X731" s="1"/>
      <c r="Y731" s="19"/>
      <c r="Z731" s="19"/>
      <c r="AA731" s="19"/>
      <c r="AB731" s="1"/>
      <c r="AC731" s="21" t="s">
        <v>277</v>
      </c>
      <c r="AD731" s="21">
        <v>159.0</v>
      </c>
      <c r="AE731" s="21">
        <v>43.0</v>
      </c>
      <c r="AF731" s="26">
        <v>0.862745098039216</v>
      </c>
      <c r="AG731" s="27">
        <v>0.885167464114833</v>
      </c>
      <c r="AH731" s="36">
        <v>0.880769230769231</v>
      </c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26">
        <v>0.886363636363636</v>
      </c>
      <c r="AT731" s="26">
        <v>0.875</v>
      </c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21" t="s">
        <v>277</v>
      </c>
      <c r="BF731" s="21">
        <v>159.0</v>
      </c>
      <c r="BG731" s="21">
        <v>43.0</v>
      </c>
      <c r="BH731" s="26">
        <v>0.862745098039216</v>
      </c>
      <c r="BI731" s="27">
        <v>0.885167464114833</v>
      </c>
      <c r="BJ731" s="30">
        <f t="shared" si="11"/>
        <v>0.8814135802</v>
      </c>
      <c r="BK731" s="36">
        <v>0.880769230769231</v>
      </c>
      <c r="BL731" s="31">
        <f t="shared" si="12"/>
        <v>-0.0006443494182</v>
      </c>
      <c r="BM731" s="1"/>
      <c r="BN731" s="31">
        <v>0.00595943093816365</v>
      </c>
      <c r="BO731" s="1"/>
      <c r="BP731" s="1"/>
      <c r="BQ731" s="1">
        <f t="shared" si="15"/>
        <v>730</v>
      </c>
      <c r="BR731" s="1">
        <f t="shared" si="13"/>
        <v>0.9001233046</v>
      </c>
      <c r="BS731" s="1">
        <v>0.9045454545454545</v>
      </c>
      <c r="BT731" s="1">
        <v>0.8987626546681665</v>
      </c>
      <c r="BU731" s="1">
        <v>0.8999098286744815</v>
      </c>
      <c r="BV731" s="1"/>
      <c r="BW731" s="1"/>
    </row>
    <row r="732" ht="12.0" customHeight="1">
      <c r="A732" s="39"/>
      <c r="B732" s="39"/>
      <c r="C732" s="3" t="s">
        <v>566</v>
      </c>
      <c r="D732" s="3">
        <v>1053.0</v>
      </c>
      <c r="E732" s="24">
        <v>51.0</v>
      </c>
      <c r="F732" s="25">
        <v>32.0</v>
      </c>
      <c r="G732" s="24">
        <v>253.0</v>
      </c>
      <c r="H732" s="25">
        <v>125.0</v>
      </c>
      <c r="I732" s="26">
        <f t="shared" si="2"/>
        <v>0.6144578313</v>
      </c>
      <c r="J732" s="27">
        <f t="shared" si="3"/>
        <v>0.6693121693</v>
      </c>
      <c r="K732" s="28">
        <f t="shared" si="4"/>
        <v>0.6594360087</v>
      </c>
      <c r="L732" s="29">
        <f t="shared" si="5"/>
        <v>0.3817787419</v>
      </c>
      <c r="M732" s="10">
        <f t="shared" si="6"/>
        <v>4.554216867</v>
      </c>
      <c r="N732" s="30">
        <f t="shared" si="7"/>
        <v>0.6615034133</v>
      </c>
      <c r="O732" s="31">
        <f t="shared" si="8"/>
        <v>-0.002067404651</v>
      </c>
      <c r="P732" s="32">
        <f t="shared" si="9"/>
        <v>0.6668822018</v>
      </c>
      <c r="Q732" s="33">
        <f t="shared" si="10"/>
        <v>0.002429967514</v>
      </c>
      <c r="R732" s="1"/>
      <c r="S732" s="16">
        <v>0.6668821996302824</v>
      </c>
      <c r="T732" s="16">
        <v>0.6693121693121693</v>
      </c>
      <c r="U732" s="16">
        <v>0.005960001447928631</v>
      </c>
      <c r="V732" s="16">
        <v>0.0066865567362771605</v>
      </c>
      <c r="W732" s="1"/>
      <c r="X732" s="1"/>
      <c r="Y732" s="19"/>
      <c r="Z732" s="19"/>
      <c r="AA732" s="19"/>
      <c r="AB732" s="1"/>
      <c r="AC732" s="21" t="s">
        <v>238</v>
      </c>
      <c r="AD732" s="21">
        <v>127.0</v>
      </c>
      <c r="AE732" s="21">
        <v>43.0</v>
      </c>
      <c r="AF732" s="26">
        <v>0.863013698630137</v>
      </c>
      <c r="AG732" s="27">
        <v>0.896428571428571</v>
      </c>
      <c r="AH732" s="36">
        <v>0.889518413597734</v>
      </c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26">
        <v>0.886792452830189</v>
      </c>
      <c r="AT732" s="26">
        <v>0.875</v>
      </c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21" t="s">
        <v>238</v>
      </c>
      <c r="BF732" s="21">
        <v>127.0</v>
      </c>
      <c r="BG732" s="21">
        <v>43.0</v>
      </c>
      <c r="BH732" s="26">
        <v>0.863013698630137</v>
      </c>
      <c r="BI732" s="27">
        <v>0.896428571428571</v>
      </c>
      <c r="BJ732" s="30">
        <f t="shared" si="11"/>
        <v>0.8905028425</v>
      </c>
      <c r="BK732" s="36">
        <v>0.889518413597734</v>
      </c>
      <c r="BL732" s="31">
        <f t="shared" si="12"/>
        <v>-0.0009844288945</v>
      </c>
      <c r="BM732" s="1"/>
      <c r="BN732" s="31">
        <v>0.00596000144792863</v>
      </c>
      <c r="BO732" s="1"/>
      <c r="BP732" s="1"/>
      <c r="BQ732" s="1">
        <f t="shared" si="15"/>
        <v>731</v>
      </c>
      <c r="BR732" s="1">
        <f t="shared" si="13"/>
        <v>0.9013563502</v>
      </c>
      <c r="BS732" s="1">
        <v>0.9259259259259259</v>
      </c>
      <c r="BT732" s="1">
        <v>0.8974358974358975</v>
      </c>
      <c r="BU732" s="1">
        <v>0.9009009009009009</v>
      </c>
      <c r="BV732" s="1"/>
      <c r="BW732" s="1"/>
    </row>
    <row r="733" ht="12.0" customHeight="1">
      <c r="A733" s="39"/>
      <c r="B733" s="39"/>
      <c r="C733" s="3" t="s">
        <v>432</v>
      </c>
      <c r="D733" s="3">
        <v>1055.0</v>
      </c>
      <c r="E733" s="24">
        <v>1.0</v>
      </c>
      <c r="F733" s="25">
        <v>1.0</v>
      </c>
      <c r="G733" s="24">
        <v>17.0</v>
      </c>
      <c r="H733" s="25">
        <v>7.0</v>
      </c>
      <c r="I733" s="26">
        <f t="shared" si="2"/>
        <v>0.5</v>
      </c>
      <c r="J733" s="27">
        <f t="shared" si="3"/>
        <v>0.7083333333</v>
      </c>
      <c r="K733" s="28">
        <f t="shared" si="4"/>
        <v>0.6923076923</v>
      </c>
      <c r="L733" s="29">
        <f t="shared" si="5"/>
        <v>0.3076923077</v>
      </c>
      <c r="M733" s="10">
        <f t="shared" si="6"/>
        <v>12</v>
      </c>
      <c r="N733" s="30">
        <f t="shared" si="7"/>
        <v>0.6816138427</v>
      </c>
      <c r="O733" s="31">
        <f t="shared" si="8"/>
        <v>0.01069384958</v>
      </c>
      <c r="P733" s="32">
        <f t="shared" si="9"/>
        <v>0.7205828747</v>
      </c>
      <c r="Q733" s="33">
        <f t="shared" si="10"/>
        <v>-0.01224954132</v>
      </c>
      <c r="R733" s="1"/>
      <c r="S733" s="16">
        <v>0.7205828732581011</v>
      </c>
      <c r="T733" s="16">
        <v>0.7083333333333334</v>
      </c>
      <c r="U733" s="16">
        <v>0.0059802729827145296</v>
      </c>
      <c r="V733" s="16">
        <v>0.00672479883014071</v>
      </c>
      <c r="W733" s="1"/>
      <c r="X733" s="1"/>
      <c r="Y733" s="19"/>
      <c r="Z733" s="19"/>
      <c r="AA733" s="19"/>
      <c r="AB733" s="1"/>
      <c r="AC733" s="21" t="s">
        <v>753</v>
      </c>
      <c r="AD733" s="21">
        <v>782.0</v>
      </c>
      <c r="AE733" s="21">
        <v>43.0</v>
      </c>
      <c r="AF733" s="26">
        <v>0.865546218487395</v>
      </c>
      <c r="AG733" s="27">
        <v>0.942988204456094</v>
      </c>
      <c r="AH733" s="36">
        <v>0.937386018237082</v>
      </c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26">
        <v>0.886792452830189</v>
      </c>
      <c r="AT733" s="26">
        <v>0.875</v>
      </c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21" t="s">
        <v>753</v>
      </c>
      <c r="BF733" s="21">
        <v>782.0</v>
      </c>
      <c r="BG733" s="21">
        <v>43.0</v>
      </c>
      <c r="BH733" s="26">
        <v>0.865546218487395</v>
      </c>
      <c r="BI733" s="27">
        <v>0.942988204456094</v>
      </c>
      <c r="BJ733" s="30">
        <f t="shared" si="11"/>
        <v>0.9283277339</v>
      </c>
      <c r="BK733" s="36">
        <v>0.937386018237082</v>
      </c>
      <c r="BL733" s="31">
        <f t="shared" si="12"/>
        <v>0.009058284293</v>
      </c>
      <c r="BM733" s="1"/>
      <c r="BN733" s="31">
        <v>0.00598027298271453</v>
      </c>
      <c r="BO733" s="1"/>
      <c r="BP733" s="1"/>
      <c r="BQ733" s="1">
        <f t="shared" si="15"/>
        <v>732</v>
      </c>
      <c r="BR733" s="1">
        <f t="shared" si="13"/>
        <v>0.9025893958</v>
      </c>
      <c r="BS733" s="1">
        <v>0.9230769230769231</v>
      </c>
      <c r="BT733" s="1">
        <v>0.8916666666666667</v>
      </c>
      <c r="BU733" s="1">
        <v>0.9011627906976745</v>
      </c>
      <c r="BV733" s="1"/>
      <c r="BW733" s="1"/>
    </row>
    <row r="734" ht="12.0" customHeight="1">
      <c r="A734" s="39"/>
      <c r="B734" s="39"/>
      <c r="C734" s="3" t="s">
        <v>738</v>
      </c>
      <c r="D734" s="3">
        <v>1057.0</v>
      </c>
      <c r="E734" s="24">
        <v>78.0</v>
      </c>
      <c r="F734" s="25">
        <v>32.0</v>
      </c>
      <c r="G734" s="24">
        <v>255.0</v>
      </c>
      <c r="H734" s="25">
        <v>121.0</v>
      </c>
      <c r="I734" s="26">
        <f t="shared" si="2"/>
        <v>0.7090909091</v>
      </c>
      <c r="J734" s="27">
        <f t="shared" si="3"/>
        <v>0.6781914894</v>
      </c>
      <c r="K734" s="28">
        <f t="shared" si="4"/>
        <v>0.6851851852</v>
      </c>
      <c r="L734" s="29">
        <f t="shared" si="5"/>
        <v>0.4094650206</v>
      </c>
      <c r="M734" s="10">
        <f t="shared" si="6"/>
        <v>3.418181818</v>
      </c>
      <c r="N734" s="30">
        <f t="shared" si="7"/>
        <v>0.6840329576</v>
      </c>
      <c r="O734" s="31">
        <f t="shared" si="8"/>
        <v>0.001152227543</v>
      </c>
      <c r="P734" s="32">
        <f t="shared" si="9"/>
        <v>0.6795756523</v>
      </c>
      <c r="Q734" s="33">
        <f t="shared" si="10"/>
        <v>-0.001384162915</v>
      </c>
      <c r="R734" s="1"/>
      <c r="S734" s="16">
        <v>0.6795756493261802</v>
      </c>
      <c r="T734" s="16">
        <v>0.6781914893617021</v>
      </c>
      <c r="U734" s="16">
        <v>0.006014487179386241</v>
      </c>
      <c r="V734" s="16">
        <v>0.0067682101685075935</v>
      </c>
      <c r="W734" s="1"/>
      <c r="X734" s="1"/>
      <c r="Y734" s="19"/>
      <c r="Z734" s="19"/>
      <c r="AA734" s="19"/>
      <c r="AB734" s="1"/>
      <c r="AC734" s="21" t="s">
        <v>609</v>
      </c>
      <c r="AD734" s="21">
        <v>592.0</v>
      </c>
      <c r="AE734" s="21">
        <v>43.0</v>
      </c>
      <c r="AF734" s="26">
        <v>0.866666666666667</v>
      </c>
      <c r="AG734" s="27">
        <v>0.968208092485549</v>
      </c>
      <c r="AH734" s="36">
        <v>0.948658109684947</v>
      </c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26">
        <v>0.887573964497041</v>
      </c>
      <c r="AT734" s="26">
        <v>0.875</v>
      </c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21" t="s">
        <v>609</v>
      </c>
      <c r="BF734" s="21">
        <v>592.0</v>
      </c>
      <c r="BG734" s="21">
        <v>43.0</v>
      </c>
      <c r="BH734" s="26">
        <v>0.866666666666667</v>
      </c>
      <c r="BI734" s="27">
        <v>0.968208092485549</v>
      </c>
      <c r="BJ734" s="30">
        <f t="shared" si="11"/>
        <v>0.9487537771</v>
      </c>
      <c r="BK734" s="36">
        <v>0.948658109684947</v>
      </c>
      <c r="BL734" s="31">
        <f t="shared" si="12"/>
        <v>-0.00009566738506</v>
      </c>
      <c r="BM734" s="1"/>
      <c r="BN734" s="31">
        <v>0.00601448717938613</v>
      </c>
      <c r="BO734" s="1"/>
      <c r="BP734" s="1"/>
      <c r="BQ734" s="1">
        <f t="shared" si="15"/>
        <v>733</v>
      </c>
      <c r="BR734" s="1">
        <f t="shared" si="13"/>
        <v>0.9038224414</v>
      </c>
      <c r="BS734" s="1">
        <v>0.9473684210526315</v>
      </c>
      <c r="BT734" s="1">
        <v>0.8809523809523809</v>
      </c>
      <c r="BU734" s="1">
        <v>0.9016393442622951</v>
      </c>
      <c r="BV734" s="1"/>
      <c r="BW734" s="1"/>
    </row>
    <row r="735" ht="12.0" customHeight="1">
      <c r="A735" s="39"/>
      <c r="B735" s="39"/>
      <c r="C735" s="3" t="s">
        <v>499</v>
      </c>
      <c r="D735" s="3">
        <v>1062.0</v>
      </c>
      <c r="E735" s="24">
        <v>107.0</v>
      </c>
      <c r="F735" s="25">
        <v>85.0</v>
      </c>
      <c r="G735" s="24">
        <v>702.0</v>
      </c>
      <c r="H735" s="25">
        <v>640.0</v>
      </c>
      <c r="I735" s="26">
        <f t="shared" si="2"/>
        <v>0.5572916667</v>
      </c>
      <c r="J735" s="27">
        <f t="shared" si="3"/>
        <v>0.523099851</v>
      </c>
      <c r="K735" s="28">
        <f t="shared" si="4"/>
        <v>0.5273794003</v>
      </c>
      <c r="L735" s="29">
        <f t="shared" si="5"/>
        <v>0.4869621904</v>
      </c>
      <c r="M735" s="10">
        <f t="shared" si="6"/>
        <v>6.989583333</v>
      </c>
      <c r="N735" s="30">
        <f t="shared" si="7"/>
        <v>0.5279193808</v>
      </c>
      <c r="O735" s="31">
        <f t="shared" si="8"/>
        <v>-0.0005399805805</v>
      </c>
      <c r="P735" s="32">
        <f t="shared" si="9"/>
        <v>0.5224733401</v>
      </c>
      <c r="Q735" s="33">
        <f t="shared" si="10"/>
        <v>0.000626510868</v>
      </c>
      <c r="R735" s="1"/>
      <c r="S735" s="16">
        <v>0.5224733383406593</v>
      </c>
      <c r="T735" s="16">
        <v>0.5230998509687034</v>
      </c>
      <c r="U735" s="16">
        <v>0.006055011135333355</v>
      </c>
      <c r="V735" s="16">
        <v>0.006781492294310576</v>
      </c>
      <c r="W735" s="1"/>
      <c r="X735" s="1"/>
      <c r="Y735" s="19"/>
      <c r="Z735" s="19"/>
      <c r="AA735" s="19"/>
      <c r="AB735" s="1"/>
      <c r="AC735" s="21" t="s">
        <v>744</v>
      </c>
      <c r="AD735" s="21">
        <v>777.0</v>
      </c>
      <c r="AE735" s="21">
        <v>43.0</v>
      </c>
      <c r="AF735" s="26">
        <v>0.868055555555556</v>
      </c>
      <c r="AG735" s="27">
        <v>0.873015873015873</v>
      </c>
      <c r="AH735" s="36">
        <v>0.872664700098328</v>
      </c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26">
        <v>0.888888888888889</v>
      </c>
      <c r="AT735" s="26">
        <v>0.875420875420875</v>
      </c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21" t="s">
        <v>744</v>
      </c>
      <c r="BF735" s="21">
        <v>777.0</v>
      </c>
      <c r="BG735" s="21">
        <v>43.0</v>
      </c>
      <c r="BH735" s="26">
        <v>0.868055555555556</v>
      </c>
      <c r="BI735" s="27">
        <v>0.873015873015873</v>
      </c>
      <c r="BJ735" s="30">
        <f t="shared" si="11"/>
        <v>0.8726935014</v>
      </c>
      <c r="BK735" s="36">
        <v>0.872664700098328</v>
      </c>
      <c r="BL735" s="31">
        <f t="shared" si="12"/>
        <v>-0.00002880133093</v>
      </c>
      <c r="BM735" s="1"/>
      <c r="BN735" s="31">
        <v>0.00605501113533324</v>
      </c>
      <c r="BO735" s="1"/>
      <c r="BP735" s="1"/>
      <c r="BQ735" s="1">
        <f t="shared" si="15"/>
        <v>734</v>
      </c>
      <c r="BR735" s="1">
        <f t="shared" si="13"/>
        <v>0.9050554871</v>
      </c>
      <c r="BS735" s="1">
        <v>0.8</v>
      </c>
      <c r="BT735" s="1">
        <v>0.9302325581395349</v>
      </c>
      <c r="BU735" s="1">
        <v>0.9024390243902439</v>
      </c>
      <c r="BV735" s="1"/>
      <c r="BW735" s="1"/>
    </row>
    <row r="736" ht="12.0" customHeight="1">
      <c r="A736" s="39"/>
      <c r="B736" s="39"/>
      <c r="C736" s="3" t="s">
        <v>391</v>
      </c>
      <c r="D736" s="3">
        <v>1064.0</v>
      </c>
      <c r="E736" s="24">
        <v>127.0</v>
      </c>
      <c r="F736" s="25">
        <v>142.0</v>
      </c>
      <c r="G736" s="24">
        <v>733.0</v>
      </c>
      <c r="H736" s="25">
        <v>648.0</v>
      </c>
      <c r="I736" s="26">
        <f t="shared" si="2"/>
        <v>0.4721189591</v>
      </c>
      <c r="J736" s="27">
        <f t="shared" si="3"/>
        <v>0.5307748009</v>
      </c>
      <c r="K736" s="28">
        <f t="shared" si="4"/>
        <v>0.5212121212</v>
      </c>
      <c r="L736" s="29">
        <f t="shared" si="5"/>
        <v>0.4696969697</v>
      </c>
      <c r="M736" s="10">
        <f t="shared" si="6"/>
        <v>5.133828996</v>
      </c>
      <c r="N736" s="30">
        <f t="shared" si="7"/>
        <v>0.5231786222</v>
      </c>
      <c r="O736" s="31">
        <f t="shared" si="8"/>
        <v>-0.001966500974</v>
      </c>
      <c r="P736" s="32">
        <f t="shared" si="9"/>
        <v>0.528536093</v>
      </c>
      <c r="Q736" s="33">
        <f t="shared" si="10"/>
        <v>0.002238707878</v>
      </c>
      <c r="R736" s="1"/>
      <c r="S736" s="16">
        <v>0.5285360917516317</v>
      </c>
      <c r="T736" s="16">
        <v>0.5307748008689356</v>
      </c>
      <c r="U736" s="16">
        <v>0.0060720058269080335</v>
      </c>
      <c r="V736" s="16">
        <v>0.0067836366340651155</v>
      </c>
      <c r="W736" s="1"/>
      <c r="X736" s="1"/>
      <c r="Y736" s="19"/>
      <c r="Z736" s="19"/>
      <c r="AA736" s="19"/>
      <c r="AB736" s="1"/>
      <c r="AC736" s="21" t="s">
        <v>760</v>
      </c>
      <c r="AD736" s="21">
        <v>799.0</v>
      </c>
      <c r="AE736" s="21">
        <v>43.0</v>
      </c>
      <c r="AF736" s="26">
        <v>0.868421052631579</v>
      </c>
      <c r="AG736" s="27">
        <v>0.949585635359116</v>
      </c>
      <c r="AH736" s="36">
        <v>0.941875</v>
      </c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26">
        <v>0.888888888888889</v>
      </c>
      <c r="AT736" s="26">
        <v>0.875486381322957</v>
      </c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21" t="s">
        <v>760</v>
      </c>
      <c r="BF736" s="21">
        <v>799.0</v>
      </c>
      <c r="BG736" s="21">
        <v>43.0</v>
      </c>
      <c r="BH736" s="26">
        <v>0.868421052631579</v>
      </c>
      <c r="BI736" s="27">
        <v>0.949585635359116</v>
      </c>
      <c r="BJ736" s="30">
        <f t="shared" si="11"/>
        <v>0.9341376639</v>
      </c>
      <c r="BK736" s="36">
        <v>0.941875</v>
      </c>
      <c r="BL736" s="31">
        <f t="shared" si="12"/>
        <v>0.007737336056</v>
      </c>
      <c r="BM736" s="1"/>
      <c r="BN736" s="31">
        <v>0.00607200582690792</v>
      </c>
      <c r="BO736" s="1"/>
      <c r="BP736" s="1"/>
      <c r="BQ736" s="1">
        <f t="shared" si="15"/>
        <v>735</v>
      </c>
      <c r="BR736" s="1">
        <f t="shared" si="13"/>
        <v>0.9062885327</v>
      </c>
      <c r="BS736" s="1">
        <v>0.75</v>
      </c>
      <c r="BT736" s="1">
        <v>0.918918918918919</v>
      </c>
      <c r="BU736" s="1">
        <v>0.9024390243902439</v>
      </c>
      <c r="BV736" s="1"/>
      <c r="BW736" s="1"/>
    </row>
    <row r="737" ht="12.0" customHeight="1">
      <c r="A737" s="39"/>
      <c r="B737" s="39"/>
      <c r="C737" s="3" t="s">
        <v>320</v>
      </c>
      <c r="D737" s="3">
        <v>1065.0</v>
      </c>
      <c r="E737" s="24">
        <v>41.0</v>
      </c>
      <c r="F737" s="25">
        <v>53.0</v>
      </c>
      <c r="G737" s="24">
        <v>302.0</v>
      </c>
      <c r="H737" s="25">
        <v>350.0</v>
      </c>
      <c r="I737" s="26">
        <f t="shared" si="2"/>
        <v>0.4361702128</v>
      </c>
      <c r="J737" s="27">
        <f t="shared" si="3"/>
        <v>0.463190184</v>
      </c>
      <c r="K737" s="28">
        <f t="shared" si="4"/>
        <v>0.4597855228</v>
      </c>
      <c r="L737" s="29">
        <f t="shared" si="5"/>
        <v>0.5241286863</v>
      </c>
      <c r="M737" s="10">
        <f t="shared" si="6"/>
        <v>6.936170213</v>
      </c>
      <c r="N737" s="30">
        <f t="shared" si="7"/>
        <v>0.4593396883</v>
      </c>
      <c r="O737" s="31">
        <f t="shared" si="8"/>
        <v>0.0004458344878</v>
      </c>
      <c r="P737" s="32">
        <f t="shared" si="9"/>
        <v>0.4636937339</v>
      </c>
      <c r="Q737" s="33">
        <f t="shared" si="10"/>
        <v>-0.0005035498745</v>
      </c>
      <c r="R737" s="1"/>
      <c r="S737" s="16">
        <v>0.4636937328740598</v>
      </c>
      <c r="T737" s="16">
        <v>0.46319018404907975</v>
      </c>
      <c r="U737" s="16">
        <v>0.0061184482732759005</v>
      </c>
      <c r="V737" s="16">
        <v>0.0067930133341556065</v>
      </c>
      <c r="W737" s="1"/>
      <c r="X737" s="1"/>
      <c r="Y737" s="19"/>
      <c r="Z737" s="19"/>
      <c r="AA737" s="19"/>
      <c r="AB737" s="1"/>
      <c r="AC737" s="21" t="s">
        <v>218</v>
      </c>
      <c r="AD737" s="21">
        <v>113.0</v>
      </c>
      <c r="AE737" s="21">
        <v>43.0</v>
      </c>
      <c r="AF737" s="26">
        <v>0.868794326241135</v>
      </c>
      <c r="AG737" s="27">
        <v>0.923459244532803</v>
      </c>
      <c r="AH737" s="36">
        <v>0.911490683229814</v>
      </c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26">
        <v>0.890756302521008</v>
      </c>
      <c r="AT737" s="26">
        <v>0.879194630872483</v>
      </c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21" t="s">
        <v>218</v>
      </c>
      <c r="BF737" s="21">
        <v>113.0</v>
      </c>
      <c r="BG737" s="21">
        <v>43.0</v>
      </c>
      <c r="BH737" s="26">
        <v>0.868794326241135</v>
      </c>
      <c r="BI737" s="27">
        <v>0.923459244532803</v>
      </c>
      <c r="BJ737" s="30">
        <f t="shared" si="11"/>
        <v>0.9132660754</v>
      </c>
      <c r="BK737" s="36">
        <v>0.911490683229814</v>
      </c>
      <c r="BL737" s="31">
        <f t="shared" si="12"/>
        <v>-0.001775392162</v>
      </c>
      <c r="BM737" s="1"/>
      <c r="BN737" s="31">
        <v>0.0061184482732759</v>
      </c>
      <c r="BO737" s="1"/>
      <c r="BP737" s="1"/>
      <c r="BQ737" s="1">
        <f t="shared" si="15"/>
        <v>736</v>
      </c>
      <c r="BR737" s="1">
        <f t="shared" si="13"/>
        <v>0.9075215783</v>
      </c>
      <c r="BS737" s="1">
        <v>0.926829268292683</v>
      </c>
      <c r="BT737" s="1">
        <v>0.9019607843137255</v>
      </c>
      <c r="BU737" s="1">
        <v>0.9072164948453608</v>
      </c>
      <c r="BV737" s="1"/>
      <c r="BW737" s="1"/>
    </row>
    <row r="738" ht="12.0" customHeight="1">
      <c r="A738" s="39"/>
      <c r="B738" s="39"/>
      <c r="C738" s="3" t="s">
        <v>456</v>
      </c>
      <c r="D738" s="3">
        <v>1066.0</v>
      </c>
      <c r="E738" s="24">
        <v>62.0</v>
      </c>
      <c r="F738" s="25">
        <v>54.0</v>
      </c>
      <c r="G738" s="24">
        <v>337.0</v>
      </c>
      <c r="H738" s="25">
        <v>281.0</v>
      </c>
      <c r="I738" s="26">
        <f t="shared" si="2"/>
        <v>0.5344827586</v>
      </c>
      <c r="J738" s="27">
        <f t="shared" si="3"/>
        <v>0.5453074434</v>
      </c>
      <c r="K738" s="28">
        <f t="shared" si="4"/>
        <v>0.5435967302</v>
      </c>
      <c r="L738" s="29">
        <f t="shared" si="5"/>
        <v>0.4673024523</v>
      </c>
      <c r="M738" s="10">
        <f t="shared" si="6"/>
        <v>5.327586207</v>
      </c>
      <c r="N738" s="30">
        <f t="shared" si="7"/>
        <v>0.5438242726</v>
      </c>
      <c r="O738" s="31">
        <f t="shared" si="8"/>
        <v>-0.0002275423849</v>
      </c>
      <c r="P738" s="32">
        <f t="shared" si="9"/>
        <v>0.5450447865</v>
      </c>
      <c r="Q738" s="33">
        <f t="shared" si="10"/>
        <v>0.0002626568945</v>
      </c>
      <c r="R738" s="1"/>
      <c r="S738" s="16">
        <v>0.5450447848604941</v>
      </c>
      <c r="T738" s="16">
        <v>0.5453074433656958</v>
      </c>
      <c r="U738" s="16">
        <v>0.006196341264691707</v>
      </c>
      <c r="V738" s="16">
        <v>0.0068366149335517545</v>
      </c>
      <c r="W738" s="1"/>
      <c r="X738" s="1"/>
      <c r="Y738" s="19"/>
      <c r="Z738" s="19"/>
      <c r="AA738" s="19"/>
      <c r="AB738" s="1"/>
      <c r="AC738" s="21" t="s">
        <v>842</v>
      </c>
      <c r="AD738" s="21">
        <v>970.0</v>
      </c>
      <c r="AE738" s="21">
        <v>43.0</v>
      </c>
      <c r="AF738" s="26">
        <v>0.872340425531915</v>
      </c>
      <c r="AG738" s="27">
        <v>0.773480662983425</v>
      </c>
      <c r="AH738" s="36">
        <v>0.793859649122807</v>
      </c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26">
        <v>0.890909090909091</v>
      </c>
      <c r="AT738" s="26">
        <v>0.879518072289157</v>
      </c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21" t="s">
        <v>842</v>
      </c>
      <c r="BF738" s="21">
        <v>970.0</v>
      </c>
      <c r="BG738" s="21">
        <v>43.0</v>
      </c>
      <c r="BH738" s="26">
        <v>0.872340425531915</v>
      </c>
      <c r="BI738" s="27">
        <v>0.773480662983425</v>
      </c>
      <c r="BJ738" s="30">
        <f t="shared" si="11"/>
        <v>0.7938301734</v>
      </c>
      <c r="BK738" s="36">
        <v>0.793859649122807</v>
      </c>
      <c r="BL738" s="31">
        <f t="shared" si="12"/>
        <v>0.00002947573029</v>
      </c>
      <c r="BM738" s="1"/>
      <c r="BN738" s="31">
        <v>0.00619634126469171</v>
      </c>
      <c r="BO738" s="1"/>
      <c r="BP738" s="1"/>
      <c r="BQ738" s="1">
        <f t="shared" si="15"/>
        <v>737</v>
      </c>
      <c r="BR738" s="1">
        <f t="shared" si="13"/>
        <v>0.9087546239</v>
      </c>
      <c r="BS738" s="1">
        <v>0.8297872340425532</v>
      </c>
      <c r="BT738" s="1">
        <v>0.937007874015748</v>
      </c>
      <c r="BU738" s="1">
        <v>0.9080459770114943</v>
      </c>
      <c r="BV738" s="1"/>
      <c r="BW738" s="1"/>
    </row>
    <row r="739" ht="12.0" customHeight="1">
      <c r="A739" s="39"/>
      <c r="B739" s="39"/>
      <c r="C739" s="3" t="s">
        <v>773</v>
      </c>
      <c r="D739" s="3">
        <v>1067.0</v>
      </c>
      <c r="E739" s="24">
        <v>51.0</v>
      </c>
      <c r="F739" s="25">
        <v>19.0</v>
      </c>
      <c r="G739" s="24">
        <v>213.0</v>
      </c>
      <c r="H739" s="25">
        <v>172.0</v>
      </c>
      <c r="I739" s="26">
        <f t="shared" si="2"/>
        <v>0.7285714286</v>
      </c>
      <c r="J739" s="27">
        <f t="shared" si="3"/>
        <v>0.5532467532</v>
      </c>
      <c r="K739" s="28">
        <f t="shared" si="4"/>
        <v>0.5802197802</v>
      </c>
      <c r="L739" s="29">
        <f t="shared" si="5"/>
        <v>0.4901098901</v>
      </c>
      <c r="M739" s="10">
        <f t="shared" si="6"/>
        <v>5.5</v>
      </c>
      <c r="N739" s="30">
        <f t="shared" si="7"/>
        <v>0.583983735</v>
      </c>
      <c r="O739" s="31">
        <f t="shared" si="8"/>
        <v>-0.003763954802</v>
      </c>
      <c r="P739" s="32">
        <f t="shared" si="9"/>
        <v>0.5487045191</v>
      </c>
      <c r="Q739" s="33">
        <f t="shared" si="10"/>
        <v>0.004542234185</v>
      </c>
      <c r="R739" s="1"/>
      <c r="S739" s="16">
        <v>0.5487045159331819</v>
      </c>
      <c r="T739" s="16">
        <v>0.5532467532467532</v>
      </c>
      <c r="U739" s="16">
        <v>0.00621550145102262</v>
      </c>
      <c r="V739" s="16">
        <v>0.00688255506977864</v>
      </c>
      <c r="W739" s="1"/>
      <c r="X739" s="1"/>
      <c r="Y739" s="19"/>
      <c r="Z739" s="19"/>
      <c r="AA739" s="19"/>
      <c r="AB739" s="1"/>
      <c r="AC739" s="21" t="s">
        <v>667</v>
      </c>
      <c r="AD739" s="21">
        <v>652.0</v>
      </c>
      <c r="AE739" s="21">
        <v>43.0</v>
      </c>
      <c r="AF739" s="26">
        <v>0.874251497005988</v>
      </c>
      <c r="AG739" s="27">
        <v>0.938808373590982</v>
      </c>
      <c r="AH739" s="36">
        <v>0.925126903553299</v>
      </c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26">
        <v>0.894736842105263</v>
      </c>
      <c r="AT739" s="16">
        <f>AVERAGE(AT715:AT738)</f>
        <v>0.8693428177</v>
      </c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21" t="s">
        <v>667</v>
      </c>
      <c r="BF739" s="21">
        <v>652.0</v>
      </c>
      <c r="BG739" s="21">
        <v>43.0</v>
      </c>
      <c r="BH739" s="26">
        <v>0.874251497005988</v>
      </c>
      <c r="BI739" s="27">
        <v>0.938808373590982</v>
      </c>
      <c r="BJ739" s="30">
        <f t="shared" si="11"/>
        <v>0.9265718632</v>
      </c>
      <c r="BK739" s="36">
        <v>0.925126903553299</v>
      </c>
      <c r="BL739" s="31">
        <f t="shared" si="12"/>
        <v>-0.001444959651</v>
      </c>
      <c r="BM739" s="1"/>
      <c r="BN739" s="31">
        <v>0.00621550145102262</v>
      </c>
      <c r="BO739" s="1"/>
      <c r="BP739" s="1"/>
      <c r="BQ739" s="1">
        <f t="shared" si="15"/>
        <v>738</v>
      </c>
      <c r="BR739" s="1">
        <f t="shared" si="13"/>
        <v>0.9099876695</v>
      </c>
      <c r="BS739" s="1">
        <v>0.9122807017543859</v>
      </c>
      <c r="BT739" s="1">
        <v>0.9079646017699115</v>
      </c>
      <c r="BU739" s="1">
        <v>0.9083601286173634</v>
      </c>
      <c r="BV739" s="1"/>
      <c r="BW739" s="1"/>
    </row>
    <row r="740" ht="12.0" customHeight="1">
      <c r="A740" s="39"/>
      <c r="B740" s="39"/>
      <c r="C740" s="3" t="s">
        <v>804</v>
      </c>
      <c r="D740" s="3">
        <v>1068.0</v>
      </c>
      <c r="E740" s="24">
        <v>6.0</v>
      </c>
      <c r="F740" s="25">
        <v>2.0</v>
      </c>
      <c r="G740" s="24">
        <v>15.0</v>
      </c>
      <c r="H740" s="25">
        <v>6.0</v>
      </c>
      <c r="I740" s="26">
        <f t="shared" si="2"/>
        <v>0.75</v>
      </c>
      <c r="J740" s="27">
        <f t="shared" si="3"/>
        <v>0.7142857143</v>
      </c>
      <c r="K740" s="28">
        <f t="shared" si="4"/>
        <v>0.724137931</v>
      </c>
      <c r="L740" s="29">
        <f t="shared" si="5"/>
        <v>0.4137931034</v>
      </c>
      <c r="M740" s="10">
        <f t="shared" si="6"/>
        <v>2.625</v>
      </c>
      <c r="N740" s="30">
        <f t="shared" si="7"/>
        <v>0.7212751064</v>
      </c>
      <c r="O740" s="31">
        <f t="shared" si="8"/>
        <v>0.00286282465</v>
      </c>
      <c r="P740" s="32">
        <f t="shared" si="9"/>
        <v>0.7177579091</v>
      </c>
      <c r="Q740" s="33">
        <f t="shared" si="10"/>
        <v>-0.003472194845</v>
      </c>
      <c r="R740" s="1"/>
      <c r="S740" s="16">
        <v>0.7177579057988025</v>
      </c>
      <c r="T740" s="16">
        <v>0.7142857142857143</v>
      </c>
      <c r="U740" s="16">
        <v>0.006255616278547649</v>
      </c>
      <c r="V740" s="16">
        <v>0.006886598857987369</v>
      </c>
      <c r="W740" s="1"/>
      <c r="X740" s="1"/>
      <c r="Y740" s="19"/>
      <c r="Z740" s="19"/>
      <c r="AA740" s="19"/>
      <c r="AB740" s="1"/>
      <c r="AC740" s="21" t="s">
        <v>847</v>
      </c>
      <c r="AD740" s="21">
        <v>1117.0</v>
      </c>
      <c r="AE740" s="21">
        <v>43.0</v>
      </c>
      <c r="AF740" s="26">
        <v>0.875</v>
      </c>
      <c r="AG740" s="27">
        <v>0.615853658536585</v>
      </c>
      <c r="AH740" s="36">
        <v>0.627906976744186</v>
      </c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26">
        <v>0.894736842105263</v>
      </c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21" t="s">
        <v>847</v>
      </c>
      <c r="BF740" s="21">
        <v>1117.0</v>
      </c>
      <c r="BG740" s="21">
        <v>43.0</v>
      </c>
      <c r="BH740" s="26">
        <v>0.875</v>
      </c>
      <c r="BI740" s="27">
        <v>0.615853658536585</v>
      </c>
      <c r="BJ740" s="30">
        <f t="shared" si="11"/>
        <v>0.6682659289</v>
      </c>
      <c r="BK740" s="36">
        <v>0.627906976744186</v>
      </c>
      <c r="BL740" s="31">
        <f t="shared" si="12"/>
        <v>-0.04035895214</v>
      </c>
      <c r="BM740" s="1"/>
      <c r="BN740" s="31">
        <v>0.00625561627854765</v>
      </c>
      <c r="BO740" s="1"/>
      <c r="BP740" s="1"/>
      <c r="BQ740" s="1">
        <f t="shared" si="15"/>
        <v>739</v>
      </c>
      <c r="BR740" s="1">
        <f t="shared" si="13"/>
        <v>0.9112207152</v>
      </c>
      <c r="BS740" s="1">
        <v>0.875</v>
      </c>
      <c r="BT740" s="1">
        <v>0.9227941176470589</v>
      </c>
      <c r="BU740" s="1">
        <v>0.9095744680851063</v>
      </c>
      <c r="BV740" s="1"/>
      <c r="BW740" s="1"/>
    </row>
    <row r="741" ht="12.0" customHeight="1">
      <c r="A741" s="39"/>
      <c r="B741" s="39"/>
      <c r="C741" s="3" t="s">
        <v>514</v>
      </c>
      <c r="D741" s="3">
        <v>1069.0</v>
      </c>
      <c r="E741" s="24">
        <v>105.0</v>
      </c>
      <c r="F741" s="25">
        <v>79.0</v>
      </c>
      <c r="G741" s="24">
        <v>554.0</v>
      </c>
      <c r="H741" s="25">
        <v>472.0</v>
      </c>
      <c r="I741" s="26">
        <f t="shared" si="2"/>
        <v>0.5706521739</v>
      </c>
      <c r="J741" s="27">
        <f t="shared" si="3"/>
        <v>0.5399610136</v>
      </c>
      <c r="K741" s="28">
        <f t="shared" si="4"/>
        <v>0.5446280992</v>
      </c>
      <c r="L741" s="29">
        <f t="shared" si="5"/>
        <v>0.4768595041</v>
      </c>
      <c r="M741" s="10">
        <f t="shared" si="6"/>
        <v>5.576086957</v>
      </c>
      <c r="N741" s="30">
        <f t="shared" si="7"/>
        <v>0.5444487777</v>
      </c>
      <c r="O741" s="31">
        <f t="shared" si="8"/>
        <v>0.0001793214542</v>
      </c>
      <c r="P741" s="32">
        <f t="shared" si="9"/>
        <v>0.5401696984</v>
      </c>
      <c r="Q741" s="33">
        <f t="shared" si="10"/>
        <v>-0.0002086847611</v>
      </c>
      <c r="R741" s="1"/>
      <c r="S741" s="16">
        <v>0.54016969655532</v>
      </c>
      <c r="T741" s="16">
        <v>0.5399610136452242</v>
      </c>
      <c r="U741" s="16">
        <v>0.006391788240338009</v>
      </c>
      <c r="V741" s="16">
        <v>0.006902606394193045</v>
      </c>
      <c r="W741" s="1"/>
      <c r="X741" s="1"/>
      <c r="Y741" s="19"/>
      <c r="Z741" s="19"/>
      <c r="AA741" s="19"/>
      <c r="AB741" s="1"/>
      <c r="AC741" s="21" t="s">
        <v>185</v>
      </c>
      <c r="AD741" s="21">
        <v>92.0</v>
      </c>
      <c r="AE741" s="21">
        <v>43.0</v>
      </c>
      <c r="AF741" s="26">
        <v>0.875</v>
      </c>
      <c r="AG741" s="27">
        <v>0.858333333333333</v>
      </c>
      <c r="AH741" s="36">
        <v>0.8625</v>
      </c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26">
        <v>0.895</v>
      </c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21" t="s">
        <v>185</v>
      </c>
      <c r="BF741" s="21">
        <v>92.0</v>
      </c>
      <c r="BG741" s="21">
        <v>43.0</v>
      </c>
      <c r="BH741" s="26">
        <v>0.875</v>
      </c>
      <c r="BI741" s="27">
        <v>0.858333333333333</v>
      </c>
      <c r="BJ741" s="30">
        <f t="shared" si="11"/>
        <v>0.8623102886</v>
      </c>
      <c r="BK741" s="36">
        <v>0.8625</v>
      </c>
      <c r="BL741" s="31">
        <f t="shared" si="12"/>
        <v>0.0001897113591</v>
      </c>
      <c r="BM741" s="1"/>
      <c r="BN741" s="31">
        <v>0.00639178824033804</v>
      </c>
      <c r="BO741" s="1"/>
      <c r="BP741" s="1"/>
      <c r="BQ741" s="1">
        <f t="shared" si="15"/>
        <v>740</v>
      </c>
      <c r="BR741" s="1">
        <f t="shared" si="13"/>
        <v>0.9124537608</v>
      </c>
      <c r="BS741" s="1">
        <v>0.8687943262411347</v>
      </c>
      <c r="BT741" s="1">
        <v>0.9234592445328031</v>
      </c>
      <c r="BU741" s="1">
        <v>0.9114906832298136</v>
      </c>
      <c r="BV741" s="1"/>
      <c r="BW741" s="1"/>
    </row>
    <row r="742" ht="12.0" customHeight="1">
      <c r="A742" s="39"/>
      <c r="B742" s="39"/>
      <c r="C742" s="3" t="s">
        <v>454</v>
      </c>
      <c r="D742" s="3">
        <v>1070.0</v>
      </c>
      <c r="E742" s="24">
        <v>58.0</v>
      </c>
      <c r="F742" s="25">
        <v>51.0</v>
      </c>
      <c r="G742" s="24">
        <v>241.0</v>
      </c>
      <c r="H742" s="25">
        <v>132.0</v>
      </c>
      <c r="I742" s="26">
        <f t="shared" si="2"/>
        <v>0.5321100917</v>
      </c>
      <c r="J742" s="27">
        <f t="shared" si="3"/>
        <v>0.6461126005</v>
      </c>
      <c r="K742" s="28">
        <f t="shared" si="4"/>
        <v>0.6203319502</v>
      </c>
      <c r="L742" s="29">
        <f t="shared" si="5"/>
        <v>0.3941908714</v>
      </c>
      <c r="M742" s="10">
        <f t="shared" si="6"/>
        <v>3.422018349</v>
      </c>
      <c r="N742" s="30">
        <f t="shared" si="7"/>
        <v>0.6308735247</v>
      </c>
      <c r="O742" s="31">
        <f t="shared" si="8"/>
        <v>-0.01054157445</v>
      </c>
      <c r="P742" s="32">
        <f t="shared" si="9"/>
        <v>0.6339507045</v>
      </c>
      <c r="Q742" s="33">
        <f t="shared" si="10"/>
        <v>0.01216189606</v>
      </c>
      <c r="R742" s="1"/>
      <c r="S742" s="16">
        <v>0.6339507028848568</v>
      </c>
      <c r="T742" s="16">
        <v>0.646112600536193</v>
      </c>
      <c r="U742" s="16">
        <v>0.006460268232172217</v>
      </c>
      <c r="V742" s="16">
        <v>0.006938692168981353</v>
      </c>
      <c r="W742" s="1"/>
      <c r="X742" s="1"/>
      <c r="Y742" s="19"/>
      <c r="Z742" s="19"/>
      <c r="AA742" s="19"/>
      <c r="AB742" s="1"/>
      <c r="AC742" s="21" t="s">
        <v>652</v>
      </c>
      <c r="AD742" s="21">
        <v>627.0</v>
      </c>
      <c r="AE742" s="21">
        <v>43.0</v>
      </c>
      <c r="AF742" s="26">
        <v>0.875</v>
      </c>
      <c r="AG742" s="27">
        <v>0.882352941176471</v>
      </c>
      <c r="AH742" s="36">
        <v>0.88</v>
      </c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26">
        <v>0.895833333333333</v>
      </c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21" t="s">
        <v>652</v>
      </c>
      <c r="BF742" s="21">
        <v>627.0</v>
      </c>
      <c r="BG742" s="21">
        <v>43.0</v>
      </c>
      <c r="BH742" s="26">
        <v>0.875</v>
      </c>
      <c r="BI742" s="27">
        <v>0.882352941176471</v>
      </c>
      <c r="BJ742" s="30">
        <f t="shared" si="11"/>
        <v>0.8815319798</v>
      </c>
      <c r="BK742" s="36">
        <v>0.88</v>
      </c>
      <c r="BL742" s="31">
        <f t="shared" si="12"/>
        <v>-0.001531979817</v>
      </c>
      <c r="BM742" s="1"/>
      <c r="BN742" s="31">
        <v>0.00646026823217222</v>
      </c>
      <c r="BO742" s="1"/>
      <c r="BP742" s="1"/>
      <c r="BQ742" s="1">
        <f t="shared" si="15"/>
        <v>741</v>
      </c>
      <c r="BR742" s="1">
        <f t="shared" si="13"/>
        <v>0.9136868064</v>
      </c>
      <c r="BS742" s="1">
        <v>0.9</v>
      </c>
      <c r="BT742" s="1">
        <v>0.9166666666666666</v>
      </c>
      <c r="BU742" s="1">
        <v>0.9125</v>
      </c>
      <c r="BV742" s="1"/>
      <c r="BW742" s="1"/>
    </row>
    <row r="743" ht="12.0" customHeight="1">
      <c r="A743" s="39"/>
      <c r="B743" s="39"/>
      <c r="C743" s="3" t="s">
        <v>506</v>
      </c>
      <c r="D743" s="3">
        <v>1071.0</v>
      </c>
      <c r="E743" s="24">
        <v>138.0</v>
      </c>
      <c r="F743" s="25">
        <v>108.0</v>
      </c>
      <c r="G743" s="24">
        <v>654.0</v>
      </c>
      <c r="H743" s="25">
        <v>542.0</v>
      </c>
      <c r="I743" s="26">
        <f t="shared" si="2"/>
        <v>0.5609756098</v>
      </c>
      <c r="J743" s="27">
        <f t="shared" si="3"/>
        <v>0.5468227425</v>
      </c>
      <c r="K743" s="28">
        <f t="shared" si="4"/>
        <v>0.5492371706</v>
      </c>
      <c r="L743" s="29">
        <f t="shared" si="5"/>
        <v>0.4715672677</v>
      </c>
      <c r="M743" s="10">
        <f t="shared" si="6"/>
        <v>4.861788618</v>
      </c>
      <c r="N743" s="30">
        <f t="shared" si="7"/>
        <v>0.5489050473</v>
      </c>
      <c r="O743" s="31">
        <f t="shared" si="8"/>
        <v>0.0003321232613</v>
      </c>
      <c r="P743" s="32">
        <f t="shared" si="9"/>
        <v>0.5472084073</v>
      </c>
      <c r="Q743" s="33">
        <f t="shared" si="10"/>
        <v>-0.0003856648271</v>
      </c>
      <c r="R743" s="1"/>
      <c r="S743" s="16">
        <v>0.5472084055171101</v>
      </c>
      <c r="T743" s="16">
        <v>0.5468227424749164</v>
      </c>
      <c r="U743" s="16">
        <v>0.006463954495182889</v>
      </c>
      <c r="V743" s="16">
        <v>0.006956612889057245</v>
      </c>
      <c r="W743" s="1"/>
      <c r="X743" s="1"/>
      <c r="Y743" s="19"/>
      <c r="Z743" s="19"/>
      <c r="AA743" s="19"/>
      <c r="AB743" s="1"/>
      <c r="AC743" s="21" t="s">
        <v>814</v>
      </c>
      <c r="AD743" s="21">
        <v>889.0</v>
      </c>
      <c r="AE743" s="21">
        <v>43.0</v>
      </c>
      <c r="AF743" s="26">
        <v>0.875</v>
      </c>
      <c r="AG743" s="27">
        <v>0.891304347826087</v>
      </c>
      <c r="AH743" s="36">
        <v>0.887096774193548</v>
      </c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26">
        <v>0.896739130434783</v>
      </c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21" t="s">
        <v>814</v>
      </c>
      <c r="BF743" s="21">
        <v>889.0</v>
      </c>
      <c r="BG743" s="21">
        <v>43.0</v>
      </c>
      <c r="BH743" s="26">
        <v>0.875</v>
      </c>
      <c r="BI743" s="27">
        <v>0.891304347826087</v>
      </c>
      <c r="BJ743" s="30">
        <f t="shared" si="11"/>
        <v>0.888695343</v>
      </c>
      <c r="BK743" s="36">
        <v>0.887096774193548</v>
      </c>
      <c r="BL743" s="31">
        <f t="shared" si="12"/>
        <v>-0.001598568795</v>
      </c>
      <c r="BM743" s="1"/>
      <c r="BN743" s="31">
        <v>0.00646395449518289</v>
      </c>
      <c r="BO743" s="1"/>
      <c r="BP743" s="1"/>
      <c r="BQ743" s="1">
        <f t="shared" si="15"/>
        <v>742</v>
      </c>
      <c r="BR743" s="1">
        <f t="shared" si="13"/>
        <v>0.914919852</v>
      </c>
      <c r="BS743" s="1">
        <v>0.8841463414634146</v>
      </c>
      <c r="BT743" s="1">
        <v>0.9216300940438872</v>
      </c>
      <c r="BU743" s="1">
        <v>0.9139650872817955</v>
      </c>
      <c r="BV743" s="1"/>
      <c r="BW743" s="1"/>
    </row>
    <row r="744" ht="12.0" customHeight="1">
      <c r="A744" s="39"/>
      <c r="B744" s="39"/>
      <c r="C744" s="3" t="s">
        <v>704</v>
      </c>
      <c r="D744" s="3">
        <v>1073.0</v>
      </c>
      <c r="E744" s="24">
        <v>183.0</v>
      </c>
      <c r="F744" s="25">
        <v>86.0</v>
      </c>
      <c r="G744" s="24">
        <v>748.0</v>
      </c>
      <c r="H744" s="25">
        <v>597.0</v>
      </c>
      <c r="I744" s="26">
        <f t="shared" si="2"/>
        <v>0.6802973978</v>
      </c>
      <c r="J744" s="27">
        <f t="shared" si="3"/>
        <v>0.556133829</v>
      </c>
      <c r="K744" s="28">
        <f t="shared" si="4"/>
        <v>0.5768277571</v>
      </c>
      <c r="L744" s="29">
        <f t="shared" si="5"/>
        <v>0.4832713755</v>
      </c>
      <c r="M744" s="10">
        <f t="shared" si="6"/>
        <v>5</v>
      </c>
      <c r="N744" s="30">
        <f t="shared" si="7"/>
        <v>0.5768446102</v>
      </c>
      <c r="O744" s="31">
        <f t="shared" si="8"/>
        <v>-0.00001685310633</v>
      </c>
      <c r="P744" s="32">
        <f t="shared" si="9"/>
        <v>0.5561137184</v>
      </c>
      <c r="Q744" s="33">
        <f t="shared" si="10"/>
        <v>0.00002011057013</v>
      </c>
      <c r="R744" s="1"/>
      <c r="S744" s="16">
        <v>0.5561137157286948</v>
      </c>
      <c r="T744" s="16">
        <v>0.5561338289962825</v>
      </c>
      <c r="U744" s="16">
        <v>0.006532334319703237</v>
      </c>
      <c r="V744" s="16">
        <v>0.007090813963964049</v>
      </c>
      <c r="W744" s="1"/>
      <c r="X744" s="1"/>
      <c r="Y744" s="19"/>
      <c r="Z744" s="19"/>
      <c r="AA744" s="19"/>
      <c r="AB744" s="1"/>
      <c r="AC744" s="21" t="s">
        <v>823</v>
      </c>
      <c r="AD744" s="21">
        <v>906.0</v>
      </c>
      <c r="AE744" s="21">
        <v>43.0</v>
      </c>
      <c r="AF744" s="26">
        <v>0.875</v>
      </c>
      <c r="AG744" s="27">
        <v>0.922794117647059</v>
      </c>
      <c r="AH744" s="36">
        <v>0.909574468085106</v>
      </c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6">
        <f>AVERAGE(AS725:AS743)</f>
        <v>0.8885333905</v>
      </c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21" t="s">
        <v>823</v>
      </c>
      <c r="BF744" s="21">
        <v>906.0</v>
      </c>
      <c r="BG744" s="21">
        <v>43.0</v>
      </c>
      <c r="BH744" s="26">
        <v>0.875</v>
      </c>
      <c r="BI744" s="27">
        <v>0.922794117647059</v>
      </c>
      <c r="BJ744" s="30">
        <f t="shared" si="11"/>
        <v>0.9138950313</v>
      </c>
      <c r="BK744" s="36">
        <v>0.909574468085106</v>
      </c>
      <c r="BL744" s="31">
        <f t="shared" si="12"/>
        <v>-0.004320563203</v>
      </c>
      <c r="BM744" s="1"/>
      <c r="BN744" s="31">
        <v>0.00653233431970324</v>
      </c>
      <c r="BO744" s="1"/>
      <c r="BP744" s="1"/>
      <c r="BQ744" s="1">
        <f t="shared" si="15"/>
        <v>743</v>
      </c>
      <c r="BR744" s="1">
        <f t="shared" si="13"/>
        <v>0.9161528977</v>
      </c>
      <c r="BS744" s="1">
        <v>0.8863636363636364</v>
      </c>
      <c r="BT744" s="1">
        <v>0.9188034188034188</v>
      </c>
      <c r="BU744" s="1">
        <v>0.9151898734177215</v>
      </c>
      <c r="BV744" s="1"/>
      <c r="BW744" s="1"/>
    </row>
    <row r="745" ht="12.0" customHeight="1">
      <c r="A745" s="39"/>
      <c r="B745" s="39"/>
      <c r="C745" s="3" t="s">
        <v>525</v>
      </c>
      <c r="D745" s="3">
        <v>1074.0</v>
      </c>
      <c r="E745" s="24">
        <v>93.0</v>
      </c>
      <c r="F745" s="25">
        <v>68.0</v>
      </c>
      <c r="G745" s="24">
        <v>540.0</v>
      </c>
      <c r="H745" s="25">
        <v>321.0</v>
      </c>
      <c r="I745" s="26">
        <f t="shared" si="2"/>
        <v>0.5776397516</v>
      </c>
      <c r="J745" s="27">
        <f t="shared" si="3"/>
        <v>0.6271777003</v>
      </c>
      <c r="K745" s="28">
        <f t="shared" si="4"/>
        <v>0.6193737769</v>
      </c>
      <c r="L745" s="29">
        <f t="shared" si="5"/>
        <v>0.4050880626</v>
      </c>
      <c r="M745" s="10">
        <f t="shared" si="6"/>
        <v>5.347826087</v>
      </c>
      <c r="N745" s="30">
        <f t="shared" si="7"/>
        <v>0.6203455866</v>
      </c>
      <c r="O745" s="31">
        <f t="shared" si="8"/>
        <v>-0.0009718097162</v>
      </c>
      <c r="P745" s="32">
        <f t="shared" si="9"/>
        <v>0.626044973</v>
      </c>
      <c r="Q745" s="33">
        <f t="shared" si="10"/>
        <v>0.001132727357</v>
      </c>
      <c r="R745" s="1"/>
      <c r="S745" s="16">
        <v>0.6260449710922813</v>
      </c>
      <c r="T745" s="16">
        <v>0.627177700348432</v>
      </c>
      <c r="U745" s="16">
        <v>0.0066536423732102</v>
      </c>
      <c r="V745" s="16">
        <v>0.0071817779979091445</v>
      </c>
      <c r="W745" s="1"/>
      <c r="X745" s="1"/>
      <c r="Y745" s="19"/>
      <c r="Z745" s="19"/>
      <c r="AA745" s="19"/>
      <c r="AB745" s="1"/>
      <c r="AC745" s="21" t="s">
        <v>645</v>
      </c>
      <c r="AD745" s="21">
        <v>621.0</v>
      </c>
      <c r="AE745" s="21">
        <v>43.0</v>
      </c>
      <c r="AF745" s="26">
        <v>0.875420875420875</v>
      </c>
      <c r="AG745" s="27">
        <v>0.953769950467804</v>
      </c>
      <c r="AH745" s="36">
        <v>0.942762535477767</v>
      </c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21" t="s">
        <v>645</v>
      </c>
      <c r="BF745" s="21">
        <v>621.0</v>
      </c>
      <c r="BG745" s="21">
        <v>43.0</v>
      </c>
      <c r="BH745" s="26">
        <v>0.875420875420875</v>
      </c>
      <c r="BI745" s="27">
        <v>0.953769950467804</v>
      </c>
      <c r="BJ745" s="30">
        <f t="shared" si="11"/>
        <v>0.9387602295</v>
      </c>
      <c r="BK745" s="36">
        <v>0.942762535477767</v>
      </c>
      <c r="BL745" s="31">
        <f t="shared" si="12"/>
        <v>0.004002305974</v>
      </c>
      <c r="BM745" s="1"/>
      <c r="BN745" s="31">
        <v>0.00665364237321009</v>
      </c>
      <c r="BO745" s="1"/>
      <c r="BP745" s="1"/>
      <c r="BQ745" s="1">
        <f t="shared" si="15"/>
        <v>744</v>
      </c>
      <c r="BR745" s="1">
        <f t="shared" si="13"/>
        <v>0.9173859433</v>
      </c>
      <c r="BS745" s="1">
        <v>0.8840579710144928</v>
      </c>
      <c r="BT745" s="1">
        <v>0.918622848200313</v>
      </c>
      <c r="BU745" s="1">
        <v>0.9152542372881356</v>
      </c>
      <c r="BV745" s="1"/>
      <c r="BW745" s="1"/>
    </row>
    <row r="746" ht="12.0" customHeight="1">
      <c r="A746" s="39"/>
      <c r="B746" s="39"/>
      <c r="C746" s="3" t="s">
        <v>730</v>
      </c>
      <c r="D746" s="3">
        <v>1076.0</v>
      </c>
      <c r="E746" s="24">
        <v>228.0</v>
      </c>
      <c r="F746" s="25">
        <v>95.0</v>
      </c>
      <c r="G746" s="24">
        <v>1242.0</v>
      </c>
      <c r="H746" s="25">
        <v>513.0</v>
      </c>
      <c r="I746" s="26">
        <f t="shared" si="2"/>
        <v>0.7058823529</v>
      </c>
      <c r="J746" s="27">
        <f t="shared" si="3"/>
        <v>0.7076923077</v>
      </c>
      <c r="K746" s="28">
        <f t="shared" si="4"/>
        <v>0.7074109721</v>
      </c>
      <c r="L746" s="29">
        <f t="shared" si="5"/>
        <v>0.3565928778</v>
      </c>
      <c r="M746" s="10">
        <f t="shared" si="6"/>
        <v>5.433436533</v>
      </c>
      <c r="N746" s="30">
        <f t="shared" si="7"/>
        <v>0.70804777</v>
      </c>
      <c r="O746" s="31">
        <f t="shared" si="8"/>
        <v>-0.0006367979126</v>
      </c>
      <c r="P746" s="32">
        <f t="shared" si="9"/>
        <v>0.7069278984</v>
      </c>
      <c r="Q746" s="33">
        <f t="shared" si="10"/>
        <v>0.0007644093005</v>
      </c>
      <c r="R746" s="1"/>
      <c r="S746" s="16">
        <v>0.7069278954703391</v>
      </c>
      <c r="T746" s="16">
        <v>0.7076923076923077</v>
      </c>
      <c r="U746" s="16">
        <v>0.006671006397475865</v>
      </c>
      <c r="V746" s="16">
        <v>0.007217654041440369</v>
      </c>
      <c r="W746" s="1"/>
      <c r="X746" s="1"/>
      <c r="Y746" s="19"/>
      <c r="Z746" s="19"/>
      <c r="AA746" s="19"/>
      <c r="AB746" s="1"/>
      <c r="AC746" s="21" t="s">
        <v>775</v>
      </c>
      <c r="AD746" s="21">
        <v>816.0</v>
      </c>
      <c r="AE746" s="21">
        <v>43.0</v>
      </c>
      <c r="AF746" s="26">
        <v>0.875486381322957</v>
      </c>
      <c r="AG746" s="27">
        <v>0.939953810623556</v>
      </c>
      <c r="AH746" s="36">
        <v>0.933113129644921</v>
      </c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21" t="s">
        <v>775</v>
      </c>
      <c r="BF746" s="21">
        <v>816.0</v>
      </c>
      <c r="BG746" s="21">
        <v>43.0</v>
      </c>
      <c r="BH746" s="26">
        <v>0.875486381322957</v>
      </c>
      <c r="BI746" s="27">
        <v>0.939953810623556</v>
      </c>
      <c r="BJ746" s="30">
        <f t="shared" si="11"/>
        <v>0.9277171245</v>
      </c>
      <c r="BK746" s="36">
        <v>0.933113129644921</v>
      </c>
      <c r="BL746" s="31">
        <f t="shared" si="12"/>
        <v>0.005396005152</v>
      </c>
      <c r="BM746" s="1"/>
      <c r="BN746" s="31">
        <v>0.00667100639747587</v>
      </c>
      <c r="BO746" s="1"/>
      <c r="BP746" s="1"/>
      <c r="BQ746" s="1">
        <f t="shared" si="15"/>
        <v>745</v>
      </c>
      <c r="BR746" s="1">
        <f t="shared" si="13"/>
        <v>0.9186189889</v>
      </c>
      <c r="BS746" s="1">
        <v>0.8130081300813008</v>
      </c>
      <c r="BT746" s="1">
        <v>0.9242209631728046</v>
      </c>
      <c r="BU746" s="1">
        <v>0.9153094462540716</v>
      </c>
      <c r="BV746" s="1"/>
      <c r="BW746" s="1"/>
    </row>
    <row r="747" ht="12.0" customHeight="1">
      <c r="A747" s="39"/>
      <c r="B747" s="39"/>
      <c r="C747" s="3" t="s">
        <v>785</v>
      </c>
      <c r="D747" s="3">
        <v>1078.0</v>
      </c>
      <c r="E747" s="24">
        <v>144.0</v>
      </c>
      <c r="F747" s="25">
        <v>52.0</v>
      </c>
      <c r="G747" s="24">
        <v>652.0</v>
      </c>
      <c r="H747" s="25">
        <v>191.0</v>
      </c>
      <c r="I747" s="26">
        <f t="shared" si="2"/>
        <v>0.7346938776</v>
      </c>
      <c r="J747" s="27">
        <f t="shared" si="3"/>
        <v>0.7734282325</v>
      </c>
      <c r="K747" s="28">
        <f t="shared" si="4"/>
        <v>0.7661212705</v>
      </c>
      <c r="L747" s="29">
        <f t="shared" si="5"/>
        <v>0.322425409</v>
      </c>
      <c r="M747" s="10">
        <f t="shared" si="6"/>
        <v>4.301020408</v>
      </c>
      <c r="N747" s="30">
        <f t="shared" si="7"/>
        <v>0.7674500466</v>
      </c>
      <c r="O747" s="31">
        <f t="shared" si="8"/>
        <v>-0.001328776197</v>
      </c>
      <c r="P747" s="32">
        <f t="shared" si="9"/>
        <v>0.7718224013</v>
      </c>
      <c r="Q747" s="33">
        <f t="shared" si="10"/>
        <v>0.001605831245</v>
      </c>
      <c r="R747" s="1"/>
      <c r="S747" s="16">
        <v>0.7718223980719656</v>
      </c>
      <c r="T747" s="16">
        <v>0.7734282325029656</v>
      </c>
      <c r="U747" s="16">
        <v>0.006691565825135415</v>
      </c>
      <c r="V747" s="16">
        <v>0.007333394575989249</v>
      </c>
      <c r="W747" s="1"/>
      <c r="X747" s="1"/>
      <c r="Y747" s="19"/>
      <c r="Z747" s="19"/>
      <c r="AA747" s="19"/>
      <c r="AB747" s="1"/>
      <c r="AC747" s="21" t="s">
        <v>639</v>
      </c>
      <c r="AD747" s="21">
        <v>616.0</v>
      </c>
      <c r="AE747" s="21">
        <v>43.0</v>
      </c>
      <c r="AF747" s="26">
        <v>0.879194630872483</v>
      </c>
      <c r="AG747" s="27">
        <v>0.952420016406891</v>
      </c>
      <c r="AH747" s="36">
        <v>0.944444444444444</v>
      </c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21" t="s">
        <v>639</v>
      </c>
      <c r="BF747" s="21">
        <v>616.0</v>
      </c>
      <c r="BG747" s="21">
        <v>43.0</v>
      </c>
      <c r="BH747" s="26">
        <v>0.879194630872483</v>
      </c>
      <c r="BI747" s="27">
        <v>0.952420016406891</v>
      </c>
      <c r="BJ747" s="30">
        <f t="shared" si="11"/>
        <v>0.9383724386</v>
      </c>
      <c r="BK747" s="36">
        <v>0.944444444444444</v>
      </c>
      <c r="BL747" s="31">
        <f t="shared" si="12"/>
        <v>0.006072005827</v>
      </c>
      <c r="BM747" s="1"/>
      <c r="BN747" s="31">
        <v>0.00669156582513542</v>
      </c>
      <c r="BO747" s="1"/>
      <c r="BP747" s="1"/>
      <c r="BQ747" s="1">
        <f t="shared" si="15"/>
        <v>746</v>
      </c>
      <c r="BR747" s="1">
        <f t="shared" si="13"/>
        <v>0.9198520345</v>
      </c>
      <c r="BS747" s="1">
        <v>0.8947368421052632</v>
      </c>
      <c r="BT747" s="1">
        <v>0.9227272727272727</v>
      </c>
      <c r="BU747" s="1">
        <v>0.9165927240461402</v>
      </c>
      <c r="BV747" s="1"/>
      <c r="BW747" s="1"/>
    </row>
    <row r="748" ht="12.0" customHeight="1">
      <c r="A748" s="39"/>
      <c r="B748" s="39"/>
      <c r="C748" s="3" t="s">
        <v>413</v>
      </c>
      <c r="D748" s="3">
        <v>1080.0</v>
      </c>
      <c r="E748" s="24">
        <v>100.0</v>
      </c>
      <c r="F748" s="25">
        <v>102.0</v>
      </c>
      <c r="G748" s="24">
        <v>573.0</v>
      </c>
      <c r="H748" s="25">
        <v>586.0</v>
      </c>
      <c r="I748" s="26">
        <f t="shared" si="2"/>
        <v>0.495049505</v>
      </c>
      <c r="J748" s="27">
        <f t="shared" si="3"/>
        <v>0.494391717</v>
      </c>
      <c r="K748" s="28">
        <f t="shared" si="4"/>
        <v>0.4944893461</v>
      </c>
      <c r="L748" s="29">
        <f t="shared" si="5"/>
        <v>0.5040411462</v>
      </c>
      <c r="M748" s="10">
        <f t="shared" si="6"/>
        <v>5.737623762</v>
      </c>
      <c r="N748" s="30">
        <f t="shared" si="7"/>
        <v>0.4941787923</v>
      </c>
      <c r="O748" s="31">
        <f t="shared" si="8"/>
        <v>0.0003105537352</v>
      </c>
      <c r="P748" s="32">
        <f t="shared" si="9"/>
        <v>0.4947470577</v>
      </c>
      <c r="Q748" s="33">
        <f t="shared" si="10"/>
        <v>-0.0003553407415</v>
      </c>
      <c r="R748" s="1"/>
      <c r="S748" s="16">
        <v>0.4947470563692657</v>
      </c>
      <c r="T748" s="16">
        <v>0.4943917169974116</v>
      </c>
      <c r="U748" s="16">
        <v>0.0067384186134038515</v>
      </c>
      <c r="V748" s="16">
        <v>0.007376475801362914</v>
      </c>
      <c r="W748" s="1"/>
      <c r="X748" s="1"/>
      <c r="Y748" s="19"/>
      <c r="Z748" s="19"/>
      <c r="AA748" s="19"/>
      <c r="AB748" s="1"/>
      <c r="AC748" s="21" t="s">
        <v>640</v>
      </c>
      <c r="AD748" s="21">
        <v>617.0</v>
      </c>
      <c r="AE748" s="21">
        <v>43.0</v>
      </c>
      <c r="AF748" s="26">
        <v>0.879518072289157</v>
      </c>
      <c r="AG748" s="27">
        <v>0.963880288957688</v>
      </c>
      <c r="AH748" s="36">
        <v>0.951541850220264</v>
      </c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21" t="s">
        <v>640</v>
      </c>
      <c r="BF748" s="21">
        <v>617.0</v>
      </c>
      <c r="BG748" s="21">
        <v>43.0</v>
      </c>
      <c r="BH748" s="26">
        <v>0.879518072289157</v>
      </c>
      <c r="BI748" s="27">
        <v>0.963880288957688</v>
      </c>
      <c r="BJ748" s="30">
        <f t="shared" si="11"/>
        <v>0.9475930607</v>
      </c>
      <c r="BK748" s="36">
        <v>0.951541850220264</v>
      </c>
      <c r="BL748" s="31">
        <f t="shared" si="12"/>
        <v>0.003948789492</v>
      </c>
      <c r="BM748" s="1"/>
      <c r="BN748" s="31">
        <v>0.00673841861340374</v>
      </c>
      <c r="BO748" s="1"/>
      <c r="BP748" s="1"/>
      <c r="BQ748" s="1">
        <f t="shared" si="15"/>
        <v>747</v>
      </c>
      <c r="BR748" s="1">
        <f t="shared" si="13"/>
        <v>0.9210850801</v>
      </c>
      <c r="BS748" s="1">
        <v>0.848605577689243</v>
      </c>
      <c r="BT748" s="1">
        <v>0.9360730593607306</v>
      </c>
      <c r="BU748" s="1">
        <v>0.9197622585438335</v>
      </c>
      <c r="BV748" s="1"/>
      <c r="BW748" s="1"/>
    </row>
    <row r="749" ht="12.0" customHeight="1">
      <c r="A749" s="39"/>
      <c r="B749" s="39"/>
      <c r="C749" s="3" t="s">
        <v>555</v>
      </c>
      <c r="D749" s="3">
        <v>1081.0</v>
      </c>
      <c r="E749" s="24">
        <v>93.0</v>
      </c>
      <c r="F749" s="25">
        <v>61.0</v>
      </c>
      <c r="G749" s="24">
        <v>446.0</v>
      </c>
      <c r="H749" s="25">
        <v>351.0</v>
      </c>
      <c r="I749" s="26">
        <f t="shared" si="2"/>
        <v>0.6038961039</v>
      </c>
      <c r="J749" s="27">
        <f t="shared" si="3"/>
        <v>0.5595984944</v>
      </c>
      <c r="K749" s="28">
        <f t="shared" si="4"/>
        <v>0.5667718191</v>
      </c>
      <c r="L749" s="29">
        <f t="shared" si="5"/>
        <v>0.4668769716</v>
      </c>
      <c r="M749" s="10">
        <f t="shared" si="6"/>
        <v>5.175324675</v>
      </c>
      <c r="N749" s="30">
        <f t="shared" si="7"/>
        <v>0.566447377</v>
      </c>
      <c r="O749" s="31">
        <f t="shared" si="8"/>
        <v>0.0003244421233</v>
      </c>
      <c r="P749" s="32">
        <f t="shared" si="9"/>
        <v>0.559978918</v>
      </c>
      <c r="Q749" s="33">
        <f t="shared" si="10"/>
        <v>-0.000380423693</v>
      </c>
      <c r="R749" s="1"/>
      <c r="S749" s="16">
        <v>0.5599789159581292</v>
      </c>
      <c r="T749" s="16">
        <v>0.5595984943538268</v>
      </c>
      <c r="U749" s="16">
        <v>0.006796689689964719</v>
      </c>
      <c r="V749" s="16">
        <v>0.007401887138604346</v>
      </c>
      <c r="W749" s="1"/>
      <c r="X749" s="1"/>
      <c r="Y749" s="19"/>
      <c r="Z749" s="19"/>
      <c r="AA749" s="19"/>
      <c r="AB749" s="1"/>
      <c r="AC749" s="21" t="s">
        <v>637</v>
      </c>
      <c r="AD749" s="21">
        <v>614.0</v>
      </c>
      <c r="AE749" s="21">
        <v>44.0</v>
      </c>
      <c r="AF749" s="26">
        <v>0.880597014925373</v>
      </c>
      <c r="AG749" s="27">
        <v>0.940923076923077</v>
      </c>
      <c r="AH749" s="36">
        <v>0.930612244897959</v>
      </c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21" t="s">
        <v>637</v>
      </c>
      <c r="BF749" s="21">
        <v>614.0</v>
      </c>
      <c r="BG749" s="21">
        <v>44.0</v>
      </c>
      <c r="BH749" s="26">
        <v>0.880597014925373</v>
      </c>
      <c r="BI749" s="27">
        <v>0.940923076923077</v>
      </c>
      <c r="BJ749" s="30">
        <f t="shared" si="11"/>
        <v>0.9294431173</v>
      </c>
      <c r="BK749" s="36">
        <v>0.930612244897959</v>
      </c>
      <c r="BL749" s="31">
        <f t="shared" si="12"/>
        <v>0.001169127635</v>
      </c>
      <c r="BM749" s="1"/>
      <c r="BN749" s="31">
        <v>0.00679668968996472</v>
      </c>
      <c r="BO749" s="1"/>
      <c r="BP749" s="1"/>
      <c r="BQ749" s="1">
        <f t="shared" si="15"/>
        <v>748</v>
      </c>
      <c r="BR749" s="1">
        <f t="shared" si="13"/>
        <v>0.9223181258</v>
      </c>
      <c r="BS749" s="1">
        <v>0.8867924528301887</v>
      </c>
      <c r="BT749" s="1">
        <v>0.9258064516129032</v>
      </c>
      <c r="BU749" s="1">
        <v>0.9201101928374655</v>
      </c>
      <c r="BV749" s="1"/>
      <c r="BW749" s="1"/>
    </row>
    <row r="750" ht="12.0" customHeight="1">
      <c r="A750" s="39"/>
      <c r="B750" s="39"/>
      <c r="C750" s="3" t="s">
        <v>402</v>
      </c>
      <c r="D750" s="3">
        <v>1082.0</v>
      </c>
      <c r="E750" s="24">
        <v>18.0</v>
      </c>
      <c r="F750" s="25">
        <v>19.0</v>
      </c>
      <c r="G750" s="24">
        <v>87.0</v>
      </c>
      <c r="H750" s="25">
        <v>84.0</v>
      </c>
      <c r="I750" s="26">
        <f t="shared" si="2"/>
        <v>0.4864864865</v>
      </c>
      <c r="J750" s="27">
        <f t="shared" si="3"/>
        <v>0.5087719298</v>
      </c>
      <c r="K750" s="28">
        <f t="shared" si="4"/>
        <v>0.5048076923</v>
      </c>
      <c r="L750" s="29">
        <f t="shared" si="5"/>
        <v>0.4903846154</v>
      </c>
      <c r="M750" s="10">
        <f t="shared" si="6"/>
        <v>4.621621622</v>
      </c>
      <c r="N750" s="30">
        <f t="shared" si="7"/>
        <v>0.5056428976</v>
      </c>
      <c r="O750" s="31">
        <f t="shared" si="8"/>
        <v>-0.0008352053004</v>
      </c>
      <c r="P750" s="32">
        <f t="shared" si="9"/>
        <v>0.5078180871</v>
      </c>
      <c r="Q750" s="33">
        <f t="shared" si="10"/>
        <v>0.0009538427099</v>
      </c>
      <c r="R750" s="1"/>
      <c r="S750" s="16">
        <v>0.5078180857944745</v>
      </c>
      <c r="T750" s="16">
        <v>0.5087719298245614</v>
      </c>
      <c r="U750" s="16">
        <v>0.006857880304422026</v>
      </c>
      <c r="V750" s="16">
        <v>0.007461732861593684</v>
      </c>
      <c r="W750" s="1"/>
      <c r="X750" s="1"/>
      <c r="Y750" s="19"/>
      <c r="Z750" s="19"/>
      <c r="AA750" s="19"/>
      <c r="AB750" s="1"/>
      <c r="AC750" s="21" t="s">
        <v>596</v>
      </c>
      <c r="AD750" s="21">
        <v>581.0</v>
      </c>
      <c r="AE750" s="21">
        <v>44.0</v>
      </c>
      <c r="AF750" s="26">
        <v>0.882352941176471</v>
      </c>
      <c r="AG750" s="27">
        <v>0.903703703703704</v>
      </c>
      <c r="AH750" s="36">
        <v>0.899408284023669</v>
      </c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21" t="s">
        <v>596</v>
      </c>
      <c r="BF750" s="21">
        <v>581.0</v>
      </c>
      <c r="BG750" s="21">
        <v>44.0</v>
      </c>
      <c r="BH750" s="26">
        <v>0.882352941176471</v>
      </c>
      <c r="BI750" s="27">
        <v>0.903703703703704</v>
      </c>
      <c r="BJ750" s="30">
        <f t="shared" si="11"/>
        <v>0.900040151</v>
      </c>
      <c r="BK750" s="36">
        <v>0.899408284023669</v>
      </c>
      <c r="BL750" s="31">
        <f t="shared" si="12"/>
        <v>-0.0006318669956</v>
      </c>
      <c r="BM750" s="1"/>
      <c r="BN750" s="31">
        <v>0.00685788030442203</v>
      </c>
      <c r="BO750" s="1"/>
      <c r="BP750" s="1"/>
      <c r="BQ750" s="1">
        <f t="shared" si="15"/>
        <v>749</v>
      </c>
      <c r="BR750" s="1">
        <f t="shared" si="13"/>
        <v>0.9235511714</v>
      </c>
      <c r="BS750" s="1">
        <v>0.8441558441558441</v>
      </c>
      <c r="BT750" s="1">
        <v>0.9416058394160584</v>
      </c>
      <c r="BU750" s="1">
        <v>0.9202279202279202</v>
      </c>
      <c r="BV750" s="1"/>
      <c r="BW750" s="1"/>
    </row>
    <row r="751" ht="12.0" customHeight="1">
      <c r="A751" s="39"/>
      <c r="B751" s="39"/>
      <c r="C751" s="3" t="s">
        <v>805</v>
      </c>
      <c r="D751" s="3">
        <v>1083.0</v>
      </c>
      <c r="E751" s="24">
        <v>54.0</v>
      </c>
      <c r="F751" s="25">
        <v>18.0</v>
      </c>
      <c r="G751" s="24">
        <v>247.0</v>
      </c>
      <c r="H751" s="25">
        <v>90.0</v>
      </c>
      <c r="I751" s="26">
        <f t="shared" si="2"/>
        <v>0.75</v>
      </c>
      <c r="J751" s="27">
        <f t="shared" si="3"/>
        <v>0.7329376855</v>
      </c>
      <c r="K751" s="28">
        <f t="shared" si="4"/>
        <v>0.7359413203</v>
      </c>
      <c r="L751" s="29">
        <f t="shared" si="5"/>
        <v>0.3520782396</v>
      </c>
      <c r="M751" s="10">
        <f t="shared" si="6"/>
        <v>4.680555556</v>
      </c>
      <c r="N751" s="30">
        <f t="shared" si="7"/>
        <v>0.7366536566</v>
      </c>
      <c r="O751" s="31">
        <f t="shared" si="8"/>
        <v>-0.0007123363242</v>
      </c>
      <c r="P751" s="32">
        <f t="shared" si="9"/>
        <v>0.7320737239</v>
      </c>
      <c r="Q751" s="33">
        <f t="shared" si="10"/>
        <v>0.0008639615818</v>
      </c>
      <c r="R751" s="1"/>
      <c r="S751" s="16">
        <v>0.7320737205458198</v>
      </c>
      <c r="T751" s="16">
        <v>0.7329376854599406</v>
      </c>
      <c r="U751" s="16">
        <v>0.006870859649003025</v>
      </c>
      <c r="V751" s="16">
        <v>0.007546068688868868</v>
      </c>
      <c r="W751" s="1"/>
      <c r="X751" s="1"/>
      <c r="Y751" s="19"/>
      <c r="Z751" s="19"/>
      <c r="AA751" s="19"/>
      <c r="AB751" s="1"/>
      <c r="AC751" s="21" t="s">
        <v>598</v>
      </c>
      <c r="AD751" s="21">
        <v>583.0</v>
      </c>
      <c r="AE751" s="21">
        <v>44.0</v>
      </c>
      <c r="AF751" s="26">
        <v>0.882352941176471</v>
      </c>
      <c r="AG751" s="27">
        <v>0.961389961389961</v>
      </c>
      <c r="AH751" s="36">
        <v>0.941860465116279</v>
      </c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21" t="s">
        <v>598</v>
      </c>
      <c r="BF751" s="21">
        <v>583.0</v>
      </c>
      <c r="BG751" s="21">
        <v>44.0</v>
      </c>
      <c r="BH751" s="26">
        <v>0.882352941176471</v>
      </c>
      <c r="BI751" s="27">
        <v>0.961389961389961</v>
      </c>
      <c r="BJ751" s="30">
        <f t="shared" si="11"/>
        <v>0.946121291</v>
      </c>
      <c r="BK751" s="36">
        <v>0.941860465116279</v>
      </c>
      <c r="BL751" s="31">
        <f t="shared" si="12"/>
        <v>-0.004260825866</v>
      </c>
      <c r="BM751" s="1"/>
      <c r="BN751" s="31">
        <v>0.00687085964900291</v>
      </c>
      <c r="BO751" s="1"/>
      <c r="BP751" s="1"/>
      <c r="BQ751" s="1">
        <f t="shared" si="15"/>
        <v>750</v>
      </c>
      <c r="BR751" s="1">
        <f t="shared" si="13"/>
        <v>0.924784217</v>
      </c>
      <c r="BS751" s="1">
        <v>0.9180327868852459</v>
      </c>
      <c r="BT751" s="1">
        <v>0.9216417910447762</v>
      </c>
      <c r="BU751" s="1">
        <v>0.9209726443768997</v>
      </c>
      <c r="BV751" s="1"/>
      <c r="BW751" s="1"/>
    </row>
    <row r="752" ht="12.0" customHeight="1">
      <c r="A752" s="39"/>
      <c r="B752" s="39"/>
      <c r="C752" s="3" t="s">
        <v>186</v>
      </c>
      <c r="D752" s="3">
        <v>1084.0</v>
      </c>
      <c r="E752" s="24">
        <v>11.0</v>
      </c>
      <c r="F752" s="25">
        <v>20.0</v>
      </c>
      <c r="G752" s="24">
        <v>117.0</v>
      </c>
      <c r="H752" s="25">
        <v>178.0</v>
      </c>
      <c r="I752" s="26">
        <f t="shared" si="2"/>
        <v>0.3548387097</v>
      </c>
      <c r="J752" s="27">
        <f t="shared" si="3"/>
        <v>0.3966101695</v>
      </c>
      <c r="K752" s="28">
        <f t="shared" si="4"/>
        <v>0.3926380368</v>
      </c>
      <c r="L752" s="29">
        <f t="shared" si="5"/>
        <v>0.5797546012</v>
      </c>
      <c r="M752" s="10">
        <f t="shared" si="6"/>
        <v>9.516129032</v>
      </c>
      <c r="N752" s="30">
        <f t="shared" si="7"/>
        <v>0.3909582571</v>
      </c>
      <c r="O752" s="31">
        <f t="shared" si="8"/>
        <v>0.001679779728</v>
      </c>
      <c r="P752" s="32">
        <f t="shared" si="9"/>
        <v>0.3984741862</v>
      </c>
      <c r="Q752" s="33">
        <f t="shared" si="10"/>
        <v>-0.001864016737</v>
      </c>
      <c r="R752" s="1"/>
      <c r="S752" s="16">
        <v>0.39847418554627695</v>
      </c>
      <c r="T752" s="16">
        <v>0.39661016949152544</v>
      </c>
      <c r="U752" s="16">
        <v>0.006904203038687551</v>
      </c>
      <c r="V752" s="16">
        <v>0.007572246428703466</v>
      </c>
      <c r="W752" s="1"/>
      <c r="X752" s="1"/>
      <c r="Y752" s="19"/>
      <c r="Z752" s="19"/>
      <c r="AA752" s="19"/>
      <c r="AB752" s="1"/>
      <c r="AC752" s="21" t="s">
        <v>772</v>
      </c>
      <c r="AD752" s="21">
        <v>812.0</v>
      </c>
      <c r="AE752" s="21">
        <v>44.0</v>
      </c>
      <c r="AF752" s="26">
        <v>0.884057971014493</v>
      </c>
      <c r="AG752" s="27">
        <v>0.918622848200313</v>
      </c>
      <c r="AH752" s="36">
        <v>0.915254237288135</v>
      </c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21" t="s">
        <v>772</v>
      </c>
      <c r="BF752" s="21">
        <v>812.0</v>
      </c>
      <c r="BG752" s="21">
        <v>44.0</v>
      </c>
      <c r="BH752" s="26">
        <v>0.884057971014493</v>
      </c>
      <c r="BI752" s="27">
        <v>0.918622848200313</v>
      </c>
      <c r="BJ752" s="30">
        <f t="shared" si="11"/>
        <v>0.9122855807</v>
      </c>
      <c r="BK752" s="36">
        <v>0.915254237288135</v>
      </c>
      <c r="BL752" s="31">
        <f t="shared" si="12"/>
        <v>0.002968656571</v>
      </c>
      <c r="BM752" s="1"/>
      <c r="BN752" s="31">
        <v>0.00690420303868744</v>
      </c>
      <c r="BO752" s="1"/>
      <c r="BP752" s="1"/>
      <c r="BQ752" s="1">
        <f t="shared" si="15"/>
        <v>751</v>
      </c>
      <c r="BR752" s="1">
        <f t="shared" si="13"/>
        <v>0.9260172626</v>
      </c>
      <c r="BS752" s="1">
        <v>0.9393939393939394</v>
      </c>
      <c r="BT752" s="1">
        <v>0.9208211143695014</v>
      </c>
      <c r="BU752" s="1">
        <v>0.9224598930481284</v>
      </c>
      <c r="BV752" s="1"/>
      <c r="BW752" s="1"/>
    </row>
    <row r="753" ht="12.0" customHeight="1">
      <c r="A753" s="39"/>
      <c r="B753" s="39"/>
      <c r="C753" s="3" t="s">
        <v>564</v>
      </c>
      <c r="D753" s="3">
        <v>1085.0</v>
      </c>
      <c r="E753" s="24">
        <v>11.0</v>
      </c>
      <c r="F753" s="25">
        <v>7.0</v>
      </c>
      <c r="G753" s="24">
        <v>58.0</v>
      </c>
      <c r="H753" s="25">
        <v>47.0</v>
      </c>
      <c r="I753" s="26">
        <f t="shared" si="2"/>
        <v>0.6111111111</v>
      </c>
      <c r="J753" s="27">
        <f t="shared" si="3"/>
        <v>0.5523809524</v>
      </c>
      <c r="K753" s="28">
        <f t="shared" si="4"/>
        <v>0.5609756098</v>
      </c>
      <c r="L753" s="29">
        <f t="shared" si="5"/>
        <v>0.4715447154</v>
      </c>
      <c r="M753" s="10">
        <f t="shared" si="6"/>
        <v>5.833333333</v>
      </c>
      <c r="N753" s="30">
        <f t="shared" si="7"/>
        <v>0.5614672785</v>
      </c>
      <c r="O753" s="31">
        <f t="shared" si="8"/>
        <v>-0.0004916687047</v>
      </c>
      <c r="P753" s="32">
        <f t="shared" si="9"/>
        <v>0.5518034999</v>
      </c>
      <c r="Q753" s="33">
        <f t="shared" si="10"/>
        <v>0.0005774524785</v>
      </c>
      <c r="R753" s="1"/>
      <c r="S753" s="16">
        <v>0.5518034977601017</v>
      </c>
      <c r="T753" s="16">
        <v>0.5523809523809524</v>
      </c>
      <c r="U753" s="16">
        <v>0.00690443846058264</v>
      </c>
      <c r="V753" s="16">
        <v>0.007600528529386086</v>
      </c>
      <c r="W753" s="1"/>
      <c r="X753" s="1"/>
      <c r="Y753" s="19"/>
      <c r="Z753" s="19"/>
      <c r="AA753" s="19"/>
      <c r="AB753" s="1"/>
      <c r="AC753" s="21" t="s">
        <v>618</v>
      </c>
      <c r="AD753" s="21">
        <v>599.0</v>
      </c>
      <c r="AE753" s="21">
        <v>44.0</v>
      </c>
      <c r="AF753" s="26">
        <v>0.884146341463415</v>
      </c>
      <c r="AG753" s="27">
        <v>0.921630094043887</v>
      </c>
      <c r="AH753" s="36">
        <v>0.913965087281795</v>
      </c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21" t="s">
        <v>618</v>
      </c>
      <c r="BF753" s="21">
        <v>599.0</v>
      </c>
      <c r="BG753" s="21">
        <v>44.0</v>
      </c>
      <c r="BH753" s="26">
        <v>0.884146341463415</v>
      </c>
      <c r="BI753" s="27">
        <v>0.921630094043887</v>
      </c>
      <c r="BJ753" s="30">
        <f t="shared" si="11"/>
        <v>0.9147038047</v>
      </c>
      <c r="BK753" s="36">
        <v>0.913965087281795</v>
      </c>
      <c r="BL753" s="31">
        <f t="shared" si="12"/>
        <v>-0.0007387174199</v>
      </c>
      <c r="BM753" s="1"/>
      <c r="BN753" s="31">
        <v>0.00690443846058253</v>
      </c>
      <c r="BO753" s="1"/>
      <c r="BP753" s="1"/>
      <c r="BQ753" s="1">
        <f t="shared" si="15"/>
        <v>752</v>
      </c>
      <c r="BR753" s="1">
        <f t="shared" si="13"/>
        <v>0.9272503083</v>
      </c>
      <c r="BS753" s="1">
        <v>0.8045112781954887</v>
      </c>
      <c r="BT753" s="1">
        <v>0.9376026272577996</v>
      </c>
      <c r="BU753" s="1">
        <v>0.924500370096225</v>
      </c>
      <c r="BV753" s="1"/>
      <c r="BW753" s="1"/>
    </row>
    <row r="754" ht="12.0" customHeight="1">
      <c r="A754" s="39"/>
      <c r="B754" s="39"/>
      <c r="C754" s="3" t="s">
        <v>624</v>
      </c>
      <c r="D754" s="3">
        <v>1086.0</v>
      </c>
      <c r="E754" s="24">
        <v>85.0</v>
      </c>
      <c r="F754" s="25">
        <v>48.0</v>
      </c>
      <c r="G754" s="24">
        <v>360.0</v>
      </c>
      <c r="H754" s="25">
        <v>204.0</v>
      </c>
      <c r="I754" s="26">
        <f t="shared" si="2"/>
        <v>0.6390977444</v>
      </c>
      <c r="J754" s="27">
        <f t="shared" si="3"/>
        <v>0.6382978723</v>
      </c>
      <c r="K754" s="28">
        <f t="shared" si="4"/>
        <v>0.6384505022</v>
      </c>
      <c r="L754" s="29">
        <f t="shared" si="5"/>
        <v>0.4146341463</v>
      </c>
      <c r="M754" s="10">
        <f t="shared" si="6"/>
        <v>4.240601504</v>
      </c>
      <c r="N754" s="30">
        <f t="shared" si="7"/>
        <v>0.6388926138</v>
      </c>
      <c r="O754" s="31">
        <f t="shared" si="8"/>
        <v>-0.000442111695</v>
      </c>
      <c r="P754" s="32">
        <f t="shared" si="9"/>
        <v>0.637775291</v>
      </c>
      <c r="Q754" s="33">
        <f t="shared" si="10"/>
        <v>0.0005225813671</v>
      </c>
      <c r="R754" s="1"/>
      <c r="S754" s="16">
        <v>0.637775288615156</v>
      </c>
      <c r="T754" s="16">
        <v>0.6382978723404256</v>
      </c>
      <c r="U754" s="16">
        <v>0.0070536566572482196</v>
      </c>
      <c r="V754" s="16">
        <v>0.00763687089211984</v>
      </c>
      <c r="W754" s="1"/>
      <c r="X754" s="1"/>
      <c r="Y754" s="19"/>
      <c r="Z754" s="19"/>
      <c r="AA754" s="19"/>
      <c r="AB754" s="1"/>
      <c r="AC754" s="21" t="s">
        <v>784</v>
      </c>
      <c r="AD754" s="21">
        <v>826.0</v>
      </c>
      <c r="AE754" s="21">
        <v>44.0</v>
      </c>
      <c r="AF754" s="26">
        <v>0.884615384615385</v>
      </c>
      <c r="AG754" s="27">
        <v>0.760869565217391</v>
      </c>
      <c r="AH754" s="36">
        <v>0.780487804878049</v>
      </c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21" t="s">
        <v>784</v>
      </c>
      <c r="BF754" s="21">
        <v>826.0</v>
      </c>
      <c r="BG754" s="21">
        <v>44.0</v>
      </c>
      <c r="BH754" s="26">
        <v>0.884615384615385</v>
      </c>
      <c r="BI754" s="27">
        <v>0.760869565217391</v>
      </c>
      <c r="BJ754" s="30">
        <f t="shared" si="11"/>
        <v>0.7864451376</v>
      </c>
      <c r="BK754" s="36">
        <v>0.780487804878049</v>
      </c>
      <c r="BL754" s="31">
        <f t="shared" si="12"/>
        <v>-0.005957332721</v>
      </c>
      <c r="BM754" s="1"/>
      <c r="BN754" s="31">
        <v>0.00705365665724822</v>
      </c>
      <c r="BO754" s="1"/>
      <c r="BP754" s="1"/>
      <c r="BQ754" s="1">
        <f t="shared" si="15"/>
        <v>753</v>
      </c>
      <c r="BR754" s="1">
        <f t="shared" si="13"/>
        <v>0.9284833539</v>
      </c>
      <c r="BS754" s="1">
        <v>0.8958333333333334</v>
      </c>
      <c r="BT754" s="1">
        <v>0.932806324110672</v>
      </c>
      <c r="BU754" s="1">
        <v>0.9246153846153846</v>
      </c>
      <c r="BV754" s="1"/>
      <c r="BW754" s="1"/>
    </row>
    <row r="755" ht="12.0" customHeight="1">
      <c r="A755" s="39"/>
      <c r="B755" s="39"/>
      <c r="C755" s="3" t="s">
        <v>322</v>
      </c>
      <c r="D755" s="3">
        <v>1087.0</v>
      </c>
      <c r="E755" s="24">
        <v>7.0</v>
      </c>
      <c r="F755" s="25">
        <v>9.0</v>
      </c>
      <c r="G755" s="24">
        <v>45.0</v>
      </c>
      <c r="H755" s="25">
        <v>44.0</v>
      </c>
      <c r="I755" s="26">
        <f t="shared" si="2"/>
        <v>0.4375</v>
      </c>
      <c r="J755" s="27">
        <f t="shared" si="3"/>
        <v>0.5056179775</v>
      </c>
      <c r="K755" s="28">
        <f t="shared" si="4"/>
        <v>0.4952380952</v>
      </c>
      <c r="L755" s="29">
        <f t="shared" si="5"/>
        <v>0.4857142857</v>
      </c>
      <c r="M755" s="10">
        <f t="shared" si="6"/>
        <v>5.5625</v>
      </c>
      <c r="N755" s="30">
        <f t="shared" si="7"/>
        <v>0.4970506378</v>
      </c>
      <c r="O755" s="31">
        <f t="shared" si="8"/>
        <v>-0.001812542562</v>
      </c>
      <c r="P755" s="32">
        <f t="shared" si="9"/>
        <v>0.5035701961</v>
      </c>
      <c r="Q755" s="33">
        <f t="shared" si="10"/>
        <v>0.002047781457</v>
      </c>
      <c r="R755" s="1"/>
      <c r="S755" s="16">
        <v>0.5035701950152242</v>
      </c>
      <c r="T755" s="16">
        <v>0.5056179775280899</v>
      </c>
      <c r="U755" s="16">
        <v>0.00706037830272932</v>
      </c>
      <c r="V755" s="16">
        <v>0.007680000763180095</v>
      </c>
      <c r="W755" s="1"/>
      <c r="X755" s="1"/>
      <c r="Y755" s="19"/>
      <c r="Z755" s="19"/>
      <c r="AA755" s="19"/>
      <c r="AB755" s="1"/>
      <c r="AC755" s="21" t="s">
        <v>777</v>
      </c>
      <c r="AD755" s="21">
        <v>817.0</v>
      </c>
      <c r="AE755" s="21">
        <v>44.0</v>
      </c>
      <c r="AF755" s="26">
        <v>0.886363636363636</v>
      </c>
      <c r="AG755" s="27">
        <v>0.918803418803419</v>
      </c>
      <c r="AH755" s="36">
        <v>0.915189873417721</v>
      </c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21" t="s">
        <v>777</v>
      </c>
      <c r="BF755" s="21">
        <v>817.0</v>
      </c>
      <c r="BG755" s="21">
        <v>44.0</v>
      </c>
      <c r="BH755" s="26">
        <v>0.886363636363636</v>
      </c>
      <c r="BI755" s="27">
        <v>0.918803418803419</v>
      </c>
      <c r="BJ755" s="30">
        <f t="shared" si="11"/>
        <v>0.9128744606</v>
      </c>
      <c r="BK755" s="36">
        <v>0.915189873417721</v>
      </c>
      <c r="BL755" s="31">
        <f t="shared" si="12"/>
        <v>0.002315412808</v>
      </c>
      <c r="BM755" s="1"/>
      <c r="BN755" s="31">
        <v>0.00706037830272921</v>
      </c>
      <c r="BO755" s="1"/>
      <c r="BP755" s="1"/>
      <c r="BQ755" s="1">
        <f t="shared" si="15"/>
        <v>754</v>
      </c>
      <c r="BR755" s="1">
        <f t="shared" si="13"/>
        <v>0.9297163995</v>
      </c>
      <c r="BS755" s="1">
        <v>0.92</v>
      </c>
      <c r="BT755" s="1">
        <v>0.9259259259259259</v>
      </c>
      <c r="BU755" s="1">
        <v>0.924812030075188</v>
      </c>
      <c r="BV755" s="1"/>
      <c r="BW755" s="1"/>
    </row>
    <row r="756" ht="12.0" customHeight="1">
      <c r="A756" s="39"/>
      <c r="B756" s="39"/>
      <c r="C756" s="3" t="s">
        <v>472</v>
      </c>
      <c r="D756" s="3">
        <v>1088.0</v>
      </c>
      <c r="E756" s="24">
        <v>30.0</v>
      </c>
      <c r="F756" s="25">
        <v>25.0</v>
      </c>
      <c r="G756" s="24">
        <v>127.0</v>
      </c>
      <c r="H756" s="25">
        <v>96.0</v>
      </c>
      <c r="I756" s="26">
        <f t="shared" si="2"/>
        <v>0.5454545455</v>
      </c>
      <c r="J756" s="27">
        <f t="shared" si="3"/>
        <v>0.5695067265</v>
      </c>
      <c r="K756" s="28">
        <f t="shared" si="4"/>
        <v>0.5647482014</v>
      </c>
      <c r="L756" s="29">
        <f t="shared" si="5"/>
        <v>0.4532374101</v>
      </c>
      <c r="M756" s="10">
        <f t="shared" si="6"/>
        <v>4.054545455</v>
      </c>
      <c r="N756" s="30">
        <f t="shared" si="7"/>
        <v>0.5662696022</v>
      </c>
      <c r="O756" s="31">
        <f t="shared" si="8"/>
        <v>-0.001521400762</v>
      </c>
      <c r="P756" s="32">
        <f t="shared" si="9"/>
        <v>0.5677462164</v>
      </c>
      <c r="Q756" s="33">
        <f t="shared" si="10"/>
        <v>0.001760510033</v>
      </c>
      <c r="R756" s="1"/>
      <c r="S756" s="16">
        <v>0.5677462147422964</v>
      </c>
      <c r="T756" s="16">
        <v>0.5695067264573991</v>
      </c>
      <c r="U756" s="16">
        <v>0.007252907644911155</v>
      </c>
      <c r="V756" s="16">
        <v>0.00787568217624457</v>
      </c>
      <c r="W756" s="1"/>
      <c r="X756" s="1"/>
      <c r="Y756" s="19"/>
      <c r="Z756" s="19"/>
      <c r="AA756" s="19"/>
      <c r="AB756" s="1"/>
      <c r="AC756" s="21" t="s">
        <v>774</v>
      </c>
      <c r="AD756" s="21">
        <v>813.0</v>
      </c>
      <c r="AE756" s="21">
        <v>44.0</v>
      </c>
      <c r="AF756" s="26">
        <v>0.886792452830189</v>
      </c>
      <c r="AG756" s="27">
        <v>0.925806451612903</v>
      </c>
      <c r="AH756" s="36">
        <v>0.920110192837466</v>
      </c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21" t="s">
        <v>774</v>
      </c>
      <c r="BF756" s="21">
        <v>813.0</v>
      </c>
      <c r="BG756" s="21">
        <v>44.0</v>
      </c>
      <c r="BH756" s="26">
        <v>0.886792452830189</v>
      </c>
      <c r="BI756" s="27">
        <v>0.925806451612903</v>
      </c>
      <c r="BJ756" s="30">
        <f t="shared" si="11"/>
        <v>0.9185455361</v>
      </c>
      <c r="BK756" s="36">
        <v>0.920110192837466</v>
      </c>
      <c r="BL756" s="31">
        <f t="shared" si="12"/>
        <v>0.00156465678</v>
      </c>
      <c r="BM756" s="1"/>
      <c r="BN756" s="31">
        <v>0.00725290764491104</v>
      </c>
      <c r="BO756" s="1"/>
      <c r="BP756" s="1"/>
      <c r="BQ756" s="1">
        <f t="shared" si="15"/>
        <v>755</v>
      </c>
      <c r="BR756" s="1">
        <f t="shared" si="13"/>
        <v>0.9309494451</v>
      </c>
      <c r="BS756" s="1">
        <v>0.874251497005988</v>
      </c>
      <c r="BT756" s="1">
        <v>0.9388083735909822</v>
      </c>
      <c r="BU756" s="1">
        <v>0.9251269035532995</v>
      </c>
      <c r="BV756" s="1"/>
      <c r="BW756" s="1"/>
    </row>
    <row r="757" ht="12.0" customHeight="1">
      <c r="A757" s="39"/>
      <c r="B757" s="39"/>
      <c r="C757" s="3" t="s">
        <v>203</v>
      </c>
      <c r="D757" s="3">
        <v>1089.0</v>
      </c>
      <c r="E757" s="24">
        <v>46.0</v>
      </c>
      <c r="F757" s="25">
        <v>80.0</v>
      </c>
      <c r="G757" s="24">
        <v>362.0</v>
      </c>
      <c r="H757" s="25">
        <v>401.0</v>
      </c>
      <c r="I757" s="26">
        <f t="shared" si="2"/>
        <v>0.3650793651</v>
      </c>
      <c r="J757" s="27">
        <f t="shared" si="3"/>
        <v>0.4744429882</v>
      </c>
      <c r="K757" s="28">
        <f t="shared" si="4"/>
        <v>0.4589426322</v>
      </c>
      <c r="L757" s="29">
        <f t="shared" si="5"/>
        <v>0.5028121485</v>
      </c>
      <c r="M757" s="10">
        <f t="shared" si="6"/>
        <v>6.055555556</v>
      </c>
      <c r="N757" s="30">
        <f t="shared" si="7"/>
        <v>0.4619987772</v>
      </c>
      <c r="O757" s="31">
        <f t="shared" si="8"/>
        <v>-0.003056145049</v>
      </c>
      <c r="P757" s="32">
        <f t="shared" si="9"/>
        <v>0.4710441544</v>
      </c>
      <c r="Q757" s="33">
        <f t="shared" si="10"/>
        <v>0.003398833818</v>
      </c>
      <c r="R757" s="1"/>
      <c r="S757" s="16">
        <v>0.47104415366257585</v>
      </c>
      <c r="T757" s="16">
        <v>0.4744429882044561</v>
      </c>
      <c r="U757" s="16">
        <v>0.0073475550112276355</v>
      </c>
      <c r="V757" s="16">
        <v>0.00823135992132934</v>
      </c>
      <c r="W757" s="1"/>
      <c r="X757" s="1"/>
      <c r="Y757" s="19"/>
      <c r="Z757" s="19"/>
      <c r="AA757" s="19"/>
      <c r="AB757" s="1"/>
      <c r="AC757" s="21" t="s">
        <v>631</v>
      </c>
      <c r="AD757" s="21">
        <v>609.0</v>
      </c>
      <c r="AE757" s="21">
        <v>44.0</v>
      </c>
      <c r="AF757" s="26">
        <v>0.886792452830189</v>
      </c>
      <c r="AG757" s="27">
        <v>0.959058341862845</v>
      </c>
      <c r="AH757" s="36">
        <v>0.948943661971831</v>
      </c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21" t="s">
        <v>631</v>
      </c>
      <c r="BF757" s="21">
        <v>609.0</v>
      </c>
      <c r="BG757" s="21">
        <v>44.0</v>
      </c>
      <c r="BH757" s="26">
        <v>0.886792452830189</v>
      </c>
      <c r="BI757" s="27">
        <v>0.959058341862845</v>
      </c>
      <c r="BJ757" s="30">
        <f t="shared" si="11"/>
        <v>0.9450792897</v>
      </c>
      <c r="BK757" s="36">
        <v>0.948943661971831</v>
      </c>
      <c r="BL757" s="31">
        <f t="shared" si="12"/>
        <v>0.003864372283</v>
      </c>
      <c r="BM757" s="1"/>
      <c r="BN757" s="31">
        <v>0.00734755501122764</v>
      </c>
      <c r="BO757" s="1"/>
      <c r="BP757" s="1"/>
      <c r="BQ757" s="1">
        <f t="shared" si="15"/>
        <v>756</v>
      </c>
      <c r="BR757" s="1">
        <f t="shared" si="13"/>
        <v>0.9321824908</v>
      </c>
      <c r="BS757" s="1">
        <v>0.9105431309904153</v>
      </c>
      <c r="BT757" s="1">
        <v>0.9299691040164778</v>
      </c>
      <c r="BU757" s="1">
        <v>0.9252336448598131</v>
      </c>
      <c r="BV757" s="1"/>
      <c r="BW757" s="1"/>
    </row>
    <row r="758" ht="12.0" customHeight="1">
      <c r="A758" s="39"/>
      <c r="B758" s="39"/>
      <c r="C758" s="3" t="s">
        <v>264</v>
      </c>
      <c r="D758" s="3">
        <v>1090.0</v>
      </c>
      <c r="E758" s="24">
        <v>57.0</v>
      </c>
      <c r="F758" s="25">
        <v>84.0</v>
      </c>
      <c r="G758" s="24">
        <v>369.0</v>
      </c>
      <c r="H758" s="25">
        <v>315.0</v>
      </c>
      <c r="I758" s="26">
        <f t="shared" si="2"/>
        <v>0.4042553191</v>
      </c>
      <c r="J758" s="27">
        <f t="shared" si="3"/>
        <v>0.5394736842</v>
      </c>
      <c r="K758" s="28">
        <f t="shared" si="4"/>
        <v>0.5163636364</v>
      </c>
      <c r="L758" s="29">
        <f t="shared" si="5"/>
        <v>0.4509090909</v>
      </c>
      <c r="M758" s="10">
        <f t="shared" si="6"/>
        <v>4.85106383</v>
      </c>
      <c r="N758" s="30">
        <f t="shared" si="7"/>
        <v>0.5237759816</v>
      </c>
      <c r="O758" s="31">
        <f t="shared" si="8"/>
        <v>-0.007412345222</v>
      </c>
      <c r="P758" s="32">
        <f t="shared" si="9"/>
        <v>0.531159914</v>
      </c>
      <c r="Q758" s="33">
        <f t="shared" si="10"/>
        <v>0.008313770176</v>
      </c>
      <c r="R758" s="1"/>
      <c r="S758" s="16">
        <v>0.5311599131394954</v>
      </c>
      <c r="T758" s="16">
        <v>0.5394736842105263</v>
      </c>
      <c r="U758" s="16">
        <v>0.007357400176864037</v>
      </c>
      <c r="V758" s="16">
        <v>0.008313771071030929</v>
      </c>
      <c r="W758" s="1"/>
      <c r="X758" s="1"/>
      <c r="Y758" s="19"/>
      <c r="Z758" s="19"/>
      <c r="AA758" s="19"/>
      <c r="AB758" s="1"/>
      <c r="AC758" s="21" t="s">
        <v>615</v>
      </c>
      <c r="AD758" s="21">
        <v>597.0</v>
      </c>
      <c r="AE758" s="21">
        <v>44.0</v>
      </c>
      <c r="AF758" s="26">
        <v>0.887573964497041</v>
      </c>
      <c r="AG758" s="27">
        <v>0.960244648318043</v>
      </c>
      <c r="AH758" s="36">
        <v>0.949565217391304</v>
      </c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21" t="s">
        <v>615</v>
      </c>
      <c r="BF758" s="21">
        <v>597.0</v>
      </c>
      <c r="BG758" s="21">
        <v>44.0</v>
      </c>
      <c r="BH758" s="26">
        <v>0.887573964497041</v>
      </c>
      <c r="BI758" s="27">
        <v>0.960244648318043</v>
      </c>
      <c r="BJ758" s="30">
        <f t="shared" si="11"/>
        <v>0.9461709262</v>
      </c>
      <c r="BK758" s="36">
        <v>0.949565217391304</v>
      </c>
      <c r="BL758" s="31">
        <f t="shared" si="12"/>
        <v>0.003394291239</v>
      </c>
      <c r="BM758" s="1"/>
      <c r="BN758" s="31">
        <v>0.00735740017686404</v>
      </c>
      <c r="BO758" s="1"/>
      <c r="BP758" s="1"/>
      <c r="BQ758" s="1">
        <f t="shared" si="15"/>
        <v>757</v>
      </c>
      <c r="BR758" s="1">
        <f t="shared" si="13"/>
        <v>0.9334155364</v>
      </c>
      <c r="BS758" s="1">
        <v>0.9052631578947369</v>
      </c>
      <c r="BT758" s="1">
        <v>0.9316239316239316</v>
      </c>
      <c r="BU758" s="1">
        <v>0.9260089686098655</v>
      </c>
      <c r="BV758" s="1"/>
      <c r="BW758" s="1"/>
    </row>
    <row r="759" ht="12.0" customHeight="1">
      <c r="A759" s="39"/>
      <c r="B759" s="39"/>
      <c r="C759" s="3" t="s">
        <v>795</v>
      </c>
      <c r="D759" s="3">
        <v>1091.0</v>
      </c>
      <c r="E759" s="24">
        <v>29.0</v>
      </c>
      <c r="F759" s="25">
        <v>10.0</v>
      </c>
      <c r="G759" s="24">
        <v>82.0</v>
      </c>
      <c r="H759" s="25">
        <v>41.0</v>
      </c>
      <c r="I759" s="26">
        <f t="shared" si="2"/>
        <v>0.7435897436</v>
      </c>
      <c r="J759" s="27">
        <f t="shared" si="3"/>
        <v>0.6666666667</v>
      </c>
      <c r="K759" s="28">
        <f t="shared" si="4"/>
        <v>0.6851851852</v>
      </c>
      <c r="L759" s="29">
        <f t="shared" si="5"/>
        <v>0.4320987654</v>
      </c>
      <c r="M759" s="10">
        <f t="shared" si="6"/>
        <v>3.153846154</v>
      </c>
      <c r="N759" s="30">
        <f t="shared" si="7"/>
        <v>0.6807861678</v>
      </c>
      <c r="O759" s="31">
        <f t="shared" si="8"/>
        <v>0.004399017394</v>
      </c>
      <c r="P759" s="32">
        <f t="shared" si="9"/>
        <v>0.6719940073</v>
      </c>
      <c r="Q759" s="33">
        <f t="shared" si="10"/>
        <v>-0.005327340652</v>
      </c>
      <c r="R759" s="1"/>
      <c r="S759" s="16">
        <v>0.6719940040483829</v>
      </c>
      <c r="T759" s="16">
        <v>0.6666666666666666</v>
      </c>
      <c r="U759" s="16">
        <v>0.007424624514121181</v>
      </c>
      <c r="V759" s="16">
        <v>0.00831545978619841</v>
      </c>
      <c r="W759" s="1"/>
      <c r="X759" s="1"/>
      <c r="Y759" s="19"/>
      <c r="Z759" s="19"/>
      <c r="AA759" s="19"/>
      <c r="AB759" s="1"/>
      <c r="AC759" s="21" t="s">
        <v>769</v>
      </c>
      <c r="AD759" s="21">
        <v>809.0</v>
      </c>
      <c r="AE759" s="21">
        <v>44.0</v>
      </c>
      <c r="AF759" s="26">
        <v>0.888888888888889</v>
      </c>
      <c r="AG759" s="27">
        <v>0.839130434782609</v>
      </c>
      <c r="AH759" s="36">
        <v>0.845864661654135</v>
      </c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21" t="s">
        <v>769</v>
      </c>
      <c r="BF759" s="21">
        <v>809.0</v>
      </c>
      <c r="BG759" s="21">
        <v>44.0</v>
      </c>
      <c r="BH759" s="26">
        <v>0.888888888888889</v>
      </c>
      <c r="BI759" s="27">
        <v>0.839130434782609</v>
      </c>
      <c r="BJ759" s="30">
        <f t="shared" si="11"/>
        <v>0.8498200967</v>
      </c>
      <c r="BK759" s="36">
        <v>0.845864661654135</v>
      </c>
      <c r="BL759" s="31">
        <f t="shared" si="12"/>
        <v>-0.00395543505</v>
      </c>
      <c r="BM759" s="1"/>
      <c r="BN759" s="31">
        <v>0.00742462451412118</v>
      </c>
      <c r="BO759" s="1"/>
      <c r="BP759" s="1"/>
      <c r="BQ759" s="1">
        <f t="shared" si="15"/>
        <v>758</v>
      </c>
      <c r="BR759" s="1">
        <f t="shared" si="13"/>
        <v>0.934648582</v>
      </c>
      <c r="BS759" s="1">
        <v>0.7733333333333333</v>
      </c>
      <c r="BT759" s="1">
        <v>0.9595375722543352</v>
      </c>
      <c r="BU759" s="1">
        <v>0.9263657957244655</v>
      </c>
      <c r="BV759" s="1"/>
      <c r="BW759" s="1"/>
    </row>
    <row r="760" ht="12.0" customHeight="1">
      <c r="A760" s="39"/>
      <c r="B760" s="39"/>
      <c r="C760" s="3" t="s">
        <v>833</v>
      </c>
      <c r="D760" s="3">
        <v>1092.0</v>
      </c>
      <c r="E760" s="24">
        <v>132.0</v>
      </c>
      <c r="F760" s="25">
        <v>39.0</v>
      </c>
      <c r="G760" s="24">
        <v>846.0</v>
      </c>
      <c r="H760" s="25">
        <v>104.0</v>
      </c>
      <c r="I760" s="26">
        <f t="shared" si="2"/>
        <v>0.7719298246</v>
      </c>
      <c r="J760" s="27">
        <f t="shared" si="3"/>
        <v>0.8905263158</v>
      </c>
      <c r="K760" s="28">
        <f t="shared" si="4"/>
        <v>0.8724353256</v>
      </c>
      <c r="L760" s="29">
        <f t="shared" si="5"/>
        <v>0.2105263158</v>
      </c>
      <c r="M760" s="10">
        <f t="shared" si="6"/>
        <v>5.555555556</v>
      </c>
      <c r="N760" s="30">
        <f t="shared" si="7"/>
        <v>0.8699439216</v>
      </c>
      <c r="O760" s="31">
        <f t="shared" si="8"/>
        <v>0.002491404004</v>
      </c>
      <c r="P760" s="32">
        <f t="shared" si="9"/>
        <v>0.8935637036</v>
      </c>
      <c r="Q760" s="33">
        <f t="shared" si="10"/>
        <v>-0.003037387779</v>
      </c>
      <c r="R760" s="1"/>
      <c r="S760" s="16">
        <v>0.893563700019984</v>
      </c>
      <c r="T760" s="16">
        <v>0.8905263157894737</v>
      </c>
      <c r="U760" s="16">
        <v>0.007519753051953959</v>
      </c>
      <c r="V760" s="16">
        <v>0.008444604665824973</v>
      </c>
      <c r="W760" s="1"/>
      <c r="X760" s="1"/>
      <c r="Y760" s="19"/>
      <c r="Z760" s="19"/>
      <c r="AA760" s="19"/>
      <c r="AB760" s="1"/>
      <c r="AC760" s="21" t="s">
        <v>813</v>
      </c>
      <c r="AD760" s="21">
        <v>886.0</v>
      </c>
      <c r="AE760" s="21">
        <v>44.0</v>
      </c>
      <c r="AF760" s="26">
        <v>0.888888888888889</v>
      </c>
      <c r="AG760" s="27">
        <v>0.959731543624161</v>
      </c>
      <c r="AH760" s="36">
        <v>0.940886699507389</v>
      </c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21" t="s">
        <v>813</v>
      </c>
      <c r="BF760" s="21">
        <v>886.0</v>
      </c>
      <c r="BG760" s="21">
        <v>44.0</v>
      </c>
      <c r="BH760" s="26">
        <v>0.888888888888889</v>
      </c>
      <c r="BI760" s="27">
        <v>0.959731543624161</v>
      </c>
      <c r="BJ760" s="30">
        <f t="shared" si="11"/>
        <v>0.9460061811</v>
      </c>
      <c r="BK760" s="36">
        <v>0.940886699507389</v>
      </c>
      <c r="BL760" s="31">
        <f t="shared" si="12"/>
        <v>-0.00511948156</v>
      </c>
      <c r="BM760" s="1"/>
      <c r="BN760" s="31">
        <v>0.00751975305195385</v>
      </c>
      <c r="BO760" s="1"/>
      <c r="BP760" s="1"/>
      <c r="BQ760" s="1">
        <f t="shared" si="15"/>
        <v>759</v>
      </c>
      <c r="BR760" s="1">
        <f t="shared" si="13"/>
        <v>0.9358816276</v>
      </c>
      <c r="BS760" s="1">
        <v>0.9126984126984127</v>
      </c>
      <c r="BT760" s="1">
        <v>0.9381443298969072</v>
      </c>
      <c r="BU760" s="1">
        <v>0.928125</v>
      </c>
      <c r="BV760" s="1"/>
      <c r="BW760" s="1"/>
    </row>
    <row r="761" ht="12.0" customHeight="1">
      <c r="A761" s="39"/>
      <c r="B761" s="39"/>
      <c r="C761" s="3" t="s">
        <v>710</v>
      </c>
      <c r="D761" s="3">
        <v>1093.0</v>
      </c>
      <c r="E761" s="24">
        <v>105.0</v>
      </c>
      <c r="F761" s="25">
        <v>48.0</v>
      </c>
      <c r="G761" s="24">
        <v>566.0</v>
      </c>
      <c r="H761" s="25">
        <v>281.0</v>
      </c>
      <c r="I761" s="26">
        <f t="shared" si="2"/>
        <v>0.6862745098</v>
      </c>
      <c r="J761" s="27">
        <f t="shared" si="3"/>
        <v>0.6682408501</v>
      </c>
      <c r="K761" s="28">
        <f t="shared" si="4"/>
        <v>0.671</v>
      </c>
      <c r="L761" s="29">
        <f t="shared" si="5"/>
        <v>0.386</v>
      </c>
      <c r="M761" s="10">
        <f t="shared" si="6"/>
        <v>5.535947712</v>
      </c>
      <c r="N761" s="30">
        <f t="shared" si="7"/>
        <v>0.6717969592</v>
      </c>
      <c r="O761" s="31">
        <f t="shared" si="8"/>
        <v>-0.0007969592429</v>
      </c>
      <c r="P761" s="32">
        <f t="shared" si="9"/>
        <v>0.6672885323</v>
      </c>
      <c r="Q761" s="33">
        <f t="shared" si="10"/>
        <v>0.0009523177457</v>
      </c>
      <c r="R761" s="1"/>
      <c r="S761" s="16">
        <v>0.6672885295644214</v>
      </c>
      <c r="T761" s="16">
        <v>0.6682408500590319</v>
      </c>
      <c r="U761" s="16">
        <v>0.007553943850707179</v>
      </c>
      <c r="V761" s="16">
        <v>0.008576179748466695</v>
      </c>
      <c r="W761" s="1"/>
      <c r="X761" s="1"/>
      <c r="Y761" s="19"/>
      <c r="Z761" s="19"/>
      <c r="AA761" s="19"/>
      <c r="AB761" s="1"/>
      <c r="AC761" s="21" t="s">
        <v>762</v>
      </c>
      <c r="AD761" s="21">
        <v>800.0</v>
      </c>
      <c r="AE761" s="21">
        <v>44.0</v>
      </c>
      <c r="AF761" s="26">
        <v>0.890756302521008</v>
      </c>
      <c r="AG761" s="27">
        <v>0.955609362389023</v>
      </c>
      <c r="AH761" s="36">
        <v>0.949926362297496</v>
      </c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21" t="s">
        <v>762</v>
      </c>
      <c r="BF761" s="21">
        <v>800.0</v>
      </c>
      <c r="BG761" s="21">
        <v>44.0</v>
      </c>
      <c r="BH761" s="26">
        <v>0.890756302521008</v>
      </c>
      <c r="BI761" s="27">
        <v>0.955609362389023</v>
      </c>
      <c r="BJ761" s="30">
        <f t="shared" si="11"/>
        <v>0.943068482</v>
      </c>
      <c r="BK761" s="36">
        <v>0.949926362297496</v>
      </c>
      <c r="BL761" s="31">
        <f t="shared" si="12"/>
        <v>0.006857880304</v>
      </c>
      <c r="BM761" s="1"/>
      <c r="BN761" s="31">
        <v>0.00755394385070718</v>
      </c>
      <c r="BO761" s="1"/>
      <c r="BP761" s="1"/>
      <c r="BQ761" s="1">
        <f t="shared" si="15"/>
        <v>760</v>
      </c>
      <c r="BR761" s="1">
        <f t="shared" si="13"/>
        <v>0.9371146732</v>
      </c>
      <c r="BS761" s="1">
        <v>0.8613138686131386</v>
      </c>
      <c r="BT761" s="1">
        <v>0.9502369668246445</v>
      </c>
      <c r="BU761" s="1">
        <v>0.9284436493738819</v>
      </c>
      <c r="BV761" s="1"/>
      <c r="BW761" s="1"/>
    </row>
    <row r="762" ht="12.0" customHeight="1">
      <c r="A762" s="39"/>
      <c r="B762" s="39"/>
      <c r="C762" s="3" t="s">
        <v>447</v>
      </c>
      <c r="D762" s="3">
        <v>1094.0</v>
      </c>
      <c r="E762" s="24">
        <v>97.0</v>
      </c>
      <c r="F762" s="25">
        <v>90.0</v>
      </c>
      <c r="G762" s="24">
        <v>601.0</v>
      </c>
      <c r="H762" s="25">
        <v>391.0</v>
      </c>
      <c r="I762" s="26">
        <f t="shared" si="2"/>
        <v>0.5187165775</v>
      </c>
      <c r="J762" s="27">
        <f t="shared" si="3"/>
        <v>0.6058467742</v>
      </c>
      <c r="K762" s="28">
        <f t="shared" si="4"/>
        <v>0.5920271416</v>
      </c>
      <c r="L762" s="29">
        <f t="shared" si="5"/>
        <v>0.4139100933</v>
      </c>
      <c r="M762" s="10">
        <f t="shared" si="6"/>
        <v>5.304812834</v>
      </c>
      <c r="N762" s="30">
        <f t="shared" si="7"/>
        <v>0.5943294671</v>
      </c>
      <c r="O762" s="31">
        <f t="shared" si="8"/>
        <v>-0.002302325466</v>
      </c>
      <c r="P762" s="32">
        <f t="shared" si="9"/>
        <v>0.6031985023</v>
      </c>
      <c r="Q762" s="33">
        <f t="shared" si="10"/>
        <v>0.002648271917</v>
      </c>
      <c r="R762" s="1"/>
      <c r="S762" s="16">
        <v>0.6031985007649684</v>
      </c>
      <c r="T762" s="16">
        <v>0.6058467741935484</v>
      </c>
      <c r="U762" s="16">
        <v>0.007737336055506638</v>
      </c>
      <c r="V762" s="16">
        <v>0.008649739895383424</v>
      </c>
      <c r="W762" s="1"/>
      <c r="X762" s="1"/>
      <c r="Y762" s="19"/>
      <c r="Z762" s="19"/>
      <c r="AA762" s="19"/>
      <c r="AB762" s="1"/>
      <c r="AC762" s="21" t="s">
        <v>611</v>
      </c>
      <c r="AD762" s="21">
        <v>593.0</v>
      </c>
      <c r="AE762" s="21">
        <v>44.0</v>
      </c>
      <c r="AF762" s="26">
        <v>0.890909090909091</v>
      </c>
      <c r="AG762" s="27">
        <v>0.961368653421634</v>
      </c>
      <c r="AH762" s="36">
        <v>0.947602131438721</v>
      </c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21" t="s">
        <v>611</v>
      </c>
      <c r="BF762" s="21">
        <v>593.0</v>
      </c>
      <c r="BG762" s="21">
        <v>44.0</v>
      </c>
      <c r="BH762" s="26">
        <v>0.890909090909091</v>
      </c>
      <c r="BI762" s="27">
        <v>0.961368653421634</v>
      </c>
      <c r="BJ762" s="30">
        <f t="shared" si="11"/>
        <v>0.9476882694</v>
      </c>
      <c r="BK762" s="36">
        <v>0.947602131438721</v>
      </c>
      <c r="BL762" s="31">
        <f t="shared" si="12"/>
        <v>-0.00008613796225</v>
      </c>
      <c r="BM762" s="1"/>
      <c r="BN762" s="31">
        <v>0.00773733605550653</v>
      </c>
      <c r="BO762" s="1"/>
      <c r="BP762" s="1"/>
      <c r="BQ762" s="1">
        <f t="shared" si="15"/>
        <v>761</v>
      </c>
      <c r="BR762" s="1">
        <f t="shared" si="13"/>
        <v>0.9383477189</v>
      </c>
      <c r="BS762" s="1">
        <v>0.8450704225352113</v>
      </c>
      <c r="BT762" s="1">
        <v>0.9472049689440993</v>
      </c>
      <c r="BU762" s="1">
        <v>0.9287531806615776</v>
      </c>
      <c r="BV762" s="1"/>
      <c r="BW762" s="1"/>
    </row>
    <row r="763" ht="12.0" customHeight="1">
      <c r="A763" s="39"/>
      <c r="B763" s="39"/>
      <c r="C763" s="3" t="s">
        <v>638</v>
      </c>
      <c r="D763" s="3">
        <v>1095.0</v>
      </c>
      <c r="E763" s="24">
        <v>120.0</v>
      </c>
      <c r="F763" s="25">
        <v>65.0</v>
      </c>
      <c r="G763" s="24">
        <v>541.0</v>
      </c>
      <c r="H763" s="25">
        <v>288.0</v>
      </c>
      <c r="I763" s="26">
        <f t="shared" si="2"/>
        <v>0.6486486486</v>
      </c>
      <c r="J763" s="27">
        <f t="shared" si="3"/>
        <v>0.6525934861</v>
      </c>
      <c r="K763" s="28">
        <f t="shared" si="4"/>
        <v>0.6518737673</v>
      </c>
      <c r="L763" s="29">
        <f t="shared" si="5"/>
        <v>0.4023668639</v>
      </c>
      <c r="M763" s="10">
        <f t="shared" si="6"/>
        <v>4.481081081</v>
      </c>
      <c r="N763" s="30">
        <f t="shared" si="7"/>
        <v>0.6524835007</v>
      </c>
      <c r="O763" s="31">
        <f t="shared" si="8"/>
        <v>-0.000609733454</v>
      </c>
      <c r="P763" s="32">
        <f t="shared" si="9"/>
        <v>0.6518711919</v>
      </c>
      <c r="Q763" s="33">
        <f t="shared" si="10"/>
        <v>0.0007222942242</v>
      </c>
      <c r="R763" s="1"/>
      <c r="S763" s="16">
        <v>0.6518711894691702</v>
      </c>
      <c r="T763" s="16">
        <v>0.6525934861278649</v>
      </c>
      <c r="U763" s="16">
        <v>0.007950470455678205</v>
      </c>
      <c r="V763" s="16">
        <v>0.008737183750748723</v>
      </c>
      <c r="W763" s="1"/>
      <c r="X763" s="1"/>
      <c r="Y763" s="19"/>
      <c r="Z763" s="19"/>
      <c r="AA763" s="19"/>
      <c r="AB763" s="1"/>
      <c r="AC763" s="21" t="s">
        <v>557</v>
      </c>
      <c r="AD763" s="21">
        <v>543.0</v>
      </c>
      <c r="AE763" s="21">
        <v>44.0</v>
      </c>
      <c r="AF763" s="26">
        <v>0.894736842105263</v>
      </c>
      <c r="AG763" s="27">
        <v>0.893617021276596</v>
      </c>
      <c r="AH763" s="36">
        <v>0.893854748603352</v>
      </c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21" t="s">
        <v>557</v>
      </c>
      <c r="BF763" s="21">
        <v>543.0</v>
      </c>
      <c r="BG763" s="21">
        <v>44.0</v>
      </c>
      <c r="BH763" s="26">
        <v>0.894736842105263</v>
      </c>
      <c r="BI763" s="27">
        <v>0.893617021276596</v>
      </c>
      <c r="BJ763" s="30">
        <f t="shared" si="11"/>
        <v>0.8944466993</v>
      </c>
      <c r="BK763" s="36">
        <v>0.893854748603352</v>
      </c>
      <c r="BL763" s="31">
        <f t="shared" si="12"/>
        <v>-0.0005919506913</v>
      </c>
      <c r="BM763" s="1"/>
      <c r="BN763" s="31">
        <v>0.0079504704556782</v>
      </c>
      <c r="BO763" s="1"/>
      <c r="BP763" s="1"/>
      <c r="BQ763" s="1">
        <f t="shared" si="15"/>
        <v>762</v>
      </c>
      <c r="BR763" s="1">
        <f t="shared" si="13"/>
        <v>0.9395807645</v>
      </c>
      <c r="BS763" s="1">
        <v>0.8805970149253731</v>
      </c>
      <c r="BT763" s="1">
        <v>0.940923076923077</v>
      </c>
      <c r="BU763" s="1">
        <v>0.9306122448979591</v>
      </c>
      <c r="BV763" s="1"/>
      <c r="BW763" s="1"/>
    </row>
    <row r="764" ht="12.0" customHeight="1">
      <c r="A764" s="39"/>
      <c r="B764" s="39"/>
      <c r="C764" s="3" t="s">
        <v>462</v>
      </c>
      <c r="D764" s="3">
        <v>1096.0</v>
      </c>
      <c r="E764" s="24">
        <v>41.0</v>
      </c>
      <c r="F764" s="25">
        <v>35.0</v>
      </c>
      <c r="G764" s="24">
        <v>209.0</v>
      </c>
      <c r="H764" s="25">
        <v>154.0</v>
      </c>
      <c r="I764" s="26">
        <f t="shared" si="2"/>
        <v>0.5394736842</v>
      </c>
      <c r="J764" s="27">
        <f t="shared" si="3"/>
        <v>0.5757575758</v>
      </c>
      <c r="K764" s="28">
        <f t="shared" si="4"/>
        <v>0.569476082</v>
      </c>
      <c r="L764" s="29">
        <f t="shared" si="5"/>
        <v>0.444191344</v>
      </c>
      <c r="M764" s="10">
        <f t="shared" si="6"/>
        <v>4.776315789</v>
      </c>
      <c r="N764" s="30">
        <f t="shared" si="7"/>
        <v>0.5708658512</v>
      </c>
      <c r="O764" s="31">
        <f t="shared" si="8"/>
        <v>-0.001389769221</v>
      </c>
      <c r="P764" s="32">
        <f t="shared" si="9"/>
        <v>0.5741515413</v>
      </c>
      <c r="Q764" s="33">
        <f t="shared" si="10"/>
        <v>0.001606034437</v>
      </c>
      <c r="R764" s="1"/>
      <c r="S764" s="16">
        <v>0.574151539678087</v>
      </c>
      <c r="T764" s="16">
        <v>0.5757575757575758</v>
      </c>
      <c r="U764" s="16">
        <v>0.008025971250885333</v>
      </c>
      <c r="V764" s="16">
        <v>0.008887409238567012</v>
      </c>
      <c r="W764" s="1"/>
      <c r="X764" s="1"/>
      <c r="Y764" s="19"/>
      <c r="Z764" s="19"/>
      <c r="AA764" s="19"/>
      <c r="AB764" s="1"/>
      <c r="AC764" s="21" t="s">
        <v>817</v>
      </c>
      <c r="AD764" s="21">
        <v>895.0</v>
      </c>
      <c r="AE764" s="21">
        <v>44.0</v>
      </c>
      <c r="AF764" s="26">
        <v>0.894736842105263</v>
      </c>
      <c r="AG764" s="27">
        <v>0.922727272727273</v>
      </c>
      <c r="AH764" s="36">
        <v>0.91659272404614</v>
      </c>
      <c r="AI764" s="1"/>
      <c r="AJ764" s="1"/>
      <c r="AK764" s="1"/>
      <c r="AL764" s="1"/>
      <c r="AM764" s="1"/>
      <c r="AN764" s="1"/>
      <c r="AO764" s="1" t="s">
        <v>23</v>
      </c>
      <c r="AP764" s="1" t="s">
        <v>7</v>
      </c>
      <c r="AQ764" s="1" t="s">
        <v>24</v>
      </c>
      <c r="AR764" s="1" t="s">
        <v>25</v>
      </c>
      <c r="AS764" s="26">
        <v>0.9</v>
      </c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21" t="s">
        <v>817</v>
      </c>
      <c r="BF764" s="21">
        <v>895.0</v>
      </c>
      <c r="BG764" s="21">
        <v>44.0</v>
      </c>
      <c r="BH764" s="26">
        <v>0.894736842105263</v>
      </c>
      <c r="BI764" s="27">
        <v>0.922727272727273</v>
      </c>
      <c r="BJ764" s="30">
        <f t="shared" si="11"/>
        <v>0.9176307164</v>
      </c>
      <c r="BK764" s="36">
        <v>0.91659272404614</v>
      </c>
      <c r="BL764" s="31">
        <f t="shared" si="12"/>
        <v>-0.001037992351</v>
      </c>
      <c r="BM764" s="1"/>
      <c r="BN764" s="31">
        <v>0.00802597125088533</v>
      </c>
      <c r="BO764" s="1"/>
      <c r="BP764" s="1"/>
      <c r="BQ764" s="1">
        <f t="shared" si="15"/>
        <v>763</v>
      </c>
      <c r="BR764" s="1">
        <f t="shared" si="13"/>
        <v>0.9408138101</v>
      </c>
      <c r="BS764" s="1">
        <v>0.8611111111111112</v>
      </c>
      <c r="BT764" s="1">
        <v>0.9410801963993454</v>
      </c>
      <c r="BU764" s="1">
        <v>0.9326500732064422</v>
      </c>
      <c r="BV764" s="1"/>
      <c r="BW764" s="1"/>
    </row>
    <row r="765" ht="12.0" customHeight="1">
      <c r="A765" s="39"/>
      <c r="B765" s="39"/>
      <c r="C765" s="3" t="s">
        <v>504</v>
      </c>
      <c r="D765" s="3">
        <v>1097.0</v>
      </c>
      <c r="E765" s="24">
        <v>79.0</v>
      </c>
      <c r="F765" s="25">
        <v>62.0</v>
      </c>
      <c r="G765" s="24">
        <v>476.0</v>
      </c>
      <c r="H765" s="25">
        <v>371.0</v>
      </c>
      <c r="I765" s="26">
        <f t="shared" si="2"/>
        <v>0.5602836879</v>
      </c>
      <c r="J765" s="27">
        <f t="shared" si="3"/>
        <v>0.5619834711</v>
      </c>
      <c r="K765" s="28">
        <f t="shared" si="4"/>
        <v>0.5617408907</v>
      </c>
      <c r="L765" s="29">
        <f t="shared" si="5"/>
        <v>0.455465587</v>
      </c>
      <c r="M765" s="10">
        <f t="shared" si="6"/>
        <v>6.007092199</v>
      </c>
      <c r="N765" s="30">
        <f t="shared" si="7"/>
        <v>0.5618613986</v>
      </c>
      <c r="O765" s="31">
        <f t="shared" si="8"/>
        <v>-0.0001205078954</v>
      </c>
      <c r="P765" s="32">
        <f t="shared" si="9"/>
        <v>0.5618435579</v>
      </c>
      <c r="Q765" s="33">
        <f t="shared" si="10"/>
        <v>0.0001399131554</v>
      </c>
      <c r="R765" s="1"/>
      <c r="S765" s="16">
        <v>0.561843556138727</v>
      </c>
      <c r="T765" s="16">
        <v>0.5619834710743802</v>
      </c>
      <c r="U765" s="16">
        <v>0.008042024278422044</v>
      </c>
      <c r="V765" s="16">
        <v>0.008904577077531894</v>
      </c>
      <c r="W765" s="1"/>
      <c r="X765" s="1"/>
      <c r="Y765" s="19"/>
      <c r="Z765" s="19"/>
      <c r="AA765" s="19"/>
      <c r="AB765" s="1"/>
      <c r="AC765" s="21" t="s">
        <v>649</v>
      </c>
      <c r="AD765" s="21">
        <v>625.0</v>
      </c>
      <c r="AE765" s="21">
        <v>44.0</v>
      </c>
      <c r="AF765" s="26">
        <v>0.895</v>
      </c>
      <c r="AG765" s="27">
        <v>0.956521739130435</v>
      </c>
      <c r="AH765" s="36">
        <v>0.94873417721519</v>
      </c>
      <c r="AI765" s="1"/>
      <c r="AJ765" s="1"/>
      <c r="AK765" s="1"/>
      <c r="AL765" s="1"/>
      <c r="AM765" s="1"/>
      <c r="AN765" s="1"/>
      <c r="AO765" s="1">
        <v>8.0</v>
      </c>
      <c r="AP765" s="16">
        <f>16.85%</f>
        <v>0.1685</v>
      </c>
      <c r="AQ765" s="1">
        <v>0.9021314</v>
      </c>
      <c r="AR765" s="1">
        <v>0.0196623</v>
      </c>
      <c r="AS765" s="26">
        <v>0.9</v>
      </c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21" t="s">
        <v>649</v>
      </c>
      <c r="BF765" s="21">
        <v>625.0</v>
      </c>
      <c r="BG765" s="21">
        <v>44.0</v>
      </c>
      <c r="BH765" s="26">
        <v>0.895</v>
      </c>
      <c r="BI765" s="27">
        <v>0.956521739130435</v>
      </c>
      <c r="BJ765" s="30">
        <f t="shared" si="11"/>
        <v>0.9445950956</v>
      </c>
      <c r="BK765" s="36">
        <v>0.94873417721519</v>
      </c>
      <c r="BL765" s="31">
        <f t="shared" si="12"/>
        <v>0.004139081635</v>
      </c>
      <c r="BM765" s="1"/>
      <c r="BN765" s="31">
        <v>0.00804202427842204</v>
      </c>
      <c r="BO765" s="1"/>
      <c r="BP765" s="1"/>
      <c r="BQ765" s="1">
        <f t="shared" si="15"/>
        <v>764</v>
      </c>
      <c r="BR765" s="1">
        <f t="shared" si="13"/>
        <v>0.9420468557</v>
      </c>
      <c r="BS765" s="1">
        <v>0.8754863813229572</v>
      </c>
      <c r="BT765" s="1">
        <v>0.9399538106235565</v>
      </c>
      <c r="BU765" s="1">
        <v>0.9331131296449215</v>
      </c>
      <c r="BV765" s="1"/>
      <c r="BW765" s="1"/>
    </row>
    <row r="766" ht="12.0" customHeight="1">
      <c r="A766" s="39"/>
      <c r="B766" s="39"/>
      <c r="C766" s="3" t="s">
        <v>399</v>
      </c>
      <c r="D766" s="3">
        <v>1098.0</v>
      </c>
      <c r="E766" s="24">
        <v>51.0</v>
      </c>
      <c r="F766" s="25">
        <v>56.0</v>
      </c>
      <c r="G766" s="24">
        <v>452.0</v>
      </c>
      <c r="H766" s="25">
        <v>464.0</v>
      </c>
      <c r="I766" s="26">
        <f t="shared" si="2"/>
        <v>0.476635514</v>
      </c>
      <c r="J766" s="27">
        <f t="shared" si="3"/>
        <v>0.4934497817</v>
      </c>
      <c r="K766" s="28">
        <f t="shared" si="4"/>
        <v>0.4916911046</v>
      </c>
      <c r="L766" s="29">
        <f t="shared" si="5"/>
        <v>0.5034213099</v>
      </c>
      <c r="M766" s="10">
        <f t="shared" si="6"/>
        <v>8.560747664</v>
      </c>
      <c r="N766" s="30">
        <f t="shared" si="7"/>
        <v>0.4909605882</v>
      </c>
      <c r="O766" s="31">
        <f t="shared" si="8"/>
        <v>0.0007305163768</v>
      </c>
      <c r="P766" s="32">
        <f t="shared" si="9"/>
        <v>0.4942822479</v>
      </c>
      <c r="Q766" s="33">
        <f t="shared" si="10"/>
        <v>-0.0008324662639</v>
      </c>
      <c r="R766" s="1"/>
      <c r="S766" s="16">
        <v>0.4942822466587965</v>
      </c>
      <c r="T766" s="16">
        <v>0.49344978165938863</v>
      </c>
      <c r="U766" s="16">
        <v>0.008048695032088715</v>
      </c>
      <c r="V766" s="16">
        <v>0.008999577045771923</v>
      </c>
      <c r="W766" s="1"/>
      <c r="X766" s="1"/>
      <c r="Y766" s="19"/>
      <c r="Z766" s="19"/>
      <c r="AA766" s="19"/>
      <c r="AB766" s="1"/>
      <c r="AC766" s="21" t="s">
        <v>600</v>
      </c>
      <c r="AD766" s="21">
        <v>584.0</v>
      </c>
      <c r="AE766" s="21">
        <v>44.0</v>
      </c>
      <c r="AF766" s="26">
        <v>0.895833333333333</v>
      </c>
      <c r="AG766" s="27">
        <v>0.932806324110672</v>
      </c>
      <c r="AH766" s="36">
        <v>0.924615384615385</v>
      </c>
      <c r="AI766" s="1"/>
      <c r="AJ766" s="1"/>
      <c r="AK766" s="1"/>
      <c r="AL766" s="1"/>
      <c r="AM766" s="1"/>
      <c r="AN766" s="1"/>
      <c r="AO766" s="1">
        <v>11.0</v>
      </c>
      <c r="AP766" s="16">
        <f>23.376666666%</f>
        <v>0.2337666667</v>
      </c>
      <c r="AQ766" s="1">
        <v>0.9365345</v>
      </c>
      <c r="AR766" s="1">
        <v>0.0128751</v>
      </c>
      <c r="AS766" s="26">
        <v>0.9</v>
      </c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21" t="s">
        <v>600</v>
      </c>
      <c r="BF766" s="21">
        <v>584.0</v>
      </c>
      <c r="BG766" s="21">
        <v>44.0</v>
      </c>
      <c r="BH766" s="26">
        <v>0.895833333333333</v>
      </c>
      <c r="BI766" s="27">
        <v>0.932806324110672</v>
      </c>
      <c r="BJ766" s="30">
        <f t="shared" si="11"/>
        <v>0.9258704072</v>
      </c>
      <c r="BK766" s="36">
        <v>0.924615384615385</v>
      </c>
      <c r="BL766" s="31">
        <f t="shared" si="12"/>
        <v>-0.001255022625</v>
      </c>
      <c r="BM766" s="1"/>
      <c r="BN766" s="31">
        <v>0.0080486950320886</v>
      </c>
      <c r="BO766" s="1"/>
      <c r="BP766" s="1"/>
      <c r="BQ766" s="1">
        <f t="shared" si="15"/>
        <v>765</v>
      </c>
      <c r="BR766" s="1">
        <f t="shared" si="13"/>
        <v>0.9432799014</v>
      </c>
      <c r="BS766" s="1">
        <v>0.8439306358381503</v>
      </c>
      <c r="BT766" s="1">
        <v>0.9414265470004723</v>
      </c>
      <c r="BU766" s="1">
        <v>0.9340611353711791</v>
      </c>
      <c r="BV766" s="1"/>
      <c r="BW766" s="1"/>
    </row>
    <row r="767" ht="12.0" customHeight="1">
      <c r="A767" s="39"/>
      <c r="B767" s="39"/>
      <c r="C767" s="3" t="s">
        <v>401</v>
      </c>
      <c r="D767" s="3">
        <v>1099.0</v>
      </c>
      <c r="E767" s="24">
        <v>21.0</v>
      </c>
      <c r="F767" s="25">
        <v>23.0</v>
      </c>
      <c r="G767" s="24">
        <v>186.0</v>
      </c>
      <c r="H767" s="25">
        <v>101.0</v>
      </c>
      <c r="I767" s="26">
        <f t="shared" si="2"/>
        <v>0.4772727273</v>
      </c>
      <c r="J767" s="27">
        <f t="shared" si="3"/>
        <v>0.6480836237</v>
      </c>
      <c r="K767" s="28">
        <f t="shared" si="4"/>
        <v>0.6253776435</v>
      </c>
      <c r="L767" s="29">
        <f t="shared" si="5"/>
        <v>0.3685800604</v>
      </c>
      <c r="M767" s="10">
        <f t="shared" si="6"/>
        <v>6.522727273</v>
      </c>
      <c r="N767" s="30">
        <f t="shared" si="7"/>
        <v>0.6267185442</v>
      </c>
      <c r="O767" s="31">
        <f t="shared" si="8"/>
        <v>-0.00134090073</v>
      </c>
      <c r="P767" s="32">
        <f t="shared" si="9"/>
        <v>0.6465553734</v>
      </c>
      <c r="Q767" s="33">
        <f t="shared" si="10"/>
        <v>0.001528250326</v>
      </c>
      <c r="R767" s="1"/>
      <c r="S767" s="16">
        <v>0.6465553720989254</v>
      </c>
      <c r="T767" s="16">
        <v>0.6480836236933798</v>
      </c>
      <c r="U767" s="16">
        <v>0.008183265355084512</v>
      </c>
      <c r="V767" s="16">
        <v>0.009053447931350544</v>
      </c>
      <c r="W767" s="1"/>
      <c r="X767" s="1"/>
      <c r="Y767" s="19"/>
      <c r="Z767" s="19"/>
      <c r="AA767" s="19"/>
      <c r="AB767" s="1"/>
      <c r="AC767" s="21" t="s">
        <v>625</v>
      </c>
      <c r="AD767" s="21">
        <v>605.0</v>
      </c>
      <c r="AE767" s="21">
        <v>44.0</v>
      </c>
      <c r="AF767" s="26">
        <v>0.896739130434783</v>
      </c>
      <c r="AG767" s="27">
        <v>0.964767616191904</v>
      </c>
      <c r="AH767" s="36">
        <v>0.956521739130435</v>
      </c>
      <c r="AI767" s="1"/>
      <c r="AJ767" s="1"/>
      <c r="AK767" s="1"/>
      <c r="AL767" s="1"/>
      <c r="AM767" s="1"/>
      <c r="AN767" s="1"/>
      <c r="AO767" s="1">
        <v>12.0</v>
      </c>
      <c r="AP767" s="16">
        <f>25.18%</f>
        <v>0.2518</v>
      </c>
      <c r="AQ767" s="1">
        <v>0.8973886</v>
      </c>
      <c r="AR767" s="1">
        <v>0.02544337</v>
      </c>
      <c r="AS767" s="26">
        <v>0.901840490797546</v>
      </c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21" t="s">
        <v>625</v>
      </c>
      <c r="BF767" s="21">
        <v>605.0</v>
      </c>
      <c r="BG767" s="21">
        <v>44.0</v>
      </c>
      <c r="BH767" s="26">
        <v>0.896739130434783</v>
      </c>
      <c r="BI767" s="27">
        <v>0.964767616191904</v>
      </c>
      <c r="BJ767" s="30">
        <f t="shared" si="11"/>
        <v>0.9514885297</v>
      </c>
      <c r="BK767" s="36">
        <v>0.956521739130435</v>
      </c>
      <c r="BL767" s="31">
        <f t="shared" si="12"/>
        <v>0.00503320943</v>
      </c>
      <c r="BM767" s="1"/>
      <c r="BN767" s="31">
        <v>0.00818326535508451</v>
      </c>
      <c r="BO767" s="1"/>
      <c r="BP767" s="1"/>
      <c r="BQ767" s="1">
        <f t="shared" si="15"/>
        <v>766</v>
      </c>
      <c r="BR767" s="1">
        <f t="shared" si="13"/>
        <v>0.944512947</v>
      </c>
      <c r="BS767" s="1">
        <v>0.9411764705882353</v>
      </c>
      <c r="BT767" s="1">
        <v>0.9324324324324325</v>
      </c>
      <c r="BU767" s="1">
        <v>0.9340659340659341</v>
      </c>
      <c r="BV767" s="1"/>
      <c r="BW767" s="1"/>
    </row>
    <row r="768" ht="12.0" customHeight="1">
      <c r="A768" s="39"/>
      <c r="B768" s="39"/>
      <c r="C768" s="3" t="s">
        <v>82</v>
      </c>
      <c r="D768" s="3">
        <v>1100.0</v>
      </c>
      <c r="E768" s="24">
        <v>16.0</v>
      </c>
      <c r="F768" s="25">
        <v>46.0</v>
      </c>
      <c r="G768" s="24">
        <v>265.0</v>
      </c>
      <c r="H768" s="25">
        <v>351.0</v>
      </c>
      <c r="I768" s="26">
        <f t="shared" si="2"/>
        <v>0.2580645161</v>
      </c>
      <c r="J768" s="27">
        <f t="shared" si="3"/>
        <v>0.4301948052</v>
      </c>
      <c r="K768" s="28">
        <f t="shared" si="4"/>
        <v>0.4144542773</v>
      </c>
      <c r="L768" s="29">
        <f t="shared" si="5"/>
        <v>0.5412979351</v>
      </c>
      <c r="M768" s="10">
        <f t="shared" si="6"/>
        <v>9.935483871</v>
      </c>
      <c r="N768" s="30">
        <f t="shared" si="7"/>
        <v>0.4137663356</v>
      </c>
      <c r="O768" s="31">
        <f t="shared" si="8"/>
        <v>0.000687941654</v>
      </c>
      <c r="P768" s="32">
        <f t="shared" si="9"/>
        <v>0.4309426203</v>
      </c>
      <c r="Q768" s="33">
        <f t="shared" si="10"/>
        <v>-0.0007478151088</v>
      </c>
      <c r="R768" s="1"/>
      <c r="S768" s="16">
        <v>0.4309426199500348</v>
      </c>
      <c r="T768" s="16">
        <v>0.4301948051948052</v>
      </c>
      <c r="U768" s="16">
        <v>0.008188602958701052</v>
      </c>
      <c r="V768" s="16">
        <v>0.009142930643239011</v>
      </c>
      <c r="W768" s="1"/>
      <c r="X768" s="1"/>
      <c r="Y768" s="19"/>
      <c r="Z768" s="19"/>
      <c r="AA768" s="19"/>
      <c r="AB768" s="1"/>
      <c r="AC768" s="21" t="s">
        <v>485</v>
      </c>
      <c r="AD768" s="21">
        <v>396.0</v>
      </c>
      <c r="AE768" s="21">
        <v>45.0</v>
      </c>
      <c r="AF768" s="26">
        <v>0.9</v>
      </c>
      <c r="AG768" s="27">
        <v>0.727272727272727</v>
      </c>
      <c r="AH768" s="36">
        <v>0.78125</v>
      </c>
      <c r="AI768" s="1"/>
      <c r="AJ768" s="1"/>
      <c r="AK768" s="1"/>
      <c r="AL768" s="1"/>
      <c r="AM768" s="1"/>
      <c r="AN768" s="1"/>
      <c r="AO768" s="1">
        <v>13.0</v>
      </c>
      <c r="AP768" s="16">
        <f t="shared" ref="AP768:AP769" si="66">0.01+(2*AO768)/100</f>
        <v>0.27</v>
      </c>
      <c r="AQ768" s="1">
        <v>0.90695238</v>
      </c>
      <c r="AR768" s="1">
        <v>0.0228222</v>
      </c>
      <c r="AS768" s="26">
        <v>0.902912621359223</v>
      </c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21" t="s">
        <v>485</v>
      </c>
      <c r="BF768" s="21">
        <v>396.0</v>
      </c>
      <c r="BG768" s="21">
        <v>45.0</v>
      </c>
      <c r="BH768" s="26">
        <v>0.9</v>
      </c>
      <c r="BI768" s="27">
        <v>0.727272727272727</v>
      </c>
      <c r="BJ768" s="30">
        <f t="shared" si="11"/>
        <v>0.7632005584</v>
      </c>
      <c r="BK768" s="36">
        <v>0.78125</v>
      </c>
      <c r="BL768" s="31">
        <f t="shared" si="12"/>
        <v>0.01804944157</v>
      </c>
      <c r="BM768" s="1"/>
      <c r="BN768" s="31">
        <v>0.00818860295870105</v>
      </c>
      <c r="BO768" s="1"/>
      <c r="BP768" s="1"/>
      <c r="BQ768" s="1">
        <f t="shared" si="15"/>
        <v>767</v>
      </c>
      <c r="BR768" s="1">
        <f t="shared" si="13"/>
        <v>0.9457459926</v>
      </c>
      <c r="BS768" s="1">
        <v>0.9565217391304348</v>
      </c>
      <c r="BT768" s="1">
        <v>0.9298245614035088</v>
      </c>
      <c r="BU768" s="1">
        <v>0.9343065693430657</v>
      </c>
      <c r="BV768" s="1"/>
      <c r="BW768" s="1"/>
    </row>
    <row r="769" ht="12.0" customHeight="1">
      <c r="A769" s="39"/>
      <c r="B769" s="39"/>
      <c r="C769" s="3" t="s">
        <v>646</v>
      </c>
      <c r="D769" s="3">
        <v>1101.0</v>
      </c>
      <c r="E769" s="24">
        <v>58.0</v>
      </c>
      <c r="F769" s="25">
        <v>31.0</v>
      </c>
      <c r="G769" s="24">
        <v>317.0</v>
      </c>
      <c r="H769" s="25">
        <v>209.0</v>
      </c>
      <c r="I769" s="26">
        <f t="shared" si="2"/>
        <v>0.6516853933</v>
      </c>
      <c r="J769" s="27">
        <f t="shared" si="3"/>
        <v>0.602661597</v>
      </c>
      <c r="K769" s="28">
        <f t="shared" si="4"/>
        <v>0.6097560976</v>
      </c>
      <c r="L769" s="29">
        <f t="shared" si="5"/>
        <v>0.4341463415</v>
      </c>
      <c r="M769" s="10">
        <f t="shared" si="6"/>
        <v>5.91011236</v>
      </c>
      <c r="N769" s="30">
        <f t="shared" si="7"/>
        <v>0.6108451043</v>
      </c>
      <c r="O769" s="31">
        <f t="shared" si="8"/>
        <v>-0.001089006713</v>
      </c>
      <c r="P769" s="32">
        <f t="shared" si="9"/>
        <v>0.6013706516</v>
      </c>
      <c r="Q769" s="33">
        <f t="shared" si="10"/>
        <v>0.001290945382</v>
      </c>
      <c r="R769" s="1"/>
      <c r="S769" s="16">
        <v>0.6013706491168052</v>
      </c>
      <c r="T769" s="16">
        <v>0.6026615969581749</v>
      </c>
      <c r="U769" s="16">
        <v>0.008308396640751337</v>
      </c>
      <c r="V769" s="16">
        <v>0.009159133279400877</v>
      </c>
      <c r="W769" s="1"/>
      <c r="X769" s="1"/>
      <c r="Y769" s="19"/>
      <c r="Z769" s="19"/>
      <c r="AA769" s="19"/>
      <c r="AB769" s="1"/>
      <c r="AC769" s="21" t="s">
        <v>558</v>
      </c>
      <c r="AD769" s="21">
        <v>544.0</v>
      </c>
      <c r="AE769" s="21">
        <v>45.0</v>
      </c>
      <c r="AF769" s="26">
        <v>0.9</v>
      </c>
      <c r="AG769" s="27">
        <v>0.916666666666667</v>
      </c>
      <c r="AH769" s="36">
        <v>0.9125</v>
      </c>
      <c r="AI769" s="1"/>
      <c r="AJ769" s="1"/>
      <c r="AK769" s="1"/>
      <c r="AL769" s="1"/>
      <c r="AM769" s="1"/>
      <c r="AN769" s="1"/>
      <c r="AO769" s="1">
        <v>14.0</v>
      </c>
      <c r="AP769" s="16">
        <f t="shared" si="66"/>
        <v>0.29</v>
      </c>
      <c r="AQ769" s="1">
        <v>0.94231821</v>
      </c>
      <c r="AR769" s="1">
        <v>0.012782237</v>
      </c>
      <c r="AS769" s="26">
        <v>0.903508771929825</v>
      </c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21" t="s">
        <v>558</v>
      </c>
      <c r="BF769" s="21">
        <v>544.0</v>
      </c>
      <c r="BG769" s="21">
        <v>45.0</v>
      </c>
      <c r="BH769" s="26">
        <v>0.9</v>
      </c>
      <c r="BI769" s="27">
        <v>0.916666666666667</v>
      </c>
      <c r="BJ769" s="30">
        <f t="shared" si="11"/>
        <v>0.9138444978</v>
      </c>
      <c r="BK769" s="36">
        <v>0.9125</v>
      </c>
      <c r="BL769" s="31">
        <f t="shared" si="12"/>
        <v>-0.00134449782</v>
      </c>
      <c r="BM769" s="1"/>
      <c r="BN769" s="31">
        <v>0.00830839664075134</v>
      </c>
      <c r="BO769" s="1"/>
      <c r="BP769" s="1"/>
      <c r="BQ769" s="1">
        <f t="shared" si="15"/>
        <v>768</v>
      </c>
      <c r="BR769" s="1">
        <f t="shared" si="13"/>
        <v>0.9469790382</v>
      </c>
      <c r="BS769" s="1">
        <v>0.9141104294478528</v>
      </c>
      <c r="BT769" s="1">
        <v>0.9394409937888198</v>
      </c>
      <c r="BU769" s="1">
        <v>0.9343246592317225</v>
      </c>
      <c r="BV769" s="1"/>
      <c r="BW769" s="1"/>
    </row>
    <row r="770" ht="12.0" customHeight="1">
      <c r="A770" s="39"/>
      <c r="B770" s="39"/>
      <c r="C770" s="3" t="s">
        <v>376</v>
      </c>
      <c r="D770" s="3">
        <v>1102.0</v>
      </c>
      <c r="E770" s="24">
        <v>19.0</v>
      </c>
      <c r="F770" s="25">
        <v>22.0</v>
      </c>
      <c r="G770" s="24">
        <v>143.0</v>
      </c>
      <c r="H770" s="25">
        <v>156.0</v>
      </c>
      <c r="I770" s="26">
        <f t="shared" si="2"/>
        <v>0.4634146341</v>
      </c>
      <c r="J770" s="27">
        <f t="shared" si="3"/>
        <v>0.4782608696</v>
      </c>
      <c r="K770" s="28">
        <f t="shared" si="4"/>
        <v>0.4764705882</v>
      </c>
      <c r="L770" s="29">
        <f t="shared" si="5"/>
        <v>0.5147058824</v>
      </c>
      <c r="M770" s="10">
        <f t="shared" si="6"/>
        <v>7.292682927</v>
      </c>
      <c r="N770" s="30">
        <f t="shared" si="7"/>
        <v>0.4759494052</v>
      </c>
      <c r="O770" s="31">
        <f t="shared" si="8"/>
        <v>0.0005211830596</v>
      </c>
      <c r="P770" s="32">
        <f t="shared" si="9"/>
        <v>0.4788530574</v>
      </c>
      <c r="Q770" s="33">
        <f t="shared" si="10"/>
        <v>-0.000592187824</v>
      </c>
      <c r="R770" s="1"/>
      <c r="S770" s="16">
        <v>0.4788530561974055</v>
      </c>
      <c r="T770" s="16">
        <v>0.4782608695652174</v>
      </c>
      <c r="U770" s="16">
        <v>0.008316311998362358</v>
      </c>
      <c r="V770" s="16">
        <v>0.009231312397435354</v>
      </c>
      <c r="W770" s="1"/>
      <c r="X770" s="1"/>
      <c r="Y770" s="19"/>
      <c r="Z770" s="19"/>
      <c r="AA770" s="19"/>
      <c r="AB770" s="1"/>
      <c r="AC770" s="21" t="s">
        <v>292</v>
      </c>
      <c r="AD770" s="21">
        <v>175.0</v>
      </c>
      <c r="AE770" s="21">
        <v>45.0</v>
      </c>
      <c r="AF770" s="26">
        <v>0.9</v>
      </c>
      <c r="AG770" s="27">
        <v>0.945205479452055</v>
      </c>
      <c r="AH770" s="36">
        <v>0.935483870967742</v>
      </c>
      <c r="AI770" s="1"/>
      <c r="AJ770" s="1"/>
      <c r="AK770" s="1"/>
      <c r="AL770" s="1"/>
      <c r="AM770" s="1"/>
      <c r="AN770" s="1"/>
      <c r="AO770" s="1">
        <v>15.0</v>
      </c>
      <c r="AP770" s="16">
        <f>30.89%</f>
        <v>0.3089</v>
      </c>
      <c r="AQ770" s="1">
        <v>0.8950400233</v>
      </c>
      <c r="AR770" s="1">
        <v>0.034430488</v>
      </c>
      <c r="AS770" s="26">
        <v>0.903743315508021</v>
      </c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21" t="s">
        <v>292</v>
      </c>
      <c r="BF770" s="21">
        <v>175.0</v>
      </c>
      <c r="BG770" s="21">
        <v>45.0</v>
      </c>
      <c r="BH770" s="26">
        <v>0.9</v>
      </c>
      <c r="BI770" s="27">
        <v>0.945205479452055</v>
      </c>
      <c r="BJ770" s="30">
        <f t="shared" si="11"/>
        <v>0.9365442695</v>
      </c>
      <c r="BK770" s="36">
        <v>0.935483870967742</v>
      </c>
      <c r="BL770" s="31">
        <f t="shared" si="12"/>
        <v>-0.001060398542</v>
      </c>
      <c r="BM770" s="1"/>
      <c r="BN770" s="31">
        <v>0.00831631199836236</v>
      </c>
      <c r="BO770" s="1"/>
      <c r="BP770" s="1"/>
      <c r="BQ770" s="1">
        <f t="shared" si="15"/>
        <v>769</v>
      </c>
      <c r="BR770" s="1">
        <f t="shared" si="13"/>
        <v>0.9482120838</v>
      </c>
      <c r="BS770" s="1">
        <v>0.9</v>
      </c>
      <c r="BT770" s="1">
        <v>0.9452054794520548</v>
      </c>
      <c r="BU770" s="1">
        <v>0.9354838709677419</v>
      </c>
      <c r="BV770" s="1"/>
      <c r="BW770" s="1"/>
    </row>
    <row r="771" ht="12.0" customHeight="1">
      <c r="A771" s="39"/>
      <c r="B771" s="39"/>
      <c r="C771" s="3" t="s">
        <v>68</v>
      </c>
      <c r="D771" s="3">
        <v>1103.0</v>
      </c>
      <c r="E771" s="24">
        <v>5.0</v>
      </c>
      <c r="F771" s="25">
        <v>15.0</v>
      </c>
      <c r="G771" s="24">
        <v>74.0</v>
      </c>
      <c r="H771" s="25">
        <v>78.0</v>
      </c>
      <c r="I771" s="26">
        <f t="shared" si="2"/>
        <v>0.25</v>
      </c>
      <c r="J771" s="27">
        <f t="shared" si="3"/>
        <v>0.4868421053</v>
      </c>
      <c r="K771" s="28">
        <f t="shared" si="4"/>
        <v>0.4593023256</v>
      </c>
      <c r="L771" s="29">
        <f t="shared" si="5"/>
        <v>0.4825581395</v>
      </c>
      <c r="M771" s="10">
        <f t="shared" si="6"/>
        <v>7.6</v>
      </c>
      <c r="N771" s="30">
        <f t="shared" si="7"/>
        <v>0.4654992274</v>
      </c>
      <c r="O771" s="31">
        <f t="shared" si="8"/>
        <v>-0.006196901817</v>
      </c>
      <c r="P771" s="32">
        <f t="shared" si="9"/>
        <v>0.4801173068</v>
      </c>
      <c r="Q771" s="33">
        <f t="shared" si="10"/>
        <v>0.006724798499</v>
      </c>
      <c r="R771" s="1"/>
      <c r="S771" s="16">
        <v>0.4801173064330172</v>
      </c>
      <c r="T771" s="16">
        <v>0.4868421052631579</v>
      </c>
      <c r="U771" s="16">
        <v>0.008385013054175716</v>
      </c>
      <c r="V771" s="16">
        <v>0.009231568554286973</v>
      </c>
      <c r="W771" s="1"/>
      <c r="X771" s="1"/>
      <c r="Y771" s="19"/>
      <c r="Z771" s="19"/>
      <c r="AA771" s="19"/>
      <c r="AB771" s="1"/>
      <c r="AC771" s="21" t="s">
        <v>582</v>
      </c>
      <c r="AD771" s="21">
        <v>570.0</v>
      </c>
      <c r="AE771" s="21">
        <v>45.0</v>
      </c>
      <c r="AF771" s="26">
        <v>0.901840490797546</v>
      </c>
      <c r="AG771" s="27">
        <v>0.96523178807947</v>
      </c>
      <c r="AH771" s="36">
        <v>0.951760104302477</v>
      </c>
      <c r="AI771" s="1"/>
      <c r="AJ771" s="1"/>
      <c r="AK771" s="1"/>
      <c r="AL771" s="1"/>
      <c r="AM771" s="1"/>
      <c r="AN771" s="1"/>
      <c r="AO771" s="1">
        <v>16.0</v>
      </c>
      <c r="AP771" s="16">
        <f t="shared" ref="AP771:AP773" si="67">0.01+(2*AO771)/100</f>
        <v>0.33</v>
      </c>
      <c r="AQ771" s="1">
        <v>0.85642864</v>
      </c>
      <c r="AR771" s="1">
        <v>0.051511264</v>
      </c>
      <c r="AS771" s="26">
        <v>0.904545454545455</v>
      </c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21" t="s">
        <v>582</v>
      </c>
      <c r="BF771" s="21">
        <v>570.0</v>
      </c>
      <c r="BG771" s="21">
        <v>45.0</v>
      </c>
      <c r="BH771" s="26">
        <v>0.901840490797546</v>
      </c>
      <c r="BI771" s="27">
        <v>0.96523178807947</v>
      </c>
      <c r="BJ771" s="30">
        <f t="shared" si="11"/>
        <v>0.952822116</v>
      </c>
      <c r="BK771" s="36">
        <v>0.951760104302477</v>
      </c>
      <c r="BL771" s="31">
        <f t="shared" si="12"/>
        <v>-0.001062011733</v>
      </c>
      <c r="BM771" s="1"/>
      <c r="BN771" s="31">
        <v>0.00838501305417572</v>
      </c>
      <c r="BO771" s="1"/>
      <c r="BP771" s="1"/>
      <c r="BQ771" s="1">
        <f t="shared" si="15"/>
        <v>770</v>
      </c>
      <c r="BR771" s="1">
        <f t="shared" si="13"/>
        <v>0.9494451295</v>
      </c>
      <c r="BS771" s="1">
        <v>0.865546218487395</v>
      </c>
      <c r="BT771" s="1">
        <v>0.9429882044560943</v>
      </c>
      <c r="BU771" s="1">
        <v>0.9373860182370821</v>
      </c>
      <c r="BV771" s="1"/>
      <c r="BW771" s="1"/>
    </row>
    <row r="772" ht="12.0" customHeight="1">
      <c r="A772" s="39"/>
      <c r="B772" s="39"/>
      <c r="C772" s="3" t="s">
        <v>375</v>
      </c>
      <c r="D772" s="3">
        <v>1104.0</v>
      </c>
      <c r="E772" s="24">
        <v>31.0</v>
      </c>
      <c r="F772" s="25">
        <v>36.0</v>
      </c>
      <c r="G772" s="24">
        <v>289.0</v>
      </c>
      <c r="H772" s="25">
        <v>206.0</v>
      </c>
      <c r="I772" s="26">
        <f t="shared" si="2"/>
        <v>0.4626865672</v>
      </c>
      <c r="J772" s="27">
        <f t="shared" si="3"/>
        <v>0.5838383838</v>
      </c>
      <c r="K772" s="28">
        <f t="shared" si="4"/>
        <v>0.5693950178</v>
      </c>
      <c r="L772" s="29">
        <f t="shared" si="5"/>
        <v>0.4217081851</v>
      </c>
      <c r="M772" s="10">
        <f t="shared" si="6"/>
        <v>7.388059701</v>
      </c>
      <c r="N772" s="30">
        <f t="shared" si="7"/>
        <v>0.5687920283</v>
      </c>
      <c r="O772" s="31">
        <f t="shared" si="8"/>
        <v>0.0006029894956</v>
      </c>
      <c r="P772" s="32">
        <f t="shared" si="9"/>
        <v>0.5845234133</v>
      </c>
      <c r="Q772" s="33">
        <f t="shared" si="10"/>
        <v>-0.0006850294392</v>
      </c>
      <c r="R772" s="1"/>
      <c r="S772" s="16">
        <v>0.5845234120896553</v>
      </c>
      <c r="T772" s="16">
        <v>0.5838383838383838</v>
      </c>
      <c r="U772" s="16">
        <v>0.008409803608988353</v>
      </c>
      <c r="V772" s="16">
        <v>0.009391253919309284</v>
      </c>
      <c r="W772" s="1"/>
      <c r="X772" s="1"/>
      <c r="Y772" s="19"/>
      <c r="Z772" s="19"/>
      <c r="AA772" s="19"/>
      <c r="AB772" s="1"/>
      <c r="AC772" s="21" t="s">
        <v>588</v>
      </c>
      <c r="AD772" s="21">
        <v>575.0</v>
      </c>
      <c r="AE772" s="21">
        <v>45.0</v>
      </c>
      <c r="AF772" s="26">
        <v>0.902912621359223</v>
      </c>
      <c r="AG772" s="27">
        <v>0.96319018404908</v>
      </c>
      <c r="AH772" s="36">
        <v>0.952702702702703</v>
      </c>
      <c r="AI772" s="1"/>
      <c r="AJ772" s="1"/>
      <c r="AK772" s="1"/>
      <c r="AL772" s="1"/>
      <c r="AM772" s="1"/>
      <c r="AN772" s="1"/>
      <c r="AO772" s="1">
        <v>17.0</v>
      </c>
      <c r="AP772" s="16">
        <f t="shared" si="67"/>
        <v>0.35</v>
      </c>
      <c r="AQ772" s="1">
        <v>0.88730529</v>
      </c>
      <c r="AR772" s="1">
        <v>0.04029478</v>
      </c>
      <c r="AS772" s="26">
        <v>0.905263157894737</v>
      </c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21" t="s">
        <v>588</v>
      </c>
      <c r="BF772" s="21">
        <v>575.0</v>
      </c>
      <c r="BG772" s="21">
        <v>45.0</v>
      </c>
      <c r="BH772" s="26">
        <v>0.902912621359223</v>
      </c>
      <c r="BI772" s="27">
        <v>0.96319018404908</v>
      </c>
      <c r="BJ772" s="30">
        <f t="shared" si="11"/>
        <v>0.9514032007</v>
      </c>
      <c r="BK772" s="36">
        <v>0.952702702702703</v>
      </c>
      <c r="BL772" s="31">
        <f t="shared" si="12"/>
        <v>0.001299502003</v>
      </c>
      <c r="BM772" s="1"/>
      <c r="BN772" s="31">
        <v>0.00840980360898835</v>
      </c>
      <c r="BO772" s="1"/>
      <c r="BP772" s="1"/>
      <c r="BQ772" s="1">
        <f t="shared" si="15"/>
        <v>771</v>
      </c>
      <c r="BR772" s="1">
        <f t="shared" si="13"/>
        <v>0.9506781751</v>
      </c>
      <c r="BS772" s="1">
        <v>0.75</v>
      </c>
      <c r="BT772" s="1">
        <v>0.958904109589041</v>
      </c>
      <c r="BU772" s="1">
        <v>0.9382716049382716</v>
      </c>
      <c r="BV772" s="1"/>
      <c r="BW772" s="1"/>
    </row>
    <row r="773" ht="12.0" customHeight="1">
      <c r="A773" s="39"/>
      <c r="B773" s="39"/>
      <c r="C773" s="3" t="s">
        <v>503</v>
      </c>
      <c r="D773" s="3">
        <v>1106.0</v>
      </c>
      <c r="E773" s="24">
        <v>211.0</v>
      </c>
      <c r="F773" s="25">
        <v>167.0</v>
      </c>
      <c r="G773" s="24">
        <v>1626.0</v>
      </c>
      <c r="H773" s="25">
        <v>908.0</v>
      </c>
      <c r="I773" s="26">
        <f t="shared" si="2"/>
        <v>0.5582010582</v>
      </c>
      <c r="J773" s="27">
        <f t="shared" si="3"/>
        <v>0.6416732439</v>
      </c>
      <c r="K773" s="28">
        <f t="shared" si="4"/>
        <v>0.6308379121</v>
      </c>
      <c r="L773" s="29">
        <f t="shared" si="5"/>
        <v>0.384271978</v>
      </c>
      <c r="M773" s="10">
        <f t="shared" si="6"/>
        <v>6.703703704</v>
      </c>
      <c r="N773" s="30">
        <f t="shared" si="7"/>
        <v>0.6302319821</v>
      </c>
      <c r="O773" s="31">
        <f t="shared" si="8"/>
        <v>0.0006059299626</v>
      </c>
      <c r="P773" s="32">
        <f t="shared" si="9"/>
        <v>0.6423764163</v>
      </c>
      <c r="Q773" s="33">
        <f t="shared" si="10"/>
        <v>-0.0007031723776</v>
      </c>
      <c r="R773" s="1"/>
      <c r="S773" s="16">
        <v>0.6423764144945787</v>
      </c>
      <c r="T773" s="16">
        <v>0.6416732438831886</v>
      </c>
      <c r="U773" s="16">
        <v>0.00886115604663007</v>
      </c>
      <c r="V773" s="16">
        <v>0.009498522569318157</v>
      </c>
      <c r="W773" s="1"/>
      <c r="X773" s="1"/>
      <c r="Y773" s="19"/>
      <c r="Z773" s="19"/>
      <c r="AA773" s="19"/>
      <c r="AB773" s="1"/>
      <c r="AC773" s="21" t="s">
        <v>604</v>
      </c>
      <c r="AD773" s="21">
        <v>588.0</v>
      </c>
      <c r="AE773" s="21">
        <v>45.0</v>
      </c>
      <c r="AF773" s="26">
        <v>0.903508771929825</v>
      </c>
      <c r="AG773" s="27">
        <v>0.954098360655738</v>
      </c>
      <c r="AH773" s="36">
        <v>0.948493683187561</v>
      </c>
      <c r="AI773" s="1"/>
      <c r="AJ773" s="1"/>
      <c r="AK773" s="1"/>
      <c r="AL773" s="1"/>
      <c r="AM773" s="1"/>
      <c r="AN773" s="1"/>
      <c r="AO773" s="1">
        <v>18.0</v>
      </c>
      <c r="AP773" s="16">
        <f t="shared" si="67"/>
        <v>0.37</v>
      </c>
      <c r="AQ773" s="1">
        <v>0.8899377043</v>
      </c>
      <c r="AR773" s="1">
        <v>0.04255524</v>
      </c>
      <c r="AS773" s="26">
        <v>0.905511811023622</v>
      </c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21" t="s">
        <v>604</v>
      </c>
      <c r="BF773" s="21">
        <v>588.0</v>
      </c>
      <c r="BG773" s="21">
        <v>45.0</v>
      </c>
      <c r="BH773" s="26">
        <v>0.903508771929825</v>
      </c>
      <c r="BI773" s="27">
        <v>0.954098360655738</v>
      </c>
      <c r="BJ773" s="30">
        <f t="shared" si="11"/>
        <v>0.9442915045</v>
      </c>
      <c r="BK773" s="36">
        <v>0.948493683187561</v>
      </c>
      <c r="BL773" s="31">
        <f t="shared" si="12"/>
        <v>0.004202178649</v>
      </c>
      <c r="BM773" s="1"/>
      <c r="BN773" s="31">
        <v>0.00886115604663007</v>
      </c>
      <c r="BO773" s="1"/>
      <c r="BP773" s="1"/>
      <c r="BQ773" s="1">
        <f t="shared" si="15"/>
        <v>772</v>
      </c>
      <c r="BR773" s="1">
        <f t="shared" si="13"/>
        <v>0.9519112207</v>
      </c>
      <c r="BS773" s="1">
        <v>0.8888888888888888</v>
      </c>
      <c r="BT773" s="1">
        <v>0.959731543624161</v>
      </c>
      <c r="BU773" s="1">
        <v>0.9408866995073891</v>
      </c>
      <c r="BV773" s="1"/>
      <c r="BW773" s="1"/>
    </row>
    <row r="774" ht="12.0" customHeight="1">
      <c r="A774" s="39"/>
      <c r="B774" s="39"/>
      <c r="C774" s="3" t="s">
        <v>830</v>
      </c>
      <c r="D774" s="3">
        <v>1107.0</v>
      </c>
      <c r="E774" s="24">
        <v>148.0</v>
      </c>
      <c r="F774" s="25">
        <v>44.0</v>
      </c>
      <c r="G774" s="24">
        <v>723.0</v>
      </c>
      <c r="H774" s="25">
        <v>142.0</v>
      </c>
      <c r="I774" s="26">
        <f t="shared" si="2"/>
        <v>0.7708333333</v>
      </c>
      <c r="J774" s="27">
        <f t="shared" si="3"/>
        <v>0.8358381503</v>
      </c>
      <c r="K774" s="28">
        <f t="shared" si="4"/>
        <v>0.8240302744</v>
      </c>
      <c r="L774" s="29">
        <f t="shared" si="5"/>
        <v>0.2743614002</v>
      </c>
      <c r="M774" s="10">
        <f t="shared" si="6"/>
        <v>4.505208333</v>
      </c>
      <c r="N774" s="30">
        <f t="shared" si="7"/>
        <v>0.8249024823</v>
      </c>
      <c r="O774" s="31">
        <f t="shared" si="8"/>
        <v>-0.0008722078897</v>
      </c>
      <c r="P774" s="32">
        <f t="shared" si="9"/>
        <v>0.8347750763</v>
      </c>
      <c r="Q774" s="33">
        <f t="shared" si="10"/>
        <v>0.00106307396</v>
      </c>
      <c r="R774" s="1"/>
      <c r="S774" s="16">
        <v>0.8347750727913459</v>
      </c>
      <c r="T774" s="16">
        <v>0.8358381502890173</v>
      </c>
      <c r="U774" s="16">
        <v>0.008954735685040571</v>
      </c>
      <c r="V774" s="16">
        <v>0.009501373862959739</v>
      </c>
      <c r="W774" s="1"/>
      <c r="X774" s="1"/>
      <c r="Y774" s="19"/>
      <c r="Z774" s="19"/>
      <c r="AA774" s="19"/>
      <c r="AB774" s="1"/>
      <c r="AC774" s="21" t="s">
        <v>641</v>
      </c>
      <c r="AD774" s="21">
        <v>618.0</v>
      </c>
      <c r="AE774" s="21">
        <v>45.0</v>
      </c>
      <c r="AF774" s="26">
        <v>0.903743315508021</v>
      </c>
      <c r="AG774" s="27">
        <v>0.962962962962963</v>
      </c>
      <c r="AH774" s="36">
        <v>0.952426260704091</v>
      </c>
      <c r="AI774" s="1"/>
      <c r="AJ774" s="1"/>
      <c r="AK774" s="1"/>
      <c r="AL774" s="1"/>
      <c r="AM774" s="1"/>
      <c r="AN774" s="1"/>
      <c r="AO774" s="1">
        <v>19.0</v>
      </c>
      <c r="AP774" s="16">
        <v>0.3912</v>
      </c>
      <c r="AQ774" s="1">
        <v>0.904854056</v>
      </c>
      <c r="AR774" s="1">
        <v>0.037181676</v>
      </c>
      <c r="AS774" s="26">
        <v>0.907894736842105</v>
      </c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21" t="s">
        <v>641</v>
      </c>
      <c r="BF774" s="21">
        <v>618.0</v>
      </c>
      <c r="BG774" s="21">
        <v>45.0</v>
      </c>
      <c r="BH774" s="26">
        <v>0.903743315508021</v>
      </c>
      <c r="BI774" s="27">
        <v>0.962962962962963</v>
      </c>
      <c r="BJ774" s="30">
        <f t="shared" si="11"/>
        <v>0.9513811741</v>
      </c>
      <c r="BK774" s="36">
        <v>0.952426260704091</v>
      </c>
      <c r="BL774" s="31">
        <f t="shared" si="12"/>
        <v>0.001045086649</v>
      </c>
      <c r="BM774" s="1"/>
      <c r="BN774" s="31">
        <v>0.00895473568504057</v>
      </c>
      <c r="BO774" s="1"/>
      <c r="BP774" s="1"/>
      <c r="BQ774" s="1">
        <f t="shared" si="15"/>
        <v>773</v>
      </c>
      <c r="BR774" s="1">
        <f t="shared" si="13"/>
        <v>0.9531442663</v>
      </c>
      <c r="BS774" s="1">
        <v>0.8412698412698413</v>
      </c>
      <c r="BT774" s="1">
        <v>0.9593572778827977</v>
      </c>
      <c r="BU774" s="1">
        <v>0.9414595028067362</v>
      </c>
      <c r="BV774" s="1"/>
      <c r="BW774" s="1"/>
    </row>
    <row r="775" ht="12.0" customHeight="1">
      <c r="A775" s="39"/>
      <c r="B775" s="39"/>
      <c r="C775" s="3" t="s">
        <v>683</v>
      </c>
      <c r="D775" s="3">
        <v>1108.0</v>
      </c>
      <c r="E775" s="24">
        <v>10.0</v>
      </c>
      <c r="F775" s="25">
        <v>5.0</v>
      </c>
      <c r="G775" s="24">
        <v>71.0</v>
      </c>
      <c r="H775" s="25">
        <v>37.0</v>
      </c>
      <c r="I775" s="26">
        <f t="shared" si="2"/>
        <v>0.6666666667</v>
      </c>
      <c r="J775" s="27">
        <f t="shared" si="3"/>
        <v>0.6574074074</v>
      </c>
      <c r="K775" s="28">
        <f t="shared" si="4"/>
        <v>0.6585365854</v>
      </c>
      <c r="L775" s="29">
        <f t="shared" si="5"/>
        <v>0.3821138211</v>
      </c>
      <c r="M775" s="10">
        <f t="shared" si="6"/>
        <v>7.2</v>
      </c>
      <c r="N775" s="30">
        <f t="shared" si="7"/>
        <v>0.6594441228</v>
      </c>
      <c r="O775" s="31">
        <f t="shared" si="8"/>
        <v>-0.000907537466</v>
      </c>
      <c r="P775" s="32">
        <f t="shared" si="9"/>
        <v>0.6563278624</v>
      </c>
      <c r="Q775" s="33">
        <f t="shared" si="10"/>
        <v>0.001079544964</v>
      </c>
      <c r="R775" s="1"/>
      <c r="S775" s="16">
        <v>0.6563278598615323</v>
      </c>
      <c r="T775" s="16">
        <v>0.6574074074074074</v>
      </c>
      <c r="U775" s="16">
        <v>0.008982483365797989</v>
      </c>
      <c r="V775" s="16">
        <v>0.009612185810311147</v>
      </c>
      <c r="W775" s="1"/>
      <c r="X775" s="1"/>
      <c r="Y775" s="19"/>
      <c r="Z775" s="19"/>
      <c r="AA775" s="19"/>
      <c r="AB775" s="1"/>
      <c r="AC775" s="21" t="s">
        <v>198</v>
      </c>
      <c r="AD775" s="21">
        <v>100.0</v>
      </c>
      <c r="AE775" s="21">
        <v>45.0</v>
      </c>
      <c r="AF775" s="26">
        <v>0.904545454545455</v>
      </c>
      <c r="AG775" s="27">
        <v>0.898762654668166</v>
      </c>
      <c r="AH775" s="36">
        <v>0.899909828674481</v>
      </c>
      <c r="AI775" s="1"/>
      <c r="AJ775" s="1"/>
      <c r="AK775" s="1"/>
      <c r="AL775" s="1"/>
      <c r="AM775" s="1"/>
      <c r="AN775" s="1"/>
      <c r="AO775" s="1">
        <v>20.0</v>
      </c>
      <c r="AP775" s="16">
        <v>0.4114</v>
      </c>
      <c r="AQ775" s="1">
        <v>0.8666842228</v>
      </c>
      <c r="AR775" s="1">
        <v>0.05736441</v>
      </c>
      <c r="AS775" s="26">
        <v>0.909090909090909</v>
      </c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21" t="s">
        <v>198</v>
      </c>
      <c r="BF775" s="21">
        <v>100.0</v>
      </c>
      <c r="BG775" s="21">
        <v>45.0</v>
      </c>
      <c r="BH775" s="26">
        <v>0.904545454545455</v>
      </c>
      <c r="BI775" s="27">
        <v>0.898762654668166</v>
      </c>
      <c r="BJ775" s="30">
        <f t="shared" si="11"/>
        <v>0.9005262257</v>
      </c>
      <c r="BK775" s="36">
        <v>0.899909828674481</v>
      </c>
      <c r="BL775" s="31">
        <f t="shared" si="12"/>
        <v>-0.000616397011</v>
      </c>
      <c r="BM775" s="1"/>
      <c r="BN775" s="31">
        <v>0.00898248336579793</v>
      </c>
      <c r="BO775" s="1"/>
      <c r="BP775" s="1"/>
      <c r="BQ775" s="1">
        <f t="shared" si="15"/>
        <v>774</v>
      </c>
      <c r="BR775" s="1">
        <f t="shared" si="13"/>
        <v>0.954377312</v>
      </c>
      <c r="BS775" s="1">
        <v>0.8823529411764706</v>
      </c>
      <c r="BT775" s="1">
        <v>0.9613899613899614</v>
      </c>
      <c r="BU775" s="1">
        <v>0.9418604651162791</v>
      </c>
      <c r="BV775" s="1"/>
      <c r="BW775" s="1"/>
    </row>
    <row r="776" ht="12.0" customHeight="1">
      <c r="A776" s="39"/>
      <c r="B776" s="39"/>
      <c r="C776" s="3" t="s">
        <v>700</v>
      </c>
      <c r="D776" s="3">
        <v>1109.0</v>
      </c>
      <c r="E776" s="24">
        <v>84.0</v>
      </c>
      <c r="F776" s="25">
        <v>40.0</v>
      </c>
      <c r="G776" s="24">
        <v>409.0</v>
      </c>
      <c r="H776" s="25">
        <v>202.0</v>
      </c>
      <c r="I776" s="26">
        <f t="shared" si="2"/>
        <v>0.6774193548</v>
      </c>
      <c r="J776" s="27">
        <f t="shared" si="3"/>
        <v>0.6693944354</v>
      </c>
      <c r="K776" s="28">
        <f t="shared" si="4"/>
        <v>0.6707482993</v>
      </c>
      <c r="L776" s="29">
        <f t="shared" si="5"/>
        <v>0.3891156463</v>
      </c>
      <c r="M776" s="10">
        <f t="shared" si="6"/>
        <v>4.927419355</v>
      </c>
      <c r="N776" s="30">
        <f t="shared" si="7"/>
        <v>0.6712812896</v>
      </c>
      <c r="O776" s="31">
        <f t="shared" si="8"/>
        <v>-0.0005329903096</v>
      </c>
      <c r="P776" s="32">
        <f t="shared" si="9"/>
        <v>0.6687588491</v>
      </c>
      <c r="Q776" s="33">
        <f t="shared" si="10"/>
        <v>0.0006355862286</v>
      </c>
      <c r="R776" s="1"/>
      <c r="S776" s="16">
        <v>0.6687588464504092</v>
      </c>
      <c r="T776" s="16">
        <v>0.6693944353518821</v>
      </c>
      <c r="U776" s="16">
        <v>0.009058284293096408</v>
      </c>
      <c r="V776" s="16">
        <v>0.009683038408014988</v>
      </c>
      <c r="W776" s="1"/>
      <c r="X776" s="1"/>
      <c r="Y776" s="19"/>
      <c r="Z776" s="19"/>
      <c r="AA776" s="19"/>
      <c r="AB776" s="1"/>
      <c r="AC776" s="21" t="s">
        <v>816</v>
      </c>
      <c r="AD776" s="21">
        <v>891.0</v>
      </c>
      <c r="AE776" s="21">
        <v>45.0</v>
      </c>
      <c r="AF776" s="26">
        <v>0.905263157894737</v>
      </c>
      <c r="AG776" s="27">
        <v>0.931623931623932</v>
      </c>
      <c r="AH776" s="36">
        <v>0.926008968609865</v>
      </c>
      <c r="AI776" s="1"/>
      <c r="AJ776" s="1"/>
      <c r="AK776" s="1"/>
      <c r="AL776" s="1"/>
      <c r="AM776" s="1"/>
      <c r="AN776" s="1"/>
      <c r="AO776" s="1">
        <v>21.0</v>
      </c>
      <c r="AP776" s="16">
        <v>0.4305</v>
      </c>
      <c r="AQ776" s="1">
        <v>0.913968</v>
      </c>
      <c r="AR776" s="1">
        <v>0.0349317985</v>
      </c>
      <c r="AS776" s="26">
        <v>0.910543130990415</v>
      </c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21" t="s">
        <v>816</v>
      </c>
      <c r="BF776" s="21">
        <v>891.0</v>
      </c>
      <c r="BG776" s="21">
        <v>45.0</v>
      </c>
      <c r="BH776" s="26">
        <v>0.905263157894737</v>
      </c>
      <c r="BI776" s="27">
        <v>0.931623931623932</v>
      </c>
      <c r="BJ776" s="30">
        <f t="shared" si="11"/>
        <v>0.9267768899</v>
      </c>
      <c r="BK776" s="36">
        <v>0.926008968609865</v>
      </c>
      <c r="BL776" s="31">
        <f t="shared" si="12"/>
        <v>-0.0007679213179</v>
      </c>
      <c r="BM776" s="1"/>
      <c r="BN776" s="31">
        <v>0.0090582842930963</v>
      </c>
      <c r="BO776" s="1"/>
      <c r="BP776" s="1"/>
      <c r="BQ776" s="1">
        <f t="shared" si="15"/>
        <v>775</v>
      </c>
      <c r="BR776" s="1">
        <f t="shared" si="13"/>
        <v>0.9556103576</v>
      </c>
      <c r="BS776" s="1">
        <v>0.868421052631579</v>
      </c>
      <c r="BT776" s="1">
        <v>0.949585635359116</v>
      </c>
      <c r="BU776" s="1">
        <v>0.941875</v>
      </c>
      <c r="BV776" s="1"/>
      <c r="BW776" s="1"/>
    </row>
    <row r="777" ht="12.0" customHeight="1">
      <c r="A777" s="39"/>
      <c r="B777" s="39"/>
      <c r="C777" s="3" t="s">
        <v>446</v>
      </c>
      <c r="D777" s="3">
        <v>1111.0</v>
      </c>
      <c r="E777" s="24">
        <v>58.0</v>
      </c>
      <c r="F777" s="25">
        <v>54.0</v>
      </c>
      <c r="G777" s="24">
        <v>445.0</v>
      </c>
      <c r="H777" s="25">
        <v>442.0</v>
      </c>
      <c r="I777" s="26">
        <f t="shared" si="2"/>
        <v>0.5178571429</v>
      </c>
      <c r="J777" s="27">
        <f t="shared" si="3"/>
        <v>0.5016910936</v>
      </c>
      <c r="K777" s="28">
        <f t="shared" si="4"/>
        <v>0.5035035035</v>
      </c>
      <c r="L777" s="29">
        <f t="shared" si="5"/>
        <v>0.5005005005</v>
      </c>
      <c r="M777" s="10">
        <f t="shared" si="6"/>
        <v>7.919642857</v>
      </c>
      <c r="N777" s="30">
        <f t="shared" si="7"/>
        <v>0.5036591952</v>
      </c>
      <c r="O777" s="31">
        <f t="shared" si="8"/>
        <v>-0.0001556916678</v>
      </c>
      <c r="P777" s="32">
        <f t="shared" si="9"/>
        <v>0.5015120421</v>
      </c>
      <c r="Q777" s="33">
        <f t="shared" si="10"/>
        <v>0.0001790514929</v>
      </c>
      <c r="R777" s="1"/>
      <c r="S777" s="16">
        <v>0.5015120405745276</v>
      </c>
      <c r="T777" s="16">
        <v>0.5016910935738444</v>
      </c>
      <c r="U777" s="16">
        <v>0.009083882703971868</v>
      </c>
      <c r="V777" s="16">
        <v>0.00987681921954231</v>
      </c>
      <c r="W777" s="1"/>
      <c r="X777" s="1"/>
      <c r="Y777" s="19"/>
      <c r="Z777" s="19"/>
      <c r="AA777" s="19"/>
      <c r="AB777" s="1"/>
      <c r="AC777" s="21" t="s">
        <v>585</v>
      </c>
      <c r="AD777" s="21">
        <v>572.0</v>
      </c>
      <c r="AE777" s="21">
        <v>45.0</v>
      </c>
      <c r="AF777" s="26">
        <v>0.905511811023622</v>
      </c>
      <c r="AG777" s="27">
        <v>0.953156822810591</v>
      </c>
      <c r="AH777" s="36">
        <v>0.94336569579288</v>
      </c>
      <c r="AI777" s="1"/>
      <c r="AJ777" s="1"/>
      <c r="AK777" s="1"/>
      <c r="AL777" s="1"/>
      <c r="AM777" s="1"/>
      <c r="AN777" s="1"/>
      <c r="AO777" s="1">
        <v>22.0</v>
      </c>
      <c r="AP777" s="16">
        <v>0.4496</v>
      </c>
      <c r="AQ777" s="1">
        <v>0.8645409576</v>
      </c>
      <c r="AR777" s="1">
        <v>0.06107839277</v>
      </c>
      <c r="AS777" s="26">
        <v>0.912280701754386</v>
      </c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21" t="s">
        <v>585</v>
      </c>
      <c r="BF777" s="21">
        <v>572.0</v>
      </c>
      <c r="BG777" s="21">
        <v>45.0</v>
      </c>
      <c r="BH777" s="26">
        <v>0.905511811023622</v>
      </c>
      <c r="BI777" s="27">
        <v>0.953156822810591</v>
      </c>
      <c r="BJ777" s="30">
        <f t="shared" si="11"/>
        <v>0.9439302918</v>
      </c>
      <c r="BK777" s="36">
        <v>0.94336569579288</v>
      </c>
      <c r="BL777" s="31">
        <f t="shared" si="12"/>
        <v>-0.0005645959698</v>
      </c>
      <c r="BM777" s="1"/>
      <c r="BN777" s="31">
        <v>0.00908388270397187</v>
      </c>
      <c r="BO777" s="1"/>
      <c r="BP777" s="1"/>
      <c r="BQ777" s="1">
        <f t="shared" si="15"/>
        <v>776</v>
      </c>
      <c r="BR777" s="1">
        <f t="shared" si="13"/>
        <v>0.9568434032</v>
      </c>
      <c r="BS777" s="1">
        <v>0.9444444444444444</v>
      </c>
      <c r="BT777" s="1">
        <v>0.9418604651162791</v>
      </c>
      <c r="BU777" s="1">
        <v>0.9423963133640553</v>
      </c>
      <c r="BV777" s="1"/>
      <c r="BW777" s="1"/>
    </row>
    <row r="778" ht="12.0" customHeight="1">
      <c r="A778" s="39"/>
      <c r="B778" s="39"/>
      <c r="C778" s="3" t="s">
        <v>357</v>
      </c>
      <c r="D778" s="3">
        <v>1112.0</v>
      </c>
      <c r="E778" s="24">
        <v>25.0</v>
      </c>
      <c r="F778" s="25">
        <v>30.0</v>
      </c>
      <c r="G778" s="24">
        <v>220.0</v>
      </c>
      <c r="H778" s="25">
        <v>179.0</v>
      </c>
      <c r="I778" s="26">
        <f t="shared" si="2"/>
        <v>0.4545454545</v>
      </c>
      <c r="J778" s="27">
        <f t="shared" si="3"/>
        <v>0.5513784461</v>
      </c>
      <c r="K778" s="28">
        <f t="shared" si="4"/>
        <v>0.5396475771</v>
      </c>
      <c r="L778" s="29">
        <f t="shared" si="5"/>
        <v>0.449339207</v>
      </c>
      <c r="M778" s="10">
        <f t="shared" si="6"/>
        <v>7.254545455</v>
      </c>
      <c r="N778" s="30">
        <f t="shared" si="7"/>
        <v>0.5393328177</v>
      </c>
      <c r="O778" s="31">
        <f t="shared" si="8"/>
        <v>0.0003147593921</v>
      </c>
      <c r="P778" s="32">
        <f t="shared" si="9"/>
        <v>0.5517353898</v>
      </c>
      <c r="Q778" s="33">
        <f t="shared" si="10"/>
        <v>-0.0003569436405</v>
      </c>
      <c r="R778" s="1"/>
      <c r="S778" s="16">
        <v>0.551735388611397</v>
      </c>
      <c r="T778" s="16">
        <v>0.5513784461152882</v>
      </c>
      <c r="U778" s="16">
        <v>0.009132441306251793</v>
      </c>
      <c r="V778" s="16">
        <v>0.010375660327692326</v>
      </c>
      <c r="W778" s="1"/>
      <c r="X778" s="1"/>
      <c r="Y778" s="19"/>
      <c r="Z778" s="19"/>
      <c r="AA778" s="19"/>
      <c r="AB778" s="1"/>
      <c r="AC778" s="21" t="s">
        <v>602</v>
      </c>
      <c r="AD778" s="21">
        <v>587.0</v>
      </c>
      <c r="AE778" s="21">
        <v>45.0</v>
      </c>
      <c r="AF778" s="26">
        <v>0.907894736842105</v>
      </c>
      <c r="AG778" s="27">
        <v>0.983739837398374</v>
      </c>
      <c r="AH778" s="36">
        <v>0.970786516853933</v>
      </c>
      <c r="AI778" s="1"/>
      <c r="AJ778" s="1"/>
      <c r="AK778" s="1"/>
      <c r="AL778" s="1"/>
      <c r="AM778" s="1"/>
      <c r="AN778" s="1"/>
      <c r="AO778" s="1">
        <v>23.0</v>
      </c>
      <c r="AP778" s="16">
        <v>0.4692</v>
      </c>
      <c r="AQ778" s="1">
        <v>0.910124959</v>
      </c>
      <c r="AR778" s="1">
        <v>0.039864059</v>
      </c>
      <c r="AS778" s="26">
        <v>0.912698412698413</v>
      </c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21" t="s">
        <v>602</v>
      </c>
      <c r="BF778" s="21">
        <v>587.0</v>
      </c>
      <c r="BG778" s="21">
        <v>45.0</v>
      </c>
      <c r="BH778" s="26">
        <v>0.907894736842105</v>
      </c>
      <c r="BI778" s="27">
        <v>0.983739837398374</v>
      </c>
      <c r="BJ778" s="30">
        <f t="shared" si="11"/>
        <v>0.9686715335</v>
      </c>
      <c r="BK778" s="36">
        <v>0.970786516853933</v>
      </c>
      <c r="BL778" s="31">
        <f t="shared" si="12"/>
        <v>0.002114983304</v>
      </c>
      <c r="BM778" s="1"/>
      <c r="BN778" s="31">
        <v>0.00913244130625179</v>
      </c>
      <c r="BO778" s="1"/>
      <c r="BP778" s="1"/>
      <c r="BQ778" s="1">
        <f t="shared" si="15"/>
        <v>777</v>
      </c>
      <c r="BR778" s="1">
        <f t="shared" si="13"/>
        <v>0.9580764488</v>
      </c>
      <c r="BS778" s="1">
        <v>0.8531468531468531</v>
      </c>
      <c r="BT778" s="1">
        <v>0.9530477759472817</v>
      </c>
      <c r="BU778" s="1">
        <v>0.9425202652910832</v>
      </c>
      <c r="BV778" s="1"/>
      <c r="BW778" s="1"/>
    </row>
    <row r="779" ht="12.0" customHeight="1">
      <c r="A779" s="39"/>
      <c r="B779" s="39"/>
      <c r="C779" s="3" t="s">
        <v>309</v>
      </c>
      <c r="D779" s="3">
        <v>1113.0</v>
      </c>
      <c r="E779" s="24">
        <v>16.0</v>
      </c>
      <c r="F779" s="25">
        <v>21.0</v>
      </c>
      <c r="G779" s="24">
        <v>160.0</v>
      </c>
      <c r="H779" s="25">
        <v>135.0</v>
      </c>
      <c r="I779" s="26">
        <f t="shared" si="2"/>
        <v>0.4324324324</v>
      </c>
      <c r="J779" s="27">
        <f t="shared" si="3"/>
        <v>0.5423728814</v>
      </c>
      <c r="K779" s="28">
        <f t="shared" si="4"/>
        <v>0.5301204819</v>
      </c>
      <c r="L779" s="29">
        <f t="shared" si="5"/>
        <v>0.4548192771</v>
      </c>
      <c r="M779" s="10">
        <f t="shared" si="6"/>
        <v>7.972972973</v>
      </c>
      <c r="N779" s="30">
        <f t="shared" si="7"/>
        <v>0.5290661302</v>
      </c>
      <c r="O779" s="31">
        <f t="shared" si="8"/>
        <v>0.001054351681</v>
      </c>
      <c r="P779" s="32">
        <f t="shared" si="9"/>
        <v>0.5435627494</v>
      </c>
      <c r="Q779" s="33">
        <f t="shared" si="10"/>
        <v>-0.001189867998</v>
      </c>
      <c r="R779" s="1"/>
      <c r="S779" s="16">
        <v>0.5435627483235863</v>
      </c>
      <c r="T779" s="16">
        <v>0.5423728813559322</v>
      </c>
      <c r="U779" s="16">
        <v>0.009404276560116664</v>
      </c>
      <c r="V779" s="16">
        <v>0.01045083115386547</v>
      </c>
      <c r="W779" s="1"/>
      <c r="X779" s="1"/>
      <c r="Y779" s="19"/>
      <c r="Z779" s="19"/>
      <c r="AA779" s="19"/>
      <c r="AB779" s="1"/>
      <c r="AC779" s="21" t="s">
        <v>616</v>
      </c>
      <c r="AD779" s="21">
        <v>598.0</v>
      </c>
      <c r="AE779" s="21">
        <v>45.0</v>
      </c>
      <c r="AF779" s="26">
        <v>0.909090909090909</v>
      </c>
      <c r="AG779" s="27">
        <v>0.957142857142857</v>
      </c>
      <c r="AH779" s="36">
        <v>0.947753396029258</v>
      </c>
      <c r="AI779" s="1"/>
      <c r="AJ779" s="1"/>
      <c r="AK779" s="1"/>
      <c r="AL779" s="1"/>
      <c r="AM779" s="1"/>
      <c r="AN779" s="1"/>
      <c r="AO779" s="1">
        <v>24.0</v>
      </c>
      <c r="AP779" s="16">
        <v>0.490074</v>
      </c>
      <c r="AQ779" s="1">
        <v>0.8887940143</v>
      </c>
      <c r="AR779" s="1">
        <v>0.0541877987</v>
      </c>
      <c r="AS779" s="26">
        <v>0.914110429447853</v>
      </c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21" t="s">
        <v>616</v>
      </c>
      <c r="BF779" s="21">
        <v>598.0</v>
      </c>
      <c r="BG779" s="21">
        <v>45.0</v>
      </c>
      <c r="BH779" s="26">
        <v>0.909090909090909</v>
      </c>
      <c r="BI779" s="27">
        <v>0.957142857142857</v>
      </c>
      <c r="BJ779" s="30">
        <f t="shared" si="11"/>
        <v>0.9477889747</v>
      </c>
      <c r="BK779" s="36">
        <v>0.947753396029258</v>
      </c>
      <c r="BL779" s="31">
        <f t="shared" si="12"/>
        <v>-0.0000355786384</v>
      </c>
      <c r="BM779" s="1"/>
      <c r="BN779" s="31">
        <v>0.00940427656011666</v>
      </c>
      <c r="BO779" s="1"/>
      <c r="BP779" s="1"/>
      <c r="BQ779" s="1">
        <f t="shared" si="15"/>
        <v>778</v>
      </c>
      <c r="BR779" s="1">
        <f t="shared" si="13"/>
        <v>0.9593094945</v>
      </c>
      <c r="BS779" s="1">
        <v>0.8754208754208754</v>
      </c>
      <c r="BT779" s="1">
        <v>0.9537699504678041</v>
      </c>
      <c r="BU779" s="1">
        <v>0.9427625354777672</v>
      </c>
      <c r="BV779" s="1"/>
      <c r="BW779" s="1"/>
    </row>
    <row r="780" ht="12.0" customHeight="1">
      <c r="A780" s="39"/>
      <c r="B780" s="39"/>
      <c r="C780" s="3" t="s">
        <v>450</v>
      </c>
      <c r="D780" s="3">
        <v>1115.0</v>
      </c>
      <c r="E780" s="24">
        <v>44.0</v>
      </c>
      <c r="F780" s="25">
        <v>39.0</v>
      </c>
      <c r="G780" s="24">
        <v>492.0</v>
      </c>
      <c r="H780" s="25">
        <v>202.0</v>
      </c>
      <c r="I780" s="26">
        <f t="shared" si="2"/>
        <v>0.5301204819</v>
      </c>
      <c r="J780" s="27">
        <f t="shared" si="3"/>
        <v>0.7089337176</v>
      </c>
      <c r="K780" s="28">
        <f t="shared" si="4"/>
        <v>0.6898326898</v>
      </c>
      <c r="L780" s="29">
        <f t="shared" si="5"/>
        <v>0.3166023166</v>
      </c>
      <c r="M780" s="10">
        <f t="shared" si="6"/>
        <v>8.361445783</v>
      </c>
      <c r="N780" s="30">
        <f t="shared" si="7"/>
        <v>0.6851166448</v>
      </c>
      <c r="O780" s="31">
        <f t="shared" si="8"/>
        <v>0.004716044985</v>
      </c>
      <c r="P780" s="32">
        <f t="shared" si="9"/>
        <v>0.7143722333</v>
      </c>
      <c r="Q780" s="33">
        <f t="shared" si="10"/>
        <v>-0.005438515766</v>
      </c>
      <c r="R780" s="1"/>
      <c r="S780" s="16">
        <v>0.7143722317626804</v>
      </c>
      <c r="T780" s="16">
        <v>0.7089337175792507</v>
      </c>
      <c r="U780" s="16">
        <v>0.009752738050955778</v>
      </c>
      <c r="V780" s="16">
        <v>0.010477155215819711</v>
      </c>
      <c r="W780" s="1"/>
      <c r="X780" s="1"/>
      <c r="Y780" s="19"/>
      <c r="Z780" s="19"/>
      <c r="AA780" s="19"/>
      <c r="AB780" s="1"/>
      <c r="AC780" s="21" t="s">
        <v>663</v>
      </c>
      <c r="AD780" s="21">
        <v>643.0</v>
      </c>
      <c r="AE780" s="21">
        <v>45.0</v>
      </c>
      <c r="AF780" s="26">
        <v>0.910543130990415</v>
      </c>
      <c r="AG780" s="27">
        <v>0.929969104016478</v>
      </c>
      <c r="AH780" s="36">
        <v>0.925233644859813</v>
      </c>
      <c r="AI780" s="1"/>
      <c r="AJ780" s="1"/>
      <c r="AK780" s="1"/>
      <c r="AL780" s="1"/>
      <c r="AM780" s="1"/>
      <c r="AN780" s="1"/>
      <c r="AO780" s="1">
        <v>25.0</v>
      </c>
      <c r="AP780" s="16">
        <v>0.5038</v>
      </c>
      <c r="AQ780" s="1">
        <v>0.8959825504</v>
      </c>
      <c r="AR780" s="1">
        <v>0.05083365</v>
      </c>
      <c r="AS780" s="26">
        <v>0.915254237288135</v>
      </c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21" t="s">
        <v>663</v>
      </c>
      <c r="BF780" s="21">
        <v>643.0</v>
      </c>
      <c r="BG780" s="21">
        <v>45.0</v>
      </c>
      <c r="BH780" s="26">
        <v>0.910543130990415</v>
      </c>
      <c r="BI780" s="27">
        <v>0.929969104016478</v>
      </c>
      <c r="BJ780" s="30">
        <f t="shared" si="11"/>
        <v>0.9265128447</v>
      </c>
      <c r="BK780" s="36">
        <v>0.925233644859813</v>
      </c>
      <c r="BL780" s="31">
        <f t="shared" si="12"/>
        <v>-0.001279199807</v>
      </c>
      <c r="BM780" s="1"/>
      <c r="BN780" s="31">
        <v>0.00975273805095578</v>
      </c>
      <c r="BO780" s="1"/>
      <c r="BP780" s="1"/>
      <c r="BQ780" s="1">
        <f t="shared" si="15"/>
        <v>779</v>
      </c>
      <c r="BR780" s="1">
        <f t="shared" si="13"/>
        <v>0.9605425401</v>
      </c>
      <c r="BS780" s="1">
        <v>0.905511811023622</v>
      </c>
      <c r="BT780" s="1">
        <v>0.9531568228105907</v>
      </c>
      <c r="BU780" s="1">
        <v>0.9433656957928802</v>
      </c>
      <c r="BV780" s="1"/>
      <c r="BW780" s="1"/>
    </row>
    <row r="781" ht="12.0" customHeight="1">
      <c r="A781" s="39"/>
      <c r="B781" s="39"/>
      <c r="C781" s="3" t="s">
        <v>847</v>
      </c>
      <c r="D781" s="3">
        <v>1117.0</v>
      </c>
      <c r="E781" s="24">
        <v>7.0</v>
      </c>
      <c r="F781" s="25">
        <v>1.0</v>
      </c>
      <c r="G781" s="24">
        <v>101.0</v>
      </c>
      <c r="H781" s="25">
        <v>63.0</v>
      </c>
      <c r="I781" s="26">
        <f t="shared" si="2"/>
        <v>0.875</v>
      </c>
      <c r="J781" s="27">
        <f t="shared" si="3"/>
        <v>0.6158536585</v>
      </c>
      <c r="K781" s="28">
        <f t="shared" si="4"/>
        <v>0.6279069767</v>
      </c>
      <c r="L781" s="29">
        <f t="shared" si="5"/>
        <v>0.4069767442</v>
      </c>
      <c r="M781" s="10">
        <f t="shared" si="6"/>
        <v>20.5</v>
      </c>
      <c r="N781" s="30">
        <f t="shared" si="7"/>
        <v>0.6682659251</v>
      </c>
      <c r="O781" s="31">
        <f t="shared" si="8"/>
        <v>-0.0403589484</v>
      </c>
      <c r="P781" s="32">
        <f t="shared" si="9"/>
        <v>0.5654207333</v>
      </c>
      <c r="Q781" s="33">
        <f t="shared" si="10"/>
        <v>0.05043292521</v>
      </c>
      <c r="R781" s="1"/>
      <c r="S781" s="16">
        <v>0.5654207286514417</v>
      </c>
      <c r="T781" s="16">
        <v>0.6158536585365854</v>
      </c>
      <c r="U781" s="16">
        <v>0.009785210411709377</v>
      </c>
      <c r="V781" s="16">
        <v>0.010795871845398208</v>
      </c>
      <c r="W781" s="1"/>
      <c r="X781" s="1"/>
      <c r="Y781" s="19"/>
      <c r="Z781" s="19"/>
      <c r="AA781" s="19"/>
      <c r="AB781" s="1"/>
      <c r="AC781" s="21" t="s">
        <v>748</v>
      </c>
      <c r="AD781" s="21">
        <v>779.0</v>
      </c>
      <c r="AE781" s="21">
        <v>45.0</v>
      </c>
      <c r="AF781" s="26">
        <v>0.912280701754386</v>
      </c>
      <c r="AG781" s="27">
        <v>0.907964601769911</v>
      </c>
      <c r="AH781" s="36">
        <v>0.908360128617363</v>
      </c>
      <c r="AI781" s="1"/>
      <c r="AJ781" s="1"/>
      <c r="AK781" s="1"/>
      <c r="AL781" s="1"/>
      <c r="AM781" s="1"/>
      <c r="AN781" s="1"/>
      <c r="AO781" s="1">
        <v>26.0</v>
      </c>
      <c r="AP781" s="16">
        <v>0.5334</v>
      </c>
      <c r="AQ781" s="1">
        <v>0.8816121972</v>
      </c>
      <c r="AR781" s="1">
        <v>0.06314143</v>
      </c>
      <c r="AS781" s="26">
        <v>0.916666666666667</v>
      </c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21" t="s">
        <v>748</v>
      </c>
      <c r="BF781" s="21">
        <v>779.0</v>
      </c>
      <c r="BG781" s="21">
        <v>45.0</v>
      </c>
      <c r="BH781" s="26">
        <v>0.912280701754386</v>
      </c>
      <c r="BI781" s="27">
        <v>0.907964601769911</v>
      </c>
      <c r="BJ781" s="30">
        <f t="shared" si="11"/>
        <v>0.9094108177</v>
      </c>
      <c r="BK781" s="36">
        <v>0.908360128617363</v>
      </c>
      <c r="BL781" s="31">
        <f t="shared" si="12"/>
        <v>-0.001050689128</v>
      </c>
      <c r="BM781" s="1"/>
      <c r="BN781" s="31">
        <v>0.00978521041170938</v>
      </c>
      <c r="BO781" s="1"/>
      <c r="BP781" s="1"/>
      <c r="BQ781" s="1">
        <f t="shared" si="15"/>
        <v>780</v>
      </c>
      <c r="BR781" s="1">
        <f t="shared" si="13"/>
        <v>0.9617755857</v>
      </c>
      <c r="BS781" s="1">
        <v>0.9285714285714286</v>
      </c>
      <c r="BT781" s="1">
        <v>0.95</v>
      </c>
      <c r="BU781" s="1">
        <v>0.9444444444444444</v>
      </c>
      <c r="BV781" s="1"/>
      <c r="BW781" s="1"/>
    </row>
    <row r="782" ht="12.0" customHeight="1">
      <c r="A782" s="39"/>
      <c r="B782" s="39"/>
      <c r="C782" s="3" t="s">
        <v>838</v>
      </c>
      <c r="D782" s="3">
        <v>1118.0</v>
      </c>
      <c r="E782" s="24">
        <v>41.0</v>
      </c>
      <c r="F782" s="25">
        <v>11.0</v>
      </c>
      <c r="G782" s="24">
        <v>142.0</v>
      </c>
      <c r="H782" s="25">
        <v>30.0</v>
      </c>
      <c r="I782" s="26">
        <f t="shared" si="2"/>
        <v>0.7884615385</v>
      </c>
      <c r="J782" s="27">
        <f t="shared" si="3"/>
        <v>0.8255813953</v>
      </c>
      <c r="K782" s="28">
        <f t="shared" si="4"/>
        <v>0.8169642857</v>
      </c>
      <c r="L782" s="29">
        <f t="shared" si="5"/>
        <v>0.3169642857</v>
      </c>
      <c r="M782" s="10">
        <f t="shared" si="6"/>
        <v>3.307692308</v>
      </c>
      <c r="N782" s="30">
        <f t="shared" si="7"/>
        <v>0.819528857</v>
      </c>
      <c r="O782" s="31">
        <f t="shared" si="8"/>
        <v>-0.002564571314</v>
      </c>
      <c r="P782" s="32">
        <f t="shared" si="9"/>
        <v>0.8224425329</v>
      </c>
      <c r="Q782" s="33">
        <f t="shared" si="10"/>
        <v>0.003138862409</v>
      </c>
      <c r="R782" s="1"/>
      <c r="S782" s="16">
        <v>0.822442529222982</v>
      </c>
      <c r="T782" s="16">
        <v>0.8255813953488372</v>
      </c>
      <c r="U782" s="16">
        <v>0.010057530290809913</v>
      </c>
      <c r="V782" s="16">
        <v>0.011375459157720758</v>
      </c>
      <c r="W782" s="1"/>
      <c r="X782" s="1"/>
      <c r="Y782" s="19"/>
      <c r="Z782" s="19"/>
      <c r="AA782" s="19"/>
      <c r="AB782" s="1"/>
      <c r="AC782" s="21" t="s">
        <v>612</v>
      </c>
      <c r="AD782" s="21">
        <v>594.0</v>
      </c>
      <c r="AE782" s="21">
        <v>45.0</v>
      </c>
      <c r="AF782" s="26">
        <v>0.912698412698413</v>
      </c>
      <c r="AG782" s="27">
        <v>0.938144329896907</v>
      </c>
      <c r="AH782" s="36">
        <v>0.928125</v>
      </c>
      <c r="AI782" s="1"/>
      <c r="AJ782" s="1"/>
      <c r="AK782" s="1"/>
      <c r="AL782" s="1"/>
      <c r="AM782" s="1"/>
      <c r="AN782" s="1"/>
      <c r="AO782" s="1">
        <v>27.0</v>
      </c>
      <c r="AP782" s="16">
        <v>0.5512</v>
      </c>
      <c r="AQ782" s="1">
        <v>0.879255269</v>
      </c>
      <c r="AR782" s="1">
        <v>0.06529619</v>
      </c>
      <c r="AS782" s="26">
        <v>0.917241379310345</v>
      </c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21" t="s">
        <v>612</v>
      </c>
      <c r="BF782" s="21">
        <v>594.0</v>
      </c>
      <c r="BG782" s="21">
        <v>45.0</v>
      </c>
      <c r="BH782" s="26">
        <v>0.912698412698413</v>
      </c>
      <c r="BI782" s="27">
        <v>0.938144329896907</v>
      </c>
      <c r="BJ782" s="30">
        <f t="shared" si="11"/>
        <v>0.9334270149</v>
      </c>
      <c r="BK782" s="36">
        <v>0.928125</v>
      </c>
      <c r="BL782" s="31">
        <f t="shared" si="12"/>
        <v>-0.005302014949</v>
      </c>
      <c r="BM782" s="1"/>
      <c r="BN782" s="31">
        <v>0.0100575302908099</v>
      </c>
      <c r="BO782" s="1"/>
      <c r="BP782" s="1"/>
      <c r="BQ782" s="1">
        <f t="shared" si="15"/>
        <v>781</v>
      </c>
      <c r="BR782" s="1">
        <f t="shared" si="13"/>
        <v>0.9630086313</v>
      </c>
      <c r="BS782" s="1">
        <v>0.8791946308724832</v>
      </c>
      <c r="BT782" s="1">
        <v>0.9524200164068909</v>
      </c>
      <c r="BU782" s="1">
        <v>0.9444444444444444</v>
      </c>
      <c r="BV782" s="1"/>
      <c r="BW782" s="1"/>
    </row>
    <row r="783" ht="12.0" customHeight="1">
      <c r="A783" s="39"/>
      <c r="B783" s="39"/>
      <c r="C783" s="3" t="s">
        <v>831</v>
      </c>
      <c r="D783" s="3">
        <v>1120.0</v>
      </c>
      <c r="E783" s="24">
        <v>71.0</v>
      </c>
      <c r="F783" s="25">
        <v>21.0</v>
      </c>
      <c r="G783" s="24">
        <v>352.0</v>
      </c>
      <c r="H783" s="25">
        <v>139.0</v>
      </c>
      <c r="I783" s="26">
        <f t="shared" si="2"/>
        <v>0.7717391304</v>
      </c>
      <c r="J783" s="27">
        <f t="shared" si="3"/>
        <v>0.716904277</v>
      </c>
      <c r="K783" s="28">
        <f t="shared" si="4"/>
        <v>0.7255574614</v>
      </c>
      <c r="L783" s="29">
        <f t="shared" si="5"/>
        <v>0.3602058319</v>
      </c>
      <c r="M783" s="10">
        <f t="shared" si="6"/>
        <v>5.336956522</v>
      </c>
      <c r="N783" s="30">
        <f t="shared" si="7"/>
        <v>0.7274948246</v>
      </c>
      <c r="O783" s="31">
        <f t="shared" si="8"/>
        <v>-0.001937363199</v>
      </c>
      <c r="P783" s="32">
        <f t="shared" si="9"/>
        <v>0.7145424529</v>
      </c>
      <c r="Q783" s="33">
        <f t="shared" si="10"/>
        <v>0.002361824058</v>
      </c>
      <c r="R783" s="1"/>
      <c r="S783" s="16">
        <v>0.7145424493816743</v>
      </c>
      <c r="T783" s="16">
        <v>0.7169042769857433</v>
      </c>
      <c r="U783" s="16">
        <v>0.010081487580836157</v>
      </c>
      <c r="V783" s="16">
        <v>0.011564802819976239</v>
      </c>
      <c r="W783" s="1"/>
      <c r="X783" s="1"/>
      <c r="Y783" s="19"/>
      <c r="Z783" s="19"/>
      <c r="AA783" s="19"/>
      <c r="AB783" s="1"/>
      <c r="AC783" s="21" t="s">
        <v>576</v>
      </c>
      <c r="AD783" s="21">
        <v>565.0</v>
      </c>
      <c r="AE783" s="21">
        <v>45.0</v>
      </c>
      <c r="AF783" s="26">
        <v>0.914110429447853</v>
      </c>
      <c r="AG783" s="27">
        <v>0.93944099378882</v>
      </c>
      <c r="AH783" s="36">
        <v>0.934324659231722</v>
      </c>
      <c r="AI783" s="1"/>
      <c r="AJ783" s="1"/>
      <c r="AK783" s="1"/>
      <c r="AL783" s="1"/>
      <c r="AM783" s="1"/>
      <c r="AN783" s="1"/>
      <c r="AO783" s="1">
        <v>28.0</v>
      </c>
      <c r="AP783" s="16">
        <v>0.572</v>
      </c>
      <c r="AQ783" s="1">
        <v>0.8826589726</v>
      </c>
      <c r="AR783" s="1">
        <v>0.066739582</v>
      </c>
      <c r="AS783" s="26">
        <v>0.918032786885246</v>
      </c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21" t="s">
        <v>576</v>
      </c>
      <c r="BF783" s="21">
        <v>565.0</v>
      </c>
      <c r="BG783" s="21">
        <v>45.0</v>
      </c>
      <c r="BH783" s="26">
        <v>0.914110429447853</v>
      </c>
      <c r="BI783" s="27">
        <v>0.93944099378882</v>
      </c>
      <c r="BJ783" s="30">
        <f t="shared" si="11"/>
        <v>0.934736357</v>
      </c>
      <c r="BK783" s="36">
        <v>0.934324659231722</v>
      </c>
      <c r="BL783" s="31">
        <f t="shared" si="12"/>
        <v>-0.0004116977913</v>
      </c>
      <c r="BM783" s="1"/>
      <c r="BN783" s="31">
        <v>0.010081487580836</v>
      </c>
      <c r="BO783" s="1"/>
      <c r="BP783" s="1"/>
      <c r="BQ783" s="1">
        <f t="shared" si="15"/>
        <v>782</v>
      </c>
      <c r="BR783" s="1">
        <f t="shared" si="13"/>
        <v>0.9642416769</v>
      </c>
      <c r="BS783" s="1">
        <v>0.918918918918919</v>
      </c>
      <c r="BT783" s="1">
        <v>0.9510703363914373</v>
      </c>
      <c r="BU783" s="1">
        <v>0.9451371571072319</v>
      </c>
      <c r="BV783" s="1"/>
      <c r="BW783" s="1"/>
    </row>
    <row r="784" ht="12.0" customHeight="1">
      <c r="A784" s="39"/>
      <c r="B784" s="39"/>
      <c r="C784" s="3" t="s">
        <v>396</v>
      </c>
      <c r="D784" s="3">
        <v>1121.0</v>
      </c>
      <c r="E784" s="24">
        <v>92.0</v>
      </c>
      <c r="F784" s="25">
        <v>102.0</v>
      </c>
      <c r="G784" s="24">
        <v>968.0</v>
      </c>
      <c r="H784" s="25">
        <v>758.0</v>
      </c>
      <c r="I784" s="26">
        <f t="shared" si="2"/>
        <v>0.4742268041</v>
      </c>
      <c r="J784" s="27">
        <f t="shared" si="3"/>
        <v>0.560834299</v>
      </c>
      <c r="K784" s="28">
        <f t="shared" si="4"/>
        <v>0.5520833333</v>
      </c>
      <c r="L784" s="29">
        <f t="shared" si="5"/>
        <v>0.4427083333</v>
      </c>
      <c r="M784" s="10">
        <f t="shared" si="6"/>
        <v>8.896907216</v>
      </c>
      <c r="N784" s="30">
        <f t="shared" si="7"/>
        <v>0.5498200345</v>
      </c>
      <c r="O784" s="31">
        <f t="shared" si="8"/>
        <v>0.002263298821</v>
      </c>
      <c r="P784" s="32">
        <f t="shared" si="9"/>
        <v>0.563412088</v>
      </c>
      <c r="Q784" s="33">
        <f t="shared" si="10"/>
        <v>-0.00257778909</v>
      </c>
      <c r="R784" s="1"/>
      <c r="S784" s="16">
        <v>0.5634120867955723</v>
      </c>
      <c r="T784" s="16">
        <v>0.5608342989571263</v>
      </c>
      <c r="U784" s="16">
        <v>0.010482951999314705</v>
      </c>
      <c r="V784" s="16">
        <v>0.01216189765133624</v>
      </c>
      <c r="W784" s="1"/>
      <c r="X784" s="1"/>
      <c r="Y784" s="19"/>
      <c r="Z784" s="19"/>
      <c r="AA784" s="19"/>
      <c r="AB784" s="1"/>
      <c r="AC784" s="21" t="s">
        <v>767</v>
      </c>
      <c r="AD784" s="21">
        <v>808.0</v>
      </c>
      <c r="AE784" s="21">
        <v>45.0</v>
      </c>
      <c r="AF784" s="26">
        <v>0.915254237288135</v>
      </c>
      <c r="AG784" s="27">
        <v>0.977337110481586</v>
      </c>
      <c r="AH784" s="36">
        <v>0.972549019607843</v>
      </c>
      <c r="AI784" s="1"/>
      <c r="AJ784" s="1"/>
      <c r="AK784" s="1"/>
      <c r="AL784" s="1"/>
      <c r="AM784" s="1"/>
      <c r="AN784" s="1"/>
      <c r="AO784" s="1">
        <v>29.0</v>
      </c>
      <c r="AP784" s="16">
        <v>0.5908</v>
      </c>
      <c r="AQ784" s="1">
        <v>0.85837334</v>
      </c>
      <c r="AR784" s="1">
        <v>0.08490054</v>
      </c>
      <c r="AS784" s="26">
        <v>0.918918918918919</v>
      </c>
      <c r="AT784" s="26">
        <v>0.92</v>
      </c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21" t="s">
        <v>767</v>
      </c>
      <c r="BF784" s="21">
        <v>808.0</v>
      </c>
      <c r="BG784" s="21">
        <v>45.0</v>
      </c>
      <c r="BH784" s="26">
        <v>0.915254237288135</v>
      </c>
      <c r="BI784" s="27">
        <v>0.977337110481586</v>
      </c>
      <c r="BJ784" s="30">
        <f t="shared" si="11"/>
        <v>0.9649950758</v>
      </c>
      <c r="BK784" s="36">
        <v>0.972549019607843</v>
      </c>
      <c r="BL784" s="31">
        <f t="shared" si="12"/>
        <v>0.007553943851</v>
      </c>
      <c r="BM784" s="1"/>
      <c r="BN784" s="31">
        <v>0.0104829519993146</v>
      </c>
      <c r="BO784" s="1"/>
      <c r="BP784" s="1"/>
      <c r="BQ784" s="1">
        <f t="shared" si="15"/>
        <v>783</v>
      </c>
      <c r="BR784" s="1">
        <f t="shared" si="13"/>
        <v>0.9654747226</v>
      </c>
      <c r="BS784" s="1">
        <v>0.8909090909090909</v>
      </c>
      <c r="BT784" s="1">
        <v>0.9613686534216336</v>
      </c>
      <c r="BU784" s="1">
        <v>0.9476021314387212</v>
      </c>
      <c r="BV784" s="1"/>
      <c r="BW784" s="1"/>
    </row>
    <row r="785" ht="12.0" customHeight="1">
      <c r="A785" s="39"/>
      <c r="B785" s="39"/>
      <c r="C785" s="3" t="s">
        <v>508</v>
      </c>
      <c r="D785" s="3">
        <v>1122.0</v>
      </c>
      <c r="E785" s="24">
        <v>53.0</v>
      </c>
      <c r="F785" s="25">
        <v>41.0</v>
      </c>
      <c r="G785" s="24">
        <v>308.0</v>
      </c>
      <c r="H785" s="25">
        <v>164.0</v>
      </c>
      <c r="I785" s="26">
        <f t="shared" si="2"/>
        <v>0.5638297872</v>
      </c>
      <c r="J785" s="27">
        <f t="shared" si="3"/>
        <v>0.6525423729</v>
      </c>
      <c r="K785" s="28">
        <f t="shared" si="4"/>
        <v>0.6378091873</v>
      </c>
      <c r="L785" s="29">
        <f t="shared" si="5"/>
        <v>0.3833922261</v>
      </c>
      <c r="M785" s="10">
        <f t="shared" si="6"/>
        <v>5.021276596</v>
      </c>
      <c r="N785" s="30">
        <f t="shared" si="7"/>
        <v>0.6403103479</v>
      </c>
      <c r="O785" s="31">
        <f t="shared" si="8"/>
        <v>-0.00250116065</v>
      </c>
      <c r="P785" s="32">
        <f t="shared" si="9"/>
        <v>0.6496361317</v>
      </c>
      <c r="Q785" s="33">
        <f t="shared" si="10"/>
        <v>0.002906241206</v>
      </c>
      <c r="R785" s="1"/>
      <c r="S785" s="16">
        <v>0.6496361298712654</v>
      </c>
      <c r="T785" s="16">
        <v>0.652542372881356</v>
      </c>
      <c r="U785" s="16">
        <v>0.010512364618538439</v>
      </c>
      <c r="V785" s="16">
        <v>0.01224847973800236</v>
      </c>
      <c r="W785" s="1"/>
      <c r="X785" s="1"/>
      <c r="Y785" s="19"/>
      <c r="Z785" s="19"/>
      <c r="AA785" s="19"/>
      <c r="AB785" s="1"/>
      <c r="AC785" s="21" t="s">
        <v>216</v>
      </c>
      <c r="AD785" s="21">
        <v>112.0</v>
      </c>
      <c r="AE785" s="21">
        <v>45.0</v>
      </c>
      <c r="AF785" s="26">
        <v>0.916666666666667</v>
      </c>
      <c r="AG785" s="27">
        <v>0.714285714285714</v>
      </c>
      <c r="AH785" s="36">
        <v>0.775</v>
      </c>
      <c r="AI785" s="1"/>
      <c r="AJ785" s="1"/>
      <c r="AK785" s="1"/>
      <c r="AL785" s="1"/>
      <c r="AM785" s="1"/>
      <c r="AN785" s="1"/>
      <c r="AO785" s="1">
        <v>30.0</v>
      </c>
      <c r="AP785" s="16">
        <v>0.6093</v>
      </c>
      <c r="AQ785" s="1">
        <v>0.8355107622</v>
      </c>
      <c r="AR785" s="1">
        <v>0.10132381</v>
      </c>
      <c r="AS785" s="16">
        <f>AVERAGE(AS764:AS784)</f>
        <v>0.9085741873</v>
      </c>
      <c r="AT785" s="26">
        <v>0.923076923076923</v>
      </c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21" t="s">
        <v>216</v>
      </c>
      <c r="BF785" s="21">
        <v>112.0</v>
      </c>
      <c r="BG785" s="21">
        <v>45.0</v>
      </c>
      <c r="BH785" s="26">
        <v>0.916666666666667</v>
      </c>
      <c r="BI785" s="27">
        <v>0.714285714285714</v>
      </c>
      <c r="BJ785" s="30">
        <f t="shared" si="11"/>
        <v>0.7568867099</v>
      </c>
      <c r="BK785" s="36">
        <v>0.775</v>
      </c>
      <c r="BL785" s="31">
        <f t="shared" si="12"/>
        <v>0.01811329007</v>
      </c>
      <c r="BM785" s="1"/>
      <c r="BN785" s="31">
        <v>0.0105123646185383</v>
      </c>
      <c r="BO785" s="1"/>
      <c r="BP785" s="1"/>
      <c r="BQ785" s="1">
        <f t="shared" si="15"/>
        <v>784</v>
      </c>
      <c r="BR785" s="1">
        <f t="shared" si="13"/>
        <v>0.9667077682</v>
      </c>
      <c r="BS785" s="1">
        <v>0.9090909090909091</v>
      </c>
      <c r="BT785" s="1">
        <v>0.9571428571428572</v>
      </c>
      <c r="BU785" s="1">
        <v>0.9477533960292581</v>
      </c>
      <c r="BV785" s="1"/>
      <c r="BW785" s="1"/>
    </row>
    <row r="786" ht="12.0" customHeight="1">
      <c r="A786" s="39"/>
      <c r="B786" s="39"/>
      <c r="C786" s="3" t="s">
        <v>487</v>
      </c>
      <c r="D786" s="3">
        <v>1123.0</v>
      </c>
      <c r="E786" s="24">
        <v>52.0</v>
      </c>
      <c r="F786" s="25">
        <v>42.0</v>
      </c>
      <c r="G786" s="24">
        <v>353.0</v>
      </c>
      <c r="H786" s="25">
        <v>121.0</v>
      </c>
      <c r="I786" s="26">
        <f t="shared" si="2"/>
        <v>0.5531914894</v>
      </c>
      <c r="J786" s="27">
        <f t="shared" si="3"/>
        <v>0.7447257384</v>
      </c>
      <c r="K786" s="28">
        <f t="shared" si="4"/>
        <v>0.713028169</v>
      </c>
      <c r="L786" s="29">
        <f t="shared" si="5"/>
        <v>0.3045774648</v>
      </c>
      <c r="M786" s="10">
        <f t="shared" si="6"/>
        <v>5.042553191</v>
      </c>
      <c r="N786" s="30">
        <f t="shared" si="7"/>
        <v>0.7184985468</v>
      </c>
      <c r="O786" s="31">
        <f t="shared" si="8"/>
        <v>-0.005470377749</v>
      </c>
      <c r="P786" s="32">
        <f t="shared" si="9"/>
        <v>0.7383846011</v>
      </c>
      <c r="Q786" s="33">
        <f t="shared" si="10"/>
        <v>0.006341137331</v>
      </c>
      <c r="R786" s="1"/>
      <c r="S786" s="16">
        <v>0.7383845993329974</v>
      </c>
      <c r="T786" s="16">
        <v>0.7447257383966245</v>
      </c>
      <c r="U786" s="16">
        <v>0.010605878944611957</v>
      </c>
      <c r="V786" s="16">
        <v>0.0122598631317542</v>
      </c>
      <c r="W786" s="1"/>
      <c r="X786" s="1"/>
      <c r="Y786" s="19"/>
      <c r="Z786" s="19"/>
      <c r="AA786" s="19"/>
      <c r="AB786" s="1"/>
      <c r="AC786" s="21" t="s">
        <v>636</v>
      </c>
      <c r="AD786" s="21">
        <v>613.0</v>
      </c>
      <c r="AE786" s="21">
        <v>45.0</v>
      </c>
      <c r="AF786" s="26">
        <v>0.917241379310345</v>
      </c>
      <c r="AG786" s="27">
        <v>0.958071278825996</v>
      </c>
      <c r="AH786" s="36">
        <v>0.948553054662379</v>
      </c>
      <c r="AI786" s="1"/>
      <c r="AJ786" s="1"/>
      <c r="AK786" s="1"/>
      <c r="AL786" s="1"/>
      <c r="AM786" s="1"/>
      <c r="AN786" s="1"/>
      <c r="AO786" s="1">
        <v>31.0</v>
      </c>
      <c r="AP786" s="16">
        <v>0.6286</v>
      </c>
      <c r="AQ786" s="1">
        <v>0.83970785</v>
      </c>
      <c r="AR786" s="1">
        <v>0.10059418</v>
      </c>
      <c r="AS786" s="1"/>
      <c r="AT786" s="26">
        <v>0.923076923076923</v>
      </c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21" t="s">
        <v>636</v>
      </c>
      <c r="BF786" s="21">
        <v>613.0</v>
      </c>
      <c r="BG786" s="21">
        <v>45.0</v>
      </c>
      <c r="BH786" s="26">
        <v>0.917241379310345</v>
      </c>
      <c r="BI786" s="27">
        <v>0.958071278825996</v>
      </c>
      <c r="BJ786" s="30">
        <f t="shared" si="11"/>
        <v>0.9501186136</v>
      </c>
      <c r="BK786" s="36">
        <v>0.948553054662379</v>
      </c>
      <c r="BL786" s="31">
        <f t="shared" si="12"/>
        <v>-0.001565558982</v>
      </c>
      <c r="BM786" s="1"/>
      <c r="BN786" s="31">
        <v>0.010605878944612</v>
      </c>
      <c r="BO786" s="1"/>
      <c r="BP786" s="1"/>
      <c r="BQ786" s="1">
        <f t="shared" si="15"/>
        <v>785</v>
      </c>
      <c r="BR786" s="1">
        <f t="shared" si="13"/>
        <v>0.9679408138</v>
      </c>
      <c r="BS786" s="1">
        <v>0.9035087719298246</v>
      </c>
      <c r="BT786" s="1">
        <v>0.9540983606557377</v>
      </c>
      <c r="BU786" s="1">
        <v>0.9484936831875608</v>
      </c>
      <c r="BV786" s="1"/>
      <c r="BW786" s="1"/>
    </row>
    <row r="787" ht="12.0" customHeight="1">
      <c r="A787" s="39"/>
      <c r="B787" s="39"/>
      <c r="C787" s="3" t="s">
        <v>335</v>
      </c>
      <c r="D787" s="3">
        <v>1124.0</v>
      </c>
      <c r="E787" s="24">
        <v>16.0</v>
      </c>
      <c r="F787" s="25">
        <v>20.0</v>
      </c>
      <c r="G787" s="24">
        <v>312.0</v>
      </c>
      <c r="H787" s="25">
        <v>157.0</v>
      </c>
      <c r="I787" s="26">
        <f t="shared" si="2"/>
        <v>0.4444444444</v>
      </c>
      <c r="J787" s="27">
        <f t="shared" si="3"/>
        <v>0.6652452026</v>
      </c>
      <c r="K787" s="28">
        <f t="shared" si="4"/>
        <v>0.6495049505</v>
      </c>
      <c r="L787" s="29">
        <f t="shared" si="5"/>
        <v>0.3425742574</v>
      </c>
      <c r="M787" s="10">
        <f t="shared" si="6"/>
        <v>13.02777778</v>
      </c>
      <c r="N787" s="30">
        <f t="shared" si="7"/>
        <v>0.6388990706</v>
      </c>
      <c r="O787" s="31">
        <f t="shared" si="8"/>
        <v>0.01060587991</v>
      </c>
      <c r="P787" s="32">
        <f t="shared" si="9"/>
        <v>0.677245821</v>
      </c>
      <c r="Q787" s="33">
        <f t="shared" si="10"/>
        <v>-0.01200061845</v>
      </c>
      <c r="R787" s="1"/>
      <c r="S787" s="16">
        <v>0.6772458199211583</v>
      </c>
      <c r="T787" s="16">
        <v>0.6652452025586354</v>
      </c>
      <c r="U787" s="16">
        <v>0.010693482912167762</v>
      </c>
      <c r="V787" s="16">
        <v>0.012348538555977506</v>
      </c>
      <c r="W787" s="1"/>
      <c r="X787" s="1"/>
      <c r="Y787" s="19"/>
      <c r="Z787" s="19"/>
      <c r="AA787" s="19"/>
      <c r="AB787" s="1"/>
      <c r="AC787" s="21" t="s">
        <v>697</v>
      </c>
      <c r="AD787" s="21">
        <v>699.0</v>
      </c>
      <c r="AE787" s="21">
        <v>45.0</v>
      </c>
      <c r="AF787" s="26">
        <v>0.918032786885246</v>
      </c>
      <c r="AG787" s="27">
        <v>0.921641791044776</v>
      </c>
      <c r="AH787" s="36">
        <v>0.9209726443769</v>
      </c>
      <c r="AI787" s="1"/>
      <c r="AJ787" s="1"/>
      <c r="AK787" s="1"/>
      <c r="AL787" s="1"/>
      <c r="AM787" s="1"/>
      <c r="AN787" s="1"/>
      <c r="AO787" s="1">
        <v>32.0</v>
      </c>
      <c r="AP787" s="16">
        <v>0.6517</v>
      </c>
      <c r="AQ787" s="1">
        <v>0.8428365542</v>
      </c>
      <c r="AR787" s="1">
        <v>0.1027324529</v>
      </c>
      <c r="AS787" s="1"/>
      <c r="AT787" s="26">
        <v>0.924137931034483</v>
      </c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21" t="s">
        <v>697</v>
      </c>
      <c r="BF787" s="21">
        <v>699.0</v>
      </c>
      <c r="BG787" s="21">
        <v>45.0</v>
      </c>
      <c r="BH787" s="26">
        <v>0.918032786885246</v>
      </c>
      <c r="BI787" s="27">
        <v>0.921641791044776</v>
      </c>
      <c r="BJ787" s="30">
        <f t="shared" si="11"/>
        <v>0.9214259913</v>
      </c>
      <c r="BK787" s="36">
        <v>0.9209726443769</v>
      </c>
      <c r="BL787" s="31">
        <f t="shared" si="12"/>
        <v>-0.0004533469604</v>
      </c>
      <c r="BM787" s="1"/>
      <c r="BN787" s="31">
        <v>0.0106934829121677</v>
      </c>
      <c r="BO787" s="1"/>
      <c r="BP787" s="1"/>
      <c r="BQ787" s="1">
        <f t="shared" si="15"/>
        <v>786</v>
      </c>
      <c r="BR787" s="1">
        <f t="shared" si="13"/>
        <v>0.9691738594</v>
      </c>
      <c r="BS787" s="1">
        <v>0.9172413793103448</v>
      </c>
      <c r="BT787" s="1">
        <v>0.9580712788259959</v>
      </c>
      <c r="BU787" s="1">
        <v>0.9485530546623794</v>
      </c>
      <c r="BV787" s="1"/>
      <c r="BW787" s="1"/>
    </row>
    <row r="788" ht="12.0" customHeight="1">
      <c r="A788" s="39"/>
      <c r="B788" s="39"/>
      <c r="C788" s="3" t="s">
        <v>390</v>
      </c>
      <c r="D788" s="3">
        <v>1127.0</v>
      </c>
      <c r="E788" s="24">
        <v>98.0</v>
      </c>
      <c r="F788" s="25">
        <v>110.0</v>
      </c>
      <c r="G788" s="24">
        <v>1684.0</v>
      </c>
      <c r="H788" s="25">
        <v>831.0</v>
      </c>
      <c r="I788" s="26">
        <f t="shared" si="2"/>
        <v>0.4711538462</v>
      </c>
      <c r="J788" s="27">
        <f t="shared" si="3"/>
        <v>0.669582505</v>
      </c>
      <c r="K788" s="28">
        <f t="shared" si="4"/>
        <v>0.6544252663</v>
      </c>
      <c r="L788" s="29">
        <f t="shared" si="5"/>
        <v>0.3411678296</v>
      </c>
      <c r="M788" s="10">
        <f t="shared" si="6"/>
        <v>12.09134615</v>
      </c>
      <c r="N788" s="30">
        <f t="shared" si="7"/>
        <v>0.6450209886</v>
      </c>
      <c r="O788" s="31">
        <f t="shared" si="8"/>
        <v>0.009404277644</v>
      </c>
      <c r="P788" s="32">
        <f t="shared" si="9"/>
        <v>0.6802862596</v>
      </c>
      <c r="Q788" s="33">
        <f t="shared" si="10"/>
        <v>-0.01070375462</v>
      </c>
      <c r="R788" s="1"/>
      <c r="S788" s="16">
        <v>0.6802862583601162</v>
      </c>
      <c r="T788" s="16">
        <v>0.6695825049701789</v>
      </c>
      <c r="U788" s="16">
        <v>0.0106938483543223</v>
      </c>
      <c r="V788" s="16">
        <v>0.012454900324385565</v>
      </c>
      <c r="W788" s="1"/>
      <c r="X788" s="1"/>
      <c r="Y788" s="19"/>
      <c r="Z788" s="19"/>
      <c r="AA788" s="19"/>
      <c r="AB788" s="1"/>
      <c r="AC788" s="21" t="s">
        <v>644</v>
      </c>
      <c r="AD788" s="21">
        <v>620.0</v>
      </c>
      <c r="AE788" s="21">
        <v>45.0</v>
      </c>
      <c r="AF788" s="26">
        <v>0.918918918918919</v>
      </c>
      <c r="AG788" s="27">
        <v>0.951070336391437</v>
      </c>
      <c r="AH788" s="36">
        <v>0.945137157107232</v>
      </c>
      <c r="AI788" s="1"/>
      <c r="AJ788" s="1"/>
      <c r="AK788" s="1"/>
      <c r="AL788" s="1"/>
      <c r="AM788" s="1"/>
      <c r="AN788" s="1"/>
      <c r="AO788" s="1">
        <v>33.0</v>
      </c>
      <c r="AP788" s="16">
        <v>0.6691</v>
      </c>
      <c r="AQ788" s="1">
        <v>0.839758711</v>
      </c>
      <c r="AR788" s="1">
        <v>0.1062267003</v>
      </c>
      <c r="AS788" s="1"/>
      <c r="AT788" s="26">
        <v>0.924731182795699</v>
      </c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21" t="s">
        <v>644</v>
      </c>
      <c r="BF788" s="21">
        <v>620.0</v>
      </c>
      <c r="BG788" s="21">
        <v>45.0</v>
      </c>
      <c r="BH788" s="26">
        <v>0.918918918918919</v>
      </c>
      <c r="BI788" s="27">
        <v>0.951070336391437</v>
      </c>
      <c r="BJ788" s="30">
        <f t="shared" si="11"/>
        <v>0.9449065931</v>
      </c>
      <c r="BK788" s="36">
        <v>0.945137157107232</v>
      </c>
      <c r="BL788" s="31">
        <f t="shared" si="12"/>
        <v>0.0002305639995</v>
      </c>
      <c r="BM788" s="1"/>
      <c r="BN788" s="31">
        <v>0.0106938483543223</v>
      </c>
      <c r="BO788" s="1"/>
      <c r="BP788" s="1"/>
      <c r="BQ788" s="1">
        <f t="shared" si="15"/>
        <v>787</v>
      </c>
      <c r="BR788" s="1">
        <f t="shared" si="13"/>
        <v>0.9704069051</v>
      </c>
      <c r="BS788" s="1">
        <v>0.9253731343283582</v>
      </c>
      <c r="BT788" s="1">
        <v>0.9540636042402827</v>
      </c>
      <c r="BU788" s="1">
        <v>0.9485714285714286</v>
      </c>
      <c r="BV788" s="1"/>
      <c r="BW788" s="1"/>
    </row>
    <row r="789" ht="12.0" customHeight="1">
      <c r="A789" s="39"/>
      <c r="B789" s="39"/>
      <c r="C789" s="3" t="s">
        <v>714</v>
      </c>
      <c r="D789" s="3">
        <v>1131.0</v>
      </c>
      <c r="E789" s="24">
        <v>36.0</v>
      </c>
      <c r="F789" s="25">
        <v>16.0</v>
      </c>
      <c r="G789" s="24">
        <v>132.0</v>
      </c>
      <c r="H789" s="25">
        <v>61.0</v>
      </c>
      <c r="I789" s="26">
        <f t="shared" si="2"/>
        <v>0.6923076923</v>
      </c>
      <c r="J789" s="27">
        <f t="shared" si="3"/>
        <v>0.6839378238</v>
      </c>
      <c r="K789" s="28">
        <f t="shared" si="4"/>
        <v>0.6857142857</v>
      </c>
      <c r="L789" s="29">
        <f t="shared" si="5"/>
        <v>0.3959183673</v>
      </c>
      <c r="M789" s="10">
        <f t="shared" si="6"/>
        <v>3.711538462</v>
      </c>
      <c r="N789" s="30">
        <f t="shared" si="7"/>
        <v>0.685941568</v>
      </c>
      <c r="O789" s="31">
        <f t="shared" si="8"/>
        <v>-0.000227282293</v>
      </c>
      <c r="P789" s="32">
        <f t="shared" si="9"/>
        <v>0.683665855</v>
      </c>
      <c r="Q789" s="33">
        <f t="shared" si="10"/>
        <v>0.0002719688705</v>
      </c>
      <c r="R789" s="1"/>
      <c r="S789" s="16">
        <v>0.6836658521623622</v>
      </c>
      <c r="T789" s="16">
        <v>0.6839378238341969</v>
      </c>
      <c r="U789" s="16">
        <v>0.010748733686381517</v>
      </c>
      <c r="V789" s="16">
        <v>0.012793177401723588</v>
      </c>
      <c r="W789" s="1"/>
      <c r="X789" s="1"/>
      <c r="Y789" s="19"/>
      <c r="Z789" s="19"/>
      <c r="AA789" s="19"/>
      <c r="AB789" s="1"/>
      <c r="AC789" s="21" t="s">
        <v>818</v>
      </c>
      <c r="AD789" s="21">
        <v>900.0</v>
      </c>
      <c r="AE789" s="21">
        <v>46.0</v>
      </c>
      <c r="AF789" s="26">
        <v>0.92</v>
      </c>
      <c r="AG789" s="27">
        <v>0.925925925925926</v>
      </c>
      <c r="AH789" s="36">
        <v>0.924812030075188</v>
      </c>
      <c r="AI789" s="1"/>
      <c r="AJ789" s="1"/>
      <c r="AK789" s="1"/>
      <c r="AL789" s="1"/>
      <c r="AM789" s="1"/>
      <c r="AN789" s="1"/>
      <c r="AO789" s="1">
        <v>34.0</v>
      </c>
      <c r="AP789" s="16">
        <v>0.6881</v>
      </c>
      <c r="AQ789" s="1">
        <v>0.8470804206</v>
      </c>
      <c r="AR789" s="1">
        <v>0.10508365</v>
      </c>
      <c r="AS789" s="1"/>
      <c r="AT789" s="26">
        <v>0.925373134328358</v>
      </c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21" t="s">
        <v>818</v>
      </c>
      <c r="BF789" s="21">
        <v>900.0</v>
      </c>
      <c r="BG789" s="21">
        <v>46.0</v>
      </c>
      <c r="BH789" s="26">
        <v>0.92</v>
      </c>
      <c r="BI789" s="27">
        <v>0.925925925925926</v>
      </c>
      <c r="BJ789" s="30">
        <f t="shared" si="11"/>
        <v>0.9252195042</v>
      </c>
      <c r="BK789" s="36">
        <v>0.924812030075188</v>
      </c>
      <c r="BL789" s="31">
        <f t="shared" si="12"/>
        <v>-0.0004074741351</v>
      </c>
      <c r="BM789" s="1"/>
      <c r="BN789" s="31">
        <v>0.0107487336863815</v>
      </c>
      <c r="BO789" s="1"/>
      <c r="BP789" s="1"/>
      <c r="BQ789" s="1">
        <f t="shared" si="15"/>
        <v>788</v>
      </c>
      <c r="BR789" s="1">
        <f t="shared" si="13"/>
        <v>0.9716399507</v>
      </c>
      <c r="BS789" s="1">
        <v>0.8666666666666667</v>
      </c>
      <c r="BT789" s="1">
        <v>0.9682080924855492</v>
      </c>
      <c r="BU789" s="1">
        <v>0.9486581096849475</v>
      </c>
      <c r="BV789" s="1"/>
      <c r="BW789" s="1"/>
    </row>
    <row r="790" ht="12.0" customHeight="1">
      <c r="A790" s="39"/>
      <c r="B790" s="39"/>
      <c r="C790" s="3" t="s">
        <v>460</v>
      </c>
      <c r="D790" s="3">
        <v>1132.0</v>
      </c>
      <c r="E790" s="24">
        <v>7.0</v>
      </c>
      <c r="F790" s="25">
        <v>6.0</v>
      </c>
      <c r="G790" s="24">
        <v>61.0</v>
      </c>
      <c r="H790" s="25">
        <v>37.0</v>
      </c>
      <c r="I790" s="26">
        <f t="shared" si="2"/>
        <v>0.5384615385</v>
      </c>
      <c r="J790" s="27">
        <f t="shared" si="3"/>
        <v>0.6224489796</v>
      </c>
      <c r="K790" s="28">
        <f t="shared" si="4"/>
        <v>0.6126126126</v>
      </c>
      <c r="L790" s="29">
        <f t="shared" si="5"/>
        <v>0.3963963964</v>
      </c>
      <c r="M790" s="10">
        <f t="shared" si="6"/>
        <v>7.538461538</v>
      </c>
      <c r="N790" s="30">
        <f t="shared" si="7"/>
        <v>0.611144009</v>
      </c>
      <c r="O790" s="31">
        <f t="shared" si="8"/>
        <v>0.001468603663</v>
      </c>
      <c r="P790" s="32">
        <f t="shared" si="9"/>
        <v>0.6241457311</v>
      </c>
      <c r="Q790" s="33">
        <f t="shared" si="10"/>
        <v>-0.001696751476</v>
      </c>
      <c r="R790" s="1"/>
      <c r="S790" s="16">
        <v>0.6241457294321147</v>
      </c>
      <c r="T790" s="16">
        <v>0.6224489795918368</v>
      </c>
      <c r="U790" s="16">
        <v>0.010820442914215134</v>
      </c>
      <c r="V790" s="16">
        <v>0.013097093438567353</v>
      </c>
      <c r="W790" s="1"/>
      <c r="X790" s="1"/>
      <c r="Y790" s="19"/>
      <c r="Z790" s="19"/>
      <c r="AA790" s="19"/>
      <c r="AB790" s="1"/>
      <c r="AC790" s="21" t="s">
        <v>363</v>
      </c>
      <c r="AD790" s="21">
        <v>238.0</v>
      </c>
      <c r="AE790" s="21">
        <v>46.0</v>
      </c>
      <c r="AF790" s="26">
        <v>0.923076923076923</v>
      </c>
      <c r="AG790" s="27">
        <v>0.76</v>
      </c>
      <c r="AH790" s="36">
        <v>0.793650793650794</v>
      </c>
      <c r="AI790" s="1"/>
      <c r="AJ790" s="1"/>
      <c r="AK790" s="1"/>
      <c r="AL790" s="1"/>
      <c r="AM790" s="1"/>
      <c r="AN790" s="1"/>
      <c r="AO790" s="1">
        <v>35.0</v>
      </c>
      <c r="AP790" s="40">
        <v>0.7089</v>
      </c>
      <c r="AQ790" s="1">
        <v>0.8499492515</v>
      </c>
      <c r="AR790" s="1">
        <v>0.1047103076</v>
      </c>
      <c r="AS790" s="1"/>
      <c r="AT790" s="26">
        <v>0.925619834710744</v>
      </c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21" t="s">
        <v>363</v>
      </c>
      <c r="BF790" s="21">
        <v>238.0</v>
      </c>
      <c r="BG790" s="21">
        <v>46.0</v>
      </c>
      <c r="BH790" s="26">
        <v>0.923076923076923</v>
      </c>
      <c r="BI790" s="27">
        <v>0.76</v>
      </c>
      <c r="BJ790" s="30">
        <f t="shared" si="11"/>
        <v>0.794614732</v>
      </c>
      <c r="BK790" s="36">
        <v>0.793650793650794</v>
      </c>
      <c r="BL790" s="31">
        <f t="shared" si="12"/>
        <v>-0.0009639383795</v>
      </c>
      <c r="BM790" s="1"/>
      <c r="BN790" s="31">
        <v>0.0108204429142151</v>
      </c>
      <c r="BO790" s="1"/>
      <c r="BP790" s="1"/>
      <c r="BQ790" s="1">
        <f t="shared" si="15"/>
        <v>789</v>
      </c>
      <c r="BR790" s="1">
        <f t="shared" si="13"/>
        <v>0.9728729963</v>
      </c>
      <c r="BS790" s="1">
        <v>0.895</v>
      </c>
      <c r="BT790" s="1">
        <v>0.9565217391304348</v>
      </c>
      <c r="BU790" s="1">
        <v>0.9487341772151898</v>
      </c>
      <c r="BV790" s="1"/>
      <c r="BW790" s="1"/>
    </row>
    <row r="791" ht="12.0" customHeight="1">
      <c r="A791" s="39"/>
      <c r="B791" s="39"/>
      <c r="C791" s="3" t="s">
        <v>702</v>
      </c>
      <c r="D791" s="3">
        <v>1133.0</v>
      </c>
      <c r="E791" s="24">
        <v>147.0</v>
      </c>
      <c r="F791" s="25">
        <v>70.0</v>
      </c>
      <c r="G791" s="24">
        <v>875.0</v>
      </c>
      <c r="H791" s="25">
        <v>313.0</v>
      </c>
      <c r="I791" s="26">
        <f t="shared" si="2"/>
        <v>0.6774193548</v>
      </c>
      <c r="J791" s="27">
        <f t="shared" si="3"/>
        <v>0.7365319865</v>
      </c>
      <c r="K791" s="28">
        <f t="shared" si="4"/>
        <v>0.7274021352</v>
      </c>
      <c r="L791" s="29">
        <f t="shared" si="5"/>
        <v>0.3274021352</v>
      </c>
      <c r="M791" s="10">
        <f t="shared" si="6"/>
        <v>5.474654378</v>
      </c>
      <c r="N791" s="30">
        <f t="shared" si="7"/>
        <v>0.7275815406</v>
      </c>
      <c r="O791" s="31">
        <f t="shared" si="8"/>
        <v>-0.0001794053812</v>
      </c>
      <c r="P791" s="32">
        <f t="shared" si="9"/>
        <v>0.7363180472</v>
      </c>
      <c r="Q791" s="33">
        <f t="shared" si="10"/>
        <v>0.0002139393298</v>
      </c>
      <c r="R791" s="1"/>
      <c r="S791" s="16">
        <v>0.7363180445293157</v>
      </c>
      <c r="T791" s="16">
        <v>0.7365319865319865</v>
      </c>
      <c r="U791" s="16">
        <v>0.010864323543442356</v>
      </c>
      <c r="V791" s="16">
        <v>0.013834972373864107</v>
      </c>
      <c r="W791" s="1"/>
      <c r="X791" s="1"/>
      <c r="Y791" s="19"/>
      <c r="Z791" s="19"/>
      <c r="AA791" s="19"/>
      <c r="AB791" s="1"/>
      <c r="AC791" s="21" t="s">
        <v>253</v>
      </c>
      <c r="AD791" s="21">
        <v>136.0</v>
      </c>
      <c r="AE791" s="21">
        <v>46.0</v>
      </c>
      <c r="AF791" s="26">
        <v>0.923076923076923</v>
      </c>
      <c r="AG791" s="27">
        <v>0.891666666666667</v>
      </c>
      <c r="AH791" s="36">
        <v>0.901162790697674</v>
      </c>
      <c r="AI791" s="1"/>
      <c r="AJ791" s="1"/>
      <c r="AK791" s="1"/>
      <c r="AL791" s="1"/>
      <c r="AM791" s="1"/>
      <c r="AN791" s="1"/>
      <c r="AO791" s="1">
        <v>36.0</v>
      </c>
      <c r="AP791" s="40">
        <v>0.7316</v>
      </c>
      <c r="AQ791" s="1">
        <v>0.827576333</v>
      </c>
      <c r="AR791" s="1">
        <v>0.12471041689</v>
      </c>
      <c r="AS791" s="1"/>
      <c r="AT791" s="26">
        <v>0.925925925925926</v>
      </c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21" t="s">
        <v>253</v>
      </c>
      <c r="BF791" s="21">
        <v>136.0</v>
      </c>
      <c r="BG791" s="21">
        <v>46.0</v>
      </c>
      <c r="BH791" s="26">
        <v>0.923076923076923</v>
      </c>
      <c r="BI791" s="27">
        <v>0.891666666666667</v>
      </c>
      <c r="BJ791" s="30">
        <f t="shared" si="11"/>
        <v>0.8987529372</v>
      </c>
      <c r="BK791" s="36">
        <v>0.901162790697674</v>
      </c>
      <c r="BL791" s="31">
        <f t="shared" si="12"/>
        <v>0.002409853539</v>
      </c>
      <c r="BM791" s="1"/>
      <c r="BN791" s="31">
        <v>0.0108643235434422</v>
      </c>
      <c r="BO791" s="1"/>
      <c r="BP791" s="1"/>
      <c r="BQ791" s="1">
        <f t="shared" si="15"/>
        <v>790</v>
      </c>
      <c r="BR791" s="1">
        <f t="shared" si="13"/>
        <v>0.9741060419</v>
      </c>
      <c r="BS791" s="1">
        <v>0.8867924528301887</v>
      </c>
      <c r="BT791" s="1">
        <v>0.9590583418628454</v>
      </c>
      <c r="BU791" s="1">
        <v>0.948943661971831</v>
      </c>
      <c r="BV791" s="1"/>
      <c r="BW791" s="1"/>
    </row>
    <row r="792" ht="12.0" customHeight="1">
      <c r="A792" s="39"/>
      <c r="B792" s="39"/>
      <c r="C792" s="3" t="s">
        <v>643</v>
      </c>
      <c r="D792" s="3">
        <v>1134.0</v>
      </c>
      <c r="E792" s="24">
        <v>28.0</v>
      </c>
      <c r="F792" s="25">
        <v>15.0</v>
      </c>
      <c r="G792" s="24">
        <v>146.0</v>
      </c>
      <c r="H792" s="25">
        <v>27.0</v>
      </c>
      <c r="I792" s="26">
        <f t="shared" si="2"/>
        <v>0.6511627907</v>
      </c>
      <c r="J792" s="27">
        <f t="shared" si="3"/>
        <v>0.8439306358</v>
      </c>
      <c r="K792" s="28">
        <f t="shared" si="4"/>
        <v>0.8055555556</v>
      </c>
      <c r="L792" s="29">
        <f t="shared" si="5"/>
        <v>0.2546296296</v>
      </c>
      <c r="M792" s="10">
        <f t="shared" si="6"/>
        <v>4.023255814</v>
      </c>
      <c r="N792" s="30">
        <f t="shared" si="7"/>
        <v>0.8143092327</v>
      </c>
      <c r="O792" s="31">
        <f t="shared" si="8"/>
        <v>-0.008753677124</v>
      </c>
      <c r="P792" s="32">
        <f t="shared" si="9"/>
        <v>0.833554978</v>
      </c>
      <c r="Q792" s="33">
        <f t="shared" si="10"/>
        <v>0.01037565787</v>
      </c>
      <c r="R792" s="1"/>
      <c r="S792" s="16">
        <v>0.833554975510458</v>
      </c>
      <c r="T792" s="16">
        <v>0.8439306358381503</v>
      </c>
      <c r="U792" s="16">
        <v>0.01088460977232164</v>
      </c>
      <c r="V792" s="16">
        <v>0.013928980070674002</v>
      </c>
      <c r="W792" s="1"/>
      <c r="X792" s="1"/>
      <c r="Y792" s="19"/>
      <c r="Z792" s="19"/>
      <c r="AA792" s="19"/>
      <c r="AB792" s="1"/>
      <c r="AC792" s="21" t="s">
        <v>635</v>
      </c>
      <c r="AD792" s="21">
        <v>612.0</v>
      </c>
      <c r="AE792" s="21">
        <v>46.0</v>
      </c>
      <c r="AF792" s="26">
        <v>0.924137931034483</v>
      </c>
      <c r="AG792" s="27">
        <v>0.962783171521036</v>
      </c>
      <c r="AH792" s="36">
        <v>0.955439056356487</v>
      </c>
      <c r="AI792" s="1"/>
      <c r="AJ792" s="1"/>
      <c r="AK792" s="1"/>
      <c r="AL792" s="1"/>
      <c r="AM792" s="1"/>
      <c r="AN792" s="1"/>
      <c r="AO792" s="1">
        <v>37.0</v>
      </c>
      <c r="AP792" s="16">
        <v>0.7501</v>
      </c>
      <c r="AQ792" s="1">
        <v>0.877851549</v>
      </c>
      <c r="AR792" s="1">
        <v>0.0896238982</v>
      </c>
      <c r="AS792" s="26">
        <v>0.944444444444444</v>
      </c>
      <c r="AT792" s="26">
        <v>0.926829268292683</v>
      </c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21" t="s">
        <v>635</v>
      </c>
      <c r="BF792" s="21">
        <v>612.0</v>
      </c>
      <c r="BG792" s="21">
        <v>46.0</v>
      </c>
      <c r="BH792" s="26">
        <v>0.924137931034483</v>
      </c>
      <c r="BI792" s="27">
        <v>0.962783171521036</v>
      </c>
      <c r="BJ792" s="30">
        <f t="shared" si="11"/>
        <v>0.9552110314</v>
      </c>
      <c r="BK792" s="36">
        <v>0.955439056356487</v>
      </c>
      <c r="BL792" s="31">
        <f t="shared" si="12"/>
        <v>0.000228024948</v>
      </c>
      <c r="BM792" s="1"/>
      <c r="BN792" s="31">
        <v>0.0108846097723216</v>
      </c>
      <c r="BO792" s="1"/>
      <c r="BP792" s="1"/>
      <c r="BQ792" s="1">
        <f t="shared" si="15"/>
        <v>791</v>
      </c>
      <c r="BR792" s="1">
        <f t="shared" si="13"/>
        <v>0.9753390875</v>
      </c>
      <c r="BS792" s="1">
        <v>0.9351851851851852</v>
      </c>
      <c r="BT792" s="1">
        <v>0.9524940617577197</v>
      </c>
      <c r="BU792" s="1">
        <v>0.9489603024574669</v>
      </c>
      <c r="BV792" s="1"/>
      <c r="BW792" s="1"/>
    </row>
    <row r="793" ht="12.0" customHeight="1">
      <c r="A793" s="39"/>
      <c r="B793" s="39"/>
      <c r="C793" s="3" t="s">
        <v>531</v>
      </c>
      <c r="D793" s="3">
        <v>1135.0</v>
      </c>
      <c r="E793" s="24">
        <v>33.0</v>
      </c>
      <c r="F793" s="25">
        <v>24.0</v>
      </c>
      <c r="G793" s="24">
        <v>160.0</v>
      </c>
      <c r="H793" s="25">
        <v>108.0</v>
      </c>
      <c r="I793" s="26">
        <f t="shared" si="2"/>
        <v>0.5789473684</v>
      </c>
      <c r="J793" s="27">
        <f t="shared" si="3"/>
        <v>0.5970149254</v>
      </c>
      <c r="K793" s="28">
        <f t="shared" si="4"/>
        <v>0.5938461538</v>
      </c>
      <c r="L793" s="29">
        <f t="shared" si="5"/>
        <v>0.4338461538</v>
      </c>
      <c r="M793" s="10">
        <f t="shared" si="6"/>
        <v>4.701754386</v>
      </c>
      <c r="N793" s="30">
        <f t="shared" si="7"/>
        <v>0.5946555911</v>
      </c>
      <c r="O793" s="31">
        <f t="shared" si="8"/>
        <v>-0.0008094372754</v>
      </c>
      <c r="P793" s="32">
        <f t="shared" si="9"/>
        <v>0.5960711779</v>
      </c>
      <c r="Q793" s="33">
        <f t="shared" si="10"/>
        <v>0.000943747437</v>
      </c>
      <c r="R793" s="1"/>
      <c r="S793" s="16">
        <v>0.5960711760273588</v>
      </c>
      <c r="T793" s="16">
        <v>0.5970149253731343</v>
      </c>
      <c r="U793" s="16">
        <v>0.010927042216618</v>
      </c>
      <c r="V793" s="16">
        <v>0.014027173025669248</v>
      </c>
      <c r="W793" s="1"/>
      <c r="X793" s="1"/>
      <c r="Y793" s="19"/>
      <c r="Z793" s="19"/>
      <c r="AA793" s="19"/>
      <c r="AB793" s="1"/>
      <c r="AC793" s="21" t="s">
        <v>632</v>
      </c>
      <c r="AD793" s="21">
        <v>610.0</v>
      </c>
      <c r="AE793" s="21">
        <v>46.0</v>
      </c>
      <c r="AF793" s="26">
        <v>0.924731182795699</v>
      </c>
      <c r="AG793" s="27">
        <v>0.972267536704731</v>
      </c>
      <c r="AH793" s="36">
        <v>0.966005665722379</v>
      </c>
      <c r="AI793" s="1"/>
      <c r="AJ793" s="1"/>
      <c r="AK793" s="1"/>
      <c r="AL793" s="1"/>
      <c r="AM793" s="1"/>
      <c r="AN793" s="1"/>
      <c r="AO793" s="1">
        <v>38.0</v>
      </c>
      <c r="AP793" s="16">
        <v>0.7685</v>
      </c>
      <c r="AQ793" s="1">
        <v>0.827789305353</v>
      </c>
      <c r="AR793" s="1">
        <v>0.13156368</v>
      </c>
      <c r="AS793" s="26">
        <v>0.945205479452055</v>
      </c>
      <c r="AT793" s="26">
        <v>0.928057553956834</v>
      </c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21" t="s">
        <v>632</v>
      </c>
      <c r="BF793" s="21">
        <v>610.0</v>
      </c>
      <c r="BG793" s="21">
        <v>46.0</v>
      </c>
      <c r="BH793" s="26">
        <v>0.924731182795699</v>
      </c>
      <c r="BI793" s="27">
        <v>0.972267536704731</v>
      </c>
      <c r="BJ793" s="30">
        <f t="shared" si="11"/>
        <v>0.9628272178</v>
      </c>
      <c r="BK793" s="36">
        <v>0.966005665722379</v>
      </c>
      <c r="BL793" s="31">
        <f t="shared" si="12"/>
        <v>0.003178447972</v>
      </c>
      <c r="BM793" s="1"/>
      <c r="BN793" s="31">
        <v>0.010927042216618</v>
      </c>
      <c r="BO793" s="1"/>
      <c r="BP793" s="1"/>
      <c r="BQ793" s="1">
        <f t="shared" si="15"/>
        <v>792</v>
      </c>
      <c r="BR793" s="1">
        <f t="shared" si="13"/>
        <v>0.9765721332</v>
      </c>
      <c r="BS793" s="1">
        <v>0.8875739644970414</v>
      </c>
      <c r="BT793" s="1">
        <v>0.9602446483180428</v>
      </c>
      <c r="BU793" s="1">
        <v>0.9495652173913044</v>
      </c>
      <c r="BV793" s="1"/>
      <c r="BW793" s="1"/>
    </row>
    <row r="794" ht="12.0" customHeight="1">
      <c r="A794" s="39"/>
      <c r="B794" s="39"/>
      <c r="C794" s="3" t="s">
        <v>563</v>
      </c>
      <c r="D794" s="3">
        <v>1136.0</v>
      </c>
      <c r="E794" s="24">
        <v>11.0</v>
      </c>
      <c r="F794" s="25">
        <v>7.0</v>
      </c>
      <c r="G794" s="24">
        <v>38.0</v>
      </c>
      <c r="H794" s="25">
        <v>34.0</v>
      </c>
      <c r="I794" s="26">
        <f t="shared" si="2"/>
        <v>0.6111111111</v>
      </c>
      <c r="J794" s="27">
        <f t="shared" si="3"/>
        <v>0.5277777778</v>
      </c>
      <c r="K794" s="28">
        <f t="shared" si="4"/>
        <v>0.5444444444</v>
      </c>
      <c r="L794" s="29">
        <f t="shared" si="5"/>
        <v>0.5</v>
      </c>
      <c r="M794" s="10">
        <f t="shared" si="6"/>
        <v>4</v>
      </c>
      <c r="N794" s="30">
        <f t="shared" si="7"/>
        <v>0.5405190421</v>
      </c>
      <c r="O794" s="31">
        <f t="shared" si="8"/>
        <v>0.003925402315</v>
      </c>
      <c r="P794" s="32">
        <f t="shared" si="9"/>
        <v>0.5323880637</v>
      </c>
      <c r="Q794" s="33">
        <f t="shared" si="10"/>
        <v>-0.004610285898</v>
      </c>
      <c r="R794" s="1"/>
      <c r="S794" s="16">
        <v>0.5323880615334439</v>
      </c>
      <c r="T794" s="16">
        <v>0.5277777777777778</v>
      </c>
      <c r="U794" s="16">
        <v>0.011234302349074077</v>
      </c>
      <c r="V794" s="16">
        <v>0.014041114492887363</v>
      </c>
      <c r="W794" s="1"/>
      <c r="X794" s="1"/>
      <c r="Y794" s="19"/>
      <c r="Z794" s="19"/>
      <c r="AA794" s="19"/>
      <c r="AB794" s="1"/>
      <c r="AC794" s="21" t="s">
        <v>620</v>
      </c>
      <c r="AD794" s="21">
        <v>600.0</v>
      </c>
      <c r="AE794" s="21">
        <v>46.0</v>
      </c>
      <c r="AF794" s="26">
        <v>0.925373134328358</v>
      </c>
      <c r="AG794" s="27">
        <v>0.954063604240283</v>
      </c>
      <c r="AH794" s="36">
        <v>0.948571428571429</v>
      </c>
      <c r="AI794" s="1"/>
      <c r="AJ794" s="1"/>
      <c r="AK794" s="1"/>
      <c r="AL794" s="1"/>
      <c r="AM794" s="1"/>
      <c r="AN794" s="1"/>
      <c r="AO794" s="1">
        <v>39.0</v>
      </c>
      <c r="AP794" s="16">
        <v>0.787</v>
      </c>
      <c r="AQ794" s="1">
        <v>0.835688963842473</v>
      </c>
      <c r="AR794" s="1">
        <v>0.128967905</v>
      </c>
      <c r="AS794" s="26">
        <v>0.947368421052632</v>
      </c>
      <c r="AT794" s="26">
        <v>0.928571428571429</v>
      </c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21" t="s">
        <v>620</v>
      </c>
      <c r="BF794" s="21">
        <v>600.0</v>
      </c>
      <c r="BG794" s="21">
        <v>46.0</v>
      </c>
      <c r="BH794" s="26">
        <v>0.925373134328358</v>
      </c>
      <c r="BI794" s="27">
        <v>0.954063604240283</v>
      </c>
      <c r="BJ794" s="30">
        <f t="shared" si="11"/>
        <v>0.948563879</v>
      </c>
      <c r="BK794" s="36">
        <v>0.948571428571429</v>
      </c>
      <c r="BL794" s="31">
        <f t="shared" si="12"/>
        <v>0.000007549597821</v>
      </c>
      <c r="BM794" s="1"/>
      <c r="BN794" s="31">
        <v>0.0112343023490741</v>
      </c>
      <c r="BO794" s="1"/>
      <c r="BP794" s="1"/>
      <c r="BQ794" s="1">
        <f t="shared" si="15"/>
        <v>793</v>
      </c>
      <c r="BR794" s="1">
        <f t="shared" si="13"/>
        <v>0.9778051788</v>
      </c>
      <c r="BS794" s="1">
        <v>0.8907563025210085</v>
      </c>
      <c r="BT794" s="1">
        <v>0.9556093623890234</v>
      </c>
      <c r="BU794" s="1">
        <v>0.9499263622974963</v>
      </c>
      <c r="BV794" s="1"/>
      <c r="BW794" s="1"/>
    </row>
    <row r="795" ht="12.0" customHeight="1">
      <c r="A795" s="39"/>
      <c r="B795" s="39"/>
      <c r="C795" s="3" t="s">
        <v>603</v>
      </c>
      <c r="D795" s="3">
        <v>1137.0</v>
      </c>
      <c r="E795" s="24">
        <v>10.0</v>
      </c>
      <c r="F795" s="25">
        <v>6.0</v>
      </c>
      <c r="G795" s="24">
        <v>69.0</v>
      </c>
      <c r="H795" s="25">
        <v>32.0</v>
      </c>
      <c r="I795" s="26">
        <f t="shared" si="2"/>
        <v>0.625</v>
      </c>
      <c r="J795" s="27">
        <f t="shared" si="3"/>
        <v>0.6831683168</v>
      </c>
      <c r="K795" s="28">
        <f t="shared" si="4"/>
        <v>0.6752136752</v>
      </c>
      <c r="L795" s="29">
        <f t="shared" si="5"/>
        <v>0.358974359</v>
      </c>
      <c r="M795" s="10">
        <f t="shared" si="6"/>
        <v>6.3125</v>
      </c>
      <c r="N795" s="30">
        <f t="shared" si="7"/>
        <v>0.6747889131</v>
      </c>
      <c r="O795" s="31">
        <f t="shared" si="8"/>
        <v>0.0004247620699</v>
      </c>
      <c r="P795" s="32">
        <f t="shared" si="9"/>
        <v>0.6836687729</v>
      </c>
      <c r="Q795" s="33">
        <f t="shared" si="10"/>
        <v>-0.000500456047</v>
      </c>
      <c r="R795" s="1"/>
      <c r="S795" s="16">
        <v>0.6836687706306984</v>
      </c>
      <c r="T795" s="16">
        <v>0.6831683168316832</v>
      </c>
      <c r="U795" s="16">
        <v>0.011539884612219331</v>
      </c>
      <c r="V795" s="16">
        <v>0.014485297892927518</v>
      </c>
      <c r="W795" s="1"/>
      <c r="X795" s="1"/>
      <c r="Y795" s="19"/>
      <c r="Z795" s="19"/>
      <c r="AA795" s="19"/>
      <c r="AB795" s="1"/>
      <c r="AC795" s="21" t="s">
        <v>607</v>
      </c>
      <c r="AD795" s="21">
        <v>591.0</v>
      </c>
      <c r="AE795" s="21">
        <v>46.0</v>
      </c>
      <c r="AF795" s="26">
        <v>0.925619834710744</v>
      </c>
      <c r="AG795" s="27">
        <v>0.967611336032389</v>
      </c>
      <c r="AH795" s="36">
        <v>0.959349593495935</v>
      </c>
      <c r="AI795" s="1"/>
      <c r="AJ795" s="1"/>
      <c r="AK795" s="1"/>
      <c r="AL795" s="1"/>
      <c r="AM795" s="1"/>
      <c r="AN795" s="1"/>
      <c r="AO795" s="1">
        <v>40.0</v>
      </c>
      <c r="AP795" s="16">
        <v>0.8079</v>
      </c>
      <c r="AQ795" s="1">
        <v>0.84828292</v>
      </c>
      <c r="AR795" s="1">
        <v>0.1221544</v>
      </c>
      <c r="AS795" s="26">
        <v>0.952380952380952</v>
      </c>
      <c r="AT795" s="26">
        <v>0.935185185185185</v>
      </c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21" t="s">
        <v>607</v>
      </c>
      <c r="BF795" s="21">
        <v>591.0</v>
      </c>
      <c r="BG795" s="21">
        <v>46.0</v>
      </c>
      <c r="BH795" s="26">
        <v>0.925619834710744</v>
      </c>
      <c r="BI795" s="27">
        <v>0.967611336032389</v>
      </c>
      <c r="BJ795" s="30">
        <f t="shared" si="11"/>
        <v>0.9593219195</v>
      </c>
      <c r="BK795" s="36">
        <v>0.959349593495935</v>
      </c>
      <c r="BL795" s="31">
        <f t="shared" si="12"/>
        <v>0.00002767397239</v>
      </c>
      <c r="BM795" s="1"/>
      <c r="BN795" s="31">
        <v>0.0115398846122192</v>
      </c>
      <c r="BO795" s="1"/>
      <c r="BP795" s="1"/>
      <c r="BQ795" s="1">
        <f t="shared" si="15"/>
        <v>794</v>
      </c>
      <c r="BR795" s="1">
        <f t="shared" si="13"/>
        <v>0.9790382244</v>
      </c>
      <c r="BS795" s="1">
        <v>0.9523809523809523</v>
      </c>
      <c r="BT795" s="1">
        <v>0.9508196721311475</v>
      </c>
      <c r="BU795" s="1">
        <v>0.9511111111111111</v>
      </c>
      <c r="BV795" s="1"/>
      <c r="BW795" s="1"/>
    </row>
    <row r="796" ht="12.0" customHeight="1">
      <c r="A796" s="39"/>
      <c r="B796" s="39"/>
      <c r="C796" s="3" t="s">
        <v>84</v>
      </c>
      <c r="D796" s="3">
        <v>1138.0</v>
      </c>
      <c r="E796" s="24">
        <v>8.0</v>
      </c>
      <c r="F796" s="25">
        <v>23.0</v>
      </c>
      <c r="G796" s="24">
        <v>244.0</v>
      </c>
      <c r="H796" s="25">
        <v>119.0</v>
      </c>
      <c r="I796" s="26">
        <f t="shared" si="2"/>
        <v>0.2580645161</v>
      </c>
      <c r="J796" s="27">
        <f t="shared" si="3"/>
        <v>0.6721763085</v>
      </c>
      <c r="K796" s="28">
        <f t="shared" si="4"/>
        <v>0.6395939086</v>
      </c>
      <c r="L796" s="29">
        <f t="shared" si="5"/>
        <v>0.3223350254</v>
      </c>
      <c r="M796" s="10">
        <f t="shared" si="6"/>
        <v>11.70967742</v>
      </c>
      <c r="N796" s="30">
        <f t="shared" si="7"/>
        <v>0.636373707</v>
      </c>
      <c r="O796" s="31">
        <f t="shared" si="8"/>
        <v>0.00322020163</v>
      </c>
      <c r="P796" s="32">
        <f t="shared" si="9"/>
        <v>0.6756767732</v>
      </c>
      <c r="Q796" s="33">
        <f t="shared" si="10"/>
        <v>-0.003500464637</v>
      </c>
      <c r="R796" s="1"/>
      <c r="S796" s="16">
        <v>0.675676772823395</v>
      </c>
      <c r="T796" s="16">
        <v>0.6721763085399449</v>
      </c>
      <c r="U796" s="16">
        <v>0.012056585209368142</v>
      </c>
      <c r="V796" s="16">
        <v>0.014737600199837053</v>
      </c>
      <c r="W796" s="1"/>
      <c r="X796" s="1"/>
      <c r="Y796" s="19"/>
      <c r="Z796" s="19"/>
      <c r="AA796" s="19"/>
      <c r="AB796" s="1"/>
      <c r="AC796" s="21" t="s">
        <v>771</v>
      </c>
      <c r="AD796" s="21">
        <v>811.0</v>
      </c>
      <c r="AE796" s="21">
        <v>46.0</v>
      </c>
      <c r="AF796" s="26">
        <v>0.925925925925926</v>
      </c>
      <c r="AG796" s="27">
        <v>0.897435897435897</v>
      </c>
      <c r="AH796" s="36">
        <v>0.900900900900901</v>
      </c>
      <c r="AI796" s="1"/>
      <c r="AJ796" s="1"/>
      <c r="AK796" s="1"/>
      <c r="AL796" s="1"/>
      <c r="AM796" s="1"/>
      <c r="AN796" s="1"/>
      <c r="AO796" s="1">
        <v>41.0</v>
      </c>
      <c r="AP796" s="16">
        <v>0.8308</v>
      </c>
      <c r="AQ796" s="1">
        <v>0.69996009173</v>
      </c>
      <c r="AR796" s="1">
        <v>0.2532665821</v>
      </c>
      <c r="AS796" s="26">
        <v>0.953125</v>
      </c>
      <c r="AT796" s="26">
        <v>0.939393939393939</v>
      </c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21" t="s">
        <v>771</v>
      </c>
      <c r="BF796" s="21">
        <v>811.0</v>
      </c>
      <c r="BG796" s="21">
        <v>46.0</v>
      </c>
      <c r="BH796" s="26">
        <v>0.925925925925926</v>
      </c>
      <c r="BI796" s="27">
        <v>0.897435897435897</v>
      </c>
      <c r="BJ796" s="30">
        <f t="shared" si="11"/>
        <v>0.9039179878</v>
      </c>
      <c r="BK796" s="36">
        <v>0.900900900900901</v>
      </c>
      <c r="BL796" s="31">
        <f t="shared" si="12"/>
        <v>-0.003017086934</v>
      </c>
      <c r="BM796" s="1"/>
      <c r="BN796" s="31">
        <v>0.0120565852093681</v>
      </c>
      <c r="BO796" s="1"/>
      <c r="BP796" s="1"/>
      <c r="BQ796" s="1">
        <f t="shared" si="15"/>
        <v>795</v>
      </c>
      <c r="BR796" s="1">
        <f t="shared" si="13"/>
        <v>0.98027127</v>
      </c>
      <c r="BS796" s="1">
        <v>0.8795180722891566</v>
      </c>
      <c r="BT796" s="1">
        <v>0.9638802889576883</v>
      </c>
      <c r="BU796" s="1">
        <v>0.9515418502202643</v>
      </c>
      <c r="BV796" s="1"/>
      <c r="BW796" s="1"/>
    </row>
    <row r="797" ht="12.0" customHeight="1">
      <c r="A797" s="39"/>
      <c r="B797" s="39"/>
      <c r="C797" s="3" t="s">
        <v>515</v>
      </c>
      <c r="D797" s="3">
        <v>1140.0</v>
      </c>
      <c r="E797" s="24">
        <v>4.0</v>
      </c>
      <c r="F797" s="25">
        <v>3.0</v>
      </c>
      <c r="G797" s="24">
        <v>46.0</v>
      </c>
      <c r="H797" s="25">
        <v>19.0</v>
      </c>
      <c r="I797" s="26">
        <f t="shared" si="2"/>
        <v>0.5714285714</v>
      </c>
      <c r="J797" s="27">
        <f t="shared" si="3"/>
        <v>0.7076923077</v>
      </c>
      <c r="K797" s="28">
        <f t="shared" si="4"/>
        <v>0.6944444444</v>
      </c>
      <c r="L797" s="29">
        <f t="shared" si="5"/>
        <v>0.3194444444</v>
      </c>
      <c r="M797" s="10">
        <f t="shared" si="6"/>
        <v>9.285714286</v>
      </c>
      <c r="N797" s="30">
        <f t="shared" si="7"/>
        <v>0.6886719667</v>
      </c>
      <c r="O797" s="31">
        <f t="shared" si="8"/>
        <v>0.005772477714</v>
      </c>
      <c r="P797" s="32">
        <f t="shared" si="9"/>
        <v>0.7144111876</v>
      </c>
      <c r="Q797" s="33">
        <f t="shared" si="10"/>
        <v>-0.006718879946</v>
      </c>
      <c r="R797" s="1"/>
      <c r="S797" s="16">
        <v>0.7144111857822852</v>
      </c>
      <c r="T797" s="16">
        <v>0.7076923076923077</v>
      </c>
      <c r="U797" s="16">
        <v>0.012077013480134347</v>
      </c>
      <c r="V797" s="16">
        <v>0.01602599531857385</v>
      </c>
      <c r="W797" s="1"/>
      <c r="X797" s="1"/>
      <c r="Y797" s="19"/>
      <c r="Z797" s="19"/>
      <c r="AA797" s="19"/>
      <c r="AB797" s="1"/>
      <c r="AC797" s="21" t="s">
        <v>295</v>
      </c>
      <c r="AD797" s="21">
        <v>179.0</v>
      </c>
      <c r="AE797" s="21">
        <v>46.0</v>
      </c>
      <c r="AF797" s="26">
        <v>0.926829268292683</v>
      </c>
      <c r="AG797" s="27">
        <v>0.901960784313726</v>
      </c>
      <c r="AH797" s="36">
        <v>0.907216494845361</v>
      </c>
      <c r="AI797" s="1"/>
      <c r="AJ797" s="1"/>
      <c r="AK797" s="1"/>
      <c r="AL797" s="1"/>
      <c r="AM797" s="1"/>
      <c r="AN797" s="1"/>
      <c r="AO797" s="1">
        <v>42.0</v>
      </c>
      <c r="AP797" s="16">
        <v>0.849</v>
      </c>
      <c r="AQ797" s="1">
        <v>0.8088844178</v>
      </c>
      <c r="AR797" s="1">
        <v>0.1646086</v>
      </c>
      <c r="AS797" s="26">
        <v>0.954545454545455</v>
      </c>
      <c r="AT797" s="26">
        <v>0.939655172413793</v>
      </c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21" t="s">
        <v>295</v>
      </c>
      <c r="BF797" s="21">
        <v>179.0</v>
      </c>
      <c r="BG797" s="21">
        <v>46.0</v>
      </c>
      <c r="BH797" s="26">
        <v>0.926829268292683</v>
      </c>
      <c r="BI797" s="27">
        <v>0.901960784313726</v>
      </c>
      <c r="BJ797" s="30">
        <f t="shared" si="11"/>
        <v>0.9076850366</v>
      </c>
      <c r="BK797" s="36">
        <v>0.907216494845361</v>
      </c>
      <c r="BL797" s="31">
        <f t="shared" si="12"/>
        <v>-0.0004685417452</v>
      </c>
      <c r="BM797" s="1"/>
      <c r="BN797" s="31">
        <v>0.0120770134801343</v>
      </c>
      <c r="BO797" s="1"/>
      <c r="BP797" s="1"/>
      <c r="BQ797" s="1">
        <f t="shared" si="15"/>
        <v>796</v>
      </c>
      <c r="BR797" s="1">
        <f t="shared" si="13"/>
        <v>0.9815043157</v>
      </c>
      <c r="BS797" s="1">
        <v>0.901840490797546</v>
      </c>
      <c r="BT797" s="1">
        <v>0.9652317880794702</v>
      </c>
      <c r="BU797" s="1">
        <v>0.9517601043024772</v>
      </c>
      <c r="BV797" s="1"/>
      <c r="BW797" s="1"/>
    </row>
    <row r="798" ht="12.0" customHeight="1">
      <c r="A798" s="39"/>
      <c r="B798" s="39"/>
      <c r="C798" s="3" t="s">
        <v>326</v>
      </c>
      <c r="D798" s="3">
        <v>1142.0</v>
      </c>
      <c r="E798" s="24">
        <v>19.0</v>
      </c>
      <c r="F798" s="25">
        <v>24.0</v>
      </c>
      <c r="G798" s="24">
        <v>136.0</v>
      </c>
      <c r="H798" s="25">
        <v>125.0</v>
      </c>
      <c r="I798" s="26">
        <f t="shared" si="2"/>
        <v>0.4418604651</v>
      </c>
      <c r="J798" s="27">
        <f t="shared" si="3"/>
        <v>0.5210727969</v>
      </c>
      <c r="K798" s="28">
        <f t="shared" si="4"/>
        <v>0.5098684211</v>
      </c>
      <c r="L798" s="29">
        <f t="shared" si="5"/>
        <v>0.4736842105</v>
      </c>
      <c r="M798" s="10">
        <f t="shared" si="6"/>
        <v>6.069767442</v>
      </c>
      <c r="N798" s="30">
        <f t="shared" si="7"/>
        <v>0.5112006086</v>
      </c>
      <c r="O798" s="31">
        <f t="shared" si="8"/>
        <v>-0.001332187519</v>
      </c>
      <c r="P798" s="32">
        <f t="shared" si="9"/>
        <v>0.5195662731</v>
      </c>
      <c r="Q798" s="33">
        <f t="shared" si="10"/>
        <v>0.001506523862</v>
      </c>
      <c r="R798" s="1"/>
      <c r="S798" s="16">
        <v>0.5195662719943919</v>
      </c>
      <c r="T798" s="16">
        <v>0.5210727969348659</v>
      </c>
      <c r="U798" s="16">
        <v>0.012193417450607424</v>
      </c>
      <c r="V798" s="16">
        <v>0.018281261768961943</v>
      </c>
      <c r="W798" s="1"/>
      <c r="X798" s="1"/>
      <c r="Y798" s="19"/>
      <c r="Z798" s="19"/>
      <c r="AA798" s="19"/>
      <c r="AB798" s="1"/>
      <c r="AC798" s="21" t="s">
        <v>647</v>
      </c>
      <c r="AD798" s="21">
        <v>624.0</v>
      </c>
      <c r="AE798" s="21">
        <v>46.0</v>
      </c>
      <c r="AF798" s="26">
        <v>0.928057553956834</v>
      </c>
      <c r="AG798" s="27">
        <v>0.961892247043364</v>
      </c>
      <c r="AH798" s="36">
        <v>0.956666666666667</v>
      </c>
      <c r="AI798" s="1"/>
      <c r="AJ798" s="1"/>
      <c r="AK798" s="1"/>
      <c r="AL798" s="1"/>
      <c r="AM798" s="1"/>
      <c r="AN798" s="1"/>
      <c r="AO798" s="1">
        <v>43.0</v>
      </c>
      <c r="AP798" s="16">
        <v>0.8693</v>
      </c>
      <c r="AQ798" s="1">
        <v>0.899572544472</v>
      </c>
      <c r="AR798" s="1">
        <v>0.08437207891196</v>
      </c>
      <c r="AS798" s="26">
        <v>0.956521739130435</v>
      </c>
      <c r="AT798" s="16">
        <f>AVERAGE(AT784:AT797)</f>
        <v>0.9278310288</v>
      </c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21" t="s">
        <v>647</v>
      </c>
      <c r="BF798" s="21">
        <v>624.0</v>
      </c>
      <c r="BG798" s="21">
        <v>46.0</v>
      </c>
      <c r="BH798" s="26">
        <v>0.928057553956834</v>
      </c>
      <c r="BI798" s="27">
        <v>0.961892247043364</v>
      </c>
      <c r="BJ798" s="30">
        <f t="shared" si="11"/>
        <v>0.9552880953</v>
      </c>
      <c r="BK798" s="36">
        <v>0.956666666666667</v>
      </c>
      <c r="BL798" s="31">
        <f t="shared" si="12"/>
        <v>0.001378571351</v>
      </c>
      <c r="BM798" s="1"/>
      <c r="BN798" s="31">
        <v>0.0121934174506074</v>
      </c>
      <c r="BO798" s="1"/>
      <c r="BP798" s="1"/>
      <c r="BQ798" s="1">
        <f t="shared" si="15"/>
        <v>797</v>
      </c>
      <c r="BR798" s="1">
        <f t="shared" si="13"/>
        <v>0.9827373613</v>
      </c>
      <c r="BS798" s="1">
        <v>0.9037433155080213</v>
      </c>
      <c r="BT798" s="1">
        <v>0.9629629629629629</v>
      </c>
      <c r="BU798" s="1">
        <v>0.9524262607040913</v>
      </c>
      <c r="BV798" s="1"/>
      <c r="BW798" s="1"/>
    </row>
    <row r="799" ht="12.0" customHeight="1">
      <c r="A799" s="39"/>
      <c r="B799" s="39"/>
      <c r="C799" s="3" t="s">
        <v>378</v>
      </c>
      <c r="D799" s="3">
        <v>1147.0</v>
      </c>
      <c r="E799" s="24">
        <v>90.0</v>
      </c>
      <c r="F799" s="25">
        <v>104.0</v>
      </c>
      <c r="G799" s="24">
        <v>1253.0</v>
      </c>
      <c r="H799" s="25">
        <v>982.0</v>
      </c>
      <c r="I799" s="26">
        <f t="shared" si="2"/>
        <v>0.4639175258</v>
      </c>
      <c r="J799" s="27">
        <f t="shared" si="3"/>
        <v>0.5606263982</v>
      </c>
      <c r="K799" s="28">
        <f t="shared" si="4"/>
        <v>0.552902429</v>
      </c>
      <c r="L799" s="29">
        <f t="shared" si="5"/>
        <v>0.4413338823</v>
      </c>
      <c r="M799" s="10">
        <f t="shared" si="6"/>
        <v>11.52061856</v>
      </c>
      <c r="N799" s="30">
        <f t="shared" si="7"/>
        <v>0.5484939019</v>
      </c>
      <c r="O799" s="31">
        <f t="shared" si="8"/>
        <v>0.004408527076</v>
      </c>
      <c r="P799" s="32">
        <f t="shared" si="9"/>
        <v>0.5656360881</v>
      </c>
      <c r="Q799" s="33">
        <f t="shared" si="10"/>
        <v>-0.00500968986</v>
      </c>
      <c r="R799" s="1"/>
      <c r="S799" s="16">
        <v>0.5656360868752263</v>
      </c>
      <c r="T799" s="16">
        <v>0.5606263982102908</v>
      </c>
      <c r="U799" s="16">
        <v>0.012223762738681199</v>
      </c>
      <c r="V799" s="16">
        <v>0.019862619209617516</v>
      </c>
      <c r="W799" s="1"/>
      <c r="X799" s="1"/>
      <c r="Y799" s="19"/>
      <c r="Z799" s="19"/>
      <c r="AA799" s="19"/>
      <c r="AB799" s="1"/>
      <c r="AC799" s="21" t="s">
        <v>287</v>
      </c>
      <c r="AD799" s="21">
        <v>171.0</v>
      </c>
      <c r="AE799" s="21">
        <v>46.0</v>
      </c>
      <c r="AF799" s="26">
        <v>0.928571428571429</v>
      </c>
      <c r="AG799" s="27">
        <v>0.95</v>
      </c>
      <c r="AH799" s="36">
        <v>0.944444444444444</v>
      </c>
      <c r="AI799" s="1"/>
      <c r="AJ799" s="1"/>
      <c r="AK799" s="1"/>
      <c r="AL799" s="1"/>
      <c r="AM799" s="1"/>
      <c r="AN799" s="1"/>
      <c r="AO799" s="1">
        <v>44.0</v>
      </c>
      <c r="AP799" s="16">
        <v>0.8885</v>
      </c>
      <c r="AQ799" s="1">
        <v>0.840860891092185</v>
      </c>
      <c r="AR799" s="1">
        <v>0.1408800948</v>
      </c>
      <c r="AS799" s="16">
        <f>AVERAGE(AS792:AS798)</f>
        <v>0.9505130701</v>
      </c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21" t="s">
        <v>287</v>
      </c>
      <c r="BF799" s="21">
        <v>171.0</v>
      </c>
      <c r="BG799" s="21">
        <v>46.0</v>
      </c>
      <c r="BH799" s="26">
        <v>0.928571428571429</v>
      </c>
      <c r="BI799" s="27">
        <v>0.95</v>
      </c>
      <c r="BJ799" s="30">
        <f t="shared" si="11"/>
        <v>0.945997795</v>
      </c>
      <c r="BK799" s="36">
        <v>0.944444444444444</v>
      </c>
      <c r="BL799" s="31">
        <f t="shared" si="12"/>
        <v>-0.001553350529</v>
      </c>
      <c r="BM799" s="1"/>
      <c r="BN799" s="31">
        <v>0.0122237627386811</v>
      </c>
      <c r="BO799" s="1"/>
      <c r="BP799" s="1"/>
      <c r="BQ799" s="1">
        <f t="shared" si="15"/>
        <v>798</v>
      </c>
      <c r="BR799" s="1">
        <f t="shared" si="13"/>
        <v>0.9839704069</v>
      </c>
      <c r="BS799" s="1">
        <v>0.9029126213592233</v>
      </c>
      <c r="BT799" s="1">
        <v>0.9631901840490797</v>
      </c>
      <c r="BU799" s="1">
        <v>0.9527027027027027</v>
      </c>
      <c r="BV799" s="1"/>
      <c r="BW799" s="1"/>
    </row>
    <row r="800" ht="12.0" customHeight="1">
      <c r="A800" s="39"/>
      <c r="B800" s="39"/>
      <c r="C800" s="3" t="s">
        <v>421</v>
      </c>
      <c r="D800" s="3">
        <v>1148.0</v>
      </c>
      <c r="E800" s="24">
        <v>1.0</v>
      </c>
      <c r="F800" s="25">
        <v>1.0</v>
      </c>
      <c r="G800" s="24">
        <v>12.0</v>
      </c>
      <c r="H800" s="25">
        <v>10.0</v>
      </c>
      <c r="I800" s="26">
        <f t="shared" si="2"/>
        <v>0.5</v>
      </c>
      <c r="J800" s="27">
        <f t="shared" si="3"/>
        <v>0.5454545455</v>
      </c>
      <c r="K800" s="28">
        <f t="shared" si="4"/>
        <v>0.5416666667</v>
      </c>
      <c r="L800" s="29">
        <f t="shared" si="5"/>
        <v>0.4583333333</v>
      </c>
      <c r="M800" s="10">
        <f t="shared" si="6"/>
        <v>11</v>
      </c>
      <c r="N800" s="30">
        <f t="shared" si="7"/>
        <v>0.5394206609</v>
      </c>
      <c r="O800" s="31">
        <f t="shared" si="8"/>
        <v>0.002246005753</v>
      </c>
      <c r="P800" s="32">
        <f t="shared" si="9"/>
        <v>0.5480272897</v>
      </c>
      <c r="Q800" s="33">
        <f t="shared" si="10"/>
        <v>-0.002572744276</v>
      </c>
      <c r="R800" s="1"/>
      <c r="S800" s="16">
        <v>0.5480272883313821</v>
      </c>
      <c r="T800" s="16">
        <v>0.5454545454545454</v>
      </c>
      <c r="U800" s="16">
        <v>0.01223070001422244</v>
      </c>
      <c r="V800" s="16">
        <v>0.020121949968690878</v>
      </c>
      <c r="W800" s="1"/>
      <c r="X800" s="1"/>
      <c r="Y800" s="19"/>
      <c r="Z800" s="19"/>
      <c r="AA800" s="19"/>
      <c r="AB800" s="1"/>
      <c r="AC800" s="21" t="s">
        <v>642</v>
      </c>
      <c r="AD800" s="21">
        <v>619.0</v>
      </c>
      <c r="AE800" s="21">
        <v>46.0</v>
      </c>
      <c r="AF800" s="26">
        <v>0.935185185185185</v>
      </c>
      <c r="AG800" s="27">
        <v>0.95249406175772</v>
      </c>
      <c r="AH800" s="36">
        <v>0.948960302457467</v>
      </c>
      <c r="AI800" s="1"/>
      <c r="AJ800" s="1"/>
      <c r="AK800" s="1"/>
      <c r="AL800" s="1"/>
      <c r="AM800" s="1"/>
      <c r="AN800" s="1"/>
      <c r="AO800" s="1">
        <v>45.0</v>
      </c>
      <c r="AP800" s="16">
        <v>0.9086</v>
      </c>
      <c r="AQ800" s="1">
        <v>0.7256289345</v>
      </c>
      <c r="AR800" s="1">
        <v>0.252551107766531</v>
      </c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21" t="s">
        <v>642</v>
      </c>
      <c r="BF800" s="21">
        <v>619.0</v>
      </c>
      <c r="BG800" s="21">
        <v>46.0</v>
      </c>
      <c r="BH800" s="26">
        <v>0.935185185185185</v>
      </c>
      <c r="BI800" s="27">
        <v>0.95249406175772</v>
      </c>
      <c r="BJ800" s="30">
        <f t="shared" si="11"/>
        <v>0.9493124342</v>
      </c>
      <c r="BK800" s="36">
        <v>0.948960302457467</v>
      </c>
      <c r="BL800" s="31">
        <f t="shared" si="12"/>
        <v>-0.0003521317887</v>
      </c>
      <c r="BM800" s="1"/>
      <c r="BN800" s="31">
        <v>0.0122307000142224</v>
      </c>
      <c r="BO800" s="1"/>
      <c r="BP800" s="1"/>
      <c r="BQ800" s="1">
        <f t="shared" si="15"/>
        <v>799</v>
      </c>
      <c r="BR800" s="1">
        <f t="shared" si="13"/>
        <v>0.9852034525</v>
      </c>
      <c r="BS800" s="1">
        <v>0.9241379310344827</v>
      </c>
      <c r="BT800" s="1">
        <v>0.9627831715210357</v>
      </c>
      <c r="BU800" s="1">
        <v>0.9554390563564875</v>
      </c>
      <c r="BV800" s="1"/>
      <c r="BW800" s="1"/>
    </row>
    <row r="801" ht="12.0" customHeight="1">
      <c r="A801" s="39"/>
      <c r="B801" s="39"/>
      <c r="C801" s="3" t="s">
        <v>723</v>
      </c>
      <c r="D801" s="3">
        <v>1149.0</v>
      </c>
      <c r="E801" s="24">
        <v>131.0</v>
      </c>
      <c r="F801" s="25">
        <v>56.0</v>
      </c>
      <c r="G801" s="24">
        <v>882.0</v>
      </c>
      <c r="H801" s="25">
        <v>270.0</v>
      </c>
      <c r="I801" s="26">
        <f t="shared" si="2"/>
        <v>0.7005347594</v>
      </c>
      <c r="J801" s="27">
        <f t="shared" si="3"/>
        <v>0.765625</v>
      </c>
      <c r="K801" s="28">
        <f t="shared" si="4"/>
        <v>0.7565347274</v>
      </c>
      <c r="L801" s="29">
        <f t="shared" si="5"/>
        <v>0.2994772218</v>
      </c>
      <c r="M801" s="10">
        <f t="shared" si="6"/>
        <v>6.160427807</v>
      </c>
      <c r="N801" s="30">
        <f t="shared" si="7"/>
        <v>0.7554729673</v>
      </c>
      <c r="O801" s="31">
        <f t="shared" si="8"/>
        <v>0.001061760066</v>
      </c>
      <c r="P801" s="32">
        <f t="shared" si="9"/>
        <v>0.7668979467</v>
      </c>
      <c r="Q801" s="33">
        <f t="shared" si="10"/>
        <v>-0.001272946686</v>
      </c>
      <c r="R801" s="1"/>
      <c r="S801" s="16">
        <v>0.7668979438122087</v>
      </c>
      <c r="T801" s="16">
        <v>0.765625</v>
      </c>
      <c r="U801" s="16">
        <v>0.012443838038225241</v>
      </c>
      <c r="V801" s="16">
        <v>0.020515308098412066</v>
      </c>
      <c r="W801" s="1"/>
      <c r="X801" s="1"/>
      <c r="Y801" s="19"/>
      <c r="Z801" s="19"/>
      <c r="AA801" s="19"/>
      <c r="AB801" s="1"/>
      <c r="AC801" s="21" t="s">
        <v>731</v>
      </c>
      <c r="AD801" s="21">
        <v>760.0</v>
      </c>
      <c r="AE801" s="21">
        <v>46.0</v>
      </c>
      <c r="AF801" s="26">
        <v>0.939393939393939</v>
      </c>
      <c r="AG801" s="27">
        <v>0.920821114369501</v>
      </c>
      <c r="AH801" s="36">
        <v>0.922459893048128</v>
      </c>
      <c r="AI801" s="1"/>
      <c r="AJ801" s="1"/>
      <c r="AK801" s="1"/>
      <c r="AL801" s="1"/>
      <c r="AM801" s="1"/>
      <c r="AN801" s="1"/>
      <c r="AO801" s="1">
        <v>46.0</v>
      </c>
      <c r="AP801" s="16">
        <v>0.9278</v>
      </c>
      <c r="AQ801" s="1">
        <v>0.805195827</v>
      </c>
      <c r="AR801" s="1">
        <v>0.18106008</v>
      </c>
      <c r="AS801" s="1"/>
      <c r="AT801" s="26">
        <v>0.966666666666667</v>
      </c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21" t="s">
        <v>731</v>
      </c>
      <c r="BF801" s="21">
        <v>760.0</v>
      </c>
      <c r="BG801" s="21">
        <v>46.0</v>
      </c>
      <c r="BH801" s="26">
        <v>0.939393939393939</v>
      </c>
      <c r="BI801" s="27">
        <v>0.920821114369501</v>
      </c>
      <c r="BJ801" s="30">
        <f t="shared" si="11"/>
        <v>0.9252258272</v>
      </c>
      <c r="BK801" s="36">
        <v>0.922459893048128</v>
      </c>
      <c r="BL801" s="31">
        <f t="shared" si="12"/>
        <v>-0.002765934162</v>
      </c>
      <c r="BM801" s="1"/>
      <c r="BN801" s="31">
        <v>0.0124438380382252</v>
      </c>
      <c r="BO801" s="1"/>
      <c r="BP801" s="1"/>
      <c r="BQ801" s="1">
        <f t="shared" si="15"/>
        <v>800</v>
      </c>
      <c r="BR801" s="1">
        <f t="shared" si="13"/>
        <v>0.9864364982</v>
      </c>
      <c r="BS801" s="1">
        <v>0.9396551724137931</v>
      </c>
      <c r="BT801" s="1">
        <v>0.9605411499436303</v>
      </c>
      <c r="BU801" s="1">
        <v>0.9562109025915997</v>
      </c>
      <c r="BV801" s="1"/>
      <c r="BW801" s="1"/>
    </row>
    <row r="802" ht="12.0" customHeight="1">
      <c r="A802" s="39"/>
      <c r="B802" s="39"/>
      <c r="C802" s="3" t="s">
        <v>717</v>
      </c>
      <c r="D802" s="3">
        <v>1153.0</v>
      </c>
      <c r="E802" s="24">
        <v>48.0</v>
      </c>
      <c r="F802" s="25">
        <v>21.0</v>
      </c>
      <c r="G802" s="24">
        <v>168.0</v>
      </c>
      <c r="H802" s="25">
        <v>72.0</v>
      </c>
      <c r="I802" s="26">
        <f t="shared" si="2"/>
        <v>0.6956521739</v>
      </c>
      <c r="J802" s="27">
        <f t="shared" si="3"/>
        <v>0.7</v>
      </c>
      <c r="K802" s="28">
        <f t="shared" si="4"/>
        <v>0.6990291262</v>
      </c>
      <c r="L802" s="29">
        <f t="shared" si="5"/>
        <v>0.3883495146</v>
      </c>
      <c r="M802" s="10">
        <f t="shared" si="6"/>
        <v>3.47826087</v>
      </c>
      <c r="N802" s="30">
        <f t="shared" si="7"/>
        <v>0.6999188921</v>
      </c>
      <c r="O802" s="31">
        <f t="shared" si="8"/>
        <v>-0.0008897658959</v>
      </c>
      <c r="P802" s="32">
        <f t="shared" si="9"/>
        <v>0.6989344676</v>
      </c>
      <c r="Q802" s="33">
        <f t="shared" si="10"/>
        <v>0.001065532417</v>
      </c>
      <c r="R802" s="1"/>
      <c r="S802" s="16">
        <v>0.6989344647520874</v>
      </c>
      <c r="T802" s="16">
        <v>0.7</v>
      </c>
      <c r="U802" s="16">
        <v>0.013906355483491173</v>
      </c>
      <c r="V802" s="16">
        <v>0.021162623442582684</v>
      </c>
      <c r="W802" s="1"/>
      <c r="X802" s="1"/>
      <c r="Y802" s="19"/>
      <c r="Z802" s="19"/>
      <c r="AA802" s="19"/>
      <c r="AB802" s="1"/>
      <c r="AC802" s="21" t="s">
        <v>622</v>
      </c>
      <c r="AD802" s="21">
        <v>601.0</v>
      </c>
      <c r="AE802" s="21">
        <v>46.0</v>
      </c>
      <c r="AF802" s="26">
        <v>0.939655172413793</v>
      </c>
      <c r="AG802" s="27">
        <v>0.96054114994363</v>
      </c>
      <c r="AH802" s="36">
        <v>0.9562109025916</v>
      </c>
      <c r="AI802" s="1"/>
      <c r="AJ802" s="1"/>
      <c r="AK802" s="1"/>
      <c r="AL802" s="1"/>
      <c r="AM802" s="1"/>
      <c r="AN802" s="1"/>
      <c r="AO802" s="1">
        <v>47.0</v>
      </c>
      <c r="AP802" s="16">
        <v>0.9505</v>
      </c>
      <c r="AQ802" s="1">
        <v>0.730336812593</v>
      </c>
      <c r="AR802" s="1">
        <v>0.25686372</v>
      </c>
      <c r="AS802" s="1"/>
      <c r="AT802" s="26">
        <v>0.969230769230769</v>
      </c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21" t="s">
        <v>622</v>
      </c>
      <c r="BF802" s="21">
        <v>601.0</v>
      </c>
      <c r="BG802" s="21">
        <v>46.0</v>
      </c>
      <c r="BH802" s="26">
        <v>0.939655172413793</v>
      </c>
      <c r="BI802" s="27">
        <v>0.96054114994363</v>
      </c>
      <c r="BJ802" s="30">
        <f t="shared" si="11"/>
        <v>0.9565690182</v>
      </c>
      <c r="BK802" s="36">
        <v>0.9562109025916</v>
      </c>
      <c r="BL802" s="31">
        <f t="shared" si="12"/>
        <v>-0.0003581156033</v>
      </c>
      <c r="BM802" s="1"/>
      <c r="BN802" s="31">
        <v>0.0139063554834912</v>
      </c>
      <c r="BO802" s="1"/>
      <c r="BP802" s="1"/>
      <c r="BQ802" s="1">
        <f t="shared" si="15"/>
        <v>801</v>
      </c>
      <c r="BR802" s="1">
        <f t="shared" si="13"/>
        <v>0.9876695438</v>
      </c>
      <c r="BS802" s="1">
        <v>0.8967391304347826</v>
      </c>
      <c r="BT802" s="1">
        <v>0.9647676161919041</v>
      </c>
      <c r="BU802" s="1">
        <v>0.9565217391304348</v>
      </c>
      <c r="BV802" s="1"/>
      <c r="BW802" s="1"/>
    </row>
    <row r="803" ht="12.0" customHeight="1">
      <c r="A803" s="39"/>
      <c r="B803" s="39"/>
      <c r="C803" s="3" t="s">
        <v>837</v>
      </c>
      <c r="D803" s="3">
        <v>1154.0</v>
      </c>
      <c r="E803" s="24">
        <v>18.0</v>
      </c>
      <c r="F803" s="25">
        <v>5.0</v>
      </c>
      <c r="G803" s="24">
        <v>82.0</v>
      </c>
      <c r="H803" s="25">
        <v>39.0</v>
      </c>
      <c r="I803" s="26">
        <f t="shared" si="2"/>
        <v>0.7826086957</v>
      </c>
      <c r="J803" s="27">
        <f t="shared" si="3"/>
        <v>0.6776859504</v>
      </c>
      <c r="K803" s="28">
        <f t="shared" si="4"/>
        <v>0.6944444444</v>
      </c>
      <c r="L803" s="29">
        <f t="shared" si="5"/>
        <v>0.3958333333</v>
      </c>
      <c r="M803" s="10">
        <f t="shared" si="6"/>
        <v>5.260869565</v>
      </c>
      <c r="N803" s="30">
        <f t="shared" si="7"/>
        <v>0.6975022584</v>
      </c>
      <c r="O803" s="31">
        <f t="shared" si="8"/>
        <v>-0.00305781396</v>
      </c>
      <c r="P803" s="32">
        <f t="shared" si="9"/>
        <v>0.6739485861</v>
      </c>
      <c r="Q803" s="33">
        <f t="shared" si="10"/>
        <v>0.003737364283</v>
      </c>
      <c r="R803" s="1"/>
      <c r="S803" s="16">
        <v>0.6739485824737147</v>
      </c>
      <c r="T803" s="16">
        <v>0.6776859504132231</v>
      </c>
      <c r="U803" s="16">
        <v>0.014562398282654931</v>
      </c>
      <c r="V803" s="16">
        <v>0.021464839077594666</v>
      </c>
      <c r="W803" s="1"/>
      <c r="X803" s="1"/>
      <c r="Y803" s="19"/>
      <c r="Z803" s="19"/>
      <c r="AA803" s="19"/>
      <c r="AB803" s="1"/>
      <c r="AC803" s="21" t="s">
        <v>586</v>
      </c>
      <c r="AD803" s="21">
        <v>573.0</v>
      </c>
      <c r="AE803" s="21">
        <v>47.0</v>
      </c>
      <c r="AF803" s="26">
        <v>0.944444444444444</v>
      </c>
      <c r="AG803" s="27">
        <v>0.941860465116279</v>
      </c>
      <c r="AH803" s="36">
        <v>0.942396313364055</v>
      </c>
      <c r="AI803" s="1"/>
      <c r="AJ803" s="1"/>
      <c r="AK803" s="1"/>
      <c r="AL803" s="1"/>
      <c r="AM803" s="1"/>
      <c r="AN803" s="1"/>
      <c r="AO803" s="1">
        <v>48.0</v>
      </c>
      <c r="AP803" s="16">
        <v>0.9687</v>
      </c>
      <c r="AQ803" s="1">
        <v>0.70486548</v>
      </c>
      <c r="AR803" s="1">
        <v>0.2857056</v>
      </c>
      <c r="AS803" s="1"/>
      <c r="AT803" s="26">
        <v>0.970149253731343</v>
      </c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21" t="s">
        <v>586</v>
      </c>
      <c r="BF803" s="21">
        <v>573.0</v>
      </c>
      <c r="BG803" s="21">
        <v>47.0</v>
      </c>
      <c r="BH803" s="26">
        <v>0.944444444444444</v>
      </c>
      <c r="BI803" s="27">
        <v>0.941860465116279</v>
      </c>
      <c r="BJ803" s="30">
        <f t="shared" si="11"/>
        <v>0.942855459</v>
      </c>
      <c r="BK803" s="36">
        <v>0.942396313364055</v>
      </c>
      <c r="BL803" s="31">
        <f t="shared" si="12"/>
        <v>-0.0004591456683</v>
      </c>
      <c r="BM803" s="1"/>
      <c r="BN803" s="31">
        <v>0.0145623982826549</v>
      </c>
      <c r="BO803" s="1"/>
      <c r="BP803" s="1"/>
      <c r="BQ803" s="1">
        <f t="shared" si="15"/>
        <v>802</v>
      </c>
      <c r="BR803" s="1">
        <f t="shared" si="13"/>
        <v>0.9889025894</v>
      </c>
      <c r="BS803" s="1">
        <v>0.9280575539568345</v>
      </c>
      <c r="BT803" s="1">
        <v>0.961892247043364</v>
      </c>
      <c r="BU803" s="1">
        <v>0.9566666666666667</v>
      </c>
      <c r="BV803" s="1"/>
      <c r="BW803" s="1"/>
    </row>
    <row r="804" ht="12.0" customHeight="1">
      <c r="A804" s="39"/>
      <c r="B804" s="39"/>
      <c r="C804" s="3" t="s">
        <v>591</v>
      </c>
      <c r="D804" s="3">
        <v>1156.0</v>
      </c>
      <c r="E804" s="24">
        <v>84.0</v>
      </c>
      <c r="F804" s="25">
        <v>51.0</v>
      </c>
      <c r="G804" s="24">
        <v>304.0</v>
      </c>
      <c r="H804" s="25">
        <v>196.0</v>
      </c>
      <c r="I804" s="26">
        <f t="shared" si="2"/>
        <v>0.6222222222</v>
      </c>
      <c r="J804" s="27">
        <f t="shared" si="3"/>
        <v>0.608</v>
      </c>
      <c r="K804" s="28">
        <f t="shared" si="4"/>
        <v>0.611023622</v>
      </c>
      <c r="L804" s="29">
        <f t="shared" si="5"/>
        <v>0.4409448819</v>
      </c>
      <c r="M804" s="10">
        <f t="shared" si="6"/>
        <v>3.703703704</v>
      </c>
      <c r="N804" s="30">
        <f t="shared" si="7"/>
        <v>0.6105509893</v>
      </c>
      <c r="O804" s="31">
        <f t="shared" si="8"/>
        <v>0.0004726327232</v>
      </c>
      <c r="P804" s="32">
        <f t="shared" si="9"/>
        <v>0.6085565041</v>
      </c>
      <c r="Q804" s="33">
        <f t="shared" si="10"/>
        <v>-0.0005565040699</v>
      </c>
      <c r="R804" s="1"/>
      <c r="S804" s="16">
        <v>0.6085565018432821</v>
      </c>
      <c r="T804" s="16">
        <v>0.608</v>
      </c>
      <c r="U804" s="16">
        <v>0.014949976592365188</v>
      </c>
      <c r="V804" s="16">
        <v>0.022129412691287653</v>
      </c>
      <c r="W804" s="1"/>
      <c r="X804" s="1"/>
      <c r="Y804" s="19"/>
      <c r="Z804" s="19"/>
      <c r="AA804" s="19"/>
      <c r="AB804" s="1"/>
      <c r="AC804" s="21" t="s">
        <v>845</v>
      </c>
      <c r="AD804" s="21">
        <v>990.0</v>
      </c>
      <c r="AE804" s="21">
        <v>47.0</v>
      </c>
      <c r="AF804" s="26">
        <v>0.945205479452055</v>
      </c>
      <c r="AG804" s="27">
        <v>0.975688816855754</v>
      </c>
      <c r="AH804" s="36">
        <v>0.969855832241153</v>
      </c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6">
        <f>AVERAGE(AT801:AT803)</f>
        <v>0.9686822299</v>
      </c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21" t="s">
        <v>845</v>
      </c>
      <c r="BF804" s="21">
        <v>990.0</v>
      </c>
      <c r="BG804" s="21">
        <v>47.0</v>
      </c>
      <c r="BH804" s="26">
        <v>0.945205479452055</v>
      </c>
      <c r="BI804" s="27">
        <v>0.975688816855754</v>
      </c>
      <c r="BJ804" s="30">
        <f t="shared" si="11"/>
        <v>0.9696257464</v>
      </c>
      <c r="BK804" s="36">
        <v>0.969855832241153</v>
      </c>
      <c r="BL804" s="31">
        <f t="shared" si="12"/>
        <v>0.0002300858631</v>
      </c>
      <c r="BM804" s="1"/>
      <c r="BN804" s="31">
        <v>0.0149499765923651</v>
      </c>
      <c r="BO804" s="1"/>
      <c r="BP804" s="1"/>
      <c r="BQ804" s="1">
        <f t="shared" si="15"/>
        <v>803</v>
      </c>
      <c r="BR804" s="1">
        <f t="shared" si="13"/>
        <v>0.990135635</v>
      </c>
      <c r="BS804" s="1">
        <v>0.9256198347107438</v>
      </c>
      <c r="BT804" s="1">
        <v>0.9676113360323887</v>
      </c>
      <c r="BU804" s="1">
        <v>0.959349593495935</v>
      </c>
      <c r="BV804" s="1"/>
      <c r="BW804" s="1"/>
    </row>
    <row r="805" ht="12.0" customHeight="1">
      <c r="A805" s="39"/>
      <c r="B805" s="39"/>
      <c r="C805" s="3" t="s">
        <v>56</v>
      </c>
      <c r="D805" s="3">
        <v>1157.0</v>
      </c>
      <c r="E805" s="24">
        <v>1.0</v>
      </c>
      <c r="F805" s="25">
        <v>3.0</v>
      </c>
      <c r="G805" s="24">
        <v>5.0</v>
      </c>
      <c r="H805" s="25">
        <v>36.0</v>
      </c>
      <c r="I805" s="26">
        <f t="shared" si="2"/>
        <v>0.25</v>
      </c>
      <c r="J805" s="27">
        <f t="shared" si="3"/>
        <v>0.1219512195</v>
      </c>
      <c r="K805" s="28">
        <f t="shared" si="4"/>
        <v>0.1333333333</v>
      </c>
      <c r="L805" s="29">
        <f t="shared" si="5"/>
        <v>0.8222222222</v>
      </c>
      <c r="M805" s="10">
        <f t="shared" si="6"/>
        <v>10.25</v>
      </c>
      <c r="N805" s="30">
        <f t="shared" si="7"/>
        <v>0.1292522762</v>
      </c>
      <c r="O805" s="31">
        <f t="shared" si="8"/>
        <v>0.004081057155</v>
      </c>
      <c r="P805" s="32">
        <f t="shared" si="9"/>
        <v>0.1263799305</v>
      </c>
      <c r="Q805" s="33">
        <f t="shared" si="10"/>
        <v>-0.004428710966</v>
      </c>
      <c r="R805" s="1"/>
      <c r="S805" s="16">
        <v>0.12637993014646048</v>
      </c>
      <c r="T805" s="16">
        <v>0.12195121951219512</v>
      </c>
      <c r="U805" s="16">
        <v>0.015308628878737185</v>
      </c>
      <c r="V805" s="16">
        <v>0.022266814827007764</v>
      </c>
      <c r="W805" s="1"/>
      <c r="X805" s="1"/>
      <c r="Y805" s="19"/>
      <c r="Z805" s="19"/>
      <c r="AA805" s="19"/>
      <c r="AB805" s="1"/>
      <c r="AC805" s="21" t="s">
        <v>634</v>
      </c>
      <c r="AD805" s="21">
        <v>611.0</v>
      </c>
      <c r="AE805" s="21">
        <v>47.0</v>
      </c>
      <c r="AF805" s="26">
        <v>0.947368421052632</v>
      </c>
      <c r="AG805" s="27">
        <v>0.880952380952381</v>
      </c>
      <c r="AH805" s="36">
        <v>0.901639344262295</v>
      </c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21" t="s">
        <v>634</v>
      </c>
      <c r="BF805" s="21">
        <v>611.0</v>
      </c>
      <c r="BG805" s="21">
        <v>47.0</v>
      </c>
      <c r="BH805" s="26">
        <v>0.947368421052632</v>
      </c>
      <c r="BI805" s="27">
        <v>0.880952380952381</v>
      </c>
      <c r="BJ805" s="30">
        <f t="shared" si="11"/>
        <v>0.8955843331</v>
      </c>
      <c r="BK805" s="36">
        <v>0.901639344262295</v>
      </c>
      <c r="BL805" s="31">
        <f t="shared" si="12"/>
        <v>0.006055011135</v>
      </c>
      <c r="BM805" s="1"/>
      <c r="BN805" s="31">
        <v>0.0153086288787371</v>
      </c>
      <c r="BO805" s="1"/>
      <c r="BP805" s="1"/>
      <c r="BQ805" s="1">
        <f t="shared" si="15"/>
        <v>804</v>
      </c>
      <c r="BR805" s="1">
        <f t="shared" si="13"/>
        <v>0.9913686806</v>
      </c>
      <c r="BS805" s="1">
        <v>0.9545454545454546</v>
      </c>
      <c r="BT805" s="1">
        <v>0.9631236442516269</v>
      </c>
      <c r="BU805" s="1">
        <v>0.9614711033274956</v>
      </c>
      <c r="BV805" s="1"/>
      <c r="BW805" s="1"/>
    </row>
    <row r="806" ht="12.0" customHeight="1">
      <c r="A806" s="39"/>
      <c r="B806" s="39"/>
      <c r="C806" s="3" t="s">
        <v>685</v>
      </c>
      <c r="D806" s="3">
        <v>1158.0</v>
      </c>
      <c r="E806" s="24">
        <v>6.0</v>
      </c>
      <c r="F806" s="25">
        <v>3.0</v>
      </c>
      <c r="G806" s="24">
        <v>43.0</v>
      </c>
      <c r="H806" s="25">
        <v>15.0</v>
      </c>
      <c r="I806" s="26">
        <f t="shared" si="2"/>
        <v>0.6666666667</v>
      </c>
      <c r="J806" s="27">
        <f t="shared" si="3"/>
        <v>0.7413793103</v>
      </c>
      <c r="K806" s="28">
        <f t="shared" si="4"/>
        <v>0.7313432836</v>
      </c>
      <c r="L806" s="29">
        <f t="shared" si="5"/>
        <v>0.3134328358</v>
      </c>
      <c r="M806" s="10">
        <f t="shared" si="6"/>
        <v>6.444444444</v>
      </c>
      <c r="N806" s="30">
        <f t="shared" si="7"/>
        <v>0.7300365026</v>
      </c>
      <c r="O806" s="31">
        <f t="shared" si="8"/>
        <v>0.001306781014</v>
      </c>
      <c r="P806" s="32">
        <f t="shared" si="9"/>
        <v>0.7429337683</v>
      </c>
      <c r="Q806" s="33">
        <f t="shared" si="10"/>
        <v>-0.001554457987</v>
      </c>
      <c r="R806" s="1"/>
      <c r="S806" s="16">
        <v>0.7429337657492038</v>
      </c>
      <c r="T806" s="16">
        <v>0.7413793103448276</v>
      </c>
      <c r="U806" s="16">
        <v>0.01546507150458476</v>
      </c>
      <c r="V806" s="16">
        <v>0.023115299989987292</v>
      </c>
      <c r="W806" s="1"/>
      <c r="X806" s="1"/>
      <c r="Y806" s="19"/>
      <c r="Z806" s="19"/>
      <c r="AA806" s="19"/>
      <c r="AB806" s="1"/>
      <c r="AC806" s="21" t="s">
        <v>843</v>
      </c>
      <c r="AD806" s="21">
        <v>980.0</v>
      </c>
      <c r="AE806" s="21">
        <v>47.0</v>
      </c>
      <c r="AF806" s="26">
        <v>0.952380952380952</v>
      </c>
      <c r="AG806" s="27">
        <v>0.950819672131147</v>
      </c>
      <c r="AH806" s="36">
        <v>0.951111111111111</v>
      </c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21" t="s">
        <v>843</v>
      </c>
      <c r="BF806" s="21">
        <v>980.0</v>
      </c>
      <c r="BG806" s="21">
        <v>47.0</v>
      </c>
      <c r="BH806" s="26">
        <v>0.952380952380952</v>
      </c>
      <c r="BI806" s="27">
        <v>0.950819672131147</v>
      </c>
      <c r="BJ806" s="30">
        <f t="shared" si="11"/>
        <v>0.9515683177</v>
      </c>
      <c r="BK806" s="36">
        <v>0.951111111111111</v>
      </c>
      <c r="BL806" s="31">
        <f t="shared" si="12"/>
        <v>-0.0004572065549</v>
      </c>
      <c r="BM806" s="1"/>
      <c r="BN806" s="31">
        <v>0.0154650715045848</v>
      </c>
      <c r="BO806" s="1"/>
      <c r="BP806" s="1"/>
      <c r="BQ806" s="1">
        <f t="shared" si="15"/>
        <v>805</v>
      </c>
      <c r="BR806" s="1">
        <f t="shared" si="13"/>
        <v>0.9926017263</v>
      </c>
      <c r="BS806" s="1">
        <v>0.953125</v>
      </c>
      <c r="BT806" s="1">
        <v>0.9647887323943662</v>
      </c>
      <c r="BU806" s="1">
        <v>0.9626436781609196</v>
      </c>
      <c r="BV806" s="1"/>
      <c r="BW806" s="1"/>
    </row>
    <row r="807" ht="12.0" customHeight="1">
      <c r="A807" s="39"/>
      <c r="B807" s="39"/>
      <c r="C807" s="3" t="s">
        <v>721</v>
      </c>
      <c r="D807" s="3">
        <v>1159.0</v>
      </c>
      <c r="E807" s="24">
        <v>7.0</v>
      </c>
      <c r="F807" s="25">
        <v>3.0</v>
      </c>
      <c r="G807" s="24">
        <v>23.0</v>
      </c>
      <c r="H807" s="25">
        <v>10.0</v>
      </c>
      <c r="I807" s="26">
        <f t="shared" si="2"/>
        <v>0.7</v>
      </c>
      <c r="J807" s="27">
        <f t="shared" si="3"/>
        <v>0.696969697</v>
      </c>
      <c r="K807" s="28">
        <f t="shared" si="4"/>
        <v>0.6976744186</v>
      </c>
      <c r="L807" s="29">
        <f t="shared" si="5"/>
        <v>0.3953488372</v>
      </c>
      <c r="M807" s="10">
        <f t="shared" si="6"/>
        <v>3.3</v>
      </c>
      <c r="N807" s="30">
        <f t="shared" si="7"/>
        <v>0.6981176716</v>
      </c>
      <c r="O807" s="31">
        <f t="shared" si="8"/>
        <v>-0.0004432529675</v>
      </c>
      <c r="P807" s="32">
        <f t="shared" si="9"/>
        <v>0.696438346</v>
      </c>
      <c r="Q807" s="33">
        <f t="shared" si="10"/>
        <v>0.000531350956</v>
      </c>
      <c r="R807" s="1"/>
      <c r="S807" s="16">
        <v>0.696438343144667</v>
      </c>
      <c r="T807" s="16">
        <v>0.696969696969697</v>
      </c>
      <c r="U807" s="16">
        <v>0.01652380244265872</v>
      </c>
      <c r="V807" s="16">
        <v>0.02457275657588731</v>
      </c>
      <c r="W807" s="1"/>
      <c r="X807" s="1"/>
      <c r="Y807" s="19"/>
      <c r="Z807" s="19"/>
      <c r="AA807" s="19"/>
      <c r="AB807" s="1"/>
      <c r="AC807" s="21" t="s">
        <v>590</v>
      </c>
      <c r="AD807" s="21">
        <v>576.0</v>
      </c>
      <c r="AE807" s="21">
        <v>47.0</v>
      </c>
      <c r="AF807" s="26">
        <v>0.953125</v>
      </c>
      <c r="AG807" s="27">
        <v>0.964788732394366</v>
      </c>
      <c r="AH807" s="36">
        <v>0.96264367816092</v>
      </c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21" t="s">
        <v>590</v>
      </c>
      <c r="BF807" s="21">
        <v>576.0</v>
      </c>
      <c r="BG807" s="21">
        <v>47.0</v>
      </c>
      <c r="BH807" s="26">
        <v>0.953125</v>
      </c>
      <c r="BI807" s="27">
        <v>0.964788732394366</v>
      </c>
      <c r="BJ807" s="30">
        <f t="shared" si="11"/>
        <v>0.9626925104</v>
      </c>
      <c r="BK807" s="36">
        <v>0.96264367816092</v>
      </c>
      <c r="BL807" s="31">
        <f t="shared" si="12"/>
        <v>-0.00004883219987</v>
      </c>
      <c r="BM807" s="1"/>
      <c r="BN807" s="31">
        <v>0.0165238024426587</v>
      </c>
      <c r="BO807" s="1"/>
      <c r="BP807" s="1"/>
      <c r="BQ807" s="1">
        <f t="shared" si="15"/>
        <v>806</v>
      </c>
      <c r="BR807" s="1">
        <f t="shared" si="13"/>
        <v>0.9938347719</v>
      </c>
      <c r="BS807" s="1">
        <v>0.9247311827956989</v>
      </c>
      <c r="BT807" s="1">
        <v>0.9722675367047309</v>
      </c>
      <c r="BU807" s="1">
        <v>0.9660056657223796</v>
      </c>
      <c r="BV807" s="1"/>
      <c r="BW807" s="1"/>
    </row>
    <row r="808" ht="12.0" customHeight="1">
      <c r="A808" s="39"/>
      <c r="B808" s="39"/>
      <c r="C808" s="3" t="s">
        <v>681</v>
      </c>
      <c r="D808" s="3">
        <v>1161.0</v>
      </c>
      <c r="E808" s="24">
        <v>22.0</v>
      </c>
      <c r="F808" s="25">
        <v>11.0</v>
      </c>
      <c r="G808" s="24">
        <v>68.0</v>
      </c>
      <c r="H808" s="25">
        <v>39.0</v>
      </c>
      <c r="I808" s="26">
        <f t="shared" si="2"/>
        <v>0.6666666667</v>
      </c>
      <c r="J808" s="27">
        <f t="shared" si="3"/>
        <v>0.6355140187</v>
      </c>
      <c r="K808" s="28">
        <f t="shared" si="4"/>
        <v>0.6428571429</v>
      </c>
      <c r="L808" s="29">
        <f t="shared" si="5"/>
        <v>0.4357142857</v>
      </c>
      <c r="M808" s="10">
        <f t="shared" si="6"/>
        <v>3.242424242</v>
      </c>
      <c r="N808" s="30">
        <f t="shared" si="7"/>
        <v>0.6410390807</v>
      </c>
      <c r="O808" s="31">
        <f t="shared" si="8"/>
        <v>0.001818062139</v>
      </c>
      <c r="P808" s="32">
        <f t="shared" si="9"/>
        <v>0.637676662</v>
      </c>
      <c r="Q808" s="33">
        <f t="shared" si="10"/>
        <v>-0.002162643306</v>
      </c>
      <c r="R808" s="1"/>
      <c r="S808" s="16">
        <v>0.6376766594150087</v>
      </c>
      <c r="T808" s="16">
        <v>0.6355140186915887</v>
      </c>
      <c r="U808" s="16">
        <v>0.018049441573902758</v>
      </c>
      <c r="V808" s="16">
        <v>0.02515383728368703</v>
      </c>
      <c r="W808" s="1"/>
      <c r="X808" s="1"/>
      <c r="Y808" s="19"/>
      <c r="Z808" s="19"/>
      <c r="AA808" s="19"/>
      <c r="AB808" s="1"/>
      <c r="AC808" s="21" t="s">
        <v>577</v>
      </c>
      <c r="AD808" s="21">
        <v>566.0</v>
      </c>
      <c r="AE808" s="21">
        <v>47.0</v>
      </c>
      <c r="AF808" s="26">
        <v>0.954545454545455</v>
      </c>
      <c r="AG808" s="27">
        <v>0.963123644251627</v>
      </c>
      <c r="AH808" s="36">
        <v>0.961471103327496</v>
      </c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21" t="s">
        <v>577</v>
      </c>
      <c r="BF808" s="21">
        <v>566.0</v>
      </c>
      <c r="BG808" s="21">
        <v>47.0</v>
      </c>
      <c r="BH808" s="26">
        <v>0.954545454545455</v>
      </c>
      <c r="BI808" s="27">
        <v>0.963123644251627</v>
      </c>
      <c r="BJ808" s="30">
        <f t="shared" si="11"/>
        <v>0.9616824822</v>
      </c>
      <c r="BK808" s="36">
        <v>0.961471103327496</v>
      </c>
      <c r="BL808" s="31">
        <f t="shared" si="12"/>
        <v>-0.0002113788826</v>
      </c>
      <c r="BM808" s="1"/>
      <c r="BN808" s="31">
        <v>0.0180494415739026</v>
      </c>
      <c r="BO808" s="1"/>
      <c r="BP808" s="1"/>
      <c r="BQ808" s="1">
        <f t="shared" si="15"/>
        <v>807</v>
      </c>
      <c r="BR808" s="1">
        <f t="shared" si="13"/>
        <v>0.9950678175</v>
      </c>
      <c r="BS808" s="1">
        <v>0.9452054794520548</v>
      </c>
      <c r="BT808" s="1">
        <v>0.9756888168557536</v>
      </c>
      <c r="BU808" s="1">
        <v>0.9698558322411533</v>
      </c>
      <c r="BV808" s="1"/>
      <c r="BW808" s="1"/>
    </row>
    <row r="809" ht="12.0" customHeight="1">
      <c r="A809" s="39"/>
      <c r="B809" s="39"/>
      <c r="C809" s="3" t="s">
        <v>747</v>
      </c>
      <c r="D809" s="3">
        <v>1163.0</v>
      </c>
      <c r="E809" s="24">
        <v>72.0</v>
      </c>
      <c r="F809" s="25">
        <v>29.0</v>
      </c>
      <c r="G809" s="24">
        <v>287.0</v>
      </c>
      <c r="H809" s="25">
        <v>108.0</v>
      </c>
      <c r="I809" s="26">
        <f t="shared" si="2"/>
        <v>0.7128712871</v>
      </c>
      <c r="J809" s="27">
        <f t="shared" si="3"/>
        <v>0.7265822785</v>
      </c>
      <c r="K809" s="28">
        <f t="shared" si="4"/>
        <v>0.7237903226</v>
      </c>
      <c r="L809" s="29">
        <f t="shared" si="5"/>
        <v>0.3629032258</v>
      </c>
      <c r="M809" s="10">
        <f t="shared" si="6"/>
        <v>3.910891089</v>
      </c>
      <c r="N809" s="30">
        <f t="shared" si="7"/>
        <v>0.7249456313</v>
      </c>
      <c r="O809" s="31">
        <f t="shared" si="8"/>
        <v>-0.001155308733</v>
      </c>
      <c r="P809" s="32">
        <f t="shared" si="9"/>
        <v>0.7251931903</v>
      </c>
      <c r="Q809" s="33">
        <f t="shared" si="10"/>
        <v>0.001389088141</v>
      </c>
      <c r="R809" s="1"/>
      <c r="S809" s="16">
        <v>0.7251931873559626</v>
      </c>
      <c r="T809" s="16">
        <v>0.7265822784810126</v>
      </c>
      <c r="U809" s="16">
        <v>0.018113290074407762</v>
      </c>
      <c r="V809" s="16">
        <v>0.030626400640628604</v>
      </c>
      <c r="W809" s="1"/>
      <c r="X809" s="1"/>
      <c r="Y809" s="19"/>
      <c r="Z809" s="19"/>
      <c r="AA809" s="19"/>
      <c r="AB809" s="1"/>
      <c r="AC809" s="21" t="s">
        <v>583</v>
      </c>
      <c r="AD809" s="21">
        <v>571.0</v>
      </c>
      <c r="AE809" s="21">
        <v>47.0</v>
      </c>
      <c r="AF809" s="26">
        <v>0.956521739130435</v>
      </c>
      <c r="AG809" s="27">
        <v>0.929824561403509</v>
      </c>
      <c r="AH809" s="36">
        <v>0.934306569343066</v>
      </c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21" t="s">
        <v>583</v>
      </c>
      <c r="BF809" s="21">
        <v>571.0</v>
      </c>
      <c r="BG809" s="21">
        <v>47.0</v>
      </c>
      <c r="BH809" s="26">
        <v>0.956521739130435</v>
      </c>
      <c r="BI809" s="27">
        <v>0.929824561403509</v>
      </c>
      <c r="BJ809" s="30">
        <f t="shared" si="11"/>
        <v>0.9359762712</v>
      </c>
      <c r="BK809" s="36">
        <v>0.934306569343066</v>
      </c>
      <c r="BL809" s="31">
        <f t="shared" si="12"/>
        <v>-0.001669701893</v>
      </c>
      <c r="BM809" s="1"/>
      <c r="BN809" s="31">
        <v>0.0181132900744077</v>
      </c>
      <c r="BO809" s="1"/>
      <c r="BP809" s="1"/>
      <c r="BQ809" s="1">
        <f t="shared" si="15"/>
        <v>808</v>
      </c>
      <c r="BR809" s="1">
        <f t="shared" si="13"/>
        <v>0.9963008631</v>
      </c>
      <c r="BS809" s="1">
        <v>0.9666666666666667</v>
      </c>
      <c r="BT809" s="1">
        <v>0.9716981132075472</v>
      </c>
      <c r="BU809" s="1">
        <v>0.9705882352941176</v>
      </c>
      <c r="BV809" s="1"/>
      <c r="BW809" s="1"/>
    </row>
    <row r="810" ht="12.0" customHeight="1">
      <c r="A810" s="39"/>
      <c r="B810" s="39"/>
      <c r="C810" s="3" t="s">
        <v>548</v>
      </c>
      <c r="D810" s="3">
        <v>1164.0</v>
      </c>
      <c r="E810" s="24">
        <v>12.0</v>
      </c>
      <c r="F810" s="25">
        <v>8.0</v>
      </c>
      <c r="G810" s="24">
        <v>66.0</v>
      </c>
      <c r="H810" s="25">
        <v>38.0</v>
      </c>
      <c r="I810" s="26">
        <f t="shared" si="2"/>
        <v>0.6</v>
      </c>
      <c r="J810" s="27">
        <f t="shared" si="3"/>
        <v>0.6346153846</v>
      </c>
      <c r="K810" s="28">
        <f t="shared" si="4"/>
        <v>0.6290322581</v>
      </c>
      <c r="L810" s="29">
        <f t="shared" si="5"/>
        <v>0.4032258065</v>
      </c>
      <c r="M810" s="10">
        <f t="shared" si="6"/>
        <v>5.2</v>
      </c>
      <c r="N810" s="30">
        <f t="shared" si="7"/>
        <v>0.6298604427</v>
      </c>
      <c r="O810" s="31">
        <f t="shared" si="8"/>
        <v>-0.0008281846382</v>
      </c>
      <c r="P810" s="32">
        <f t="shared" si="9"/>
        <v>0.6336451589</v>
      </c>
      <c r="Q810" s="33">
        <f t="shared" si="10"/>
        <v>0.0009702256773</v>
      </c>
      <c r="R810" s="1"/>
      <c r="S810" s="16">
        <v>0.6336451568781</v>
      </c>
      <c r="T810" s="16">
        <v>0.6346153846153846</v>
      </c>
      <c r="U810" s="16">
        <v>0.018380151419168933</v>
      </c>
      <c r="V810" s="16">
        <v>0.03689128850660961</v>
      </c>
      <c r="W810" s="1"/>
      <c r="X810" s="1"/>
      <c r="Y810" s="19"/>
      <c r="Z810" s="19"/>
      <c r="AA810" s="19"/>
      <c r="AB810" s="1"/>
      <c r="AC810" s="21" t="s">
        <v>670</v>
      </c>
      <c r="AD810" s="21">
        <v>660.0</v>
      </c>
      <c r="AE810" s="21">
        <v>48.0</v>
      </c>
      <c r="AF810" s="26">
        <v>0.966666666666667</v>
      </c>
      <c r="AG810" s="27">
        <v>0.971698113207547</v>
      </c>
      <c r="AH810" s="36">
        <v>0.970588235294118</v>
      </c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21" t="s">
        <v>670</v>
      </c>
      <c r="BF810" s="21">
        <v>660.0</v>
      </c>
      <c r="BG810" s="21">
        <v>48.0</v>
      </c>
      <c r="BH810" s="26">
        <v>0.966666666666667</v>
      </c>
      <c r="BI810" s="27">
        <v>0.971698113207547</v>
      </c>
      <c r="BJ810" s="30">
        <f t="shared" si="11"/>
        <v>0.9709578786</v>
      </c>
      <c r="BK810" s="36">
        <v>0.970588235294118</v>
      </c>
      <c r="BL810" s="31">
        <f t="shared" si="12"/>
        <v>-0.0003696433293</v>
      </c>
      <c r="BM810" s="1"/>
      <c r="BN810" s="31">
        <v>0.0183801514191689</v>
      </c>
      <c r="BO810" s="1"/>
      <c r="BP810" s="1"/>
      <c r="BQ810" s="1">
        <f t="shared" si="15"/>
        <v>809</v>
      </c>
      <c r="BR810" s="1">
        <f t="shared" si="13"/>
        <v>0.9975339088</v>
      </c>
      <c r="BS810" s="1">
        <v>0.9078947368421053</v>
      </c>
      <c r="BT810" s="1">
        <v>0.983739837398374</v>
      </c>
      <c r="BU810" s="1">
        <v>0.9707865168539326</v>
      </c>
      <c r="BV810" s="1"/>
      <c r="BW810" s="1"/>
    </row>
    <row r="811" ht="12.0" customHeight="1">
      <c r="A811" s="39"/>
      <c r="B811" s="39"/>
      <c r="C811" s="3" t="s">
        <v>410</v>
      </c>
      <c r="D811" s="3">
        <v>1168.0</v>
      </c>
      <c r="E811" s="24">
        <v>52.0</v>
      </c>
      <c r="F811" s="25">
        <v>54.0</v>
      </c>
      <c r="G811" s="24">
        <v>573.0</v>
      </c>
      <c r="H811" s="25">
        <v>233.0</v>
      </c>
      <c r="I811" s="26">
        <f t="shared" si="2"/>
        <v>0.4905660377</v>
      </c>
      <c r="J811" s="27">
        <f t="shared" si="3"/>
        <v>0.7109181141</v>
      </c>
      <c r="K811" s="28">
        <f t="shared" si="4"/>
        <v>0.6853070175</v>
      </c>
      <c r="L811" s="29">
        <f t="shared" si="5"/>
        <v>0.3125</v>
      </c>
      <c r="M811" s="10">
        <f t="shared" si="6"/>
        <v>7.603773585</v>
      </c>
      <c r="N811" s="30">
        <f t="shared" si="7"/>
        <v>0.6830089409</v>
      </c>
      <c r="O811" s="31">
        <f t="shared" si="8"/>
        <v>0.002298076658</v>
      </c>
      <c r="P811" s="32">
        <f t="shared" si="9"/>
        <v>0.7135449973</v>
      </c>
      <c r="Q811" s="33">
        <f t="shared" si="10"/>
        <v>-0.002626883123</v>
      </c>
      <c r="R811" s="1"/>
      <c r="S811" s="16">
        <v>0.7135449959227955</v>
      </c>
      <c r="T811" s="16">
        <v>0.7109181141439206</v>
      </c>
      <c r="U811" s="16">
        <v>0.01992517926279569</v>
      </c>
      <c r="V811" s="16">
        <v>0.04212623337853738</v>
      </c>
      <c r="W811" s="1"/>
      <c r="X811" s="1"/>
      <c r="Y811" s="19"/>
      <c r="Z811" s="19"/>
      <c r="AA811" s="19"/>
      <c r="AB811" s="1"/>
      <c r="AC811" s="21" t="s">
        <v>669</v>
      </c>
      <c r="AD811" s="21">
        <v>659.0</v>
      </c>
      <c r="AE811" s="21">
        <v>48.0</v>
      </c>
      <c r="AF811" s="26">
        <v>0.969230769230769</v>
      </c>
      <c r="AG811" s="27">
        <v>0.975206611570248</v>
      </c>
      <c r="AH811" s="36">
        <v>0.973118279569892</v>
      </c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21" t="s">
        <v>669</v>
      </c>
      <c r="BF811" s="21">
        <v>659.0</v>
      </c>
      <c r="BG811" s="21">
        <v>48.0</v>
      </c>
      <c r="BH811" s="26">
        <v>0.969230769230769</v>
      </c>
      <c r="BI811" s="27">
        <v>0.975206611570248</v>
      </c>
      <c r="BJ811" s="30">
        <f t="shared" si="11"/>
        <v>0.9742468438</v>
      </c>
      <c r="BK811" s="36">
        <v>0.973118279569892</v>
      </c>
      <c r="BL811" s="31">
        <f t="shared" si="12"/>
        <v>-0.001128564228</v>
      </c>
      <c r="BM811" s="1"/>
      <c r="BN811" s="31">
        <v>0.0199251792627957</v>
      </c>
      <c r="BO811" s="1"/>
      <c r="BP811" s="1"/>
      <c r="BQ811" s="1">
        <f t="shared" si="15"/>
        <v>810</v>
      </c>
      <c r="BR811" s="1">
        <f t="shared" si="13"/>
        <v>0.9987669544</v>
      </c>
      <c r="BS811" s="1">
        <v>0.9152542372881356</v>
      </c>
      <c r="BT811" s="1">
        <v>0.9773371104815864</v>
      </c>
      <c r="BU811" s="1">
        <v>0.9725490196078431</v>
      </c>
      <c r="BV811" s="1"/>
      <c r="BW811" s="1"/>
    </row>
    <row r="812" ht="12.0" customHeight="1">
      <c r="A812" s="39"/>
      <c r="B812" s="39"/>
      <c r="C812" s="3" t="s">
        <v>290</v>
      </c>
      <c r="D812" s="3">
        <v>1169.0</v>
      </c>
      <c r="E812" s="24">
        <v>26.0</v>
      </c>
      <c r="F812" s="25">
        <v>36.0</v>
      </c>
      <c r="G812" s="24">
        <v>390.0</v>
      </c>
      <c r="H812" s="25">
        <v>242.0</v>
      </c>
      <c r="I812" s="26">
        <f t="shared" si="2"/>
        <v>0.4193548387</v>
      </c>
      <c r="J812" s="27">
        <f t="shared" si="3"/>
        <v>0.6170886076</v>
      </c>
      <c r="K812" s="28">
        <f t="shared" si="4"/>
        <v>0.5994236311</v>
      </c>
      <c r="L812" s="29">
        <f t="shared" si="5"/>
        <v>0.386167147</v>
      </c>
      <c r="M812" s="10">
        <f t="shared" si="6"/>
        <v>10.19354839</v>
      </c>
      <c r="N812" s="30">
        <f t="shared" si="7"/>
        <v>0.5941703849</v>
      </c>
      <c r="O812" s="31">
        <f t="shared" si="8"/>
        <v>0.005253246252</v>
      </c>
      <c r="P812" s="32">
        <f t="shared" si="9"/>
        <v>0.6230001305</v>
      </c>
      <c r="Q812" s="33">
        <f t="shared" si="10"/>
        <v>-0.005911522935</v>
      </c>
      <c r="R812" s="1"/>
      <c r="S812" s="16">
        <v>0.6230001295637618</v>
      </c>
      <c r="T812" s="16">
        <v>0.6170886075949367</v>
      </c>
      <c r="U812" s="16">
        <v>0.031051960704978288</v>
      </c>
      <c r="V812" s="16">
        <v>0.050432929885143696</v>
      </c>
      <c r="W812" s="1"/>
      <c r="X812" s="1"/>
      <c r="Y812" s="19"/>
      <c r="Z812" s="19"/>
      <c r="AA812" s="19"/>
      <c r="AB812" s="1"/>
      <c r="AC812" s="21" t="s">
        <v>249</v>
      </c>
      <c r="AD812" s="21">
        <v>134.0</v>
      </c>
      <c r="AE812" s="21">
        <v>48.0</v>
      </c>
      <c r="AF812" s="26">
        <v>0.970149253731343</v>
      </c>
      <c r="AG812" s="27">
        <v>0.96415770609319</v>
      </c>
      <c r="AH812" s="36">
        <v>0.965317919075144</v>
      </c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21" t="s">
        <v>249</v>
      </c>
      <c r="BF812" s="21">
        <v>134.0</v>
      </c>
      <c r="BG812" s="21">
        <v>48.0</v>
      </c>
      <c r="BH812" s="26">
        <v>0.970149253731343</v>
      </c>
      <c r="BI812" s="27">
        <v>0.96415770609319</v>
      </c>
      <c r="BJ812" s="30">
        <f t="shared" si="11"/>
        <v>0.9658042422</v>
      </c>
      <c r="BK812" s="36">
        <v>0.965317919075144</v>
      </c>
      <c r="BL812" s="31">
        <f t="shared" si="12"/>
        <v>-0.0004863231698</v>
      </c>
      <c r="BM812" s="1"/>
      <c r="BN812" s="31">
        <v>0.0310519607049781</v>
      </c>
      <c r="BO812" s="1"/>
      <c r="BP812" s="1"/>
      <c r="BQ812" s="1">
        <f t="shared" si="15"/>
        <v>811</v>
      </c>
      <c r="BR812" s="1">
        <f t="shared" si="13"/>
        <v>1</v>
      </c>
      <c r="BS812" s="1">
        <v>0.9692307692307692</v>
      </c>
      <c r="BT812" s="1">
        <v>0.9752066115702479</v>
      </c>
      <c r="BU812" s="1">
        <v>0.9731182795698925</v>
      </c>
      <c r="BV812" s="1"/>
      <c r="BW812" s="1"/>
    </row>
    <row r="813" ht="12.0" customHeight="1">
      <c r="A813" s="39"/>
      <c r="B813" s="39"/>
      <c r="C813" s="3"/>
      <c r="D813" s="3"/>
      <c r="E813" s="42"/>
      <c r="F813" s="42"/>
      <c r="G813" s="42"/>
      <c r="H813" s="42"/>
      <c r="I813" s="26"/>
      <c r="J813" s="27"/>
      <c r="K813" s="28"/>
      <c r="L813" s="29"/>
      <c r="M813" s="10"/>
      <c r="N813" s="30"/>
      <c r="O813" s="31"/>
      <c r="P813" s="32"/>
      <c r="Q813" s="33"/>
      <c r="R813" s="1"/>
      <c r="S813" s="16"/>
      <c r="T813" s="16"/>
      <c r="W813" s="1"/>
      <c r="X813" s="1"/>
      <c r="Y813" s="19"/>
      <c r="Z813" s="19"/>
      <c r="AA813" s="19"/>
      <c r="AB813" s="1"/>
      <c r="AC813" s="21"/>
      <c r="AD813" s="21"/>
      <c r="AE813" s="21"/>
      <c r="AF813" s="26"/>
      <c r="AG813" s="27"/>
      <c r="AH813" s="36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21"/>
      <c r="BF813" s="21"/>
      <c r="BG813" s="21"/>
      <c r="BH813" s="26"/>
      <c r="BI813" s="27"/>
      <c r="BJ813" s="30"/>
      <c r="BK813" s="36"/>
      <c r="BL813" s="31"/>
      <c r="BM813" s="1"/>
      <c r="BN813" s="31"/>
      <c r="BO813" s="1"/>
      <c r="BP813" s="1"/>
      <c r="BQ813" s="1"/>
      <c r="BR813" s="1"/>
      <c r="BS813" s="1"/>
      <c r="BT813" s="1"/>
      <c r="BU813" s="1"/>
      <c r="BV813" s="1"/>
      <c r="BW813" s="1"/>
    </row>
    <row r="814" ht="12.0" customHeight="1">
      <c r="A814" s="39"/>
      <c r="B814" s="39"/>
      <c r="C814" s="3"/>
      <c r="D814" s="3"/>
      <c r="E814" s="42"/>
      <c r="F814" s="42"/>
      <c r="G814" s="42"/>
      <c r="H814" s="42"/>
      <c r="I814" s="26"/>
      <c r="J814" s="27"/>
      <c r="K814" s="28"/>
      <c r="L814" s="29"/>
      <c r="M814" s="10"/>
      <c r="N814" s="30"/>
      <c r="O814" s="31"/>
      <c r="P814" s="32"/>
      <c r="Q814" s="33"/>
      <c r="R814" s="1"/>
      <c r="S814" s="16"/>
      <c r="T814" s="16"/>
      <c r="U814" s="16"/>
      <c r="V814" s="16"/>
      <c r="W814" s="1"/>
      <c r="X814" s="1"/>
      <c r="Y814" s="19"/>
      <c r="Z814" s="19"/>
      <c r="AA814" s="19"/>
      <c r="AB814" s="1"/>
      <c r="AC814" s="21"/>
      <c r="AD814" s="21"/>
      <c r="AE814" s="21"/>
      <c r="AF814" s="6"/>
      <c r="AG814" s="7"/>
      <c r="AH814" s="22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21"/>
      <c r="BF814" s="21"/>
      <c r="BG814" s="21"/>
      <c r="BH814" s="6"/>
      <c r="BI814" s="7"/>
      <c r="BJ814" s="30"/>
      <c r="BK814" s="22"/>
      <c r="BL814" s="31"/>
      <c r="BM814" s="1"/>
      <c r="BN814" s="31"/>
      <c r="BO814" s="1"/>
      <c r="BP814" s="1"/>
      <c r="BQ814" s="1"/>
      <c r="BR814" s="1"/>
      <c r="BS814" s="1"/>
      <c r="BT814" s="1"/>
      <c r="BU814" s="1"/>
      <c r="BV814" s="1"/>
      <c r="BW814" s="1"/>
    </row>
    <row r="815" ht="12.0" customHeight="1">
      <c r="A815" s="39"/>
      <c r="B815" s="39"/>
      <c r="C815" s="3"/>
      <c r="D815" s="3"/>
      <c r="E815" s="42"/>
      <c r="F815" s="42"/>
      <c r="G815" s="42"/>
      <c r="H815" s="42"/>
      <c r="I815" s="26"/>
      <c r="J815" s="27"/>
      <c r="K815" s="28"/>
      <c r="L815" s="29"/>
      <c r="M815" s="10"/>
      <c r="N815" s="30"/>
      <c r="O815" s="31"/>
      <c r="P815" s="32"/>
      <c r="Q815" s="33"/>
      <c r="R815" s="1"/>
      <c r="S815" s="16"/>
      <c r="T815" s="16"/>
      <c r="U815" s="16"/>
      <c r="V815" s="16"/>
      <c r="W815" s="1"/>
      <c r="X815" s="1"/>
      <c r="Y815" s="19"/>
      <c r="Z815" s="19"/>
      <c r="AA815" s="19"/>
      <c r="AB815" s="1"/>
      <c r="AC815" s="21"/>
      <c r="AD815" s="21"/>
      <c r="AE815" s="21"/>
      <c r="AF815" s="6"/>
      <c r="AG815" s="7"/>
      <c r="AH815" s="22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21"/>
      <c r="BF815" s="21"/>
      <c r="BG815" s="21"/>
      <c r="BH815" s="6"/>
      <c r="BI815" s="7"/>
      <c r="BJ815" s="30"/>
      <c r="BK815" s="22"/>
      <c r="BL815" s="31"/>
      <c r="BM815" s="1"/>
      <c r="BN815" s="31"/>
      <c r="BO815" s="1"/>
      <c r="BP815" s="1"/>
      <c r="BQ815" s="1"/>
      <c r="BR815" s="1"/>
      <c r="BS815" s="1"/>
      <c r="BT815" s="1"/>
      <c r="BU815" s="1"/>
      <c r="BV815" s="1"/>
      <c r="BW815" s="1"/>
    </row>
    <row r="816" ht="12.0" customHeight="1">
      <c r="A816" s="39"/>
      <c r="B816" s="39"/>
      <c r="C816" s="3"/>
      <c r="D816" s="3"/>
      <c r="E816" s="42"/>
      <c r="F816" s="42"/>
      <c r="G816" s="42"/>
      <c r="H816" s="42"/>
      <c r="I816" s="26"/>
      <c r="J816" s="27"/>
      <c r="K816" s="28"/>
      <c r="L816" s="29"/>
      <c r="M816" s="10"/>
      <c r="N816" s="30"/>
      <c r="O816" s="31"/>
      <c r="P816" s="32"/>
      <c r="Q816" s="33"/>
      <c r="R816" s="1"/>
      <c r="S816" s="16"/>
      <c r="T816" s="16"/>
      <c r="U816" s="16"/>
      <c r="V816" s="16"/>
      <c r="W816" s="1"/>
      <c r="X816" s="1"/>
      <c r="Y816" s="19"/>
      <c r="Z816" s="19"/>
      <c r="AA816" s="19"/>
      <c r="AB816" s="1"/>
      <c r="AC816" s="21"/>
      <c r="AD816" s="21"/>
      <c r="AE816" s="21"/>
      <c r="AF816" s="6"/>
      <c r="AG816" s="7"/>
      <c r="AH816" s="22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21"/>
      <c r="BF816" s="21"/>
      <c r="BG816" s="21"/>
      <c r="BH816" s="6"/>
      <c r="BI816" s="7"/>
      <c r="BJ816" s="30"/>
      <c r="BK816" s="22"/>
      <c r="BL816" s="31"/>
      <c r="BM816" s="1"/>
      <c r="BN816" s="31"/>
      <c r="BO816" s="1"/>
      <c r="BP816" s="1"/>
      <c r="BQ816" s="1"/>
      <c r="BR816" s="1"/>
      <c r="BS816" s="1"/>
      <c r="BT816" s="1"/>
      <c r="BU816" s="1"/>
      <c r="BV816" s="1"/>
      <c r="BW816" s="1"/>
    </row>
    <row r="817" ht="12.0" customHeight="1">
      <c r="A817" s="39"/>
      <c r="B817" s="39"/>
      <c r="C817" s="3"/>
      <c r="D817" s="3"/>
      <c r="E817" s="42"/>
      <c r="F817" s="42"/>
      <c r="G817" s="42"/>
      <c r="H817" s="42"/>
      <c r="I817" s="26"/>
      <c r="J817" s="27"/>
      <c r="K817" s="28"/>
      <c r="L817" s="29"/>
      <c r="M817" s="10"/>
      <c r="N817" s="30"/>
      <c r="O817" s="31"/>
      <c r="P817" s="32"/>
      <c r="Q817" s="33"/>
      <c r="R817" s="1"/>
      <c r="S817" s="16"/>
      <c r="T817" s="16"/>
      <c r="U817" s="16"/>
      <c r="V817" s="16"/>
      <c r="W817" s="1"/>
      <c r="X817" s="1"/>
      <c r="Y817" s="19"/>
      <c r="Z817" s="19"/>
      <c r="AA817" s="19"/>
      <c r="AB817" s="1"/>
      <c r="AC817" s="21"/>
      <c r="AD817" s="21"/>
      <c r="AE817" s="21"/>
      <c r="AF817" s="6"/>
      <c r="AG817" s="7"/>
      <c r="AH817" s="22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21"/>
      <c r="BF817" s="21"/>
      <c r="BG817" s="21"/>
      <c r="BH817" s="6"/>
      <c r="BI817" s="7"/>
      <c r="BJ817" s="30"/>
      <c r="BK817" s="22"/>
      <c r="BL817" s="31"/>
      <c r="BM817" s="1"/>
      <c r="BN817" s="31"/>
      <c r="BO817" s="1"/>
      <c r="BP817" s="1"/>
      <c r="BQ817" s="1"/>
      <c r="BR817" s="1"/>
      <c r="BS817" s="1"/>
      <c r="BT817" s="1"/>
      <c r="BU817" s="1"/>
      <c r="BV817" s="1"/>
      <c r="BW817" s="1"/>
    </row>
    <row r="818" ht="12.0" customHeight="1">
      <c r="A818" s="39"/>
      <c r="B818" s="39"/>
      <c r="C818" s="3"/>
      <c r="D818" s="3"/>
      <c r="E818" s="42"/>
      <c r="F818" s="42"/>
      <c r="G818" s="42"/>
      <c r="H818" s="42"/>
      <c r="I818" s="26"/>
      <c r="J818" s="27"/>
      <c r="K818" s="28"/>
      <c r="L818" s="29"/>
      <c r="M818" s="10"/>
      <c r="N818" s="30"/>
      <c r="O818" s="31"/>
      <c r="P818" s="32"/>
      <c r="Q818" s="33"/>
      <c r="R818" s="1"/>
      <c r="S818" s="16"/>
      <c r="T818" s="16"/>
      <c r="U818" s="16"/>
      <c r="V818" s="16"/>
      <c r="W818" s="1"/>
      <c r="X818" s="1"/>
      <c r="Y818" s="19"/>
      <c r="Z818" s="19"/>
      <c r="AA818" s="19"/>
      <c r="AB818" s="1"/>
      <c r="AC818" s="21"/>
      <c r="AD818" s="21"/>
      <c r="AE818" s="21"/>
      <c r="AF818" s="6"/>
      <c r="AG818" s="7"/>
      <c r="AH818" s="22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21"/>
      <c r="BF818" s="21"/>
      <c r="BG818" s="21"/>
      <c r="BH818" s="6"/>
      <c r="BI818" s="7"/>
      <c r="BJ818" s="30"/>
      <c r="BK818" s="22"/>
      <c r="BL818" s="31"/>
      <c r="BM818" s="1"/>
      <c r="BN818" s="31"/>
      <c r="BO818" s="1"/>
      <c r="BP818" s="1"/>
      <c r="BQ818" s="1"/>
      <c r="BR818" s="1"/>
      <c r="BS818" s="1"/>
      <c r="BT818" s="1"/>
      <c r="BU818" s="1"/>
      <c r="BV818" s="1"/>
      <c r="BW818" s="1"/>
    </row>
    <row r="819" ht="12.0" customHeight="1">
      <c r="A819" s="39"/>
      <c r="B819" s="39"/>
      <c r="C819" s="3"/>
      <c r="D819" s="3"/>
      <c r="E819" s="42"/>
      <c r="F819" s="42"/>
      <c r="G819" s="42"/>
      <c r="H819" s="42"/>
      <c r="I819" s="26"/>
      <c r="J819" s="27"/>
      <c r="K819" s="28"/>
      <c r="L819" s="29"/>
      <c r="M819" s="10"/>
      <c r="N819" s="30"/>
      <c r="O819" s="31"/>
      <c r="P819" s="32"/>
      <c r="Q819" s="33"/>
      <c r="R819" s="1"/>
      <c r="S819" s="16"/>
      <c r="T819" s="16"/>
      <c r="U819" s="16"/>
      <c r="V819" s="16"/>
      <c r="W819" s="1"/>
      <c r="X819" s="1"/>
      <c r="Y819" s="19"/>
      <c r="Z819" s="19"/>
      <c r="AA819" s="19"/>
      <c r="AB819" s="1"/>
      <c r="AC819" s="21"/>
      <c r="AD819" s="21"/>
      <c r="AE819" s="21"/>
      <c r="AF819" s="6"/>
      <c r="AG819" s="7"/>
      <c r="AH819" s="22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21"/>
      <c r="BF819" s="21"/>
      <c r="BG819" s="21"/>
      <c r="BH819" s="6"/>
      <c r="BI819" s="7"/>
      <c r="BJ819" s="30"/>
      <c r="BK819" s="22"/>
      <c r="BL819" s="31"/>
      <c r="BM819" s="1"/>
      <c r="BN819" s="31"/>
      <c r="BO819" s="1"/>
      <c r="BP819" s="1"/>
      <c r="BQ819" s="1"/>
      <c r="BR819" s="1"/>
      <c r="BS819" s="1"/>
      <c r="BT819" s="1"/>
      <c r="BU819" s="1"/>
      <c r="BV819" s="1"/>
      <c r="BW819" s="1"/>
    </row>
    <row r="820" ht="12.0" customHeight="1">
      <c r="A820" s="39"/>
      <c r="B820" s="39"/>
      <c r="C820" s="3"/>
      <c r="D820" s="3"/>
      <c r="E820" s="42"/>
      <c r="F820" s="42"/>
      <c r="G820" s="42"/>
      <c r="H820" s="42"/>
      <c r="I820" s="26"/>
      <c r="J820" s="27"/>
      <c r="K820" s="28"/>
      <c r="L820" s="29"/>
      <c r="M820" s="10"/>
      <c r="N820" s="30"/>
      <c r="O820" s="31"/>
      <c r="P820" s="32"/>
      <c r="Q820" s="33"/>
      <c r="R820" s="1"/>
      <c r="S820" s="16"/>
      <c r="T820" s="16"/>
      <c r="U820" s="16"/>
      <c r="V820" s="16"/>
      <c r="W820" s="1"/>
      <c r="X820" s="1"/>
      <c r="Y820" s="19"/>
      <c r="Z820" s="19"/>
      <c r="AA820" s="19"/>
      <c r="AB820" s="1"/>
      <c r="AC820" s="21"/>
      <c r="AD820" s="21"/>
      <c r="AE820" s="21"/>
      <c r="AF820" s="6"/>
      <c r="AG820" s="7"/>
      <c r="AH820" s="22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21"/>
      <c r="BF820" s="21"/>
      <c r="BG820" s="21"/>
      <c r="BH820" s="6"/>
      <c r="BI820" s="7"/>
      <c r="BJ820" s="30"/>
      <c r="BK820" s="22"/>
      <c r="BL820" s="31"/>
      <c r="BM820" s="1"/>
      <c r="BN820" s="31"/>
      <c r="BO820" s="1"/>
      <c r="BP820" s="1"/>
      <c r="BQ820" s="1"/>
      <c r="BR820" s="1"/>
      <c r="BS820" s="1"/>
      <c r="BT820" s="1"/>
      <c r="BU820" s="1"/>
      <c r="BV820" s="1"/>
      <c r="BW820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 t="s">
        <v>1</v>
      </c>
      <c r="B1" s="44" t="s">
        <v>3</v>
      </c>
      <c r="C1" s="45" t="s">
        <v>4</v>
      </c>
      <c r="D1" s="44" t="s">
        <v>848</v>
      </c>
      <c r="E1" s="45" t="s">
        <v>849</v>
      </c>
      <c r="F1" s="44" t="s">
        <v>850</v>
      </c>
      <c r="G1" s="45" t="s">
        <v>851</v>
      </c>
    </row>
    <row r="2">
      <c r="A2" s="43" t="s">
        <v>29</v>
      </c>
      <c r="B2" s="44">
        <v>61.0</v>
      </c>
      <c r="C2" s="45">
        <v>31.0</v>
      </c>
      <c r="D2" s="44">
        <v>244.0</v>
      </c>
      <c r="E2" s="45">
        <v>35.0</v>
      </c>
      <c r="F2" s="44">
        <v>21.0</v>
      </c>
      <c r="G2" s="45">
        <v>7.0</v>
      </c>
    </row>
    <row r="3">
      <c r="A3" s="43" t="s">
        <v>33</v>
      </c>
      <c r="B3" s="44">
        <v>59.0</v>
      </c>
      <c r="C3" s="45">
        <v>22.0</v>
      </c>
      <c r="D3" s="44">
        <v>321.0</v>
      </c>
      <c r="E3" s="45">
        <v>62.0</v>
      </c>
      <c r="F3" s="44">
        <v>20.0</v>
      </c>
      <c r="G3" s="45">
        <v>5.0</v>
      </c>
    </row>
    <row r="4">
      <c r="A4" s="43" t="s">
        <v>37</v>
      </c>
      <c r="B4" s="44">
        <v>126.0</v>
      </c>
      <c r="C4" s="45">
        <v>29.0</v>
      </c>
      <c r="D4" s="44">
        <v>434.0</v>
      </c>
      <c r="E4" s="45">
        <v>84.0</v>
      </c>
      <c r="F4" s="44">
        <v>30.0</v>
      </c>
      <c r="G4" s="45">
        <v>14.0</v>
      </c>
    </row>
    <row r="5">
      <c r="A5" s="43" t="s">
        <v>42</v>
      </c>
      <c r="B5" s="44">
        <v>314.0</v>
      </c>
      <c r="C5" s="45">
        <v>54.0</v>
      </c>
      <c r="D5" s="44">
        <v>1345.0</v>
      </c>
      <c r="E5" s="45">
        <v>132.0</v>
      </c>
      <c r="F5" s="44">
        <v>167.0</v>
      </c>
      <c r="G5" s="45">
        <v>11.0</v>
      </c>
    </row>
    <row r="6">
      <c r="A6" s="43" t="s">
        <v>44</v>
      </c>
      <c r="B6" s="44">
        <v>59.0</v>
      </c>
      <c r="C6" s="45">
        <v>74.0</v>
      </c>
      <c r="D6" s="44">
        <v>597.0</v>
      </c>
      <c r="E6" s="45">
        <v>412.0</v>
      </c>
      <c r="F6" s="44">
        <v>118.0</v>
      </c>
      <c r="G6" s="45">
        <v>39.0</v>
      </c>
    </row>
    <row r="7">
      <c r="A7" s="43" t="s">
        <v>47</v>
      </c>
      <c r="B7" s="44">
        <v>120.0</v>
      </c>
      <c r="C7" s="45">
        <v>69.0</v>
      </c>
      <c r="D7" s="44">
        <v>794.0</v>
      </c>
      <c r="E7" s="45">
        <v>359.0</v>
      </c>
      <c r="F7" s="44">
        <v>257.0</v>
      </c>
      <c r="G7" s="45">
        <v>115.0</v>
      </c>
    </row>
    <row r="8">
      <c r="A8" s="43" t="s">
        <v>49</v>
      </c>
      <c r="B8" s="44">
        <v>38.0</v>
      </c>
      <c r="C8" s="45">
        <v>84.0</v>
      </c>
      <c r="D8" s="44">
        <v>573.0</v>
      </c>
      <c r="E8" s="45">
        <v>540.0</v>
      </c>
      <c r="F8" s="44">
        <v>96.0</v>
      </c>
      <c r="G8" s="45">
        <v>59.0</v>
      </c>
    </row>
    <row r="9">
      <c r="A9" s="43" t="s">
        <v>51</v>
      </c>
      <c r="B9" s="44">
        <v>9.0</v>
      </c>
      <c r="C9" s="45">
        <v>16.0</v>
      </c>
      <c r="D9" s="44">
        <v>127.0</v>
      </c>
      <c r="E9" s="45">
        <v>168.0</v>
      </c>
      <c r="F9" s="44">
        <v>19.0</v>
      </c>
      <c r="G9" s="45">
        <v>5.0</v>
      </c>
    </row>
    <row r="10">
      <c r="A10" s="43" t="s">
        <v>53</v>
      </c>
      <c r="B10" s="44">
        <v>121.0</v>
      </c>
      <c r="C10" s="45">
        <v>66.0</v>
      </c>
      <c r="D10" s="44">
        <v>800.0</v>
      </c>
      <c r="E10" s="45">
        <v>311.0</v>
      </c>
      <c r="F10" s="44">
        <v>88.0</v>
      </c>
      <c r="G10" s="45">
        <v>44.0</v>
      </c>
    </row>
    <row r="11">
      <c r="A11" s="43" t="s">
        <v>852</v>
      </c>
      <c r="B11" s="44">
        <v>0.0</v>
      </c>
      <c r="C11" s="45">
        <v>0.0</v>
      </c>
      <c r="D11" s="44">
        <v>0.0</v>
      </c>
      <c r="E11" s="45">
        <v>0.0</v>
      </c>
      <c r="F11" s="44">
        <v>0.0</v>
      </c>
      <c r="G11" s="45">
        <v>0.0</v>
      </c>
    </row>
    <row r="12">
      <c r="A12" s="43" t="s">
        <v>55</v>
      </c>
      <c r="B12" s="44">
        <v>95.0</v>
      </c>
      <c r="C12" s="45">
        <v>36.0</v>
      </c>
      <c r="D12" s="44">
        <v>444.0</v>
      </c>
      <c r="E12" s="45">
        <v>101.0</v>
      </c>
      <c r="F12" s="44">
        <v>31.0</v>
      </c>
      <c r="G12" s="45">
        <v>7.0</v>
      </c>
    </row>
    <row r="13">
      <c r="A13" s="43" t="s">
        <v>57</v>
      </c>
      <c r="B13" s="44">
        <v>134.0</v>
      </c>
      <c r="C13" s="45">
        <v>47.0</v>
      </c>
      <c r="D13" s="44">
        <v>741.0</v>
      </c>
      <c r="E13" s="45">
        <v>144.0</v>
      </c>
      <c r="F13" s="44">
        <v>59.0</v>
      </c>
      <c r="G13" s="45">
        <v>13.0</v>
      </c>
    </row>
    <row r="14">
      <c r="A14" s="43" t="s">
        <v>59</v>
      </c>
      <c r="B14" s="44">
        <v>85.0</v>
      </c>
      <c r="C14" s="45">
        <v>26.0</v>
      </c>
      <c r="D14" s="44">
        <v>267.0</v>
      </c>
      <c r="E14" s="45">
        <v>49.0</v>
      </c>
      <c r="F14" s="44">
        <v>19.0</v>
      </c>
      <c r="G14" s="45">
        <v>3.0</v>
      </c>
    </row>
    <row r="15">
      <c r="A15" s="43" t="s">
        <v>61</v>
      </c>
      <c r="B15" s="44">
        <v>17.0</v>
      </c>
      <c r="C15" s="45">
        <v>12.0</v>
      </c>
      <c r="D15" s="44">
        <v>175.0</v>
      </c>
      <c r="E15" s="45">
        <v>92.0</v>
      </c>
      <c r="F15" s="44">
        <v>16.0</v>
      </c>
      <c r="G15" s="45">
        <v>5.0</v>
      </c>
    </row>
    <row r="16">
      <c r="A16" s="43" t="s">
        <v>853</v>
      </c>
      <c r="B16" s="44">
        <v>0.0</v>
      </c>
      <c r="C16" s="45">
        <v>0.0</v>
      </c>
      <c r="D16" s="44">
        <v>2.0</v>
      </c>
      <c r="E16" s="45">
        <v>0.0</v>
      </c>
      <c r="F16" s="44">
        <v>0.0</v>
      </c>
      <c r="G16" s="45">
        <v>0.0</v>
      </c>
    </row>
    <row r="17">
      <c r="A17" s="43" t="s">
        <v>63</v>
      </c>
      <c r="B17" s="44">
        <v>103.0</v>
      </c>
      <c r="C17" s="45">
        <v>126.0</v>
      </c>
      <c r="D17" s="44">
        <v>1086.0</v>
      </c>
      <c r="E17" s="45">
        <v>648.0</v>
      </c>
      <c r="F17" s="44">
        <v>112.0</v>
      </c>
      <c r="G17" s="45">
        <v>35.0</v>
      </c>
    </row>
    <row r="18">
      <c r="A18" s="43" t="s">
        <v>65</v>
      </c>
      <c r="B18" s="44">
        <v>72.0</v>
      </c>
      <c r="C18" s="45">
        <v>80.0</v>
      </c>
      <c r="D18" s="44">
        <v>647.0</v>
      </c>
      <c r="E18" s="45">
        <v>398.0</v>
      </c>
      <c r="F18" s="44">
        <v>41.0</v>
      </c>
      <c r="G18" s="45">
        <v>10.0</v>
      </c>
    </row>
    <row r="19">
      <c r="A19" s="43" t="s">
        <v>67</v>
      </c>
      <c r="B19" s="44">
        <v>152.0</v>
      </c>
      <c r="C19" s="45">
        <v>105.0</v>
      </c>
      <c r="D19" s="44">
        <v>1035.0</v>
      </c>
      <c r="E19" s="45">
        <v>368.0</v>
      </c>
      <c r="F19" s="44">
        <v>55.0</v>
      </c>
      <c r="G19" s="45">
        <v>13.0</v>
      </c>
    </row>
    <row r="20">
      <c r="A20" s="43" t="s">
        <v>854</v>
      </c>
      <c r="B20" s="44">
        <v>0.0</v>
      </c>
      <c r="C20" s="45">
        <v>0.0</v>
      </c>
      <c r="D20" s="44">
        <v>0.0</v>
      </c>
      <c r="E20" s="45">
        <v>0.0</v>
      </c>
      <c r="F20" s="44">
        <v>1.0</v>
      </c>
      <c r="G20" s="45">
        <v>0.0</v>
      </c>
    </row>
    <row r="21">
      <c r="A21" s="43" t="s">
        <v>69</v>
      </c>
      <c r="B21" s="44">
        <v>145.0</v>
      </c>
      <c r="C21" s="45">
        <v>125.0</v>
      </c>
      <c r="D21" s="44">
        <v>1230.0</v>
      </c>
      <c r="E21" s="45">
        <v>584.0</v>
      </c>
      <c r="F21" s="44">
        <v>55.0</v>
      </c>
      <c r="G21" s="45">
        <v>17.0</v>
      </c>
    </row>
    <row r="22">
      <c r="A22" s="43" t="s">
        <v>71</v>
      </c>
      <c r="B22" s="44">
        <v>18.0</v>
      </c>
      <c r="C22" s="45">
        <v>11.0</v>
      </c>
      <c r="D22" s="44">
        <v>121.0</v>
      </c>
      <c r="E22" s="45">
        <v>59.0</v>
      </c>
      <c r="F22" s="44">
        <v>20.0</v>
      </c>
      <c r="G22" s="45">
        <v>0.0</v>
      </c>
    </row>
    <row r="23">
      <c r="A23" s="43" t="s">
        <v>73</v>
      </c>
      <c r="B23" s="44">
        <v>17.0</v>
      </c>
      <c r="C23" s="45">
        <v>14.0</v>
      </c>
      <c r="D23" s="44">
        <v>123.0</v>
      </c>
      <c r="E23" s="45">
        <v>32.0</v>
      </c>
      <c r="F23" s="44">
        <v>6.0</v>
      </c>
      <c r="G23" s="45">
        <v>3.0</v>
      </c>
    </row>
    <row r="24">
      <c r="A24" s="43" t="s">
        <v>75</v>
      </c>
      <c r="B24" s="44">
        <v>42.0</v>
      </c>
      <c r="C24" s="45">
        <v>58.0</v>
      </c>
      <c r="D24" s="44">
        <v>663.0</v>
      </c>
      <c r="E24" s="45">
        <v>361.0</v>
      </c>
      <c r="F24" s="44">
        <v>58.0</v>
      </c>
      <c r="G24" s="45">
        <v>16.0</v>
      </c>
    </row>
    <row r="25">
      <c r="A25" s="43" t="s">
        <v>77</v>
      </c>
      <c r="B25" s="44">
        <v>13.0</v>
      </c>
      <c r="C25" s="45">
        <v>26.0</v>
      </c>
      <c r="D25" s="44">
        <v>115.0</v>
      </c>
      <c r="E25" s="45">
        <v>44.0</v>
      </c>
      <c r="F25" s="44">
        <v>14.0</v>
      </c>
      <c r="G25" s="45">
        <v>3.0</v>
      </c>
    </row>
    <row r="26">
      <c r="A26" s="43" t="s">
        <v>855</v>
      </c>
      <c r="B26" s="44">
        <v>0.0</v>
      </c>
      <c r="C26" s="45">
        <v>0.0</v>
      </c>
      <c r="D26" s="44">
        <v>0.0</v>
      </c>
      <c r="E26" s="45">
        <v>0.0</v>
      </c>
      <c r="F26" s="44">
        <v>0.0</v>
      </c>
      <c r="G26" s="45">
        <v>0.0</v>
      </c>
    </row>
    <row r="27">
      <c r="A27" s="43" t="s">
        <v>79</v>
      </c>
      <c r="B27" s="44">
        <v>133.0</v>
      </c>
      <c r="C27" s="45">
        <v>89.0</v>
      </c>
      <c r="D27" s="44">
        <v>1345.0</v>
      </c>
      <c r="E27" s="45">
        <v>511.0</v>
      </c>
      <c r="F27" s="44">
        <v>118.0</v>
      </c>
      <c r="G27" s="45">
        <v>25.0</v>
      </c>
    </row>
    <row r="28">
      <c r="A28" s="43" t="s">
        <v>81</v>
      </c>
      <c r="B28" s="44">
        <v>61.0</v>
      </c>
      <c r="C28" s="45">
        <v>92.0</v>
      </c>
      <c r="D28" s="44">
        <v>623.0</v>
      </c>
      <c r="E28" s="45">
        <v>347.0</v>
      </c>
      <c r="F28" s="44">
        <v>64.0</v>
      </c>
      <c r="G28" s="45">
        <v>10.0</v>
      </c>
    </row>
    <row r="29">
      <c r="A29" s="43" t="s">
        <v>83</v>
      </c>
      <c r="B29" s="44">
        <v>29.0</v>
      </c>
      <c r="C29" s="45">
        <v>50.0</v>
      </c>
      <c r="D29" s="44">
        <v>700.0</v>
      </c>
      <c r="E29" s="45">
        <v>378.0</v>
      </c>
      <c r="F29" s="44">
        <v>110.0</v>
      </c>
      <c r="G29" s="45">
        <v>30.0</v>
      </c>
    </row>
    <row r="30">
      <c r="A30" s="43" t="s">
        <v>856</v>
      </c>
      <c r="B30" s="44">
        <v>0.0</v>
      </c>
      <c r="C30" s="45">
        <v>0.0</v>
      </c>
      <c r="D30" s="44">
        <v>0.0</v>
      </c>
      <c r="E30" s="45">
        <v>0.0</v>
      </c>
      <c r="F30" s="44">
        <v>0.0</v>
      </c>
      <c r="G30" s="45">
        <v>0.0</v>
      </c>
    </row>
    <row r="31">
      <c r="A31" s="43" t="s">
        <v>85</v>
      </c>
      <c r="B31" s="44">
        <v>84.0</v>
      </c>
      <c r="C31" s="45">
        <v>69.0</v>
      </c>
      <c r="D31" s="44">
        <v>1848.0</v>
      </c>
      <c r="E31" s="45">
        <v>570.0</v>
      </c>
      <c r="F31" s="44">
        <v>215.0</v>
      </c>
      <c r="G31" s="45">
        <v>53.0</v>
      </c>
    </row>
    <row r="32">
      <c r="A32" s="43" t="s">
        <v>87</v>
      </c>
      <c r="B32" s="44">
        <v>89.0</v>
      </c>
      <c r="C32" s="45">
        <v>98.0</v>
      </c>
      <c r="D32" s="44">
        <v>836.0</v>
      </c>
      <c r="E32" s="45">
        <v>441.0</v>
      </c>
      <c r="F32" s="44">
        <v>92.0</v>
      </c>
      <c r="G32" s="45">
        <v>15.0</v>
      </c>
    </row>
    <row r="33">
      <c r="A33" s="43" t="s">
        <v>89</v>
      </c>
      <c r="B33" s="44">
        <v>24.0</v>
      </c>
      <c r="C33" s="45">
        <v>13.0</v>
      </c>
      <c r="D33" s="44">
        <v>272.0</v>
      </c>
      <c r="E33" s="45">
        <v>92.0</v>
      </c>
      <c r="F33" s="44">
        <v>52.0</v>
      </c>
      <c r="G33" s="45">
        <v>21.0</v>
      </c>
    </row>
    <row r="34">
      <c r="A34" s="43" t="s">
        <v>91</v>
      </c>
      <c r="B34" s="44">
        <v>209.0</v>
      </c>
      <c r="C34" s="45">
        <v>95.0</v>
      </c>
      <c r="D34" s="44">
        <v>1342.0</v>
      </c>
      <c r="E34" s="45">
        <v>568.0</v>
      </c>
      <c r="F34" s="44">
        <v>155.0</v>
      </c>
      <c r="G34" s="45">
        <v>59.0</v>
      </c>
    </row>
    <row r="35">
      <c r="A35" s="43" t="s">
        <v>93</v>
      </c>
      <c r="B35" s="44">
        <v>87.0</v>
      </c>
      <c r="C35" s="45">
        <v>33.0</v>
      </c>
      <c r="D35" s="44">
        <v>563.0</v>
      </c>
      <c r="E35" s="45">
        <v>253.0</v>
      </c>
      <c r="F35" s="44">
        <v>63.0</v>
      </c>
      <c r="G35" s="45">
        <v>21.0</v>
      </c>
    </row>
    <row r="36">
      <c r="A36" s="43" t="s">
        <v>95</v>
      </c>
      <c r="B36" s="44">
        <v>103.0</v>
      </c>
      <c r="C36" s="45">
        <v>35.0</v>
      </c>
      <c r="D36" s="44">
        <v>644.0</v>
      </c>
      <c r="E36" s="45">
        <v>185.0</v>
      </c>
      <c r="F36" s="44">
        <v>44.0</v>
      </c>
      <c r="G36" s="45">
        <v>22.0</v>
      </c>
    </row>
    <row r="37">
      <c r="A37" s="43" t="s">
        <v>97</v>
      </c>
      <c r="B37" s="44">
        <v>120.0</v>
      </c>
      <c r="C37" s="45">
        <v>74.0</v>
      </c>
      <c r="D37" s="44">
        <v>751.0</v>
      </c>
      <c r="E37" s="45">
        <v>343.0</v>
      </c>
      <c r="F37" s="44">
        <v>83.0</v>
      </c>
      <c r="G37" s="45">
        <v>32.0</v>
      </c>
    </row>
    <row r="38">
      <c r="A38" s="43" t="s">
        <v>99</v>
      </c>
      <c r="B38" s="44">
        <v>42.0</v>
      </c>
      <c r="C38" s="45">
        <v>30.0</v>
      </c>
      <c r="D38" s="44">
        <v>261.0</v>
      </c>
      <c r="E38" s="45">
        <v>178.0</v>
      </c>
      <c r="F38" s="44">
        <v>33.0</v>
      </c>
      <c r="G38" s="45">
        <v>16.0</v>
      </c>
    </row>
    <row r="39">
      <c r="A39" s="43" t="s">
        <v>101</v>
      </c>
      <c r="B39" s="44">
        <v>75.0</v>
      </c>
      <c r="C39" s="45">
        <v>71.0</v>
      </c>
      <c r="D39" s="44">
        <v>405.0</v>
      </c>
      <c r="E39" s="45">
        <v>302.0</v>
      </c>
      <c r="F39" s="44">
        <v>49.0</v>
      </c>
      <c r="G39" s="45">
        <v>47.0</v>
      </c>
    </row>
    <row r="40">
      <c r="A40" s="43" t="s">
        <v>103</v>
      </c>
      <c r="B40" s="44">
        <v>19.0</v>
      </c>
      <c r="C40" s="45">
        <v>14.0</v>
      </c>
      <c r="D40" s="44">
        <v>76.0</v>
      </c>
      <c r="E40" s="45">
        <v>44.0</v>
      </c>
      <c r="F40" s="44">
        <v>3.0</v>
      </c>
      <c r="G40" s="45">
        <v>2.0</v>
      </c>
    </row>
    <row r="41">
      <c r="A41" s="43" t="s">
        <v>105</v>
      </c>
      <c r="B41" s="44">
        <v>54.0</v>
      </c>
      <c r="C41" s="45">
        <v>22.0</v>
      </c>
      <c r="D41" s="44">
        <v>287.0</v>
      </c>
      <c r="E41" s="45">
        <v>89.0</v>
      </c>
      <c r="F41" s="44">
        <v>48.0</v>
      </c>
      <c r="G41" s="45">
        <v>16.0</v>
      </c>
    </row>
    <row r="42">
      <c r="A42" s="43" t="s">
        <v>107</v>
      </c>
      <c r="B42" s="44">
        <v>99.0</v>
      </c>
      <c r="C42" s="45">
        <v>39.0</v>
      </c>
      <c r="D42" s="44">
        <v>401.0</v>
      </c>
      <c r="E42" s="45">
        <v>126.0</v>
      </c>
      <c r="F42" s="44">
        <v>94.0</v>
      </c>
      <c r="G42" s="45">
        <v>46.0</v>
      </c>
    </row>
    <row r="43">
      <c r="A43" s="43" t="s">
        <v>109</v>
      </c>
      <c r="B43" s="44">
        <v>193.0</v>
      </c>
      <c r="C43" s="45">
        <v>54.0</v>
      </c>
      <c r="D43" s="44">
        <v>772.0</v>
      </c>
      <c r="E43" s="45">
        <v>168.0</v>
      </c>
      <c r="F43" s="44">
        <v>52.0</v>
      </c>
      <c r="G43" s="45">
        <v>15.0</v>
      </c>
    </row>
    <row r="44">
      <c r="A44" s="43" t="s">
        <v>857</v>
      </c>
      <c r="B44" s="44">
        <v>0.0</v>
      </c>
      <c r="C44" s="45">
        <v>1.0</v>
      </c>
      <c r="D44" s="44">
        <v>1.0</v>
      </c>
      <c r="E44" s="45">
        <v>1.0</v>
      </c>
      <c r="F44" s="44">
        <v>0.0</v>
      </c>
      <c r="G44" s="45">
        <v>0.0</v>
      </c>
    </row>
    <row r="45">
      <c r="A45" s="43" t="s">
        <v>111</v>
      </c>
      <c r="B45" s="44">
        <v>28.0</v>
      </c>
      <c r="C45" s="45">
        <v>7.0</v>
      </c>
      <c r="D45" s="44">
        <v>120.0</v>
      </c>
      <c r="E45" s="45">
        <v>9.0</v>
      </c>
      <c r="F45" s="44">
        <v>3.0</v>
      </c>
      <c r="G45" s="45">
        <v>0.0</v>
      </c>
    </row>
    <row r="46">
      <c r="A46" s="43" t="s">
        <v>113</v>
      </c>
      <c r="B46" s="44">
        <v>196.0</v>
      </c>
      <c r="C46" s="45">
        <v>92.0</v>
      </c>
      <c r="D46" s="44">
        <v>988.0</v>
      </c>
      <c r="E46" s="45">
        <v>381.0</v>
      </c>
      <c r="F46" s="44">
        <v>137.0</v>
      </c>
      <c r="G46" s="45">
        <v>37.0</v>
      </c>
    </row>
    <row r="47">
      <c r="A47" s="43" t="s">
        <v>115</v>
      </c>
      <c r="B47" s="44">
        <v>90.0</v>
      </c>
      <c r="C47" s="45">
        <v>23.0</v>
      </c>
      <c r="D47" s="44">
        <v>258.0</v>
      </c>
      <c r="E47" s="45">
        <v>45.0</v>
      </c>
      <c r="F47" s="44">
        <v>15.0</v>
      </c>
      <c r="G47" s="45">
        <v>5.0</v>
      </c>
    </row>
    <row r="48">
      <c r="A48" s="43" t="s">
        <v>117</v>
      </c>
      <c r="B48" s="44">
        <v>119.0</v>
      </c>
      <c r="C48" s="45">
        <v>27.0</v>
      </c>
      <c r="D48" s="44">
        <v>431.0</v>
      </c>
      <c r="E48" s="45">
        <v>53.0</v>
      </c>
      <c r="F48" s="44">
        <v>22.0</v>
      </c>
      <c r="G48" s="45">
        <v>1.0</v>
      </c>
    </row>
    <row r="49">
      <c r="A49" s="43" t="s">
        <v>119</v>
      </c>
      <c r="B49" s="44">
        <v>79.0</v>
      </c>
      <c r="C49" s="45">
        <v>116.0</v>
      </c>
      <c r="D49" s="44">
        <v>756.0</v>
      </c>
      <c r="E49" s="45">
        <v>587.0</v>
      </c>
      <c r="F49" s="44">
        <v>121.0</v>
      </c>
      <c r="G49" s="45">
        <v>76.0</v>
      </c>
    </row>
    <row r="50">
      <c r="A50" s="43" t="s">
        <v>121</v>
      </c>
      <c r="B50" s="44">
        <v>51.0</v>
      </c>
      <c r="C50" s="45">
        <v>61.0</v>
      </c>
      <c r="D50" s="44">
        <v>787.0</v>
      </c>
      <c r="E50" s="45">
        <v>715.0</v>
      </c>
      <c r="F50" s="44">
        <v>126.0</v>
      </c>
      <c r="G50" s="45">
        <v>49.0</v>
      </c>
    </row>
    <row r="51">
      <c r="A51" s="43" t="s">
        <v>123</v>
      </c>
      <c r="B51" s="44">
        <v>189.0</v>
      </c>
      <c r="C51" s="45">
        <v>37.0</v>
      </c>
      <c r="D51" s="44">
        <v>662.0</v>
      </c>
      <c r="E51" s="45">
        <v>148.0</v>
      </c>
      <c r="F51" s="44">
        <v>56.0</v>
      </c>
      <c r="G51" s="45">
        <v>14.0</v>
      </c>
    </row>
    <row r="52">
      <c r="A52" s="43" t="s">
        <v>125</v>
      </c>
      <c r="B52" s="44">
        <v>14.0</v>
      </c>
      <c r="C52" s="45">
        <v>12.0</v>
      </c>
      <c r="D52" s="44">
        <v>117.0</v>
      </c>
      <c r="E52" s="45">
        <v>52.0</v>
      </c>
      <c r="F52" s="44">
        <v>28.0</v>
      </c>
      <c r="G52" s="45">
        <v>6.0</v>
      </c>
    </row>
    <row r="53">
      <c r="A53" s="43" t="s">
        <v>127</v>
      </c>
      <c r="B53" s="44">
        <v>79.0</v>
      </c>
      <c r="C53" s="45">
        <v>53.0</v>
      </c>
      <c r="D53" s="44">
        <v>503.0</v>
      </c>
      <c r="E53" s="45">
        <v>253.0</v>
      </c>
      <c r="F53" s="44">
        <v>46.0</v>
      </c>
      <c r="G53" s="45">
        <v>19.0</v>
      </c>
    </row>
    <row r="54">
      <c r="A54" s="43" t="s">
        <v>129</v>
      </c>
      <c r="B54" s="44">
        <v>58.0</v>
      </c>
      <c r="C54" s="45">
        <v>81.0</v>
      </c>
      <c r="D54" s="44">
        <v>1081.0</v>
      </c>
      <c r="E54" s="45">
        <v>708.0</v>
      </c>
      <c r="F54" s="44">
        <v>141.0</v>
      </c>
      <c r="G54" s="45">
        <v>76.0</v>
      </c>
    </row>
    <row r="55">
      <c r="A55" s="43" t="s">
        <v>131</v>
      </c>
      <c r="B55" s="44">
        <v>112.0</v>
      </c>
      <c r="C55" s="45">
        <v>87.0</v>
      </c>
      <c r="D55" s="44">
        <v>979.0</v>
      </c>
      <c r="E55" s="45">
        <v>599.0</v>
      </c>
      <c r="F55" s="44">
        <v>101.0</v>
      </c>
      <c r="G55" s="45">
        <v>26.0</v>
      </c>
    </row>
    <row r="56">
      <c r="A56" s="43" t="s">
        <v>858</v>
      </c>
      <c r="B56" s="44">
        <v>0.0</v>
      </c>
      <c r="C56" s="45">
        <v>0.0</v>
      </c>
      <c r="D56" s="44">
        <v>0.0</v>
      </c>
      <c r="E56" s="45">
        <v>0.0</v>
      </c>
      <c r="F56" s="44">
        <v>0.0</v>
      </c>
      <c r="G56" s="45">
        <v>0.0</v>
      </c>
    </row>
    <row r="57">
      <c r="A57" s="43" t="s">
        <v>859</v>
      </c>
      <c r="B57" s="44">
        <v>0.0</v>
      </c>
      <c r="C57" s="45">
        <v>6.0</v>
      </c>
      <c r="D57" s="44">
        <v>69.0</v>
      </c>
      <c r="E57" s="45">
        <v>46.0</v>
      </c>
      <c r="F57" s="44">
        <v>9.0</v>
      </c>
      <c r="G57" s="45">
        <v>2.0</v>
      </c>
    </row>
    <row r="58">
      <c r="A58" s="43" t="s">
        <v>133</v>
      </c>
      <c r="B58" s="44">
        <v>5.0</v>
      </c>
      <c r="C58" s="45">
        <v>2.0</v>
      </c>
      <c r="D58" s="44">
        <v>68.0</v>
      </c>
      <c r="E58" s="45">
        <v>35.0</v>
      </c>
      <c r="F58" s="44">
        <v>26.0</v>
      </c>
      <c r="G58" s="45">
        <v>12.0</v>
      </c>
    </row>
    <row r="59">
      <c r="A59" s="43" t="s">
        <v>134</v>
      </c>
      <c r="B59" s="44">
        <v>92.0</v>
      </c>
      <c r="C59" s="45">
        <v>82.0</v>
      </c>
      <c r="D59" s="44">
        <v>1500.0</v>
      </c>
      <c r="E59" s="45">
        <v>714.0</v>
      </c>
      <c r="F59" s="44">
        <v>156.0</v>
      </c>
      <c r="G59" s="45">
        <v>56.0</v>
      </c>
    </row>
    <row r="60">
      <c r="A60" s="43" t="s">
        <v>136</v>
      </c>
      <c r="B60" s="44">
        <v>111.0</v>
      </c>
      <c r="C60" s="45">
        <v>47.0</v>
      </c>
      <c r="D60" s="44">
        <v>556.0</v>
      </c>
      <c r="E60" s="45">
        <v>160.0</v>
      </c>
      <c r="F60" s="44">
        <v>55.0</v>
      </c>
      <c r="G60" s="45">
        <v>33.0</v>
      </c>
    </row>
    <row r="61">
      <c r="A61" s="43" t="s">
        <v>138</v>
      </c>
      <c r="B61" s="44">
        <v>57.0</v>
      </c>
      <c r="C61" s="45">
        <v>21.0</v>
      </c>
      <c r="D61" s="44">
        <v>270.0</v>
      </c>
      <c r="E61" s="45">
        <v>80.0</v>
      </c>
      <c r="F61" s="44">
        <v>17.0</v>
      </c>
      <c r="G61" s="45">
        <v>9.0</v>
      </c>
    </row>
    <row r="62">
      <c r="A62" s="43" t="s">
        <v>140</v>
      </c>
      <c r="B62" s="44">
        <v>68.0</v>
      </c>
      <c r="C62" s="45">
        <v>44.0</v>
      </c>
      <c r="D62" s="44">
        <v>329.0</v>
      </c>
      <c r="E62" s="45">
        <v>190.0</v>
      </c>
      <c r="F62" s="44">
        <v>44.0</v>
      </c>
      <c r="G62" s="45">
        <v>16.0</v>
      </c>
    </row>
    <row r="63">
      <c r="A63" s="43" t="s">
        <v>142</v>
      </c>
      <c r="B63" s="44">
        <v>122.0</v>
      </c>
      <c r="C63" s="45">
        <v>63.0</v>
      </c>
      <c r="D63" s="44">
        <v>718.0</v>
      </c>
      <c r="E63" s="45">
        <v>280.0</v>
      </c>
      <c r="F63" s="44">
        <v>85.0</v>
      </c>
      <c r="G63" s="45">
        <v>18.0</v>
      </c>
    </row>
    <row r="64">
      <c r="A64" s="43" t="s">
        <v>144</v>
      </c>
      <c r="B64" s="44">
        <v>99.0</v>
      </c>
      <c r="C64" s="45">
        <v>42.0</v>
      </c>
      <c r="D64" s="44">
        <v>834.0</v>
      </c>
      <c r="E64" s="45">
        <v>370.0</v>
      </c>
      <c r="F64" s="44">
        <v>80.0</v>
      </c>
      <c r="G64" s="45">
        <v>29.0</v>
      </c>
    </row>
    <row r="65">
      <c r="A65" s="43" t="s">
        <v>146</v>
      </c>
      <c r="B65" s="44">
        <v>65.0</v>
      </c>
      <c r="C65" s="45">
        <v>66.0</v>
      </c>
      <c r="D65" s="44">
        <v>584.0</v>
      </c>
      <c r="E65" s="45">
        <v>410.0</v>
      </c>
      <c r="F65" s="44">
        <v>87.0</v>
      </c>
      <c r="G65" s="45">
        <v>24.0</v>
      </c>
    </row>
    <row r="66">
      <c r="A66" s="43" t="s">
        <v>148</v>
      </c>
      <c r="B66" s="44">
        <v>87.0</v>
      </c>
      <c r="C66" s="45">
        <v>115.0</v>
      </c>
      <c r="D66" s="44">
        <v>1948.0</v>
      </c>
      <c r="E66" s="45">
        <v>991.0</v>
      </c>
      <c r="F66" s="44">
        <v>255.0</v>
      </c>
      <c r="G66" s="45">
        <v>97.0</v>
      </c>
    </row>
    <row r="67">
      <c r="A67" s="43" t="s">
        <v>150</v>
      </c>
      <c r="B67" s="44">
        <v>33.0</v>
      </c>
      <c r="C67" s="45">
        <v>43.0</v>
      </c>
      <c r="D67" s="44">
        <v>652.0</v>
      </c>
      <c r="E67" s="45">
        <v>299.0</v>
      </c>
      <c r="F67" s="44">
        <v>79.0</v>
      </c>
      <c r="G67" s="45">
        <v>31.0</v>
      </c>
    </row>
    <row r="68">
      <c r="A68" s="43" t="s">
        <v>152</v>
      </c>
      <c r="B68" s="44">
        <v>5.0</v>
      </c>
      <c r="C68" s="45">
        <v>1.0</v>
      </c>
      <c r="D68" s="44">
        <v>7.0</v>
      </c>
      <c r="E68" s="45">
        <v>4.0</v>
      </c>
      <c r="F68" s="44">
        <v>1.0</v>
      </c>
      <c r="G68" s="45">
        <v>0.0</v>
      </c>
    </row>
    <row r="69">
      <c r="A69" s="43" t="s">
        <v>860</v>
      </c>
      <c r="B69" s="44">
        <v>0.0</v>
      </c>
      <c r="C69" s="45">
        <v>2.0</v>
      </c>
      <c r="D69" s="44">
        <v>1.0</v>
      </c>
      <c r="E69" s="45">
        <v>4.0</v>
      </c>
      <c r="F69" s="44">
        <v>1.0</v>
      </c>
      <c r="G69" s="45">
        <v>0.0</v>
      </c>
    </row>
    <row r="70">
      <c r="A70" s="43" t="s">
        <v>154</v>
      </c>
      <c r="B70" s="44">
        <v>114.0</v>
      </c>
      <c r="C70" s="45">
        <v>39.0</v>
      </c>
      <c r="D70" s="44">
        <v>611.0</v>
      </c>
      <c r="E70" s="45">
        <v>231.0</v>
      </c>
      <c r="F70" s="44">
        <v>48.0</v>
      </c>
      <c r="G70" s="45">
        <v>18.0</v>
      </c>
    </row>
    <row r="71">
      <c r="A71" s="43" t="s">
        <v>156</v>
      </c>
      <c r="B71" s="44">
        <v>15.0</v>
      </c>
      <c r="C71" s="45">
        <v>4.0</v>
      </c>
      <c r="D71" s="44">
        <v>44.0</v>
      </c>
      <c r="E71" s="45">
        <v>9.0</v>
      </c>
      <c r="F71" s="44">
        <v>4.0</v>
      </c>
      <c r="G71" s="45">
        <v>3.0</v>
      </c>
    </row>
    <row r="72">
      <c r="A72" s="43" t="s">
        <v>158</v>
      </c>
      <c r="B72" s="44">
        <v>211.0</v>
      </c>
      <c r="C72" s="45">
        <v>60.0</v>
      </c>
      <c r="D72" s="44">
        <v>940.0</v>
      </c>
      <c r="E72" s="45">
        <v>218.0</v>
      </c>
      <c r="F72" s="44">
        <v>114.0</v>
      </c>
      <c r="G72" s="45">
        <v>30.0</v>
      </c>
    </row>
    <row r="73">
      <c r="A73" s="43" t="s">
        <v>861</v>
      </c>
      <c r="B73" s="44">
        <v>0.0</v>
      </c>
      <c r="C73" s="45">
        <v>0.0</v>
      </c>
      <c r="D73" s="44">
        <v>4.0</v>
      </c>
      <c r="E73" s="45">
        <v>3.0</v>
      </c>
      <c r="F73" s="44">
        <v>0.0</v>
      </c>
      <c r="G73" s="45">
        <v>1.0</v>
      </c>
    </row>
    <row r="74">
      <c r="A74" s="43" t="s">
        <v>160</v>
      </c>
      <c r="B74" s="44">
        <v>2.0</v>
      </c>
      <c r="C74" s="45">
        <v>1.0</v>
      </c>
      <c r="D74" s="44">
        <v>18.0</v>
      </c>
      <c r="E74" s="45">
        <v>11.0</v>
      </c>
      <c r="F74" s="44">
        <v>2.0</v>
      </c>
      <c r="G74" s="45">
        <v>2.0</v>
      </c>
    </row>
    <row r="75">
      <c r="A75" s="43" t="s">
        <v>862</v>
      </c>
      <c r="B75" s="44">
        <v>0.0</v>
      </c>
      <c r="C75" s="45">
        <v>0.0</v>
      </c>
      <c r="D75" s="44">
        <v>2.0</v>
      </c>
      <c r="E75" s="45">
        <v>1.0</v>
      </c>
      <c r="F75" s="44">
        <v>0.0</v>
      </c>
      <c r="G75" s="45">
        <v>0.0</v>
      </c>
    </row>
    <row r="76">
      <c r="A76" s="43" t="s">
        <v>863</v>
      </c>
      <c r="B76" s="44">
        <v>3.0</v>
      </c>
      <c r="C76" s="45">
        <v>0.0</v>
      </c>
      <c r="D76" s="44">
        <v>19.0</v>
      </c>
      <c r="E76" s="45">
        <v>7.0</v>
      </c>
      <c r="F76" s="44">
        <v>2.0</v>
      </c>
      <c r="G76" s="45">
        <v>0.0</v>
      </c>
    </row>
    <row r="77">
      <c r="A77" s="43" t="s">
        <v>162</v>
      </c>
      <c r="B77" s="44">
        <v>121.0</v>
      </c>
      <c r="C77" s="45">
        <v>50.0</v>
      </c>
      <c r="D77" s="44">
        <v>610.0</v>
      </c>
      <c r="E77" s="45">
        <v>118.0</v>
      </c>
      <c r="F77" s="44">
        <v>55.0</v>
      </c>
      <c r="G77" s="45">
        <v>10.0</v>
      </c>
    </row>
    <row r="78">
      <c r="A78" s="43" t="s">
        <v>164</v>
      </c>
      <c r="B78" s="44">
        <v>14.0</v>
      </c>
      <c r="C78" s="45">
        <v>24.0</v>
      </c>
      <c r="D78" s="44">
        <v>166.0</v>
      </c>
      <c r="E78" s="45">
        <v>45.0</v>
      </c>
      <c r="F78" s="44">
        <v>4.0</v>
      </c>
      <c r="G78" s="45">
        <v>1.0</v>
      </c>
    </row>
    <row r="79">
      <c r="A79" s="43" t="s">
        <v>864</v>
      </c>
      <c r="B79" s="44">
        <v>0.0</v>
      </c>
      <c r="C79" s="45">
        <v>0.0</v>
      </c>
      <c r="D79" s="44">
        <v>0.0</v>
      </c>
      <c r="E79" s="45">
        <v>0.0</v>
      </c>
      <c r="F79" s="44">
        <v>0.0</v>
      </c>
      <c r="G79" s="45">
        <v>0.0</v>
      </c>
    </row>
    <row r="80">
      <c r="A80" s="43" t="s">
        <v>166</v>
      </c>
      <c r="B80" s="44">
        <v>136.0</v>
      </c>
      <c r="C80" s="45">
        <v>89.0</v>
      </c>
      <c r="D80" s="44">
        <v>1224.0</v>
      </c>
      <c r="E80" s="45">
        <v>423.0</v>
      </c>
      <c r="F80" s="44">
        <v>178.0</v>
      </c>
      <c r="G80" s="45">
        <v>58.0</v>
      </c>
    </row>
    <row r="81">
      <c r="A81" s="43" t="s">
        <v>865</v>
      </c>
      <c r="B81" s="44">
        <v>0.0</v>
      </c>
      <c r="C81" s="45">
        <v>0.0</v>
      </c>
      <c r="D81" s="44">
        <v>0.0</v>
      </c>
      <c r="E81" s="45">
        <v>0.0</v>
      </c>
      <c r="F81" s="44">
        <v>0.0</v>
      </c>
      <c r="G81" s="45">
        <v>1.0</v>
      </c>
    </row>
    <row r="82">
      <c r="A82" s="43" t="s">
        <v>167</v>
      </c>
      <c r="B82" s="44">
        <v>99.0</v>
      </c>
      <c r="C82" s="45">
        <v>30.0</v>
      </c>
      <c r="D82" s="44">
        <v>470.0</v>
      </c>
      <c r="E82" s="45">
        <v>90.0</v>
      </c>
      <c r="F82" s="44">
        <v>31.0</v>
      </c>
      <c r="G82" s="45">
        <v>9.0</v>
      </c>
    </row>
    <row r="83">
      <c r="A83" s="43" t="s">
        <v>169</v>
      </c>
      <c r="B83" s="44">
        <v>96.0</v>
      </c>
      <c r="C83" s="45">
        <v>57.0</v>
      </c>
      <c r="D83" s="44">
        <v>620.0</v>
      </c>
      <c r="E83" s="45">
        <v>168.0</v>
      </c>
      <c r="F83" s="44">
        <v>74.0</v>
      </c>
      <c r="G83" s="45">
        <v>15.0</v>
      </c>
    </row>
    <row r="84">
      <c r="A84" s="43" t="s">
        <v>171</v>
      </c>
      <c r="B84" s="44">
        <v>120.0</v>
      </c>
      <c r="C84" s="45">
        <v>23.0</v>
      </c>
      <c r="D84" s="44">
        <v>521.0</v>
      </c>
      <c r="E84" s="45">
        <v>112.0</v>
      </c>
      <c r="F84" s="44">
        <v>56.0</v>
      </c>
      <c r="G84" s="45">
        <v>11.0</v>
      </c>
    </row>
    <row r="85">
      <c r="A85" s="43" t="s">
        <v>173</v>
      </c>
      <c r="B85" s="44">
        <v>89.0</v>
      </c>
      <c r="C85" s="45">
        <v>44.0</v>
      </c>
      <c r="D85" s="44">
        <v>818.0</v>
      </c>
      <c r="E85" s="45">
        <v>239.0</v>
      </c>
      <c r="F85" s="44">
        <v>56.0</v>
      </c>
      <c r="G85" s="45">
        <v>6.0</v>
      </c>
    </row>
    <row r="86">
      <c r="A86" s="43" t="s">
        <v>175</v>
      </c>
      <c r="B86" s="44">
        <v>34.0</v>
      </c>
      <c r="C86" s="45">
        <v>28.0</v>
      </c>
      <c r="D86" s="44">
        <v>547.0</v>
      </c>
      <c r="E86" s="45">
        <v>211.0</v>
      </c>
      <c r="F86" s="44">
        <v>41.0</v>
      </c>
      <c r="G86" s="45">
        <v>7.0</v>
      </c>
    </row>
    <row r="87">
      <c r="A87" s="43" t="s">
        <v>177</v>
      </c>
      <c r="B87" s="44">
        <v>20.0</v>
      </c>
      <c r="C87" s="45">
        <v>20.0</v>
      </c>
      <c r="D87" s="44">
        <v>536.0</v>
      </c>
      <c r="E87" s="45">
        <v>185.0</v>
      </c>
      <c r="F87" s="44">
        <v>62.0</v>
      </c>
      <c r="G87" s="45">
        <v>6.0</v>
      </c>
    </row>
    <row r="88">
      <c r="A88" s="43" t="s">
        <v>866</v>
      </c>
      <c r="B88" s="44">
        <v>0.0</v>
      </c>
      <c r="C88" s="45">
        <v>0.0</v>
      </c>
      <c r="D88" s="44">
        <v>0.0</v>
      </c>
      <c r="E88" s="45">
        <v>0.0</v>
      </c>
      <c r="F88" s="44">
        <v>0.0</v>
      </c>
      <c r="G88" s="45">
        <v>0.0</v>
      </c>
    </row>
    <row r="89">
      <c r="A89" s="43" t="s">
        <v>179</v>
      </c>
      <c r="B89" s="44">
        <v>83.0</v>
      </c>
      <c r="C89" s="45">
        <v>34.0</v>
      </c>
      <c r="D89" s="44">
        <v>421.0</v>
      </c>
      <c r="E89" s="45">
        <v>65.0</v>
      </c>
      <c r="F89" s="44">
        <v>58.0</v>
      </c>
      <c r="G89" s="45">
        <v>8.0</v>
      </c>
    </row>
    <row r="90">
      <c r="A90" s="43" t="s">
        <v>181</v>
      </c>
      <c r="B90" s="44">
        <v>95.0</v>
      </c>
      <c r="C90" s="45">
        <v>46.0</v>
      </c>
      <c r="D90" s="44">
        <v>760.0</v>
      </c>
      <c r="E90" s="45">
        <v>261.0</v>
      </c>
      <c r="F90" s="44">
        <v>72.0</v>
      </c>
      <c r="G90" s="45">
        <v>24.0</v>
      </c>
    </row>
    <row r="91">
      <c r="A91" s="43" t="s">
        <v>867</v>
      </c>
      <c r="B91" s="44">
        <v>89.0</v>
      </c>
      <c r="C91" s="45">
        <v>22.0</v>
      </c>
      <c r="D91" s="44">
        <v>264.0</v>
      </c>
      <c r="E91" s="45">
        <v>37.0</v>
      </c>
      <c r="F91" s="44">
        <v>33.0</v>
      </c>
      <c r="G91" s="45">
        <v>4.0</v>
      </c>
    </row>
    <row r="92">
      <c r="A92" s="43" t="s">
        <v>183</v>
      </c>
      <c r="B92" s="44">
        <v>133.0</v>
      </c>
      <c r="C92" s="45">
        <v>78.0</v>
      </c>
      <c r="D92" s="44">
        <v>1310.0</v>
      </c>
      <c r="E92" s="45">
        <v>442.0</v>
      </c>
      <c r="F92" s="44">
        <v>112.0</v>
      </c>
      <c r="G92" s="45">
        <v>50.0</v>
      </c>
    </row>
    <row r="93">
      <c r="A93" s="43" t="s">
        <v>185</v>
      </c>
      <c r="B93" s="44">
        <v>35.0</v>
      </c>
      <c r="C93" s="45">
        <v>5.0</v>
      </c>
      <c r="D93" s="44">
        <v>103.0</v>
      </c>
      <c r="E93" s="45">
        <v>17.0</v>
      </c>
      <c r="F93" s="44">
        <v>9.0</v>
      </c>
      <c r="G93" s="45">
        <v>3.0</v>
      </c>
    </row>
    <row r="94">
      <c r="A94" s="43" t="s">
        <v>187</v>
      </c>
      <c r="B94" s="44">
        <v>149.0</v>
      </c>
      <c r="C94" s="45">
        <v>63.0</v>
      </c>
      <c r="D94" s="44">
        <v>568.0</v>
      </c>
      <c r="E94" s="45">
        <v>152.0</v>
      </c>
      <c r="F94" s="44">
        <v>41.0</v>
      </c>
      <c r="G94" s="45">
        <v>12.0</v>
      </c>
    </row>
    <row r="95">
      <c r="A95" s="43" t="s">
        <v>189</v>
      </c>
      <c r="B95" s="44">
        <v>131.0</v>
      </c>
      <c r="C95" s="45">
        <v>52.0</v>
      </c>
      <c r="D95" s="44">
        <v>1563.0</v>
      </c>
      <c r="E95" s="45">
        <v>355.0</v>
      </c>
      <c r="F95" s="44">
        <v>171.0</v>
      </c>
      <c r="G95" s="45">
        <v>40.0</v>
      </c>
    </row>
    <row r="96">
      <c r="A96" s="43" t="s">
        <v>191</v>
      </c>
      <c r="B96" s="44">
        <v>114.0</v>
      </c>
      <c r="C96" s="45">
        <v>42.0</v>
      </c>
      <c r="D96" s="44">
        <v>395.0</v>
      </c>
      <c r="E96" s="45">
        <v>107.0</v>
      </c>
      <c r="F96" s="44">
        <v>39.0</v>
      </c>
      <c r="G96" s="45">
        <v>4.0</v>
      </c>
    </row>
    <row r="97">
      <c r="A97" s="43" t="s">
        <v>193</v>
      </c>
      <c r="B97" s="44">
        <v>40.0</v>
      </c>
      <c r="C97" s="45">
        <v>7.0</v>
      </c>
      <c r="D97" s="44">
        <v>160.0</v>
      </c>
      <c r="E97" s="45">
        <v>50.0</v>
      </c>
      <c r="F97" s="44">
        <v>26.0</v>
      </c>
      <c r="G97" s="45">
        <v>16.0</v>
      </c>
    </row>
    <row r="98">
      <c r="A98" s="43" t="s">
        <v>195</v>
      </c>
      <c r="B98" s="44">
        <v>181.0</v>
      </c>
      <c r="C98" s="45">
        <v>40.0</v>
      </c>
      <c r="D98" s="44">
        <v>1433.0</v>
      </c>
      <c r="E98" s="45">
        <v>191.0</v>
      </c>
      <c r="F98" s="44">
        <v>151.0</v>
      </c>
      <c r="G98" s="45">
        <v>29.0</v>
      </c>
    </row>
    <row r="99">
      <c r="A99" s="43" t="s">
        <v>868</v>
      </c>
      <c r="B99" s="44">
        <v>0.0</v>
      </c>
      <c r="C99" s="45">
        <v>0.0</v>
      </c>
      <c r="D99" s="44">
        <v>0.0</v>
      </c>
      <c r="E99" s="45">
        <v>0.0</v>
      </c>
      <c r="F99" s="44">
        <v>0.0</v>
      </c>
      <c r="G99" s="45">
        <v>0.0</v>
      </c>
    </row>
    <row r="100">
      <c r="A100" s="43" t="s">
        <v>196</v>
      </c>
      <c r="B100" s="44">
        <v>151.0</v>
      </c>
      <c r="C100" s="45">
        <v>43.0</v>
      </c>
      <c r="D100" s="44">
        <v>640.0</v>
      </c>
      <c r="E100" s="45">
        <v>163.0</v>
      </c>
      <c r="F100" s="44">
        <v>54.0</v>
      </c>
      <c r="G100" s="45">
        <v>17.0</v>
      </c>
    </row>
    <row r="101">
      <c r="A101" s="43" t="s">
        <v>198</v>
      </c>
      <c r="B101" s="44">
        <v>199.0</v>
      </c>
      <c r="C101" s="45">
        <v>21.0</v>
      </c>
      <c r="D101" s="44">
        <v>799.0</v>
      </c>
      <c r="E101" s="45">
        <v>90.0</v>
      </c>
      <c r="F101" s="44">
        <v>51.0</v>
      </c>
      <c r="G101" s="45">
        <v>8.0</v>
      </c>
    </row>
    <row r="102">
      <c r="A102" s="43" t="s">
        <v>869</v>
      </c>
      <c r="B102" s="44">
        <v>0.0</v>
      </c>
      <c r="C102" s="45">
        <v>0.0</v>
      </c>
      <c r="D102" s="44">
        <v>1.0</v>
      </c>
      <c r="E102" s="45">
        <v>0.0</v>
      </c>
      <c r="F102" s="44">
        <v>0.0</v>
      </c>
      <c r="G102" s="45">
        <v>0.0</v>
      </c>
    </row>
    <row r="103">
      <c r="A103" s="43" t="s">
        <v>200</v>
      </c>
      <c r="B103" s="44">
        <v>199.0</v>
      </c>
      <c r="C103" s="45">
        <v>66.0</v>
      </c>
      <c r="D103" s="44">
        <v>844.0</v>
      </c>
      <c r="E103" s="45">
        <v>156.0</v>
      </c>
      <c r="F103" s="44">
        <v>69.0</v>
      </c>
      <c r="G103" s="45">
        <v>8.0</v>
      </c>
    </row>
    <row r="104">
      <c r="A104" s="43" t="s">
        <v>202</v>
      </c>
      <c r="B104" s="44">
        <v>188.0</v>
      </c>
      <c r="C104" s="45">
        <v>61.0</v>
      </c>
      <c r="D104" s="44">
        <v>649.0</v>
      </c>
      <c r="E104" s="45">
        <v>151.0</v>
      </c>
      <c r="F104" s="44">
        <v>85.0</v>
      </c>
      <c r="G104" s="45">
        <v>21.0</v>
      </c>
    </row>
    <row r="105">
      <c r="A105" s="43" t="s">
        <v>204</v>
      </c>
      <c r="B105" s="44">
        <v>344.0</v>
      </c>
      <c r="C105" s="45">
        <v>66.0</v>
      </c>
      <c r="D105" s="44">
        <v>1087.0</v>
      </c>
      <c r="E105" s="45">
        <v>142.0</v>
      </c>
      <c r="F105" s="44">
        <v>141.0</v>
      </c>
      <c r="G105" s="45">
        <v>19.0</v>
      </c>
    </row>
    <row r="106">
      <c r="A106" s="43" t="s">
        <v>206</v>
      </c>
      <c r="B106" s="44">
        <v>158.0</v>
      </c>
      <c r="C106" s="45">
        <v>47.0</v>
      </c>
      <c r="D106" s="44">
        <v>590.0</v>
      </c>
      <c r="E106" s="45">
        <v>71.0</v>
      </c>
      <c r="F106" s="44">
        <v>42.0</v>
      </c>
      <c r="G106" s="45">
        <v>5.0</v>
      </c>
    </row>
    <row r="107">
      <c r="A107" s="43" t="s">
        <v>870</v>
      </c>
      <c r="B107" s="44">
        <v>0.0</v>
      </c>
      <c r="C107" s="45">
        <v>0.0</v>
      </c>
      <c r="D107" s="44">
        <v>1.0</v>
      </c>
      <c r="E107" s="45">
        <v>1.0</v>
      </c>
      <c r="F107" s="44">
        <v>1.0</v>
      </c>
      <c r="G107" s="45">
        <v>0.0</v>
      </c>
    </row>
    <row r="108">
      <c r="A108" s="43" t="s">
        <v>207</v>
      </c>
      <c r="B108" s="44">
        <v>122.0</v>
      </c>
      <c r="C108" s="45">
        <v>29.0</v>
      </c>
      <c r="D108" s="44">
        <v>449.0</v>
      </c>
      <c r="E108" s="45">
        <v>40.0</v>
      </c>
      <c r="F108" s="44">
        <v>56.0</v>
      </c>
      <c r="G108" s="45">
        <v>4.0</v>
      </c>
    </row>
    <row r="109">
      <c r="A109" s="43" t="s">
        <v>209</v>
      </c>
      <c r="B109" s="44">
        <v>126.0</v>
      </c>
      <c r="C109" s="45">
        <v>39.0</v>
      </c>
      <c r="D109" s="44">
        <v>456.0</v>
      </c>
      <c r="E109" s="45">
        <v>80.0</v>
      </c>
      <c r="F109" s="44">
        <v>55.0</v>
      </c>
      <c r="G109" s="45">
        <v>19.0</v>
      </c>
    </row>
    <row r="110">
      <c r="A110" s="43" t="s">
        <v>211</v>
      </c>
      <c r="B110" s="44">
        <v>119.0</v>
      </c>
      <c r="C110" s="45">
        <v>31.0</v>
      </c>
      <c r="D110" s="44">
        <v>460.0</v>
      </c>
      <c r="E110" s="45">
        <v>88.0</v>
      </c>
      <c r="F110" s="44">
        <v>30.0</v>
      </c>
      <c r="G110" s="45">
        <v>4.0</v>
      </c>
    </row>
    <row r="111">
      <c r="A111" s="43" t="s">
        <v>212</v>
      </c>
      <c r="B111" s="44">
        <v>233.0</v>
      </c>
      <c r="C111" s="45">
        <v>72.0</v>
      </c>
      <c r="D111" s="44">
        <v>833.0</v>
      </c>
      <c r="E111" s="45">
        <v>202.0</v>
      </c>
      <c r="F111" s="44">
        <v>64.0</v>
      </c>
      <c r="G111" s="45">
        <v>18.0</v>
      </c>
    </row>
    <row r="112">
      <c r="A112" s="43" t="s">
        <v>214</v>
      </c>
      <c r="B112" s="44">
        <v>175.0</v>
      </c>
      <c r="C112" s="45">
        <v>32.0</v>
      </c>
      <c r="D112" s="44">
        <v>663.0</v>
      </c>
      <c r="E112" s="45">
        <v>118.0</v>
      </c>
      <c r="F112" s="44">
        <v>98.0</v>
      </c>
      <c r="G112" s="45">
        <v>19.0</v>
      </c>
    </row>
    <row r="113">
      <c r="A113" s="43" t="s">
        <v>216</v>
      </c>
      <c r="B113" s="44">
        <v>11.0</v>
      </c>
      <c r="C113" s="45">
        <v>1.0</v>
      </c>
      <c r="D113" s="44">
        <v>20.0</v>
      </c>
      <c r="E113" s="45">
        <v>8.0</v>
      </c>
      <c r="F113" s="44">
        <v>4.0</v>
      </c>
      <c r="G113" s="45">
        <v>0.0</v>
      </c>
    </row>
    <row r="114">
      <c r="A114" s="43" t="s">
        <v>218</v>
      </c>
      <c r="B114" s="44">
        <v>245.0</v>
      </c>
      <c r="C114" s="45">
        <v>37.0</v>
      </c>
      <c r="D114" s="44">
        <v>929.0</v>
      </c>
      <c r="E114" s="45">
        <v>77.0</v>
      </c>
      <c r="F114" s="44">
        <v>127.0</v>
      </c>
      <c r="G114" s="45">
        <v>4.0</v>
      </c>
    </row>
    <row r="115">
      <c r="A115" s="43" t="s">
        <v>871</v>
      </c>
      <c r="B115" s="44">
        <v>161.0</v>
      </c>
      <c r="C115" s="45">
        <v>66.0</v>
      </c>
      <c r="D115" s="44">
        <v>498.0</v>
      </c>
      <c r="E115" s="45">
        <v>120.0</v>
      </c>
      <c r="F115" s="44">
        <v>40.0</v>
      </c>
      <c r="G115" s="45">
        <v>6.0</v>
      </c>
    </row>
    <row r="116">
      <c r="A116" s="43" t="s">
        <v>220</v>
      </c>
      <c r="B116" s="44">
        <v>195.0</v>
      </c>
      <c r="C116" s="45">
        <v>62.0</v>
      </c>
      <c r="D116" s="44">
        <v>533.0</v>
      </c>
      <c r="E116" s="45">
        <v>122.0</v>
      </c>
      <c r="F116" s="44">
        <v>50.0</v>
      </c>
      <c r="G116" s="45">
        <v>13.0</v>
      </c>
    </row>
    <row r="117">
      <c r="A117" s="43" t="s">
        <v>222</v>
      </c>
      <c r="B117" s="44">
        <v>41.0</v>
      </c>
      <c r="C117" s="45">
        <v>18.0</v>
      </c>
      <c r="D117" s="44">
        <v>153.0</v>
      </c>
      <c r="E117" s="45">
        <v>45.0</v>
      </c>
      <c r="F117" s="44">
        <v>12.0</v>
      </c>
      <c r="G117" s="45">
        <v>2.0</v>
      </c>
    </row>
    <row r="118">
      <c r="A118" s="43" t="s">
        <v>224</v>
      </c>
      <c r="B118" s="44">
        <v>226.0</v>
      </c>
      <c r="C118" s="45">
        <v>68.0</v>
      </c>
      <c r="D118" s="44">
        <v>861.0</v>
      </c>
      <c r="E118" s="45">
        <v>145.0</v>
      </c>
      <c r="F118" s="44">
        <v>85.0</v>
      </c>
      <c r="G118" s="45">
        <v>8.0</v>
      </c>
    </row>
    <row r="119">
      <c r="A119" s="43" t="s">
        <v>226</v>
      </c>
      <c r="B119" s="44">
        <v>4.0</v>
      </c>
      <c r="C119" s="45">
        <v>2.0</v>
      </c>
      <c r="D119" s="44">
        <v>17.0</v>
      </c>
      <c r="E119" s="45">
        <v>1.0</v>
      </c>
      <c r="F119" s="44">
        <v>3.0</v>
      </c>
      <c r="G119" s="45">
        <v>0.0</v>
      </c>
    </row>
    <row r="120">
      <c r="A120" s="43" t="s">
        <v>228</v>
      </c>
      <c r="B120" s="44">
        <v>24.0</v>
      </c>
      <c r="C120" s="45">
        <v>5.0</v>
      </c>
      <c r="D120" s="44">
        <v>86.0</v>
      </c>
      <c r="E120" s="45">
        <v>17.0</v>
      </c>
      <c r="F120" s="44">
        <v>2.0</v>
      </c>
      <c r="G120" s="45">
        <v>3.0</v>
      </c>
    </row>
    <row r="121">
      <c r="A121" s="43" t="s">
        <v>872</v>
      </c>
      <c r="B121" s="44">
        <v>64.0</v>
      </c>
      <c r="C121" s="45">
        <v>35.0</v>
      </c>
      <c r="D121" s="44">
        <v>221.0</v>
      </c>
      <c r="E121" s="45">
        <v>69.0</v>
      </c>
      <c r="F121" s="44">
        <v>19.0</v>
      </c>
      <c r="G121" s="45">
        <v>3.0</v>
      </c>
    </row>
    <row r="122">
      <c r="A122" s="43" t="s">
        <v>230</v>
      </c>
      <c r="B122" s="44">
        <v>245.0</v>
      </c>
      <c r="C122" s="45">
        <v>69.0</v>
      </c>
      <c r="D122" s="44">
        <v>831.0</v>
      </c>
      <c r="E122" s="45">
        <v>143.0</v>
      </c>
      <c r="F122" s="44">
        <v>77.0</v>
      </c>
      <c r="G122" s="45">
        <v>10.0</v>
      </c>
    </row>
    <row r="123">
      <c r="A123" s="43" t="s">
        <v>873</v>
      </c>
      <c r="B123" s="44">
        <v>55.0</v>
      </c>
      <c r="C123" s="45">
        <v>32.0</v>
      </c>
      <c r="D123" s="44">
        <v>110.0</v>
      </c>
      <c r="E123" s="45">
        <v>44.0</v>
      </c>
      <c r="F123" s="44">
        <v>8.0</v>
      </c>
      <c r="G123" s="45">
        <v>4.0</v>
      </c>
    </row>
    <row r="124">
      <c r="A124" s="43" t="s">
        <v>874</v>
      </c>
      <c r="B124" s="44">
        <v>6.0</v>
      </c>
      <c r="C124" s="45">
        <v>2.0</v>
      </c>
      <c r="D124" s="44">
        <v>7.0</v>
      </c>
      <c r="E124" s="45">
        <v>3.0</v>
      </c>
      <c r="F124" s="44">
        <v>0.0</v>
      </c>
      <c r="G124" s="45">
        <v>0.0</v>
      </c>
    </row>
    <row r="125">
      <c r="A125" s="43" t="s">
        <v>232</v>
      </c>
      <c r="B125" s="44">
        <v>158.0</v>
      </c>
      <c r="C125" s="45">
        <v>52.0</v>
      </c>
      <c r="D125" s="44">
        <v>434.0</v>
      </c>
      <c r="E125" s="45">
        <v>114.0</v>
      </c>
      <c r="F125" s="44">
        <v>12.0</v>
      </c>
      <c r="G125" s="45">
        <v>9.0</v>
      </c>
    </row>
    <row r="126">
      <c r="A126" s="43" t="s">
        <v>234</v>
      </c>
      <c r="B126" s="44">
        <v>54.0</v>
      </c>
      <c r="C126" s="45">
        <v>10.0</v>
      </c>
      <c r="D126" s="44">
        <v>163.0</v>
      </c>
      <c r="E126" s="45">
        <v>33.0</v>
      </c>
      <c r="F126" s="44">
        <v>15.0</v>
      </c>
      <c r="G126" s="45">
        <v>1.0</v>
      </c>
    </row>
    <row r="127">
      <c r="A127" s="43" t="s">
        <v>236</v>
      </c>
      <c r="B127" s="44">
        <v>21.0</v>
      </c>
      <c r="C127" s="45">
        <v>5.0</v>
      </c>
      <c r="D127" s="44">
        <v>93.0</v>
      </c>
      <c r="E127" s="45">
        <v>16.0</v>
      </c>
      <c r="F127" s="44">
        <v>8.0</v>
      </c>
      <c r="G127" s="45">
        <v>1.0</v>
      </c>
    </row>
    <row r="128">
      <c r="A128" s="43" t="s">
        <v>238</v>
      </c>
      <c r="B128" s="44">
        <v>63.0</v>
      </c>
      <c r="C128" s="45">
        <v>10.0</v>
      </c>
      <c r="D128" s="44">
        <v>251.0</v>
      </c>
      <c r="E128" s="45">
        <v>29.0</v>
      </c>
      <c r="F128" s="44">
        <v>22.0</v>
      </c>
      <c r="G128" s="45">
        <v>2.0</v>
      </c>
    </row>
    <row r="129">
      <c r="A129" s="43" t="s">
        <v>240</v>
      </c>
      <c r="B129" s="44">
        <v>103.0</v>
      </c>
      <c r="C129" s="45">
        <v>28.0</v>
      </c>
      <c r="D129" s="44">
        <v>520.0</v>
      </c>
      <c r="E129" s="45">
        <v>189.0</v>
      </c>
      <c r="F129" s="44">
        <v>43.0</v>
      </c>
      <c r="G129" s="45">
        <v>13.0</v>
      </c>
    </row>
    <row r="130">
      <c r="A130" s="43" t="s">
        <v>242</v>
      </c>
      <c r="B130" s="44">
        <v>92.0</v>
      </c>
      <c r="C130" s="45">
        <v>45.0</v>
      </c>
      <c r="D130" s="44">
        <v>489.0</v>
      </c>
      <c r="E130" s="45">
        <v>200.0</v>
      </c>
      <c r="F130" s="44">
        <v>31.0</v>
      </c>
      <c r="G130" s="45">
        <v>11.0</v>
      </c>
    </row>
    <row r="131">
      <c r="A131" s="43" t="s">
        <v>244</v>
      </c>
      <c r="B131" s="44">
        <v>29.0</v>
      </c>
      <c r="C131" s="45">
        <v>44.0</v>
      </c>
      <c r="D131" s="44">
        <v>640.0</v>
      </c>
      <c r="E131" s="45">
        <v>598.0</v>
      </c>
      <c r="F131" s="44">
        <v>336.0</v>
      </c>
      <c r="G131" s="45">
        <v>106.0</v>
      </c>
    </row>
    <row r="132">
      <c r="A132" s="43" t="s">
        <v>74</v>
      </c>
      <c r="B132" s="44">
        <v>4.0</v>
      </c>
      <c r="C132" s="45">
        <v>12.0</v>
      </c>
      <c r="D132" s="44">
        <v>116.0</v>
      </c>
      <c r="E132" s="45">
        <v>70.0</v>
      </c>
      <c r="F132" s="44">
        <v>45.0</v>
      </c>
      <c r="G132" s="45">
        <v>37.0</v>
      </c>
    </row>
    <row r="133">
      <c r="A133" s="43" t="s">
        <v>875</v>
      </c>
      <c r="B133" s="44">
        <v>0.0</v>
      </c>
      <c r="C133" s="45">
        <v>0.0</v>
      </c>
      <c r="D133" s="44">
        <v>0.0</v>
      </c>
      <c r="E133" s="45">
        <v>0.0</v>
      </c>
      <c r="F133" s="44">
        <v>0.0</v>
      </c>
      <c r="G133" s="45">
        <v>0.0</v>
      </c>
    </row>
    <row r="134">
      <c r="A134" s="43" t="s">
        <v>247</v>
      </c>
      <c r="B134" s="44">
        <v>102.0</v>
      </c>
      <c r="C134" s="45">
        <v>52.0</v>
      </c>
      <c r="D134" s="44">
        <v>671.0</v>
      </c>
      <c r="E134" s="45">
        <v>167.0</v>
      </c>
      <c r="F134" s="44">
        <v>28.0</v>
      </c>
      <c r="G134" s="45">
        <v>3.0</v>
      </c>
    </row>
    <row r="135">
      <c r="A135" s="43" t="s">
        <v>249</v>
      </c>
      <c r="B135" s="44">
        <v>63.0</v>
      </c>
      <c r="C135" s="45">
        <v>2.0</v>
      </c>
      <c r="D135" s="44">
        <v>118.0</v>
      </c>
      <c r="E135" s="45">
        <v>3.0</v>
      </c>
      <c r="F135" s="44">
        <v>55.0</v>
      </c>
      <c r="G135" s="45">
        <v>2.0</v>
      </c>
    </row>
    <row r="136">
      <c r="A136" s="43" t="s">
        <v>251</v>
      </c>
      <c r="B136" s="44">
        <v>136.0</v>
      </c>
      <c r="C136" s="45">
        <v>27.0</v>
      </c>
      <c r="D136" s="44">
        <v>533.0</v>
      </c>
      <c r="E136" s="45">
        <v>62.0</v>
      </c>
      <c r="F136" s="44">
        <v>84.0</v>
      </c>
      <c r="G136" s="45">
        <v>8.0</v>
      </c>
    </row>
    <row r="137">
      <c r="A137" s="43" t="s">
        <v>253</v>
      </c>
      <c r="B137" s="44">
        <v>48.0</v>
      </c>
      <c r="C137" s="45">
        <v>4.0</v>
      </c>
      <c r="D137" s="44">
        <v>107.0</v>
      </c>
      <c r="E137" s="45">
        <v>13.0</v>
      </c>
      <c r="F137" s="44">
        <v>8.0</v>
      </c>
      <c r="G137" s="45">
        <v>0.0</v>
      </c>
    </row>
    <row r="138">
      <c r="A138" s="43" t="s">
        <v>876</v>
      </c>
      <c r="B138" s="44">
        <v>0.0</v>
      </c>
      <c r="C138" s="45">
        <v>0.0</v>
      </c>
      <c r="D138" s="44">
        <v>1.0</v>
      </c>
      <c r="E138" s="45">
        <v>0.0</v>
      </c>
      <c r="F138" s="44">
        <v>0.0</v>
      </c>
      <c r="G138" s="45">
        <v>0.0</v>
      </c>
    </row>
    <row r="139">
      <c r="A139" s="43" t="s">
        <v>255</v>
      </c>
      <c r="B139" s="44">
        <v>78.0</v>
      </c>
      <c r="C139" s="45">
        <v>58.0</v>
      </c>
      <c r="D139" s="44">
        <v>593.0</v>
      </c>
      <c r="E139" s="45">
        <v>266.0</v>
      </c>
      <c r="F139" s="44">
        <v>51.0</v>
      </c>
      <c r="G139" s="45">
        <v>14.0</v>
      </c>
    </row>
    <row r="140">
      <c r="A140" s="43" t="s">
        <v>256</v>
      </c>
      <c r="B140" s="44">
        <v>16.0</v>
      </c>
      <c r="C140" s="45">
        <v>10.0</v>
      </c>
      <c r="D140" s="44">
        <v>128.0</v>
      </c>
      <c r="E140" s="45">
        <v>49.0</v>
      </c>
      <c r="F140" s="44">
        <v>7.0</v>
      </c>
      <c r="G140" s="45">
        <v>2.0</v>
      </c>
    </row>
    <row r="141">
      <c r="A141" s="43" t="s">
        <v>258</v>
      </c>
      <c r="B141" s="44">
        <v>139.0</v>
      </c>
      <c r="C141" s="45">
        <v>87.0</v>
      </c>
      <c r="D141" s="44">
        <v>688.0</v>
      </c>
      <c r="E141" s="45">
        <v>257.0</v>
      </c>
      <c r="F141" s="44">
        <v>62.0</v>
      </c>
      <c r="G141" s="45">
        <v>18.0</v>
      </c>
    </row>
    <row r="142">
      <c r="A142" s="43" t="s">
        <v>877</v>
      </c>
      <c r="B142" s="44">
        <v>2.0</v>
      </c>
      <c r="C142" s="45">
        <v>0.0</v>
      </c>
      <c r="D142" s="44">
        <v>2.0</v>
      </c>
      <c r="E142" s="45">
        <v>2.0</v>
      </c>
      <c r="F142" s="44">
        <v>0.0</v>
      </c>
      <c r="G142" s="45">
        <v>0.0</v>
      </c>
    </row>
    <row r="143">
      <c r="A143" s="43" t="s">
        <v>878</v>
      </c>
      <c r="B143" s="44">
        <v>0.0</v>
      </c>
      <c r="C143" s="45">
        <v>0.0</v>
      </c>
      <c r="D143" s="44">
        <v>0.0</v>
      </c>
      <c r="E143" s="45">
        <v>0.0</v>
      </c>
      <c r="F143" s="44">
        <v>0.0</v>
      </c>
      <c r="G143" s="45">
        <v>0.0</v>
      </c>
    </row>
    <row r="144">
      <c r="A144" s="43" t="s">
        <v>879</v>
      </c>
      <c r="B144" s="44">
        <v>0.0</v>
      </c>
      <c r="C144" s="45">
        <v>0.0</v>
      </c>
      <c r="D144" s="44">
        <v>0.0</v>
      </c>
      <c r="E144" s="45">
        <v>0.0</v>
      </c>
      <c r="F144" s="44">
        <v>0.0</v>
      </c>
      <c r="G144" s="45">
        <v>0.0</v>
      </c>
    </row>
    <row r="145">
      <c r="A145" s="43" t="s">
        <v>260</v>
      </c>
      <c r="B145" s="44">
        <v>30.0</v>
      </c>
      <c r="C145" s="45">
        <v>12.0</v>
      </c>
      <c r="D145" s="44">
        <v>230.0</v>
      </c>
      <c r="E145" s="45">
        <v>36.0</v>
      </c>
      <c r="F145" s="44">
        <v>10.0</v>
      </c>
      <c r="G145" s="45">
        <v>1.0</v>
      </c>
    </row>
    <row r="146">
      <c r="A146" s="43" t="s">
        <v>880</v>
      </c>
      <c r="B146" s="44">
        <v>2.0</v>
      </c>
      <c r="C146" s="45">
        <v>1.0</v>
      </c>
      <c r="D146" s="44">
        <v>1.0</v>
      </c>
      <c r="E146" s="45">
        <v>0.0</v>
      </c>
      <c r="F146" s="44">
        <v>0.0</v>
      </c>
      <c r="G146" s="45">
        <v>0.0</v>
      </c>
    </row>
    <row r="147">
      <c r="A147" s="43" t="s">
        <v>881</v>
      </c>
      <c r="B147" s="44">
        <v>0.0</v>
      </c>
      <c r="C147" s="45">
        <v>4.0</v>
      </c>
      <c r="D147" s="44">
        <v>34.0</v>
      </c>
      <c r="E147" s="45">
        <v>93.0</v>
      </c>
      <c r="F147" s="44">
        <v>13.0</v>
      </c>
      <c r="G147" s="45">
        <v>16.0</v>
      </c>
    </row>
    <row r="148">
      <c r="A148" s="43" t="s">
        <v>261</v>
      </c>
      <c r="B148" s="44">
        <v>128.0</v>
      </c>
      <c r="C148" s="45">
        <v>48.0</v>
      </c>
      <c r="D148" s="44">
        <v>579.0</v>
      </c>
      <c r="E148" s="45">
        <v>208.0</v>
      </c>
      <c r="F148" s="44">
        <v>42.0</v>
      </c>
      <c r="G148" s="45">
        <v>8.0</v>
      </c>
    </row>
    <row r="149">
      <c r="A149" s="43" t="s">
        <v>882</v>
      </c>
      <c r="B149" s="44">
        <v>0.0</v>
      </c>
      <c r="C149" s="45">
        <v>0.0</v>
      </c>
      <c r="D149" s="44">
        <v>0.0</v>
      </c>
      <c r="E149" s="45">
        <v>0.0</v>
      </c>
      <c r="F149" s="44">
        <v>0.0</v>
      </c>
      <c r="G149" s="45">
        <v>0.0</v>
      </c>
    </row>
    <row r="150">
      <c r="A150" s="43" t="s">
        <v>263</v>
      </c>
      <c r="B150" s="44">
        <v>80.0</v>
      </c>
      <c r="C150" s="45">
        <v>41.0</v>
      </c>
      <c r="D150" s="44">
        <v>271.0</v>
      </c>
      <c r="E150" s="45">
        <v>63.0</v>
      </c>
      <c r="F150" s="44">
        <v>17.0</v>
      </c>
      <c r="G150" s="45">
        <v>3.0</v>
      </c>
    </row>
    <row r="151">
      <c r="A151" s="43" t="s">
        <v>265</v>
      </c>
      <c r="B151" s="44">
        <v>54.0</v>
      </c>
      <c r="C151" s="45">
        <v>15.0</v>
      </c>
      <c r="D151" s="44">
        <v>181.0</v>
      </c>
      <c r="E151" s="45">
        <v>72.0</v>
      </c>
      <c r="F151" s="44">
        <v>16.0</v>
      </c>
      <c r="G151" s="45">
        <v>2.0</v>
      </c>
    </row>
    <row r="152">
      <c r="A152" s="43" t="s">
        <v>116</v>
      </c>
      <c r="B152" s="44">
        <v>11.0</v>
      </c>
      <c r="C152" s="45">
        <v>27.0</v>
      </c>
      <c r="D152" s="44">
        <v>163.0</v>
      </c>
      <c r="E152" s="45">
        <v>305.0</v>
      </c>
      <c r="F152" s="44">
        <v>29.0</v>
      </c>
      <c r="G152" s="45">
        <v>25.0</v>
      </c>
    </row>
    <row r="153">
      <c r="A153" s="43" t="s">
        <v>883</v>
      </c>
      <c r="B153" s="44">
        <v>10.0</v>
      </c>
      <c r="C153" s="45">
        <v>0.0</v>
      </c>
      <c r="D153" s="44">
        <v>41.0</v>
      </c>
      <c r="E153" s="45">
        <v>7.0</v>
      </c>
      <c r="F153" s="44">
        <v>6.0</v>
      </c>
      <c r="G153" s="45">
        <v>0.0</v>
      </c>
    </row>
    <row r="154">
      <c r="A154" s="43" t="s">
        <v>267</v>
      </c>
      <c r="B154" s="44">
        <v>118.0</v>
      </c>
      <c r="C154" s="45">
        <v>55.0</v>
      </c>
      <c r="D154" s="44">
        <v>626.0</v>
      </c>
      <c r="E154" s="45">
        <v>230.0</v>
      </c>
      <c r="F154" s="44">
        <v>41.0</v>
      </c>
      <c r="G154" s="45">
        <v>9.0</v>
      </c>
    </row>
    <row r="155">
      <c r="A155" s="43" t="s">
        <v>269</v>
      </c>
      <c r="B155" s="44">
        <v>5.0</v>
      </c>
      <c r="C155" s="45">
        <v>7.0</v>
      </c>
      <c r="D155" s="44">
        <v>61.0</v>
      </c>
      <c r="E155" s="45">
        <v>7.0</v>
      </c>
      <c r="F155" s="44">
        <v>3.0</v>
      </c>
      <c r="G155" s="45">
        <v>1.0</v>
      </c>
    </row>
    <row r="156">
      <c r="A156" s="43" t="s">
        <v>271</v>
      </c>
      <c r="B156" s="44">
        <v>60.0</v>
      </c>
      <c r="C156" s="45">
        <v>30.0</v>
      </c>
      <c r="D156" s="44">
        <v>295.0</v>
      </c>
      <c r="E156" s="45">
        <v>123.0</v>
      </c>
      <c r="F156" s="44">
        <v>23.0</v>
      </c>
      <c r="G156" s="45">
        <v>8.0</v>
      </c>
    </row>
    <row r="157">
      <c r="A157" s="43" t="s">
        <v>273</v>
      </c>
      <c r="B157" s="44">
        <v>46.0</v>
      </c>
      <c r="C157" s="45">
        <v>24.0</v>
      </c>
      <c r="D157" s="44">
        <v>209.0</v>
      </c>
      <c r="E157" s="45">
        <v>60.0</v>
      </c>
      <c r="F157" s="44">
        <v>28.0</v>
      </c>
      <c r="G157" s="45">
        <v>6.0</v>
      </c>
    </row>
    <row r="158">
      <c r="A158" s="43" t="s">
        <v>884</v>
      </c>
      <c r="B158" s="44">
        <v>3.0</v>
      </c>
      <c r="C158" s="45">
        <v>4.0</v>
      </c>
      <c r="D158" s="44">
        <v>11.0</v>
      </c>
      <c r="E158" s="45">
        <v>5.0</v>
      </c>
      <c r="F158" s="44">
        <v>1.0</v>
      </c>
      <c r="G158" s="45">
        <v>0.0</v>
      </c>
    </row>
    <row r="159">
      <c r="A159" s="43" t="s">
        <v>275</v>
      </c>
      <c r="B159" s="44">
        <v>8.0</v>
      </c>
      <c r="C159" s="45">
        <v>11.0</v>
      </c>
      <c r="D159" s="44">
        <v>164.0</v>
      </c>
      <c r="E159" s="45">
        <v>78.0</v>
      </c>
      <c r="F159" s="44">
        <v>16.0</v>
      </c>
      <c r="G159" s="45">
        <v>7.0</v>
      </c>
    </row>
    <row r="160">
      <c r="A160" s="43" t="s">
        <v>277</v>
      </c>
      <c r="B160" s="44">
        <v>44.0</v>
      </c>
      <c r="C160" s="45">
        <v>7.0</v>
      </c>
      <c r="D160" s="44">
        <v>185.0</v>
      </c>
      <c r="E160" s="45">
        <v>24.0</v>
      </c>
      <c r="F160" s="44">
        <v>19.0</v>
      </c>
      <c r="G160" s="45">
        <v>3.0</v>
      </c>
    </row>
    <row r="161">
      <c r="A161" s="43" t="s">
        <v>279</v>
      </c>
      <c r="B161" s="44">
        <v>125.0</v>
      </c>
      <c r="C161" s="45">
        <v>39.0</v>
      </c>
      <c r="D161" s="44">
        <v>547.0</v>
      </c>
      <c r="E161" s="45">
        <v>83.0</v>
      </c>
      <c r="F161" s="44">
        <v>61.0</v>
      </c>
      <c r="G161" s="45">
        <v>9.0</v>
      </c>
    </row>
    <row r="162">
      <c r="A162" s="43" t="s">
        <v>885</v>
      </c>
      <c r="B162" s="44">
        <v>0.0</v>
      </c>
      <c r="C162" s="45">
        <v>0.0</v>
      </c>
      <c r="D162" s="44">
        <v>2.0</v>
      </c>
      <c r="E162" s="45">
        <v>0.0</v>
      </c>
      <c r="F162" s="44">
        <v>1.0</v>
      </c>
      <c r="G162" s="45">
        <v>0.0</v>
      </c>
    </row>
    <row r="163">
      <c r="A163" s="43" t="s">
        <v>886</v>
      </c>
      <c r="B163" s="44">
        <v>3.0</v>
      </c>
      <c r="C163" s="45">
        <v>5.0</v>
      </c>
      <c r="D163" s="44">
        <v>11.0</v>
      </c>
      <c r="E163" s="45">
        <v>6.0</v>
      </c>
      <c r="F163" s="44">
        <v>0.0</v>
      </c>
      <c r="G163" s="45">
        <v>1.0</v>
      </c>
    </row>
    <row r="164">
      <c r="A164" s="43" t="s">
        <v>887</v>
      </c>
      <c r="B164" s="44">
        <v>0.0</v>
      </c>
      <c r="C164" s="45">
        <v>0.0</v>
      </c>
      <c r="D164" s="44">
        <v>0.0</v>
      </c>
      <c r="E164" s="45">
        <v>0.0</v>
      </c>
      <c r="F164" s="44">
        <v>0.0</v>
      </c>
      <c r="G164" s="45">
        <v>0.0</v>
      </c>
    </row>
    <row r="165">
      <c r="A165" s="43" t="s">
        <v>888</v>
      </c>
      <c r="B165" s="44">
        <v>1.0</v>
      </c>
      <c r="C165" s="45">
        <v>0.0</v>
      </c>
      <c r="D165" s="44">
        <v>1.0</v>
      </c>
      <c r="E165" s="45">
        <v>6.0</v>
      </c>
      <c r="F165" s="44">
        <v>0.0</v>
      </c>
      <c r="G165" s="45">
        <v>0.0</v>
      </c>
    </row>
    <row r="166">
      <c r="A166" s="43" t="s">
        <v>889</v>
      </c>
      <c r="B166" s="44">
        <v>0.0</v>
      </c>
      <c r="C166" s="45">
        <v>0.0</v>
      </c>
      <c r="D166" s="44">
        <v>0.0</v>
      </c>
      <c r="E166" s="45">
        <v>0.0</v>
      </c>
      <c r="F166" s="44">
        <v>0.0</v>
      </c>
      <c r="G166" s="45">
        <v>0.0</v>
      </c>
    </row>
    <row r="167">
      <c r="A167" s="43" t="s">
        <v>890</v>
      </c>
      <c r="B167" s="44">
        <v>0.0</v>
      </c>
      <c r="C167" s="45">
        <v>0.0</v>
      </c>
      <c r="D167" s="44">
        <v>0.0</v>
      </c>
      <c r="E167" s="45">
        <v>0.0</v>
      </c>
      <c r="F167" s="44">
        <v>0.0</v>
      </c>
      <c r="G167" s="45">
        <v>0.0</v>
      </c>
    </row>
    <row r="168">
      <c r="A168" s="43" t="s">
        <v>281</v>
      </c>
      <c r="B168" s="44">
        <v>158.0</v>
      </c>
      <c r="C168" s="45">
        <v>104.0</v>
      </c>
      <c r="D168" s="44">
        <v>671.0</v>
      </c>
      <c r="E168" s="45">
        <v>463.0</v>
      </c>
      <c r="F168" s="44">
        <v>89.0</v>
      </c>
      <c r="G168" s="45">
        <v>52.0</v>
      </c>
    </row>
    <row r="169">
      <c r="A169" s="43" t="s">
        <v>283</v>
      </c>
      <c r="B169" s="44">
        <v>1.0</v>
      </c>
      <c r="C169" s="45">
        <v>1.0</v>
      </c>
      <c r="D169" s="44">
        <v>3.0</v>
      </c>
      <c r="E169" s="45">
        <v>3.0</v>
      </c>
      <c r="F169" s="44">
        <v>0.0</v>
      </c>
      <c r="G169" s="45">
        <v>1.0</v>
      </c>
    </row>
    <row r="170">
      <c r="A170" s="43" t="s">
        <v>285</v>
      </c>
      <c r="B170" s="44">
        <v>118.0</v>
      </c>
      <c r="C170" s="45">
        <v>94.0</v>
      </c>
      <c r="D170" s="44">
        <v>734.0</v>
      </c>
      <c r="E170" s="45">
        <v>487.0</v>
      </c>
      <c r="F170" s="44">
        <v>54.0</v>
      </c>
      <c r="G170" s="45">
        <v>61.0</v>
      </c>
    </row>
    <row r="171">
      <c r="A171" s="43" t="s">
        <v>286</v>
      </c>
      <c r="B171" s="44">
        <v>127.0</v>
      </c>
      <c r="C171" s="45">
        <v>60.0</v>
      </c>
      <c r="D171" s="44">
        <v>750.0</v>
      </c>
      <c r="E171" s="45">
        <v>322.0</v>
      </c>
      <c r="F171" s="44">
        <v>114.0</v>
      </c>
      <c r="G171" s="45">
        <v>120.0</v>
      </c>
    </row>
    <row r="172">
      <c r="A172" s="43" t="s">
        <v>287</v>
      </c>
      <c r="B172" s="44">
        <v>13.0</v>
      </c>
      <c r="C172" s="45">
        <v>1.0</v>
      </c>
      <c r="D172" s="44">
        <v>38.0</v>
      </c>
      <c r="E172" s="45">
        <v>2.0</v>
      </c>
      <c r="F172" s="44">
        <v>7.0</v>
      </c>
      <c r="G172" s="45">
        <v>0.0</v>
      </c>
    </row>
    <row r="173">
      <c r="A173" s="43" t="s">
        <v>289</v>
      </c>
      <c r="B173" s="44">
        <v>108.0</v>
      </c>
      <c r="C173" s="45">
        <v>66.0</v>
      </c>
      <c r="D173" s="44">
        <v>403.0</v>
      </c>
      <c r="E173" s="45">
        <v>317.0</v>
      </c>
      <c r="F173" s="44">
        <v>48.0</v>
      </c>
      <c r="G173" s="45">
        <v>30.0</v>
      </c>
    </row>
    <row r="174">
      <c r="A174" s="43" t="s">
        <v>291</v>
      </c>
      <c r="B174" s="44">
        <v>88.0</v>
      </c>
      <c r="C174" s="45">
        <v>75.0</v>
      </c>
      <c r="D174" s="44">
        <v>434.0</v>
      </c>
      <c r="E174" s="45">
        <v>253.0</v>
      </c>
      <c r="F174" s="44">
        <v>44.0</v>
      </c>
      <c r="G174" s="45">
        <v>20.0</v>
      </c>
    </row>
    <row r="175">
      <c r="A175" s="43" t="s">
        <v>891</v>
      </c>
      <c r="B175" s="44">
        <v>0.0</v>
      </c>
      <c r="C175" s="45">
        <v>0.0</v>
      </c>
      <c r="D175" s="44">
        <v>0.0</v>
      </c>
      <c r="E175" s="45">
        <v>0.0</v>
      </c>
      <c r="F175" s="44">
        <v>0.0</v>
      </c>
      <c r="G175" s="45">
        <v>0.0</v>
      </c>
    </row>
    <row r="176">
      <c r="A176" s="43" t="s">
        <v>292</v>
      </c>
      <c r="B176" s="44">
        <v>18.0</v>
      </c>
      <c r="C176" s="45">
        <v>2.0</v>
      </c>
      <c r="D176" s="44">
        <v>69.0</v>
      </c>
      <c r="E176" s="45">
        <v>4.0</v>
      </c>
      <c r="F176" s="44">
        <v>6.0</v>
      </c>
      <c r="G176" s="45">
        <v>0.0</v>
      </c>
    </row>
    <row r="177">
      <c r="A177" s="43" t="s">
        <v>892</v>
      </c>
      <c r="B177" s="44">
        <v>0.0</v>
      </c>
      <c r="C177" s="45">
        <v>0.0</v>
      </c>
      <c r="D177" s="44">
        <v>0.0</v>
      </c>
      <c r="E177" s="45">
        <v>0.0</v>
      </c>
      <c r="F177" s="44">
        <v>0.0</v>
      </c>
      <c r="G177" s="45">
        <v>0.0</v>
      </c>
    </row>
    <row r="178">
      <c r="A178" s="43" t="s">
        <v>293</v>
      </c>
      <c r="B178" s="44">
        <v>152.0</v>
      </c>
      <c r="C178" s="45">
        <v>81.0</v>
      </c>
      <c r="D178" s="44">
        <v>440.0</v>
      </c>
      <c r="E178" s="45">
        <v>288.0</v>
      </c>
      <c r="F178" s="44">
        <v>55.0</v>
      </c>
      <c r="G178" s="45">
        <v>31.0</v>
      </c>
    </row>
    <row r="179">
      <c r="A179" s="43" t="s">
        <v>893</v>
      </c>
      <c r="B179" s="44">
        <v>0.0</v>
      </c>
      <c r="C179" s="45">
        <v>0.0</v>
      </c>
      <c r="D179" s="44">
        <v>0.0</v>
      </c>
      <c r="E179" s="45">
        <v>0.0</v>
      </c>
      <c r="F179" s="44">
        <v>0.0</v>
      </c>
      <c r="G179" s="45">
        <v>0.0</v>
      </c>
    </row>
    <row r="180">
      <c r="A180" s="43" t="s">
        <v>295</v>
      </c>
      <c r="B180" s="44">
        <v>38.0</v>
      </c>
      <c r="C180" s="45">
        <v>3.0</v>
      </c>
      <c r="D180" s="44">
        <v>138.0</v>
      </c>
      <c r="E180" s="45">
        <v>15.0</v>
      </c>
      <c r="F180" s="44">
        <v>2.0</v>
      </c>
      <c r="G180" s="45">
        <v>3.0</v>
      </c>
    </row>
    <row r="181">
      <c r="A181" s="43" t="s">
        <v>297</v>
      </c>
      <c r="B181" s="44">
        <v>198.0</v>
      </c>
      <c r="C181" s="45">
        <v>132.0</v>
      </c>
      <c r="D181" s="44">
        <v>763.0</v>
      </c>
      <c r="E181" s="45">
        <v>508.0</v>
      </c>
      <c r="F181" s="44">
        <v>67.0</v>
      </c>
      <c r="G181" s="45">
        <v>89.0</v>
      </c>
    </row>
    <row r="182">
      <c r="A182" s="43" t="s">
        <v>299</v>
      </c>
      <c r="B182" s="44">
        <v>127.0</v>
      </c>
      <c r="C182" s="45">
        <v>112.0</v>
      </c>
      <c r="D182" s="44">
        <v>573.0</v>
      </c>
      <c r="E182" s="45">
        <v>512.0</v>
      </c>
      <c r="F182" s="44">
        <v>90.0</v>
      </c>
      <c r="G182" s="45">
        <v>61.0</v>
      </c>
    </row>
    <row r="183">
      <c r="A183" s="43" t="s">
        <v>301</v>
      </c>
      <c r="B183" s="44">
        <v>72.0</v>
      </c>
      <c r="C183" s="45">
        <v>58.0</v>
      </c>
      <c r="D183" s="44">
        <v>244.0</v>
      </c>
      <c r="E183" s="45">
        <v>205.0</v>
      </c>
      <c r="F183" s="44">
        <v>34.0</v>
      </c>
      <c r="G183" s="45">
        <v>10.0</v>
      </c>
    </row>
    <row r="184">
      <c r="A184" s="43" t="s">
        <v>303</v>
      </c>
      <c r="B184" s="44">
        <v>25.0</v>
      </c>
      <c r="C184" s="45">
        <v>4.0</v>
      </c>
      <c r="D184" s="44">
        <v>162.0</v>
      </c>
      <c r="E184" s="45">
        <v>31.0</v>
      </c>
      <c r="F184" s="44">
        <v>7.0</v>
      </c>
      <c r="G184" s="45">
        <v>3.0</v>
      </c>
    </row>
    <row r="185">
      <c r="A185" s="43" t="s">
        <v>305</v>
      </c>
      <c r="B185" s="44">
        <v>162.0</v>
      </c>
      <c r="C185" s="45">
        <v>92.0</v>
      </c>
      <c r="D185" s="44">
        <v>620.0</v>
      </c>
      <c r="E185" s="45">
        <v>341.0</v>
      </c>
      <c r="F185" s="44">
        <v>47.0</v>
      </c>
      <c r="G185" s="45">
        <v>30.0</v>
      </c>
    </row>
    <row r="186">
      <c r="A186" s="43" t="s">
        <v>894</v>
      </c>
      <c r="B186" s="44">
        <v>7.0</v>
      </c>
      <c r="C186" s="45">
        <v>3.0</v>
      </c>
      <c r="D186" s="44">
        <v>12.0</v>
      </c>
      <c r="E186" s="45">
        <v>17.0</v>
      </c>
      <c r="F186" s="44">
        <v>0.0</v>
      </c>
      <c r="G186" s="45">
        <v>1.0</v>
      </c>
    </row>
    <row r="187">
      <c r="A187" s="43" t="s">
        <v>895</v>
      </c>
      <c r="B187" s="44">
        <v>5.0</v>
      </c>
      <c r="C187" s="45">
        <v>0.0</v>
      </c>
      <c r="D187" s="44">
        <v>1.0</v>
      </c>
      <c r="E187" s="45">
        <v>3.0</v>
      </c>
      <c r="F187" s="44">
        <v>0.0</v>
      </c>
      <c r="G187" s="45">
        <v>0.0</v>
      </c>
    </row>
    <row r="188">
      <c r="A188" s="43" t="s">
        <v>896</v>
      </c>
      <c r="B188" s="44">
        <v>0.0</v>
      </c>
      <c r="C188" s="45">
        <v>0.0</v>
      </c>
      <c r="D188" s="44">
        <v>0.0</v>
      </c>
      <c r="E188" s="45">
        <v>0.0</v>
      </c>
      <c r="F188" s="44">
        <v>0.0</v>
      </c>
      <c r="G188" s="45">
        <v>0.0</v>
      </c>
    </row>
    <row r="189">
      <c r="A189" s="43" t="s">
        <v>306</v>
      </c>
      <c r="B189" s="44">
        <v>68.0</v>
      </c>
      <c r="C189" s="45">
        <v>18.0</v>
      </c>
      <c r="D189" s="44">
        <v>302.0</v>
      </c>
      <c r="E189" s="45">
        <v>86.0</v>
      </c>
      <c r="F189" s="44">
        <v>11.0</v>
      </c>
      <c r="G189" s="45">
        <v>4.0</v>
      </c>
    </row>
    <row r="190">
      <c r="A190" s="43" t="s">
        <v>897</v>
      </c>
      <c r="B190" s="44">
        <v>0.0</v>
      </c>
      <c r="C190" s="45">
        <v>0.0</v>
      </c>
      <c r="D190" s="44">
        <v>0.0</v>
      </c>
      <c r="E190" s="45">
        <v>0.0</v>
      </c>
      <c r="F190" s="44">
        <v>0.0</v>
      </c>
      <c r="G190" s="45">
        <v>0.0</v>
      </c>
    </row>
    <row r="191">
      <c r="A191" s="43" t="s">
        <v>308</v>
      </c>
      <c r="B191" s="44">
        <v>170.0</v>
      </c>
      <c r="C191" s="45">
        <v>96.0</v>
      </c>
      <c r="D191" s="44">
        <v>835.0</v>
      </c>
      <c r="E191" s="45">
        <v>355.0</v>
      </c>
      <c r="F191" s="44">
        <v>98.0</v>
      </c>
      <c r="G191" s="45">
        <v>36.0</v>
      </c>
    </row>
    <row r="192">
      <c r="A192" s="43" t="s">
        <v>310</v>
      </c>
      <c r="B192" s="44">
        <v>107.0</v>
      </c>
      <c r="C192" s="45">
        <v>86.0</v>
      </c>
      <c r="D192" s="44">
        <v>830.0</v>
      </c>
      <c r="E192" s="45">
        <v>470.0</v>
      </c>
      <c r="F192" s="44">
        <v>96.0</v>
      </c>
      <c r="G192" s="45">
        <v>39.0</v>
      </c>
    </row>
    <row r="193">
      <c r="A193" s="43" t="s">
        <v>312</v>
      </c>
      <c r="B193" s="44">
        <v>166.0</v>
      </c>
      <c r="C193" s="45">
        <v>140.0</v>
      </c>
      <c r="D193" s="44">
        <v>1437.0</v>
      </c>
      <c r="E193" s="45">
        <v>572.0</v>
      </c>
      <c r="F193" s="44">
        <v>134.0</v>
      </c>
      <c r="G193" s="45">
        <v>73.0</v>
      </c>
    </row>
    <row r="194">
      <c r="A194" s="43" t="s">
        <v>313</v>
      </c>
      <c r="B194" s="44">
        <v>149.0</v>
      </c>
      <c r="C194" s="45">
        <v>52.0</v>
      </c>
      <c r="D194" s="44">
        <v>1015.0</v>
      </c>
      <c r="E194" s="45">
        <v>328.0</v>
      </c>
      <c r="F194" s="44">
        <v>139.0</v>
      </c>
      <c r="G194" s="45">
        <v>43.0</v>
      </c>
    </row>
    <row r="195">
      <c r="A195" s="43" t="s">
        <v>315</v>
      </c>
      <c r="B195" s="44">
        <v>81.0</v>
      </c>
      <c r="C195" s="45">
        <v>87.0</v>
      </c>
      <c r="D195" s="44">
        <v>665.0</v>
      </c>
      <c r="E195" s="45">
        <v>459.0</v>
      </c>
      <c r="F195" s="44">
        <v>93.0</v>
      </c>
      <c r="G195" s="45">
        <v>72.0</v>
      </c>
    </row>
    <row r="196">
      <c r="A196" s="43" t="s">
        <v>317</v>
      </c>
      <c r="B196" s="44">
        <v>171.0</v>
      </c>
      <c r="C196" s="45">
        <v>90.0</v>
      </c>
      <c r="D196" s="44">
        <v>562.0</v>
      </c>
      <c r="E196" s="45">
        <v>371.0</v>
      </c>
      <c r="F196" s="44">
        <v>62.0</v>
      </c>
      <c r="G196" s="45">
        <v>50.0</v>
      </c>
    </row>
    <row r="197">
      <c r="A197" s="43" t="s">
        <v>319</v>
      </c>
      <c r="B197" s="44">
        <v>130.0</v>
      </c>
      <c r="C197" s="45">
        <v>95.0</v>
      </c>
      <c r="D197" s="44">
        <v>505.0</v>
      </c>
      <c r="E197" s="45">
        <v>421.0</v>
      </c>
      <c r="F197" s="44">
        <v>78.0</v>
      </c>
      <c r="G197" s="45">
        <v>40.0</v>
      </c>
    </row>
    <row r="198">
      <c r="A198" s="43" t="s">
        <v>321</v>
      </c>
      <c r="B198" s="44">
        <v>189.0</v>
      </c>
      <c r="C198" s="45">
        <v>150.0</v>
      </c>
      <c r="D198" s="44">
        <v>722.0</v>
      </c>
      <c r="E198" s="45">
        <v>521.0</v>
      </c>
      <c r="F198" s="44">
        <v>110.0</v>
      </c>
      <c r="G198" s="45">
        <v>56.0</v>
      </c>
    </row>
    <row r="199">
      <c r="A199" s="43" t="s">
        <v>323</v>
      </c>
      <c r="B199" s="44">
        <v>189.0</v>
      </c>
      <c r="C199" s="45">
        <v>109.0</v>
      </c>
      <c r="D199" s="44">
        <v>840.0</v>
      </c>
      <c r="E199" s="45">
        <v>489.0</v>
      </c>
      <c r="F199" s="44">
        <v>97.0</v>
      </c>
      <c r="G199" s="45">
        <v>73.0</v>
      </c>
    </row>
    <row r="200">
      <c r="A200" s="43" t="s">
        <v>325</v>
      </c>
      <c r="B200" s="44">
        <v>124.0</v>
      </c>
      <c r="C200" s="45">
        <v>84.0</v>
      </c>
      <c r="D200" s="44">
        <v>370.0</v>
      </c>
      <c r="E200" s="45">
        <v>216.0</v>
      </c>
      <c r="F200" s="44">
        <v>57.0</v>
      </c>
      <c r="G200" s="45">
        <v>27.0</v>
      </c>
    </row>
    <row r="201">
      <c r="A201" s="43" t="s">
        <v>327</v>
      </c>
      <c r="B201" s="44">
        <v>136.0</v>
      </c>
      <c r="C201" s="45">
        <v>89.0</v>
      </c>
      <c r="D201" s="44">
        <v>615.0</v>
      </c>
      <c r="E201" s="45">
        <v>358.0</v>
      </c>
      <c r="F201" s="44">
        <v>88.0</v>
      </c>
      <c r="G201" s="45">
        <v>45.0</v>
      </c>
    </row>
    <row r="202">
      <c r="A202" s="43" t="s">
        <v>329</v>
      </c>
      <c r="B202" s="44">
        <v>250.0</v>
      </c>
      <c r="C202" s="45">
        <v>156.0</v>
      </c>
      <c r="D202" s="44">
        <v>765.0</v>
      </c>
      <c r="E202" s="45">
        <v>454.0</v>
      </c>
      <c r="F202" s="44">
        <v>90.0</v>
      </c>
      <c r="G202" s="45">
        <v>79.0</v>
      </c>
    </row>
    <row r="203">
      <c r="A203" s="43" t="s">
        <v>898</v>
      </c>
      <c r="B203" s="44">
        <v>0.0</v>
      </c>
      <c r="C203" s="45">
        <v>0.0</v>
      </c>
      <c r="D203" s="44">
        <v>0.0</v>
      </c>
      <c r="E203" s="45">
        <v>0.0</v>
      </c>
      <c r="F203" s="44">
        <v>0.0</v>
      </c>
      <c r="G203" s="45">
        <v>0.0</v>
      </c>
    </row>
    <row r="204">
      <c r="A204" s="43" t="s">
        <v>331</v>
      </c>
      <c r="B204" s="44">
        <v>75.0</v>
      </c>
      <c r="C204" s="45">
        <v>22.0</v>
      </c>
      <c r="D204" s="44">
        <v>155.0</v>
      </c>
      <c r="E204" s="45">
        <v>53.0</v>
      </c>
      <c r="F204" s="44">
        <v>18.0</v>
      </c>
      <c r="G204" s="45">
        <v>12.0</v>
      </c>
    </row>
    <row r="205">
      <c r="A205" s="43" t="s">
        <v>899</v>
      </c>
      <c r="B205" s="44">
        <v>0.0</v>
      </c>
      <c r="C205" s="45">
        <v>2.0</v>
      </c>
      <c r="D205" s="44">
        <v>0.0</v>
      </c>
      <c r="E205" s="45">
        <v>2.0</v>
      </c>
      <c r="F205" s="44">
        <v>0.0</v>
      </c>
      <c r="G205" s="45">
        <v>0.0</v>
      </c>
    </row>
    <row r="206">
      <c r="A206" s="43" t="s">
        <v>900</v>
      </c>
      <c r="B206" s="44">
        <v>0.0</v>
      </c>
      <c r="C206" s="45">
        <v>0.0</v>
      </c>
      <c r="D206" s="44">
        <v>1.0</v>
      </c>
      <c r="E206" s="45">
        <v>4.0</v>
      </c>
      <c r="F206" s="44">
        <v>1.0</v>
      </c>
      <c r="G206" s="45">
        <v>0.0</v>
      </c>
    </row>
    <row r="207">
      <c r="A207" s="43" t="s">
        <v>901</v>
      </c>
      <c r="B207" s="44">
        <v>0.0</v>
      </c>
      <c r="C207" s="45">
        <v>0.0</v>
      </c>
      <c r="D207" s="44">
        <v>0.0</v>
      </c>
      <c r="E207" s="45">
        <v>0.0</v>
      </c>
      <c r="F207" s="44">
        <v>0.0</v>
      </c>
      <c r="G207" s="45">
        <v>0.0</v>
      </c>
    </row>
    <row r="208">
      <c r="A208" s="43" t="s">
        <v>902</v>
      </c>
      <c r="B208" s="44">
        <v>0.0</v>
      </c>
      <c r="C208" s="45">
        <v>0.0</v>
      </c>
      <c r="D208" s="44">
        <v>0.0</v>
      </c>
      <c r="E208" s="45">
        <v>0.0</v>
      </c>
      <c r="F208" s="44">
        <v>0.0</v>
      </c>
      <c r="G208" s="45">
        <v>0.0</v>
      </c>
    </row>
    <row r="209">
      <c r="A209" s="43" t="s">
        <v>903</v>
      </c>
      <c r="B209" s="44">
        <v>0.0</v>
      </c>
      <c r="C209" s="45">
        <v>0.0</v>
      </c>
      <c r="D209" s="44">
        <v>0.0</v>
      </c>
      <c r="E209" s="45">
        <v>0.0</v>
      </c>
      <c r="F209" s="44">
        <v>0.0</v>
      </c>
      <c r="G209" s="45">
        <v>0.0</v>
      </c>
    </row>
    <row r="210">
      <c r="A210" s="43" t="s">
        <v>333</v>
      </c>
      <c r="B210" s="44">
        <v>40.0</v>
      </c>
      <c r="C210" s="45">
        <v>39.0</v>
      </c>
      <c r="D210" s="44">
        <v>210.0</v>
      </c>
      <c r="E210" s="45">
        <v>137.0</v>
      </c>
      <c r="F210" s="44">
        <v>23.0</v>
      </c>
      <c r="G210" s="45">
        <v>9.0</v>
      </c>
    </row>
    <row r="211">
      <c r="A211" s="43" t="s">
        <v>334</v>
      </c>
      <c r="B211" s="44">
        <v>296.0</v>
      </c>
      <c r="C211" s="45">
        <v>123.0</v>
      </c>
      <c r="D211" s="44">
        <v>1167.0</v>
      </c>
      <c r="E211" s="45">
        <v>413.0</v>
      </c>
      <c r="F211" s="44">
        <v>132.0</v>
      </c>
      <c r="G211" s="45">
        <v>19.0</v>
      </c>
    </row>
    <row r="212">
      <c r="A212" s="43" t="s">
        <v>904</v>
      </c>
      <c r="B212" s="44">
        <v>0.0</v>
      </c>
      <c r="C212" s="45">
        <v>0.0</v>
      </c>
      <c r="D212" s="44">
        <v>0.0</v>
      </c>
      <c r="E212" s="45">
        <v>0.0</v>
      </c>
      <c r="F212" s="44">
        <v>0.0</v>
      </c>
      <c r="G212" s="45">
        <v>0.0</v>
      </c>
    </row>
    <row r="213">
      <c r="A213" s="43" t="s">
        <v>905</v>
      </c>
      <c r="B213" s="44">
        <v>174.0</v>
      </c>
      <c r="C213" s="45">
        <v>48.0</v>
      </c>
      <c r="D213" s="44">
        <v>456.0</v>
      </c>
      <c r="E213" s="45">
        <v>79.0</v>
      </c>
      <c r="F213" s="44">
        <v>83.0</v>
      </c>
      <c r="G213" s="45">
        <v>9.0</v>
      </c>
    </row>
    <row r="214">
      <c r="A214" s="43" t="s">
        <v>336</v>
      </c>
      <c r="B214" s="44">
        <v>172.0</v>
      </c>
      <c r="C214" s="45">
        <v>75.0</v>
      </c>
      <c r="D214" s="44">
        <v>505.0</v>
      </c>
      <c r="E214" s="45">
        <v>286.0</v>
      </c>
      <c r="F214" s="44">
        <v>41.0</v>
      </c>
      <c r="G214" s="45">
        <v>31.0</v>
      </c>
    </row>
    <row r="215">
      <c r="A215" s="43" t="s">
        <v>906</v>
      </c>
      <c r="B215" s="44">
        <v>2.0</v>
      </c>
      <c r="C215" s="45">
        <v>9.0</v>
      </c>
      <c r="D215" s="44">
        <v>19.0</v>
      </c>
      <c r="E215" s="45">
        <v>30.0</v>
      </c>
      <c r="F215" s="44">
        <v>3.0</v>
      </c>
      <c r="G215" s="45">
        <v>6.0</v>
      </c>
    </row>
    <row r="216">
      <c r="A216" s="43" t="s">
        <v>338</v>
      </c>
      <c r="B216" s="44">
        <v>6.0</v>
      </c>
      <c r="C216" s="45">
        <v>6.0</v>
      </c>
      <c r="D216" s="44">
        <v>48.0</v>
      </c>
      <c r="E216" s="45">
        <v>24.0</v>
      </c>
      <c r="F216" s="44">
        <v>4.0</v>
      </c>
      <c r="G216" s="45">
        <v>3.0</v>
      </c>
    </row>
    <row r="217">
      <c r="A217" s="43" t="s">
        <v>907</v>
      </c>
      <c r="B217" s="44">
        <v>112.0</v>
      </c>
      <c r="C217" s="45">
        <v>171.0</v>
      </c>
      <c r="D217" s="44">
        <v>550.0</v>
      </c>
      <c r="E217" s="45">
        <v>453.0</v>
      </c>
      <c r="F217" s="44">
        <v>63.0</v>
      </c>
      <c r="G217" s="45">
        <v>72.0</v>
      </c>
    </row>
    <row r="218">
      <c r="A218" s="43" t="s">
        <v>908</v>
      </c>
      <c r="B218" s="44">
        <v>0.0</v>
      </c>
      <c r="C218" s="45">
        <v>0.0</v>
      </c>
      <c r="D218" s="44">
        <v>0.0</v>
      </c>
      <c r="E218" s="45">
        <v>0.0</v>
      </c>
      <c r="F218" s="44">
        <v>0.0</v>
      </c>
      <c r="G218" s="45">
        <v>0.0</v>
      </c>
    </row>
    <row r="219">
      <c r="A219" s="43" t="s">
        <v>340</v>
      </c>
      <c r="B219" s="44">
        <v>67.0</v>
      </c>
      <c r="C219" s="45">
        <v>67.0</v>
      </c>
      <c r="D219" s="44">
        <v>224.0</v>
      </c>
      <c r="E219" s="45">
        <v>285.0</v>
      </c>
      <c r="F219" s="44">
        <v>22.0</v>
      </c>
      <c r="G219" s="45">
        <v>30.0</v>
      </c>
    </row>
    <row r="220">
      <c r="A220" s="43" t="s">
        <v>342</v>
      </c>
      <c r="B220" s="44">
        <v>133.0</v>
      </c>
      <c r="C220" s="45">
        <v>101.0</v>
      </c>
      <c r="D220" s="44">
        <v>481.0</v>
      </c>
      <c r="E220" s="45">
        <v>408.0</v>
      </c>
      <c r="F220" s="44">
        <v>67.0</v>
      </c>
      <c r="G220" s="45">
        <v>35.0</v>
      </c>
    </row>
    <row r="221">
      <c r="A221" s="43" t="s">
        <v>344</v>
      </c>
      <c r="B221" s="44">
        <v>89.0</v>
      </c>
      <c r="C221" s="45">
        <v>45.0</v>
      </c>
      <c r="D221" s="44">
        <v>266.0</v>
      </c>
      <c r="E221" s="45">
        <v>130.0</v>
      </c>
      <c r="F221" s="44">
        <v>27.0</v>
      </c>
      <c r="G221" s="45">
        <v>17.0</v>
      </c>
    </row>
    <row r="222">
      <c r="A222" s="43" t="s">
        <v>346</v>
      </c>
      <c r="B222" s="44">
        <v>59.0</v>
      </c>
      <c r="C222" s="45">
        <v>22.0</v>
      </c>
      <c r="D222" s="44">
        <v>140.0</v>
      </c>
      <c r="E222" s="45">
        <v>65.0</v>
      </c>
      <c r="F222" s="44">
        <v>25.0</v>
      </c>
      <c r="G222" s="45">
        <v>10.0</v>
      </c>
    </row>
    <row r="223">
      <c r="A223" s="43" t="s">
        <v>243</v>
      </c>
      <c r="B223" s="44">
        <v>73.0</v>
      </c>
      <c r="C223" s="45">
        <v>115.0</v>
      </c>
      <c r="D223" s="44">
        <v>489.0</v>
      </c>
      <c r="E223" s="45">
        <v>663.0</v>
      </c>
      <c r="F223" s="44">
        <v>125.0</v>
      </c>
      <c r="G223" s="45">
        <v>120.0</v>
      </c>
    </row>
    <row r="224">
      <c r="A224" s="43" t="s">
        <v>348</v>
      </c>
      <c r="B224" s="44">
        <v>205.0</v>
      </c>
      <c r="C224" s="45">
        <v>131.0</v>
      </c>
      <c r="D224" s="44">
        <v>986.0</v>
      </c>
      <c r="E224" s="45">
        <v>543.0</v>
      </c>
      <c r="F224" s="44">
        <v>102.0</v>
      </c>
      <c r="G224" s="45">
        <v>91.0</v>
      </c>
    </row>
    <row r="225">
      <c r="A225" s="43" t="s">
        <v>350</v>
      </c>
      <c r="B225" s="44">
        <v>83.0</v>
      </c>
      <c r="C225" s="45">
        <v>99.0</v>
      </c>
      <c r="D225" s="44">
        <v>391.0</v>
      </c>
      <c r="E225" s="45">
        <v>384.0</v>
      </c>
      <c r="F225" s="44">
        <v>48.0</v>
      </c>
      <c r="G225" s="45">
        <v>56.0</v>
      </c>
    </row>
    <row r="226">
      <c r="A226" s="43" t="s">
        <v>352</v>
      </c>
      <c r="B226" s="44">
        <v>122.0</v>
      </c>
      <c r="C226" s="45">
        <v>97.0</v>
      </c>
      <c r="D226" s="44">
        <v>468.0</v>
      </c>
      <c r="E226" s="45">
        <v>282.0</v>
      </c>
      <c r="F226" s="44">
        <v>62.0</v>
      </c>
      <c r="G226" s="45">
        <v>34.0</v>
      </c>
    </row>
    <row r="227">
      <c r="A227" s="43" t="s">
        <v>354</v>
      </c>
      <c r="B227" s="44">
        <v>67.0</v>
      </c>
      <c r="C227" s="45">
        <v>36.0</v>
      </c>
      <c r="D227" s="44">
        <v>287.0</v>
      </c>
      <c r="E227" s="45">
        <v>126.0</v>
      </c>
      <c r="F227" s="44">
        <v>32.0</v>
      </c>
      <c r="G227" s="45">
        <v>10.0</v>
      </c>
    </row>
    <row r="228">
      <c r="A228" s="43" t="s">
        <v>356</v>
      </c>
      <c r="B228" s="44">
        <v>165.0</v>
      </c>
      <c r="C228" s="45">
        <v>134.0</v>
      </c>
      <c r="D228" s="44">
        <v>787.0</v>
      </c>
      <c r="E228" s="45">
        <v>570.0</v>
      </c>
      <c r="F228" s="44">
        <v>135.0</v>
      </c>
      <c r="G228" s="45">
        <v>60.0</v>
      </c>
    </row>
    <row r="229">
      <c r="A229" s="43" t="s">
        <v>909</v>
      </c>
      <c r="B229" s="44">
        <v>0.0</v>
      </c>
      <c r="C229" s="45">
        <v>0.0</v>
      </c>
      <c r="D229" s="44">
        <v>0.0</v>
      </c>
      <c r="E229" s="45">
        <v>0.0</v>
      </c>
      <c r="F229" s="44">
        <v>0.0</v>
      </c>
      <c r="G229" s="45">
        <v>0.0</v>
      </c>
    </row>
    <row r="230">
      <c r="A230" s="43" t="s">
        <v>358</v>
      </c>
      <c r="B230" s="44">
        <v>91.0</v>
      </c>
      <c r="C230" s="45">
        <v>90.0</v>
      </c>
      <c r="D230" s="44">
        <v>546.0</v>
      </c>
      <c r="E230" s="45">
        <v>479.0</v>
      </c>
      <c r="F230" s="44">
        <v>87.0</v>
      </c>
      <c r="G230" s="45">
        <v>73.0</v>
      </c>
    </row>
    <row r="231">
      <c r="A231" s="43" t="s">
        <v>360</v>
      </c>
      <c r="B231" s="44">
        <v>8.0</v>
      </c>
      <c r="C231" s="45">
        <v>7.0</v>
      </c>
      <c r="D231" s="44">
        <v>37.0</v>
      </c>
      <c r="E231" s="45">
        <v>62.0</v>
      </c>
      <c r="F231" s="44">
        <v>7.0</v>
      </c>
      <c r="G231" s="45">
        <v>5.0</v>
      </c>
    </row>
    <row r="232">
      <c r="A232" s="43" t="s">
        <v>161</v>
      </c>
      <c r="B232" s="44">
        <v>2.0</v>
      </c>
      <c r="C232" s="45">
        <v>4.0</v>
      </c>
      <c r="D232" s="44">
        <v>20.0</v>
      </c>
      <c r="E232" s="45">
        <v>10.0</v>
      </c>
      <c r="F232" s="44">
        <v>1.0</v>
      </c>
      <c r="G232" s="45">
        <v>0.0</v>
      </c>
    </row>
    <row r="233">
      <c r="A233" s="43" t="s">
        <v>361</v>
      </c>
      <c r="B233" s="44">
        <v>200.0</v>
      </c>
      <c r="C233" s="45">
        <v>107.0</v>
      </c>
      <c r="D233" s="44">
        <v>911.0</v>
      </c>
      <c r="E233" s="45">
        <v>419.0</v>
      </c>
      <c r="F233" s="44">
        <v>96.0</v>
      </c>
      <c r="G233" s="45">
        <v>37.0</v>
      </c>
    </row>
    <row r="234">
      <c r="A234" s="43" t="s">
        <v>910</v>
      </c>
      <c r="B234" s="44">
        <v>0.0</v>
      </c>
      <c r="C234" s="45">
        <v>4.0</v>
      </c>
      <c r="D234" s="44">
        <v>0.0</v>
      </c>
      <c r="E234" s="45">
        <v>0.0</v>
      </c>
      <c r="F234" s="44">
        <v>0.0</v>
      </c>
      <c r="G234" s="45">
        <v>0.0</v>
      </c>
    </row>
    <row r="235">
      <c r="A235" s="43" t="s">
        <v>911</v>
      </c>
      <c r="B235" s="44">
        <v>0.0</v>
      </c>
      <c r="C235" s="45">
        <v>0.0</v>
      </c>
      <c r="D235" s="44">
        <v>0.0</v>
      </c>
      <c r="E235" s="45">
        <v>0.0</v>
      </c>
      <c r="F235" s="44">
        <v>0.0</v>
      </c>
      <c r="G235" s="45">
        <v>0.0</v>
      </c>
    </row>
    <row r="236">
      <c r="A236" s="43" t="s">
        <v>912</v>
      </c>
      <c r="B236" s="44">
        <v>0.0</v>
      </c>
      <c r="C236" s="45">
        <v>0.0</v>
      </c>
      <c r="D236" s="44">
        <v>0.0</v>
      </c>
      <c r="E236" s="45">
        <v>0.0</v>
      </c>
      <c r="F236" s="44">
        <v>0.0</v>
      </c>
      <c r="G236" s="45">
        <v>0.0</v>
      </c>
    </row>
    <row r="237">
      <c r="A237" s="43" t="s">
        <v>913</v>
      </c>
      <c r="B237" s="44">
        <v>18.0</v>
      </c>
      <c r="C237" s="45">
        <v>11.0</v>
      </c>
      <c r="D237" s="44">
        <v>54.0</v>
      </c>
      <c r="E237" s="45">
        <v>22.0</v>
      </c>
      <c r="F237" s="44">
        <v>4.0</v>
      </c>
      <c r="G237" s="45">
        <v>1.0</v>
      </c>
    </row>
    <row r="238">
      <c r="A238" s="43" t="s">
        <v>914</v>
      </c>
      <c r="B238" s="44">
        <v>0.0</v>
      </c>
      <c r="C238" s="45">
        <v>0.0</v>
      </c>
      <c r="D238" s="44">
        <v>0.0</v>
      </c>
      <c r="E238" s="45">
        <v>0.0</v>
      </c>
      <c r="F238" s="44">
        <v>0.0</v>
      </c>
      <c r="G238" s="45">
        <v>0.0</v>
      </c>
    </row>
    <row r="239">
      <c r="A239" s="43" t="s">
        <v>363</v>
      </c>
      <c r="B239" s="44">
        <v>12.0</v>
      </c>
      <c r="C239" s="45">
        <v>1.0</v>
      </c>
      <c r="D239" s="44">
        <v>38.0</v>
      </c>
      <c r="E239" s="45">
        <v>12.0</v>
      </c>
      <c r="F239" s="44">
        <v>0.0</v>
      </c>
      <c r="G239" s="45">
        <v>0.0</v>
      </c>
    </row>
    <row r="240">
      <c r="A240" s="43" t="s">
        <v>143</v>
      </c>
      <c r="B240" s="44">
        <v>15.0</v>
      </c>
      <c r="C240" s="45">
        <v>31.0</v>
      </c>
      <c r="D240" s="44">
        <v>129.0</v>
      </c>
      <c r="E240" s="45">
        <v>163.0</v>
      </c>
      <c r="F240" s="44">
        <v>10.0</v>
      </c>
      <c r="G240" s="45">
        <v>24.0</v>
      </c>
    </row>
    <row r="241">
      <c r="A241" s="43" t="s">
        <v>366</v>
      </c>
      <c r="B241" s="44">
        <v>152.0</v>
      </c>
      <c r="C241" s="45">
        <v>111.0</v>
      </c>
      <c r="D241" s="44">
        <v>494.0</v>
      </c>
      <c r="E241" s="45">
        <v>325.0</v>
      </c>
      <c r="F241" s="44">
        <v>78.0</v>
      </c>
      <c r="G241" s="45">
        <v>44.0</v>
      </c>
    </row>
    <row r="242">
      <c r="A242" s="43" t="s">
        <v>915</v>
      </c>
      <c r="B242" s="44">
        <v>0.0</v>
      </c>
      <c r="C242" s="45">
        <v>0.0</v>
      </c>
      <c r="D242" s="44">
        <v>0.0</v>
      </c>
      <c r="E242" s="45">
        <v>0.0</v>
      </c>
      <c r="F242" s="44">
        <v>0.0</v>
      </c>
      <c r="G242" s="45">
        <v>0.0</v>
      </c>
    </row>
    <row r="243">
      <c r="A243" s="43" t="s">
        <v>368</v>
      </c>
      <c r="B243" s="44">
        <v>15.0</v>
      </c>
      <c r="C243" s="45">
        <v>10.0</v>
      </c>
      <c r="D243" s="44">
        <v>77.0</v>
      </c>
      <c r="E243" s="45">
        <v>32.0</v>
      </c>
      <c r="F243" s="44">
        <v>11.0</v>
      </c>
      <c r="G243" s="45">
        <v>9.0</v>
      </c>
    </row>
    <row r="244">
      <c r="A244" s="43" t="s">
        <v>370</v>
      </c>
      <c r="B244" s="44">
        <v>115.0</v>
      </c>
      <c r="C244" s="45">
        <v>78.0</v>
      </c>
      <c r="D244" s="44">
        <v>337.0</v>
      </c>
      <c r="E244" s="45">
        <v>261.0</v>
      </c>
      <c r="F244" s="44">
        <v>41.0</v>
      </c>
      <c r="G244" s="45">
        <v>29.0</v>
      </c>
    </row>
    <row r="245">
      <c r="A245" s="43" t="s">
        <v>372</v>
      </c>
      <c r="B245" s="44">
        <v>102.0</v>
      </c>
      <c r="C245" s="45">
        <v>52.0</v>
      </c>
      <c r="D245" s="44">
        <v>425.0</v>
      </c>
      <c r="E245" s="45">
        <v>229.0</v>
      </c>
      <c r="F245" s="44">
        <v>27.0</v>
      </c>
      <c r="G245" s="45">
        <v>29.0</v>
      </c>
    </row>
    <row r="246">
      <c r="A246" s="43" t="s">
        <v>916</v>
      </c>
      <c r="B246" s="44">
        <v>20.0</v>
      </c>
      <c r="C246" s="45">
        <v>15.0</v>
      </c>
      <c r="D246" s="44">
        <v>69.0</v>
      </c>
      <c r="E246" s="45">
        <v>10.0</v>
      </c>
      <c r="F246" s="44">
        <v>1.0</v>
      </c>
      <c r="G246" s="45">
        <v>3.0</v>
      </c>
    </row>
    <row r="247">
      <c r="A247" s="43" t="s">
        <v>917</v>
      </c>
      <c r="B247" s="44">
        <v>0.0</v>
      </c>
      <c r="C247" s="45">
        <v>0.0</v>
      </c>
      <c r="D247" s="44">
        <v>0.0</v>
      </c>
      <c r="E247" s="45">
        <v>0.0</v>
      </c>
      <c r="F247" s="44">
        <v>0.0</v>
      </c>
      <c r="G247" s="45">
        <v>0.0</v>
      </c>
    </row>
    <row r="248">
      <c r="A248" s="43" t="s">
        <v>918</v>
      </c>
      <c r="B248" s="44">
        <v>0.0</v>
      </c>
      <c r="C248" s="45">
        <v>0.0</v>
      </c>
      <c r="D248" s="44">
        <v>0.0</v>
      </c>
      <c r="E248" s="45">
        <v>0.0</v>
      </c>
      <c r="F248" s="44">
        <v>0.0</v>
      </c>
      <c r="G248" s="45">
        <v>0.0</v>
      </c>
    </row>
    <row r="249">
      <c r="A249" s="43" t="s">
        <v>919</v>
      </c>
      <c r="B249" s="44">
        <v>0.0</v>
      </c>
      <c r="C249" s="45">
        <v>0.0</v>
      </c>
      <c r="D249" s="44">
        <v>3.0</v>
      </c>
      <c r="E249" s="45">
        <v>0.0</v>
      </c>
      <c r="F249" s="44">
        <v>0.0</v>
      </c>
      <c r="G249" s="45">
        <v>1.0</v>
      </c>
    </row>
    <row r="250">
      <c r="A250" s="43" t="s">
        <v>920</v>
      </c>
      <c r="B250" s="44">
        <v>1.0</v>
      </c>
      <c r="C250" s="45">
        <v>0.0</v>
      </c>
      <c r="D250" s="44">
        <v>13.0</v>
      </c>
      <c r="E250" s="45">
        <v>3.0</v>
      </c>
      <c r="F250" s="44">
        <v>1.0</v>
      </c>
      <c r="G250" s="45">
        <v>0.0</v>
      </c>
    </row>
    <row r="251">
      <c r="A251" s="43" t="s">
        <v>374</v>
      </c>
      <c r="B251" s="44">
        <v>47.0</v>
      </c>
      <c r="C251" s="45">
        <v>42.0</v>
      </c>
      <c r="D251" s="44">
        <v>489.0</v>
      </c>
      <c r="E251" s="45">
        <v>302.0</v>
      </c>
      <c r="F251" s="44">
        <v>94.0</v>
      </c>
      <c r="G251" s="45">
        <v>38.0</v>
      </c>
    </row>
    <row r="252">
      <c r="A252" s="43" t="s">
        <v>259</v>
      </c>
      <c r="B252" s="44">
        <v>59.0</v>
      </c>
      <c r="C252" s="45">
        <v>89.0</v>
      </c>
      <c r="D252" s="44">
        <v>910.0</v>
      </c>
      <c r="E252" s="45">
        <v>851.0</v>
      </c>
      <c r="F252" s="44">
        <v>208.0</v>
      </c>
      <c r="G252" s="45">
        <v>102.0</v>
      </c>
    </row>
    <row r="253">
      <c r="A253" s="43" t="s">
        <v>88</v>
      </c>
      <c r="B253" s="44">
        <v>37.0</v>
      </c>
      <c r="C253" s="45">
        <v>104.0</v>
      </c>
      <c r="D253" s="44">
        <v>593.0</v>
      </c>
      <c r="E253" s="45">
        <v>634.0</v>
      </c>
      <c r="F253" s="44">
        <v>144.0</v>
      </c>
      <c r="G253" s="45">
        <v>54.0</v>
      </c>
    </row>
    <row r="254">
      <c r="A254" s="43" t="s">
        <v>176</v>
      </c>
      <c r="B254" s="44">
        <v>24.0</v>
      </c>
      <c r="C254" s="45">
        <v>46.0</v>
      </c>
      <c r="D254" s="44">
        <v>391.0</v>
      </c>
      <c r="E254" s="45">
        <v>282.0</v>
      </c>
      <c r="F254" s="44">
        <v>48.0</v>
      </c>
      <c r="G254" s="45">
        <v>13.0</v>
      </c>
    </row>
    <row r="255">
      <c r="A255" s="43" t="s">
        <v>369</v>
      </c>
      <c r="B255" s="44">
        <v>41.0</v>
      </c>
      <c r="C255" s="45">
        <v>48.0</v>
      </c>
      <c r="D255" s="44">
        <v>533.0</v>
      </c>
      <c r="E255" s="45">
        <v>495.0</v>
      </c>
      <c r="F255" s="44">
        <v>98.0</v>
      </c>
      <c r="G255" s="45">
        <v>54.0</v>
      </c>
    </row>
    <row r="256">
      <c r="A256" s="43" t="s">
        <v>128</v>
      </c>
      <c r="B256" s="44">
        <v>52.0</v>
      </c>
      <c r="C256" s="45">
        <v>117.0</v>
      </c>
      <c r="D256" s="44">
        <v>980.0</v>
      </c>
      <c r="E256" s="45">
        <v>1113.0</v>
      </c>
      <c r="F256" s="44">
        <v>166.0</v>
      </c>
      <c r="G256" s="45">
        <v>80.0</v>
      </c>
    </row>
    <row r="257">
      <c r="A257" s="43" t="s">
        <v>80</v>
      </c>
      <c r="B257" s="44">
        <v>29.0</v>
      </c>
      <c r="C257" s="45">
        <v>84.0</v>
      </c>
      <c r="D257" s="44">
        <v>431.0</v>
      </c>
      <c r="E257" s="45">
        <v>506.0</v>
      </c>
      <c r="F257" s="44">
        <v>110.0</v>
      </c>
      <c r="G257" s="45">
        <v>30.0</v>
      </c>
    </row>
    <row r="258">
      <c r="A258" s="43" t="s">
        <v>217</v>
      </c>
      <c r="B258" s="44">
        <v>41.0</v>
      </c>
      <c r="C258" s="45">
        <v>69.0</v>
      </c>
      <c r="D258" s="44">
        <v>774.0</v>
      </c>
      <c r="E258" s="45">
        <v>585.0</v>
      </c>
      <c r="F258" s="44">
        <v>113.0</v>
      </c>
      <c r="G258" s="45">
        <v>43.0</v>
      </c>
    </row>
    <row r="259">
      <c r="A259" s="43" t="s">
        <v>157</v>
      </c>
      <c r="B259" s="44">
        <v>18.0</v>
      </c>
      <c r="C259" s="45">
        <v>36.0</v>
      </c>
      <c r="D259" s="44">
        <v>552.0</v>
      </c>
      <c r="E259" s="45">
        <v>501.0</v>
      </c>
      <c r="F259" s="44">
        <v>76.0</v>
      </c>
      <c r="G259" s="45">
        <v>49.0</v>
      </c>
    </row>
    <row r="260">
      <c r="A260" s="43" t="s">
        <v>98</v>
      </c>
      <c r="B260" s="44">
        <v>34.0</v>
      </c>
      <c r="C260" s="45">
        <v>91.0</v>
      </c>
      <c r="D260" s="44">
        <v>693.0</v>
      </c>
      <c r="E260" s="45">
        <v>692.0</v>
      </c>
      <c r="F260" s="44">
        <v>130.0</v>
      </c>
      <c r="G260" s="45">
        <v>68.0</v>
      </c>
    </row>
    <row r="261">
      <c r="A261" s="43" t="s">
        <v>252</v>
      </c>
      <c r="B261" s="44">
        <v>31.0</v>
      </c>
      <c r="C261" s="45">
        <v>48.0</v>
      </c>
      <c r="D261" s="44">
        <v>603.0</v>
      </c>
      <c r="E261" s="45">
        <v>583.0</v>
      </c>
      <c r="F261" s="44">
        <v>115.0</v>
      </c>
      <c r="G261" s="45">
        <v>48.0</v>
      </c>
    </row>
    <row r="262">
      <c r="A262" s="43" t="s">
        <v>102</v>
      </c>
      <c r="B262" s="44">
        <v>28.0</v>
      </c>
      <c r="C262" s="45">
        <v>74.0</v>
      </c>
      <c r="D262" s="44">
        <v>364.0</v>
      </c>
      <c r="E262" s="45">
        <v>463.0</v>
      </c>
      <c r="F262" s="44">
        <v>118.0</v>
      </c>
      <c r="G262" s="45">
        <v>57.0</v>
      </c>
    </row>
    <row r="263">
      <c r="A263" s="43" t="s">
        <v>120</v>
      </c>
      <c r="B263" s="44">
        <v>11.0</v>
      </c>
      <c r="C263" s="45">
        <v>26.0</v>
      </c>
      <c r="D263" s="44">
        <v>123.0</v>
      </c>
      <c r="E263" s="45">
        <v>198.0</v>
      </c>
      <c r="F263" s="44">
        <v>35.0</v>
      </c>
      <c r="G263" s="45">
        <v>26.0</v>
      </c>
    </row>
    <row r="264">
      <c r="A264" s="43" t="s">
        <v>388</v>
      </c>
      <c r="B264" s="44">
        <v>36.0</v>
      </c>
      <c r="C264" s="45">
        <v>38.0</v>
      </c>
      <c r="D264" s="44">
        <v>315.0</v>
      </c>
      <c r="E264" s="45">
        <v>279.0</v>
      </c>
      <c r="F264" s="44">
        <v>105.0</v>
      </c>
      <c r="G264" s="45">
        <v>60.0</v>
      </c>
    </row>
    <row r="265">
      <c r="A265" s="43" t="s">
        <v>86</v>
      </c>
      <c r="B265" s="44">
        <v>45.0</v>
      </c>
      <c r="C265" s="45">
        <v>127.0</v>
      </c>
      <c r="D265" s="44">
        <v>773.0</v>
      </c>
      <c r="E265" s="45">
        <v>1132.0</v>
      </c>
      <c r="F265" s="44">
        <v>372.0</v>
      </c>
      <c r="G265" s="45">
        <v>206.0</v>
      </c>
    </row>
    <row r="266">
      <c r="A266" s="43" t="s">
        <v>262</v>
      </c>
      <c r="B266" s="44">
        <v>4.0</v>
      </c>
      <c r="C266" s="45">
        <v>6.0</v>
      </c>
      <c r="D266" s="44">
        <v>84.0</v>
      </c>
      <c r="E266" s="45">
        <v>82.0</v>
      </c>
      <c r="F266" s="44">
        <v>43.0</v>
      </c>
      <c r="G266" s="45">
        <v>31.0</v>
      </c>
    </row>
    <row r="267">
      <c r="A267" s="43" t="s">
        <v>392</v>
      </c>
      <c r="B267" s="44">
        <v>93.0</v>
      </c>
      <c r="C267" s="45">
        <v>77.0</v>
      </c>
      <c r="D267" s="44">
        <v>772.0</v>
      </c>
      <c r="E267" s="45">
        <v>256.0</v>
      </c>
      <c r="F267" s="44">
        <v>85.0</v>
      </c>
      <c r="G267" s="45">
        <v>48.0</v>
      </c>
    </row>
    <row r="268">
      <c r="A268" s="43" t="s">
        <v>104</v>
      </c>
      <c r="B268" s="44">
        <v>22.0</v>
      </c>
      <c r="C268" s="45">
        <v>58.0</v>
      </c>
      <c r="D268" s="44">
        <v>315.0</v>
      </c>
      <c r="E268" s="45">
        <v>305.0</v>
      </c>
      <c r="F268" s="44">
        <v>55.0</v>
      </c>
      <c r="G268" s="45">
        <v>17.0</v>
      </c>
    </row>
    <row r="269">
      <c r="A269" s="43" t="s">
        <v>112</v>
      </c>
      <c r="B269" s="44">
        <v>31.0</v>
      </c>
      <c r="C269" s="45">
        <v>77.0</v>
      </c>
      <c r="D269" s="44">
        <v>559.0</v>
      </c>
      <c r="E269" s="45">
        <v>587.0</v>
      </c>
      <c r="F269" s="44">
        <v>138.0</v>
      </c>
      <c r="G269" s="45">
        <v>67.0</v>
      </c>
    </row>
    <row r="270">
      <c r="A270" s="43" t="s">
        <v>395</v>
      </c>
      <c r="B270" s="44">
        <v>73.0</v>
      </c>
      <c r="C270" s="45">
        <v>71.0</v>
      </c>
      <c r="D270" s="44">
        <v>904.0</v>
      </c>
      <c r="E270" s="45">
        <v>614.0</v>
      </c>
      <c r="F270" s="44">
        <v>231.0</v>
      </c>
      <c r="G270" s="45">
        <v>61.0</v>
      </c>
    </row>
    <row r="271">
      <c r="A271" s="43" t="s">
        <v>921</v>
      </c>
      <c r="B271" s="44">
        <v>0.0</v>
      </c>
      <c r="C271" s="45">
        <v>0.0</v>
      </c>
      <c r="D271" s="44">
        <v>0.0</v>
      </c>
      <c r="E271" s="45">
        <v>0.0</v>
      </c>
      <c r="F271" s="44">
        <v>0.0</v>
      </c>
      <c r="G271" s="45">
        <v>0.0</v>
      </c>
    </row>
    <row r="272">
      <c r="A272" s="43" t="s">
        <v>45</v>
      </c>
      <c r="B272" s="44">
        <v>32.0</v>
      </c>
      <c r="C272" s="45">
        <v>110.0</v>
      </c>
      <c r="D272" s="44">
        <v>806.0</v>
      </c>
      <c r="E272" s="45">
        <v>1064.0</v>
      </c>
      <c r="F272" s="44">
        <v>181.0</v>
      </c>
      <c r="G272" s="45">
        <v>78.0</v>
      </c>
    </row>
    <row r="273">
      <c r="A273" s="43" t="s">
        <v>137</v>
      </c>
      <c r="B273" s="44">
        <v>10.0</v>
      </c>
      <c r="C273" s="45">
        <v>21.0</v>
      </c>
      <c r="D273" s="44">
        <v>229.0</v>
      </c>
      <c r="E273" s="45">
        <v>317.0</v>
      </c>
      <c r="F273" s="44">
        <v>73.0</v>
      </c>
      <c r="G273" s="45">
        <v>36.0</v>
      </c>
    </row>
    <row r="274">
      <c r="A274" s="43" t="s">
        <v>70</v>
      </c>
      <c r="B274" s="44">
        <v>13.0</v>
      </c>
      <c r="C274" s="45">
        <v>39.0</v>
      </c>
      <c r="D274" s="44">
        <v>260.0</v>
      </c>
      <c r="E274" s="45">
        <v>243.0</v>
      </c>
      <c r="F274" s="44">
        <v>69.0</v>
      </c>
      <c r="G274" s="45">
        <v>23.0</v>
      </c>
    </row>
    <row r="275">
      <c r="A275" s="43" t="s">
        <v>194</v>
      </c>
      <c r="B275" s="44">
        <v>23.0</v>
      </c>
      <c r="C275" s="45">
        <v>41.0</v>
      </c>
      <c r="D275" s="44">
        <v>400.0</v>
      </c>
      <c r="E275" s="45">
        <v>361.0</v>
      </c>
      <c r="F275" s="44">
        <v>134.0</v>
      </c>
      <c r="G275" s="45">
        <v>67.0</v>
      </c>
    </row>
    <row r="276">
      <c r="A276" s="43" t="s">
        <v>208</v>
      </c>
      <c r="B276" s="44">
        <v>43.0</v>
      </c>
      <c r="C276" s="45">
        <v>74.0</v>
      </c>
      <c r="D276" s="44">
        <v>612.0</v>
      </c>
      <c r="E276" s="45">
        <v>514.0</v>
      </c>
      <c r="F276" s="44">
        <v>110.0</v>
      </c>
      <c r="G276" s="45">
        <v>37.0</v>
      </c>
    </row>
    <row r="277">
      <c r="A277" s="43" t="s">
        <v>54</v>
      </c>
      <c r="B277" s="44">
        <v>27.0</v>
      </c>
      <c r="C277" s="45">
        <v>82.0</v>
      </c>
      <c r="D277" s="44">
        <v>722.0</v>
      </c>
      <c r="E277" s="45">
        <v>1001.0</v>
      </c>
      <c r="F277" s="44">
        <v>236.0</v>
      </c>
      <c r="G277" s="45">
        <v>146.0</v>
      </c>
    </row>
    <row r="278">
      <c r="A278" s="43" t="s">
        <v>130</v>
      </c>
      <c r="B278" s="44">
        <v>41.0</v>
      </c>
      <c r="C278" s="45">
        <v>92.0</v>
      </c>
      <c r="D278" s="44">
        <v>665.0</v>
      </c>
      <c r="E278" s="45">
        <v>1153.0</v>
      </c>
      <c r="F278" s="44">
        <v>283.0</v>
      </c>
      <c r="G278" s="45">
        <v>237.0</v>
      </c>
    </row>
    <row r="279">
      <c r="A279" s="43" t="s">
        <v>367</v>
      </c>
      <c r="B279" s="44">
        <v>23.0</v>
      </c>
      <c r="C279" s="45">
        <v>27.0</v>
      </c>
      <c r="D279" s="44">
        <v>366.0</v>
      </c>
      <c r="E279" s="45">
        <v>629.0</v>
      </c>
      <c r="F279" s="44">
        <v>166.0</v>
      </c>
      <c r="G279" s="45">
        <v>119.0</v>
      </c>
    </row>
    <row r="280">
      <c r="A280" s="43" t="s">
        <v>922</v>
      </c>
      <c r="B280" s="44">
        <v>1.0</v>
      </c>
      <c r="C280" s="45">
        <v>0.0</v>
      </c>
      <c r="D280" s="44">
        <v>0.0</v>
      </c>
      <c r="E280" s="45">
        <v>0.0</v>
      </c>
      <c r="F280" s="44">
        <v>0.0</v>
      </c>
      <c r="G280" s="45">
        <v>0.0</v>
      </c>
    </row>
    <row r="281">
      <c r="A281" s="43" t="s">
        <v>923</v>
      </c>
      <c r="B281" s="44">
        <v>0.0</v>
      </c>
      <c r="C281" s="45">
        <v>0.0</v>
      </c>
      <c r="D281" s="44">
        <v>0.0</v>
      </c>
      <c r="E281" s="45">
        <v>0.0</v>
      </c>
      <c r="F281" s="44">
        <v>0.0</v>
      </c>
      <c r="G281" s="45">
        <v>0.0</v>
      </c>
    </row>
    <row r="282">
      <c r="A282" s="43" t="s">
        <v>924</v>
      </c>
      <c r="B282" s="44">
        <v>36.0</v>
      </c>
      <c r="C282" s="45">
        <v>124.0</v>
      </c>
      <c r="D282" s="44">
        <v>386.0</v>
      </c>
      <c r="E282" s="45">
        <v>545.0</v>
      </c>
      <c r="F282" s="44">
        <v>71.0</v>
      </c>
      <c r="G282" s="45">
        <v>29.0</v>
      </c>
    </row>
    <row r="283">
      <c r="A283" s="43" t="s">
        <v>62</v>
      </c>
      <c r="B283" s="44">
        <v>6.0</v>
      </c>
      <c r="C283" s="45">
        <v>18.0</v>
      </c>
      <c r="D283" s="44">
        <v>76.0</v>
      </c>
      <c r="E283" s="45">
        <v>138.0</v>
      </c>
      <c r="F283" s="44">
        <v>21.0</v>
      </c>
      <c r="G283" s="45">
        <v>15.0</v>
      </c>
    </row>
    <row r="284">
      <c r="A284" s="43" t="s">
        <v>58</v>
      </c>
      <c r="B284" s="44">
        <v>12.0</v>
      </c>
      <c r="C284" s="45">
        <v>36.0</v>
      </c>
      <c r="D284" s="44">
        <v>178.0</v>
      </c>
      <c r="E284" s="45">
        <v>464.0</v>
      </c>
      <c r="F284" s="44">
        <v>92.0</v>
      </c>
      <c r="G284" s="45">
        <v>124.0</v>
      </c>
    </row>
    <row r="285">
      <c r="A285" s="43" t="s">
        <v>31</v>
      </c>
      <c r="B285" s="44">
        <v>11.0</v>
      </c>
      <c r="C285" s="45">
        <v>57.0</v>
      </c>
      <c r="D285" s="44">
        <v>242.0</v>
      </c>
      <c r="E285" s="45">
        <v>525.0</v>
      </c>
      <c r="F285" s="44">
        <v>32.0</v>
      </c>
      <c r="G285" s="45">
        <v>29.0</v>
      </c>
    </row>
    <row r="286">
      <c r="A286" s="43" t="s">
        <v>405</v>
      </c>
      <c r="B286" s="44">
        <v>178.0</v>
      </c>
      <c r="C286" s="45">
        <v>160.0</v>
      </c>
      <c r="D286" s="44">
        <v>1625.0</v>
      </c>
      <c r="E286" s="45">
        <v>756.0</v>
      </c>
      <c r="F286" s="44">
        <v>122.0</v>
      </c>
      <c r="G286" s="45">
        <v>52.0</v>
      </c>
    </row>
    <row r="287">
      <c r="A287" s="43" t="s">
        <v>407</v>
      </c>
      <c r="B287" s="44">
        <v>115.0</v>
      </c>
      <c r="C287" s="45">
        <v>83.0</v>
      </c>
      <c r="D287" s="44">
        <v>898.0</v>
      </c>
      <c r="E287" s="45">
        <v>376.0</v>
      </c>
      <c r="F287" s="44">
        <v>73.0</v>
      </c>
      <c r="G287" s="45">
        <v>13.0</v>
      </c>
    </row>
    <row r="288">
      <c r="A288" s="43" t="s">
        <v>409</v>
      </c>
      <c r="B288" s="44">
        <v>72.0</v>
      </c>
      <c r="C288" s="45">
        <v>74.0</v>
      </c>
      <c r="D288" s="44">
        <v>811.0</v>
      </c>
      <c r="E288" s="45">
        <v>483.0</v>
      </c>
      <c r="F288" s="44">
        <v>128.0</v>
      </c>
      <c r="G288" s="45">
        <v>103.0</v>
      </c>
    </row>
    <row r="289">
      <c r="A289" s="43" t="s">
        <v>925</v>
      </c>
      <c r="B289" s="44">
        <v>0.0</v>
      </c>
      <c r="C289" s="45">
        <v>0.0</v>
      </c>
      <c r="D289" s="44">
        <v>0.0</v>
      </c>
      <c r="E289" s="45">
        <v>0.0</v>
      </c>
      <c r="F289" s="44">
        <v>0.0</v>
      </c>
      <c r="G289" s="45">
        <v>0.0</v>
      </c>
    </row>
    <row r="290">
      <c r="A290" s="43" t="s">
        <v>52</v>
      </c>
      <c r="B290" s="44">
        <v>33.0</v>
      </c>
      <c r="C290" s="45">
        <v>101.0</v>
      </c>
      <c r="D290" s="44">
        <v>432.0</v>
      </c>
      <c r="E290" s="45">
        <v>476.0</v>
      </c>
      <c r="F290" s="44">
        <v>94.0</v>
      </c>
      <c r="G290" s="45">
        <v>23.0</v>
      </c>
    </row>
    <row r="291">
      <c r="A291" s="43" t="s">
        <v>223</v>
      </c>
      <c r="B291" s="44">
        <v>9.0</v>
      </c>
      <c r="C291" s="45">
        <v>15.0</v>
      </c>
      <c r="D291" s="44">
        <v>53.0</v>
      </c>
      <c r="E291" s="45">
        <v>63.0</v>
      </c>
      <c r="F291" s="44">
        <v>3.0</v>
      </c>
      <c r="G291" s="45">
        <v>3.0</v>
      </c>
    </row>
    <row r="292">
      <c r="A292" s="43" t="s">
        <v>412</v>
      </c>
      <c r="B292" s="44">
        <v>101.0</v>
      </c>
      <c r="C292" s="45">
        <v>86.0</v>
      </c>
      <c r="D292" s="44">
        <v>742.0</v>
      </c>
      <c r="E292" s="45">
        <v>416.0</v>
      </c>
      <c r="F292" s="44">
        <v>63.0</v>
      </c>
      <c r="G292" s="45">
        <v>13.0</v>
      </c>
    </row>
    <row r="293">
      <c r="A293" s="43" t="s">
        <v>926</v>
      </c>
      <c r="B293" s="44">
        <v>0.0</v>
      </c>
      <c r="C293" s="45">
        <v>0.0</v>
      </c>
      <c r="D293" s="44">
        <v>0.0</v>
      </c>
      <c r="E293" s="45">
        <v>0.0</v>
      </c>
      <c r="F293" s="44">
        <v>0.0</v>
      </c>
      <c r="G293" s="45">
        <v>0.0</v>
      </c>
    </row>
    <row r="294">
      <c r="A294" s="43" t="s">
        <v>184</v>
      </c>
      <c r="B294" s="44">
        <v>61.0</v>
      </c>
      <c r="C294" s="45">
        <v>111.0</v>
      </c>
      <c r="D294" s="44">
        <v>802.0</v>
      </c>
      <c r="E294" s="45">
        <v>686.0</v>
      </c>
      <c r="F294" s="44">
        <v>148.0</v>
      </c>
      <c r="G294" s="45">
        <v>88.0</v>
      </c>
    </row>
    <row r="295">
      <c r="A295" s="43" t="s">
        <v>254</v>
      </c>
      <c r="B295" s="44">
        <v>46.0</v>
      </c>
      <c r="C295" s="45">
        <v>70.0</v>
      </c>
      <c r="D295" s="44">
        <v>446.0</v>
      </c>
      <c r="E295" s="45">
        <v>449.0</v>
      </c>
      <c r="F295" s="44">
        <v>56.0</v>
      </c>
      <c r="G295" s="45">
        <v>22.0</v>
      </c>
    </row>
    <row r="296">
      <c r="A296" s="43" t="s">
        <v>248</v>
      </c>
      <c r="B296" s="44">
        <v>85.0</v>
      </c>
      <c r="C296" s="45">
        <v>133.0</v>
      </c>
      <c r="D296" s="44">
        <v>1417.0</v>
      </c>
      <c r="E296" s="45">
        <v>841.0</v>
      </c>
      <c r="F296" s="44">
        <v>169.0</v>
      </c>
      <c r="G296" s="45">
        <v>41.0</v>
      </c>
    </row>
    <row r="297">
      <c r="A297" s="43" t="s">
        <v>288</v>
      </c>
      <c r="B297" s="44">
        <v>94.0</v>
      </c>
      <c r="C297" s="45">
        <v>131.0</v>
      </c>
      <c r="D297" s="44">
        <v>1246.0</v>
      </c>
      <c r="E297" s="45">
        <v>687.0</v>
      </c>
      <c r="F297" s="44">
        <v>131.0</v>
      </c>
      <c r="G297" s="45">
        <v>34.0</v>
      </c>
    </row>
    <row r="298">
      <c r="A298" s="43" t="s">
        <v>94</v>
      </c>
      <c r="B298" s="44">
        <v>33.0</v>
      </c>
      <c r="C298" s="45">
        <v>91.0</v>
      </c>
      <c r="D298" s="44">
        <v>746.0</v>
      </c>
      <c r="E298" s="45">
        <v>461.0</v>
      </c>
      <c r="F298" s="44">
        <v>68.0</v>
      </c>
      <c r="G298" s="45">
        <v>18.0</v>
      </c>
    </row>
    <row r="299">
      <c r="A299" s="43" t="s">
        <v>384</v>
      </c>
      <c r="B299" s="44">
        <v>110.0</v>
      </c>
      <c r="C299" s="45">
        <v>125.0</v>
      </c>
      <c r="D299" s="44">
        <v>1185.0</v>
      </c>
      <c r="E299" s="45">
        <v>1392.0</v>
      </c>
      <c r="F299" s="44">
        <v>383.0</v>
      </c>
      <c r="G299" s="45">
        <v>273.0</v>
      </c>
    </row>
    <row r="300">
      <c r="A300" s="43" t="s">
        <v>927</v>
      </c>
      <c r="B300" s="44">
        <v>0.0</v>
      </c>
      <c r="C300" s="45">
        <v>3.0</v>
      </c>
      <c r="D300" s="44">
        <v>19.0</v>
      </c>
      <c r="E300" s="45">
        <v>26.0</v>
      </c>
      <c r="F300" s="44">
        <v>2.0</v>
      </c>
      <c r="G300" s="45">
        <v>6.0</v>
      </c>
    </row>
    <row r="301">
      <c r="A301" s="43" t="s">
        <v>139</v>
      </c>
      <c r="B301" s="44">
        <v>50.0</v>
      </c>
      <c r="C301" s="45">
        <v>105.0</v>
      </c>
      <c r="D301" s="44">
        <v>1151.0</v>
      </c>
      <c r="E301" s="45">
        <v>780.0</v>
      </c>
      <c r="F301" s="44">
        <v>258.0</v>
      </c>
      <c r="G301" s="45">
        <v>109.0</v>
      </c>
    </row>
    <row r="302">
      <c r="A302" s="43" t="s">
        <v>124</v>
      </c>
      <c r="B302" s="44">
        <v>38.0</v>
      </c>
      <c r="C302" s="45">
        <v>86.0</v>
      </c>
      <c r="D302" s="44">
        <v>834.0</v>
      </c>
      <c r="E302" s="45">
        <v>575.0</v>
      </c>
      <c r="F302" s="44">
        <v>156.0</v>
      </c>
      <c r="G302" s="45">
        <v>61.0</v>
      </c>
    </row>
    <row r="303">
      <c r="A303" s="43" t="s">
        <v>419</v>
      </c>
      <c r="B303" s="44">
        <v>34.0</v>
      </c>
      <c r="C303" s="45">
        <v>34.0</v>
      </c>
      <c r="D303" s="44">
        <v>330.0</v>
      </c>
      <c r="E303" s="45">
        <v>271.0</v>
      </c>
      <c r="F303" s="44">
        <v>90.0</v>
      </c>
      <c r="G303" s="45">
        <v>45.0</v>
      </c>
    </row>
    <row r="304">
      <c r="A304" s="43" t="s">
        <v>379</v>
      </c>
      <c r="B304" s="44">
        <v>52.0</v>
      </c>
      <c r="C304" s="45">
        <v>60.0</v>
      </c>
      <c r="D304" s="44">
        <v>725.0</v>
      </c>
      <c r="E304" s="45">
        <v>486.0</v>
      </c>
      <c r="F304" s="44">
        <v>166.0</v>
      </c>
      <c r="G304" s="45">
        <v>75.0</v>
      </c>
    </row>
    <row r="305">
      <c r="A305" s="43" t="s">
        <v>126</v>
      </c>
      <c r="B305" s="44">
        <v>39.0</v>
      </c>
      <c r="C305" s="45">
        <v>88.0</v>
      </c>
      <c r="D305" s="44">
        <v>555.0</v>
      </c>
      <c r="E305" s="45">
        <v>554.0</v>
      </c>
      <c r="F305" s="44">
        <v>137.0</v>
      </c>
      <c r="G305" s="45">
        <v>83.0</v>
      </c>
    </row>
    <row r="306">
      <c r="A306" s="43" t="s">
        <v>197</v>
      </c>
      <c r="B306" s="44">
        <v>64.0</v>
      </c>
      <c r="C306" s="45">
        <v>113.0</v>
      </c>
      <c r="D306" s="44">
        <v>788.0</v>
      </c>
      <c r="E306" s="45">
        <v>684.0</v>
      </c>
      <c r="F306" s="44">
        <v>139.0</v>
      </c>
      <c r="G306" s="45">
        <v>98.0</v>
      </c>
    </row>
    <row r="307">
      <c r="A307" s="43" t="s">
        <v>423</v>
      </c>
      <c r="B307" s="44">
        <v>197.0</v>
      </c>
      <c r="C307" s="45">
        <v>150.0</v>
      </c>
      <c r="D307" s="44">
        <v>1629.0</v>
      </c>
      <c r="E307" s="45">
        <v>755.0</v>
      </c>
      <c r="F307" s="44">
        <v>195.0</v>
      </c>
      <c r="G307" s="45">
        <v>167.0</v>
      </c>
    </row>
    <row r="308">
      <c r="A308" s="43" t="s">
        <v>928</v>
      </c>
      <c r="B308" s="44">
        <v>0.0</v>
      </c>
      <c r="C308" s="45">
        <v>0.0</v>
      </c>
      <c r="D308" s="44">
        <v>0.0</v>
      </c>
      <c r="E308" s="45">
        <v>0.0</v>
      </c>
      <c r="F308" s="44">
        <v>0.0</v>
      </c>
      <c r="G308" s="45">
        <v>0.0</v>
      </c>
    </row>
    <row r="309">
      <c r="A309" s="43" t="s">
        <v>40</v>
      </c>
      <c r="B309" s="44">
        <v>11.0</v>
      </c>
      <c r="C309" s="45">
        <v>54.0</v>
      </c>
      <c r="D309" s="44">
        <v>341.0</v>
      </c>
      <c r="E309" s="45">
        <v>298.0</v>
      </c>
      <c r="F309" s="44">
        <v>83.0</v>
      </c>
      <c r="G309" s="45">
        <v>36.0</v>
      </c>
    </row>
    <row r="310">
      <c r="A310" s="43" t="s">
        <v>426</v>
      </c>
      <c r="B310" s="44">
        <v>18.0</v>
      </c>
      <c r="C310" s="45">
        <v>17.0</v>
      </c>
      <c r="D310" s="44">
        <v>218.0</v>
      </c>
      <c r="E310" s="45">
        <v>134.0</v>
      </c>
      <c r="F310" s="44">
        <v>33.0</v>
      </c>
      <c r="G310" s="45">
        <v>13.0</v>
      </c>
    </row>
    <row r="311">
      <c r="A311" s="43" t="s">
        <v>929</v>
      </c>
      <c r="B311" s="44">
        <v>5.0</v>
      </c>
      <c r="C311" s="45">
        <v>27.0</v>
      </c>
      <c r="D311" s="44">
        <v>244.0</v>
      </c>
      <c r="E311" s="45">
        <v>226.0</v>
      </c>
      <c r="F311" s="44">
        <v>82.0</v>
      </c>
      <c r="G311" s="45">
        <v>32.0</v>
      </c>
    </row>
    <row r="312">
      <c r="A312" s="43" t="s">
        <v>425</v>
      </c>
      <c r="B312" s="44">
        <v>34.0</v>
      </c>
      <c r="C312" s="45">
        <v>34.0</v>
      </c>
      <c r="D312" s="44">
        <v>286.0</v>
      </c>
      <c r="E312" s="45">
        <v>218.0</v>
      </c>
      <c r="F312" s="44">
        <v>50.0</v>
      </c>
      <c r="G312" s="45">
        <v>27.0</v>
      </c>
    </row>
    <row r="313">
      <c r="A313" s="43" t="s">
        <v>132</v>
      </c>
      <c r="B313" s="44">
        <v>61.0</v>
      </c>
      <c r="C313" s="45">
        <v>135.0</v>
      </c>
      <c r="D313" s="44">
        <v>845.0</v>
      </c>
      <c r="E313" s="45">
        <v>637.0</v>
      </c>
      <c r="F313" s="44">
        <v>146.0</v>
      </c>
      <c r="G313" s="45">
        <v>112.0</v>
      </c>
    </row>
    <row r="314">
      <c r="A314" s="43" t="s">
        <v>930</v>
      </c>
      <c r="B314" s="44">
        <v>7.0</v>
      </c>
      <c r="C314" s="45">
        <v>39.0</v>
      </c>
      <c r="D314" s="44">
        <v>345.0</v>
      </c>
      <c r="E314" s="45">
        <v>511.0</v>
      </c>
      <c r="F314" s="44">
        <v>75.0</v>
      </c>
      <c r="G314" s="45">
        <v>26.0</v>
      </c>
    </row>
    <row r="315">
      <c r="A315" s="43" t="s">
        <v>931</v>
      </c>
      <c r="B315" s="44">
        <v>0.0</v>
      </c>
      <c r="C315" s="45">
        <v>5.0</v>
      </c>
      <c r="D315" s="44">
        <v>59.0</v>
      </c>
      <c r="E315" s="45">
        <v>68.0</v>
      </c>
      <c r="F315" s="44">
        <v>11.0</v>
      </c>
      <c r="G315" s="45">
        <v>9.0</v>
      </c>
    </row>
    <row r="316">
      <c r="A316" s="43" t="s">
        <v>430</v>
      </c>
      <c r="B316" s="44">
        <v>147.0</v>
      </c>
      <c r="C316" s="45">
        <v>82.0</v>
      </c>
      <c r="D316" s="44">
        <v>1059.0</v>
      </c>
      <c r="E316" s="45">
        <v>379.0</v>
      </c>
      <c r="F316" s="44">
        <v>66.0</v>
      </c>
      <c r="G316" s="45">
        <v>31.0</v>
      </c>
    </row>
    <row r="317">
      <c r="A317" s="43" t="s">
        <v>431</v>
      </c>
      <c r="B317" s="44">
        <v>121.0</v>
      </c>
      <c r="C317" s="45">
        <v>85.0</v>
      </c>
      <c r="D317" s="44">
        <v>1085.0</v>
      </c>
      <c r="E317" s="45">
        <v>349.0</v>
      </c>
      <c r="F317" s="44">
        <v>100.0</v>
      </c>
      <c r="G317" s="45">
        <v>30.0</v>
      </c>
    </row>
    <row r="318">
      <c r="A318" s="43" t="s">
        <v>932</v>
      </c>
      <c r="B318" s="44">
        <v>0.0</v>
      </c>
      <c r="C318" s="45">
        <v>0.0</v>
      </c>
      <c r="D318" s="44">
        <v>0.0</v>
      </c>
      <c r="E318" s="45">
        <v>0.0</v>
      </c>
      <c r="F318" s="44">
        <v>0.0</v>
      </c>
      <c r="G318" s="45">
        <v>0.0</v>
      </c>
    </row>
    <row r="319">
      <c r="A319" s="43" t="s">
        <v>433</v>
      </c>
      <c r="B319" s="44">
        <v>87.0</v>
      </c>
      <c r="C319" s="45">
        <v>35.0</v>
      </c>
      <c r="D319" s="44">
        <v>522.0</v>
      </c>
      <c r="E319" s="45">
        <v>198.0</v>
      </c>
      <c r="F319" s="44">
        <v>51.0</v>
      </c>
      <c r="G319" s="45">
        <v>27.0</v>
      </c>
    </row>
    <row r="320">
      <c r="A320" s="43" t="s">
        <v>933</v>
      </c>
      <c r="B320" s="44">
        <v>0.0</v>
      </c>
      <c r="C320" s="45">
        <v>0.0</v>
      </c>
      <c r="D320" s="44">
        <v>0.0</v>
      </c>
      <c r="E320" s="45">
        <v>0.0</v>
      </c>
      <c r="F320" s="44">
        <v>0.0</v>
      </c>
      <c r="G320" s="45">
        <v>0.0</v>
      </c>
    </row>
    <row r="321">
      <c r="A321" s="43" t="s">
        <v>294</v>
      </c>
      <c r="B321" s="44">
        <v>17.0</v>
      </c>
      <c r="C321" s="45">
        <v>23.0</v>
      </c>
      <c r="D321" s="44">
        <v>207.0</v>
      </c>
      <c r="E321" s="45">
        <v>247.0</v>
      </c>
      <c r="F321" s="44">
        <v>60.0</v>
      </c>
      <c r="G321" s="45">
        <v>43.0</v>
      </c>
    </row>
    <row r="322">
      <c r="A322" s="43" t="s">
        <v>417</v>
      </c>
      <c r="B322" s="44">
        <v>8.0</v>
      </c>
      <c r="C322" s="45">
        <v>8.0</v>
      </c>
      <c r="D322" s="44">
        <v>182.0</v>
      </c>
      <c r="E322" s="45">
        <v>238.0</v>
      </c>
      <c r="F322" s="44">
        <v>39.0</v>
      </c>
      <c r="G322" s="45">
        <v>41.0</v>
      </c>
    </row>
    <row r="323">
      <c r="A323" s="43" t="s">
        <v>35</v>
      </c>
      <c r="B323" s="44">
        <v>5.0</v>
      </c>
      <c r="C323" s="45">
        <v>25.0</v>
      </c>
      <c r="D323" s="44">
        <v>161.0</v>
      </c>
      <c r="E323" s="45">
        <v>200.0</v>
      </c>
      <c r="F323" s="44">
        <v>43.0</v>
      </c>
      <c r="G323" s="45">
        <v>30.0</v>
      </c>
    </row>
    <row r="324">
      <c r="A324" s="43" t="s">
        <v>437</v>
      </c>
      <c r="B324" s="44">
        <v>45.0</v>
      </c>
      <c r="C324" s="45">
        <v>28.0</v>
      </c>
      <c r="D324" s="44">
        <v>427.0</v>
      </c>
      <c r="E324" s="45">
        <v>287.0</v>
      </c>
      <c r="F324" s="44">
        <v>54.0</v>
      </c>
      <c r="G324" s="45">
        <v>29.0</v>
      </c>
    </row>
    <row r="325">
      <c r="A325" s="43" t="s">
        <v>934</v>
      </c>
      <c r="B325" s="44">
        <v>0.0</v>
      </c>
      <c r="C325" s="45">
        <v>0.0</v>
      </c>
      <c r="D325" s="44">
        <v>0.0</v>
      </c>
      <c r="E325" s="45">
        <v>0.0</v>
      </c>
      <c r="F325" s="44">
        <v>0.0</v>
      </c>
      <c r="G325" s="45">
        <v>0.0</v>
      </c>
    </row>
    <row r="326">
      <c r="A326" s="43" t="s">
        <v>110</v>
      </c>
      <c r="B326" s="44">
        <v>18.0</v>
      </c>
      <c r="C326" s="45">
        <v>45.0</v>
      </c>
      <c r="D326" s="44">
        <v>447.0</v>
      </c>
      <c r="E326" s="45">
        <v>404.0</v>
      </c>
      <c r="F326" s="44">
        <v>59.0</v>
      </c>
      <c r="G326" s="45">
        <v>29.0</v>
      </c>
    </row>
    <row r="327">
      <c r="A327" s="43" t="s">
        <v>174</v>
      </c>
      <c r="B327" s="44">
        <v>47.0</v>
      </c>
      <c r="C327" s="45">
        <v>92.0</v>
      </c>
      <c r="D327" s="44">
        <v>901.0</v>
      </c>
      <c r="E327" s="45">
        <v>983.0</v>
      </c>
      <c r="F327" s="44">
        <v>104.0</v>
      </c>
      <c r="G327" s="45">
        <v>76.0</v>
      </c>
    </row>
    <row r="328">
      <c r="A328" s="43" t="s">
        <v>382</v>
      </c>
      <c r="B328" s="44">
        <v>92.0</v>
      </c>
      <c r="C328" s="45">
        <v>105.0</v>
      </c>
      <c r="D328" s="44">
        <v>1069.0</v>
      </c>
      <c r="E328" s="45">
        <v>827.0</v>
      </c>
      <c r="F328" s="44">
        <v>127.0</v>
      </c>
      <c r="G328" s="45">
        <v>58.0</v>
      </c>
    </row>
    <row r="329">
      <c r="A329" s="43" t="s">
        <v>935</v>
      </c>
      <c r="B329" s="44">
        <v>4.0</v>
      </c>
      <c r="C329" s="45">
        <v>0.0</v>
      </c>
      <c r="D329" s="44">
        <v>17.0</v>
      </c>
      <c r="E329" s="45">
        <v>19.0</v>
      </c>
      <c r="F329" s="44">
        <v>3.0</v>
      </c>
      <c r="G329" s="45">
        <v>0.0</v>
      </c>
    </row>
    <row r="330">
      <c r="A330" s="43" t="s">
        <v>284</v>
      </c>
      <c r="B330" s="44">
        <v>45.0</v>
      </c>
      <c r="C330" s="45">
        <v>63.0</v>
      </c>
      <c r="D330" s="44">
        <v>796.0</v>
      </c>
      <c r="E330" s="45">
        <v>642.0</v>
      </c>
      <c r="F330" s="44">
        <v>103.0</v>
      </c>
      <c r="G330" s="45">
        <v>87.0</v>
      </c>
    </row>
    <row r="331">
      <c r="A331" s="43" t="s">
        <v>108</v>
      </c>
      <c r="B331" s="44">
        <v>17.0</v>
      </c>
      <c r="C331" s="45">
        <v>44.0</v>
      </c>
      <c r="D331" s="44">
        <v>242.0</v>
      </c>
      <c r="E331" s="45">
        <v>245.0</v>
      </c>
      <c r="F331" s="44">
        <v>30.0</v>
      </c>
      <c r="G331" s="45">
        <v>14.0</v>
      </c>
    </row>
    <row r="332">
      <c r="A332" s="43" t="s">
        <v>328</v>
      </c>
      <c r="B332" s="44">
        <v>54.0</v>
      </c>
      <c r="C332" s="45">
        <v>68.0</v>
      </c>
      <c r="D332" s="44">
        <v>658.0</v>
      </c>
      <c r="E332" s="45">
        <v>406.0</v>
      </c>
      <c r="F332" s="44">
        <v>104.0</v>
      </c>
      <c r="G332" s="45">
        <v>38.0</v>
      </c>
    </row>
    <row r="333">
      <c r="A333" s="43" t="s">
        <v>442</v>
      </c>
      <c r="B333" s="44">
        <v>11.0</v>
      </c>
      <c r="C333" s="45">
        <v>7.0</v>
      </c>
      <c r="D333" s="44">
        <v>125.0</v>
      </c>
      <c r="E333" s="45">
        <v>65.0</v>
      </c>
      <c r="F333" s="44">
        <v>17.0</v>
      </c>
      <c r="G333" s="45">
        <v>5.0</v>
      </c>
    </row>
    <row r="334">
      <c r="A334" s="43" t="s">
        <v>936</v>
      </c>
      <c r="B334" s="44">
        <v>0.0</v>
      </c>
      <c r="C334" s="45">
        <v>0.0</v>
      </c>
      <c r="D334" s="44">
        <v>1.0</v>
      </c>
      <c r="E334" s="45">
        <v>0.0</v>
      </c>
      <c r="F334" s="44">
        <v>0.0</v>
      </c>
      <c r="G334" s="45">
        <v>0.0</v>
      </c>
    </row>
    <row r="335">
      <c r="A335" s="43" t="s">
        <v>385</v>
      </c>
      <c r="B335" s="44">
        <v>74.0</v>
      </c>
      <c r="C335" s="45">
        <v>84.0</v>
      </c>
      <c r="D335" s="44">
        <v>1134.0</v>
      </c>
      <c r="E335" s="45">
        <v>613.0</v>
      </c>
      <c r="F335" s="44">
        <v>124.0</v>
      </c>
      <c r="G335" s="45">
        <v>55.0</v>
      </c>
    </row>
    <row r="336">
      <c r="A336" s="43" t="s">
        <v>114</v>
      </c>
      <c r="B336" s="44">
        <v>21.0</v>
      </c>
      <c r="C336" s="45">
        <v>52.0</v>
      </c>
      <c r="D336" s="44">
        <v>484.0</v>
      </c>
      <c r="E336" s="45">
        <v>543.0</v>
      </c>
      <c r="F336" s="44">
        <v>96.0</v>
      </c>
      <c r="G336" s="45">
        <v>50.0</v>
      </c>
    </row>
    <row r="337">
      <c r="A337" s="43" t="s">
        <v>937</v>
      </c>
      <c r="B337" s="44">
        <v>0.0</v>
      </c>
      <c r="C337" s="45">
        <v>0.0</v>
      </c>
      <c r="D337" s="44">
        <v>0.0</v>
      </c>
      <c r="E337" s="45">
        <v>0.0</v>
      </c>
      <c r="F337" s="44">
        <v>0.0</v>
      </c>
      <c r="G337" s="45">
        <v>0.0</v>
      </c>
    </row>
    <row r="338">
      <c r="A338" s="43" t="s">
        <v>172</v>
      </c>
      <c r="B338" s="44">
        <v>49.0</v>
      </c>
      <c r="C338" s="45">
        <v>96.0</v>
      </c>
      <c r="D338" s="44">
        <v>563.0</v>
      </c>
      <c r="E338" s="45">
        <v>310.0</v>
      </c>
      <c r="F338" s="44">
        <v>67.0</v>
      </c>
      <c r="G338" s="45">
        <v>35.0</v>
      </c>
    </row>
    <row r="339">
      <c r="A339" s="43" t="s">
        <v>445</v>
      </c>
      <c r="B339" s="44">
        <v>115.0</v>
      </c>
      <c r="C339" s="45">
        <v>93.0</v>
      </c>
      <c r="D339" s="44">
        <v>1070.0</v>
      </c>
      <c r="E339" s="45">
        <v>528.0</v>
      </c>
      <c r="F339" s="44">
        <v>122.0</v>
      </c>
      <c r="G339" s="45">
        <v>30.0</v>
      </c>
    </row>
    <row r="340">
      <c r="A340" s="43" t="s">
        <v>213</v>
      </c>
      <c r="B340" s="44">
        <v>73.0</v>
      </c>
      <c r="C340" s="45">
        <v>125.0</v>
      </c>
      <c r="D340" s="44">
        <v>1084.0</v>
      </c>
      <c r="E340" s="45">
        <v>709.0</v>
      </c>
      <c r="F340" s="44">
        <v>291.0</v>
      </c>
      <c r="G340" s="45">
        <v>132.0</v>
      </c>
    </row>
    <row r="341">
      <c r="A341" s="43" t="s">
        <v>231</v>
      </c>
      <c r="B341" s="44">
        <v>40.0</v>
      </c>
      <c r="C341" s="45">
        <v>66.0</v>
      </c>
      <c r="D341" s="44">
        <v>574.0</v>
      </c>
      <c r="E341" s="45">
        <v>382.0</v>
      </c>
      <c r="F341" s="44">
        <v>65.0</v>
      </c>
      <c r="G341" s="45">
        <v>20.0</v>
      </c>
    </row>
    <row r="342">
      <c r="A342" s="43" t="s">
        <v>298</v>
      </c>
      <c r="B342" s="44">
        <v>62.0</v>
      </c>
      <c r="C342" s="45">
        <v>83.0</v>
      </c>
      <c r="D342" s="44">
        <v>840.0</v>
      </c>
      <c r="E342" s="45">
        <v>599.0</v>
      </c>
      <c r="F342" s="44">
        <v>115.0</v>
      </c>
      <c r="G342" s="45">
        <v>47.0</v>
      </c>
    </row>
    <row r="343">
      <c r="A343" s="43" t="s">
        <v>274</v>
      </c>
      <c r="B343" s="44">
        <v>91.0</v>
      </c>
      <c r="C343" s="45">
        <v>130.0</v>
      </c>
      <c r="D343" s="44">
        <v>1236.0</v>
      </c>
      <c r="E343" s="45">
        <v>691.0</v>
      </c>
      <c r="F343" s="44">
        <v>166.0</v>
      </c>
      <c r="G343" s="45">
        <v>48.0</v>
      </c>
    </row>
    <row r="344">
      <c r="A344" s="43" t="s">
        <v>229</v>
      </c>
      <c r="B344" s="44">
        <v>23.0</v>
      </c>
      <c r="C344" s="45">
        <v>38.0</v>
      </c>
      <c r="D344" s="44">
        <v>466.0</v>
      </c>
      <c r="E344" s="45">
        <v>251.0</v>
      </c>
      <c r="F344" s="44">
        <v>64.0</v>
      </c>
      <c r="G344" s="45">
        <v>16.0</v>
      </c>
    </row>
    <row r="345">
      <c r="A345" s="43" t="s">
        <v>449</v>
      </c>
      <c r="B345" s="44">
        <v>42.0</v>
      </c>
      <c r="C345" s="45">
        <v>35.0</v>
      </c>
      <c r="D345" s="44">
        <v>435.0</v>
      </c>
      <c r="E345" s="45">
        <v>184.0</v>
      </c>
      <c r="F345" s="44">
        <v>15.0</v>
      </c>
      <c r="G345" s="45">
        <v>12.0</v>
      </c>
    </row>
    <row r="346">
      <c r="A346" s="43" t="s">
        <v>938</v>
      </c>
      <c r="B346" s="44">
        <v>0.0</v>
      </c>
      <c r="C346" s="45">
        <v>0.0</v>
      </c>
      <c r="D346" s="44">
        <v>0.0</v>
      </c>
      <c r="E346" s="45">
        <v>0.0</v>
      </c>
      <c r="F346" s="44">
        <v>0.0</v>
      </c>
      <c r="G346" s="45">
        <v>0.0</v>
      </c>
    </row>
    <row r="347">
      <c r="A347" s="43" t="s">
        <v>939</v>
      </c>
      <c r="B347" s="44">
        <v>0.0</v>
      </c>
      <c r="C347" s="45">
        <v>0.0</v>
      </c>
      <c r="D347" s="44">
        <v>0.0</v>
      </c>
      <c r="E347" s="45">
        <v>0.0</v>
      </c>
      <c r="F347" s="44">
        <v>0.0</v>
      </c>
      <c r="G347" s="45">
        <v>0.0</v>
      </c>
    </row>
    <row r="348">
      <c r="A348" s="43" t="s">
        <v>940</v>
      </c>
      <c r="B348" s="44">
        <v>0.0</v>
      </c>
      <c r="C348" s="45">
        <v>0.0</v>
      </c>
      <c r="D348" s="44">
        <v>0.0</v>
      </c>
      <c r="E348" s="45">
        <v>3.0</v>
      </c>
      <c r="F348" s="44">
        <v>0.0</v>
      </c>
      <c r="G348" s="45">
        <v>0.0</v>
      </c>
    </row>
    <row r="349">
      <c r="A349" s="43" t="s">
        <v>205</v>
      </c>
      <c r="B349" s="44">
        <v>34.0</v>
      </c>
      <c r="C349" s="45">
        <v>59.0</v>
      </c>
      <c r="D349" s="44">
        <v>405.0</v>
      </c>
      <c r="E349" s="45">
        <v>418.0</v>
      </c>
      <c r="F349" s="44">
        <v>98.0</v>
      </c>
      <c r="G349" s="45">
        <v>70.0</v>
      </c>
    </row>
    <row r="350">
      <c r="A350" s="43" t="s">
        <v>941</v>
      </c>
      <c r="B350" s="44">
        <v>0.0</v>
      </c>
      <c r="C350" s="45">
        <v>0.0</v>
      </c>
      <c r="D350" s="44">
        <v>0.0</v>
      </c>
      <c r="E350" s="45">
        <v>0.0</v>
      </c>
      <c r="F350" s="44">
        <v>0.0</v>
      </c>
      <c r="G350" s="45">
        <v>0.0</v>
      </c>
    </row>
    <row r="351">
      <c r="A351" s="43" t="s">
        <v>452</v>
      </c>
      <c r="B351" s="44">
        <v>134.0</v>
      </c>
      <c r="C351" s="45">
        <v>58.0</v>
      </c>
      <c r="D351" s="44">
        <v>841.0</v>
      </c>
      <c r="E351" s="45">
        <v>219.0</v>
      </c>
      <c r="F351" s="44">
        <v>46.0</v>
      </c>
      <c r="G351" s="45">
        <v>10.0</v>
      </c>
    </row>
    <row r="352">
      <c r="A352" s="43" t="s">
        <v>942</v>
      </c>
      <c r="B352" s="44">
        <v>0.0</v>
      </c>
      <c r="C352" s="45">
        <v>0.0</v>
      </c>
      <c r="D352" s="44">
        <v>0.0</v>
      </c>
      <c r="E352" s="45">
        <v>0.0</v>
      </c>
      <c r="F352" s="44">
        <v>0.0</v>
      </c>
      <c r="G352" s="45">
        <v>0.0</v>
      </c>
    </row>
    <row r="353">
      <c r="A353" s="43" t="s">
        <v>50</v>
      </c>
      <c r="B353" s="44">
        <v>22.0</v>
      </c>
      <c r="C353" s="45">
        <v>70.0</v>
      </c>
      <c r="D353" s="44">
        <v>226.0</v>
      </c>
      <c r="E353" s="45">
        <v>546.0</v>
      </c>
      <c r="F353" s="44">
        <v>48.0</v>
      </c>
      <c r="G353" s="45">
        <v>36.0</v>
      </c>
    </row>
    <row r="354">
      <c r="A354" s="43" t="s">
        <v>48</v>
      </c>
      <c r="B354" s="44">
        <v>9.0</v>
      </c>
      <c r="C354" s="45">
        <v>29.0</v>
      </c>
      <c r="D354" s="44">
        <v>193.0</v>
      </c>
      <c r="E354" s="45">
        <v>273.0</v>
      </c>
      <c r="F354" s="44">
        <v>39.0</v>
      </c>
      <c r="G354" s="45">
        <v>18.0</v>
      </c>
    </row>
    <row r="355">
      <c r="A355" s="43" t="s">
        <v>145</v>
      </c>
      <c r="B355" s="44">
        <v>46.0</v>
      </c>
      <c r="C355" s="45">
        <v>95.0</v>
      </c>
      <c r="D355" s="44">
        <v>390.0</v>
      </c>
      <c r="E355" s="45">
        <v>818.0</v>
      </c>
      <c r="F355" s="44">
        <v>114.0</v>
      </c>
      <c r="G355" s="45">
        <v>69.0</v>
      </c>
    </row>
    <row r="356">
      <c r="A356" s="43" t="s">
        <v>943</v>
      </c>
      <c r="B356" s="44">
        <v>0.0</v>
      </c>
      <c r="C356" s="45">
        <v>0.0</v>
      </c>
      <c r="D356" s="44">
        <v>1.0</v>
      </c>
      <c r="E356" s="45">
        <v>0.0</v>
      </c>
      <c r="F356" s="44">
        <v>0.0</v>
      </c>
      <c r="G356" s="45">
        <v>0.0</v>
      </c>
    </row>
    <row r="357">
      <c r="A357" s="43" t="s">
        <v>78</v>
      </c>
      <c r="B357" s="44">
        <v>53.0</v>
      </c>
      <c r="C357" s="45">
        <v>156.0</v>
      </c>
      <c r="D357" s="44">
        <v>399.0</v>
      </c>
      <c r="E357" s="45">
        <v>799.0</v>
      </c>
      <c r="F357" s="44">
        <v>118.0</v>
      </c>
      <c r="G357" s="45">
        <v>59.0</v>
      </c>
    </row>
    <row r="358">
      <c r="A358" s="43" t="s">
        <v>118</v>
      </c>
      <c r="B358" s="44">
        <v>53.0</v>
      </c>
      <c r="C358" s="45">
        <v>126.0</v>
      </c>
      <c r="D358" s="44">
        <v>386.0</v>
      </c>
      <c r="E358" s="45">
        <v>610.0</v>
      </c>
      <c r="F358" s="44">
        <v>103.0</v>
      </c>
      <c r="G358" s="45">
        <v>66.0</v>
      </c>
    </row>
    <row r="359">
      <c r="A359" s="43" t="s">
        <v>944</v>
      </c>
      <c r="B359" s="44">
        <v>0.0</v>
      </c>
      <c r="C359" s="45">
        <v>0.0</v>
      </c>
      <c r="D359" s="44">
        <v>0.0</v>
      </c>
      <c r="E359" s="45">
        <v>0.0</v>
      </c>
      <c r="F359" s="44">
        <v>1.0</v>
      </c>
      <c r="G359" s="45">
        <v>0.0</v>
      </c>
    </row>
    <row r="360">
      <c r="A360" s="43" t="s">
        <v>945</v>
      </c>
      <c r="B360" s="44">
        <v>23.0</v>
      </c>
      <c r="C360" s="45">
        <v>94.0</v>
      </c>
      <c r="D360" s="44">
        <v>332.0</v>
      </c>
      <c r="E360" s="45">
        <v>935.0</v>
      </c>
      <c r="F360" s="44">
        <v>77.0</v>
      </c>
      <c r="G360" s="45">
        <v>67.0</v>
      </c>
    </row>
    <row r="361">
      <c r="A361" s="43" t="s">
        <v>946</v>
      </c>
      <c r="B361" s="44">
        <v>40.0</v>
      </c>
      <c r="C361" s="45">
        <v>148.0</v>
      </c>
      <c r="D361" s="44">
        <v>811.0</v>
      </c>
      <c r="E361" s="45">
        <v>1751.0</v>
      </c>
      <c r="F361" s="44">
        <v>116.0</v>
      </c>
      <c r="G361" s="45">
        <v>108.0</v>
      </c>
    </row>
    <row r="362">
      <c r="A362" s="43" t="s">
        <v>100</v>
      </c>
      <c r="B362" s="44">
        <v>48.0</v>
      </c>
      <c r="C362" s="45">
        <v>127.0</v>
      </c>
      <c r="D362" s="44">
        <v>690.0</v>
      </c>
      <c r="E362" s="45">
        <v>1420.0</v>
      </c>
      <c r="F362" s="44">
        <v>110.0</v>
      </c>
      <c r="G362" s="45">
        <v>72.0</v>
      </c>
    </row>
    <row r="363">
      <c r="A363" s="43" t="s">
        <v>180</v>
      </c>
      <c r="B363" s="44">
        <v>41.0</v>
      </c>
      <c r="C363" s="45">
        <v>78.0</v>
      </c>
      <c r="D363" s="44">
        <v>447.0</v>
      </c>
      <c r="E363" s="45">
        <v>661.0</v>
      </c>
      <c r="F363" s="44">
        <v>78.0</v>
      </c>
      <c r="G363" s="45">
        <v>38.0</v>
      </c>
    </row>
    <row r="364">
      <c r="A364" s="43" t="s">
        <v>947</v>
      </c>
      <c r="B364" s="44">
        <v>0.0</v>
      </c>
      <c r="C364" s="45">
        <v>0.0</v>
      </c>
      <c r="D364" s="44">
        <v>0.0</v>
      </c>
      <c r="E364" s="45">
        <v>1.0</v>
      </c>
      <c r="F364" s="44">
        <v>0.0</v>
      </c>
      <c r="G364" s="45">
        <v>0.0</v>
      </c>
    </row>
    <row r="365">
      <c r="A365" s="43" t="s">
        <v>141</v>
      </c>
      <c r="B365" s="44">
        <v>87.0</v>
      </c>
      <c r="C365" s="45">
        <v>182.0</v>
      </c>
      <c r="D365" s="44">
        <v>597.0</v>
      </c>
      <c r="E365" s="45">
        <v>513.0</v>
      </c>
      <c r="F365" s="44">
        <v>80.0</v>
      </c>
      <c r="G365" s="45">
        <v>38.0</v>
      </c>
    </row>
    <row r="366">
      <c r="A366" s="43" t="s">
        <v>233</v>
      </c>
      <c r="B366" s="44">
        <v>51.0</v>
      </c>
      <c r="C366" s="45">
        <v>84.0</v>
      </c>
      <c r="D366" s="44">
        <v>404.0</v>
      </c>
      <c r="E366" s="45">
        <v>747.0</v>
      </c>
      <c r="F366" s="44">
        <v>86.0</v>
      </c>
      <c r="G366" s="45">
        <v>58.0</v>
      </c>
    </row>
    <row r="367">
      <c r="A367" s="43" t="s">
        <v>90</v>
      </c>
      <c r="B367" s="44">
        <v>52.0</v>
      </c>
      <c r="C367" s="45">
        <v>146.0</v>
      </c>
      <c r="D367" s="44">
        <v>687.0</v>
      </c>
      <c r="E367" s="45">
        <v>1277.0</v>
      </c>
      <c r="F367" s="44">
        <v>104.0</v>
      </c>
      <c r="G367" s="45">
        <v>67.0</v>
      </c>
    </row>
    <row r="368">
      <c r="A368" s="43" t="s">
        <v>461</v>
      </c>
      <c r="B368" s="44">
        <v>87.0</v>
      </c>
      <c r="C368" s="45">
        <v>47.0</v>
      </c>
      <c r="D368" s="44">
        <v>434.0</v>
      </c>
      <c r="E368" s="45">
        <v>235.0</v>
      </c>
      <c r="F368" s="44">
        <v>44.0</v>
      </c>
      <c r="G368" s="45">
        <v>20.0</v>
      </c>
    </row>
    <row r="369">
      <c r="A369" s="43" t="s">
        <v>948</v>
      </c>
      <c r="B369" s="44">
        <v>7.0</v>
      </c>
      <c r="C369" s="45">
        <v>0.0</v>
      </c>
      <c r="D369" s="44">
        <v>34.0</v>
      </c>
      <c r="E369" s="45">
        <v>16.0</v>
      </c>
      <c r="F369" s="44">
        <v>4.0</v>
      </c>
      <c r="G369" s="45">
        <v>2.0</v>
      </c>
    </row>
    <row r="370">
      <c r="A370" s="43" t="s">
        <v>318</v>
      </c>
      <c r="B370" s="44">
        <v>41.0</v>
      </c>
      <c r="C370" s="45">
        <v>53.0</v>
      </c>
      <c r="D370" s="44">
        <v>564.0</v>
      </c>
      <c r="E370" s="45">
        <v>691.0</v>
      </c>
      <c r="F370" s="44">
        <v>122.0</v>
      </c>
      <c r="G370" s="45">
        <v>71.0</v>
      </c>
    </row>
    <row r="371">
      <c r="A371" s="43" t="s">
        <v>300</v>
      </c>
      <c r="B371" s="44">
        <v>12.0</v>
      </c>
      <c r="C371" s="45">
        <v>16.0</v>
      </c>
      <c r="D371" s="44">
        <v>110.0</v>
      </c>
      <c r="E371" s="45">
        <v>157.0</v>
      </c>
      <c r="F371" s="44">
        <v>19.0</v>
      </c>
      <c r="G371" s="45">
        <v>17.0</v>
      </c>
    </row>
    <row r="372">
      <c r="A372" s="43" t="s">
        <v>463</v>
      </c>
      <c r="B372" s="44">
        <v>149.0</v>
      </c>
      <c r="C372" s="45">
        <v>62.0</v>
      </c>
      <c r="D372" s="44">
        <v>715.0</v>
      </c>
      <c r="E372" s="45">
        <v>246.0</v>
      </c>
      <c r="F372" s="44">
        <v>52.0</v>
      </c>
      <c r="G372" s="45">
        <v>18.0</v>
      </c>
    </row>
    <row r="373">
      <c r="A373" s="43" t="s">
        <v>949</v>
      </c>
      <c r="B373" s="44">
        <v>0.0</v>
      </c>
      <c r="C373" s="45">
        <v>1.0</v>
      </c>
      <c r="D373" s="44">
        <v>1.0</v>
      </c>
      <c r="E373" s="45">
        <v>1.0</v>
      </c>
      <c r="F373" s="44">
        <v>0.0</v>
      </c>
      <c r="G373" s="45">
        <v>0.0</v>
      </c>
    </row>
    <row r="374">
      <c r="A374" s="43" t="s">
        <v>950</v>
      </c>
      <c r="B374" s="44">
        <v>0.0</v>
      </c>
      <c r="C374" s="45">
        <v>0.0</v>
      </c>
      <c r="D374" s="44">
        <v>0.0</v>
      </c>
      <c r="E374" s="45">
        <v>0.0</v>
      </c>
      <c r="F374" s="44">
        <v>0.0</v>
      </c>
      <c r="G374" s="45">
        <v>0.0</v>
      </c>
    </row>
    <row r="375">
      <c r="A375" s="43" t="s">
        <v>464</v>
      </c>
      <c r="B375" s="44">
        <v>40.0</v>
      </c>
      <c r="C375" s="45">
        <v>29.0</v>
      </c>
      <c r="D375" s="44">
        <v>266.0</v>
      </c>
      <c r="E375" s="45">
        <v>174.0</v>
      </c>
      <c r="F375" s="44">
        <v>29.0</v>
      </c>
      <c r="G375" s="45">
        <v>26.0</v>
      </c>
    </row>
    <row r="376">
      <c r="A376" s="43" t="s">
        <v>466</v>
      </c>
      <c r="B376" s="44">
        <v>76.0</v>
      </c>
      <c r="C376" s="45">
        <v>52.0</v>
      </c>
      <c r="D376" s="44">
        <v>529.0</v>
      </c>
      <c r="E376" s="45">
        <v>419.0</v>
      </c>
      <c r="F376" s="44">
        <v>61.0</v>
      </c>
      <c r="G376" s="45">
        <v>39.0</v>
      </c>
    </row>
    <row r="377">
      <c r="A377" s="43" t="s">
        <v>467</v>
      </c>
      <c r="B377" s="44">
        <v>45.0</v>
      </c>
      <c r="C377" s="45">
        <v>14.0</v>
      </c>
      <c r="D377" s="44">
        <v>342.0</v>
      </c>
      <c r="E377" s="45">
        <v>126.0</v>
      </c>
      <c r="F377" s="44">
        <v>11.0</v>
      </c>
      <c r="G377" s="45">
        <v>3.0</v>
      </c>
    </row>
    <row r="378">
      <c r="A378" s="43" t="s">
        <v>469</v>
      </c>
      <c r="B378" s="44">
        <v>59.0</v>
      </c>
      <c r="C378" s="45">
        <v>44.0</v>
      </c>
      <c r="D378" s="44">
        <v>629.0</v>
      </c>
      <c r="E378" s="45">
        <v>441.0</v>
      </c>
      <c r="F378" s="44">
        <v>56.0</v>
      </c>
      <c r="G378" s="45">
        <v>32.0</v>
      </c>
    </row>
    <row r="379">
      <c r="A379" s="43" t="s">
        <v>951</v>
      </c>
      <c r="B379" s="44">
        <v>0.0</v>
      </c>
      <c r="C379" s="45">
        <v>0.0</v>
      </c>
      <c r="D379" s="44">
        <v>0.0</v>
      </c>
      <c r="E379" s="45">
        <v>0.0</v>
      </c>
      <c r="F379" s="44">
        <v>0.0</v>
      </c>
      <c r="G379" s="45">
        <v>0.0</v>
      </c>
    </row>
    <row r="380">
      <c r="A380" s="43" t="s">
        <v>471</v>
      </c>
      <c r="B380" s="44">
        <v>42.0</v>
      </c>
      <c r="C380" s="45">
        <v>32.0</v>
      </c>
      <c r="D380" s="44">
        <v>332.0</v>
      </c>
      <c r="E380" s="45">
        <v>199.0</v>
      </c>
      <c r="F380" s="44">
        <v>24.0</v>
      </c>
      <c r="G380" s="45">
        <v>15.0</v>
      </c>
    </row>
    <row r="381">
      <c r="A381" s="43" t="s">
        <v>245</v>
      </c>
      <c r="B381" s="44">
        <v>7.0</v>
      </c>
      <c r="C381" s="45">
        <v>11.0</v>
      </c>
      <c r="D381" s="44">
        <v>134.0</v>
      </c>
      <c r="E381" s="45">
        <v>286.0</v>
      </c>
      <c r="F381" s="44">
        <v>41.0</v>
      </c>
      <c r="G381" s="45">
        <v>20.0</v>
      </c>
    </row>
    <row r="382">
      <c r="A382" s="43" t="s">
        <v>473</v>
      </c>
      <c r="B382" s="44">
        <v>73.0</v>
      </c>
      <c r="C382" s="45">
        <v>45.0</v>
      </c>
      <c r="D382" s="44">
        <v>458.0</v>
      </c>
      <c r="E382" s="45">
        <v>374.0</v>
      </c>
      <c r="F382" s="44">
        <v>47.0</v>
      </c>
      <c r="G382" s="45">
        <v>29.0</v>
      </c>
    </row>
    <row r="383">
      <c r="A383" s="43" t="s">
        <v>952</v>
      </c>
      <c r="B383" s="44">
        <v>0.0</v>
      </c>
      <c r="C383" s="45">
        <v>0.0</v>
      </c>
      <c r="D383" s="44">
        <v>0.0</v>
      </c>
      <c r="E383" s="45">
        <v>0.0</v>
      </c>
      <c r="F383" s="44">
        <v>0.0</v>
      </c>
      <c r="G383" s="45">
        <v>0.0</v>
      </c>
    </row>
    <row r="384">
      <c r="A384" s="43" t="s">
        <v>475</v>
      </c>
      <c r="B384" s="44">
        <v>24.0</v>
      </c>
      <c r="C384" s="45">
        <v>11.0</v>
      </c>
      <c r="D384" s="44">
        <v>252.0</v>
      </c>
      <c r="E384" s="45">
        <v>188.0</v>
      </c>
      <c r="F384" s="44">
        <v>39.0</v>
      </c>
      <c r="G384" s="45">
        <v>17.0</v>
      </c>
    </row>
    <row r="385">
      <c r="A385" s="43" t="s">
        <v>476</v>
      </c>
      <c r="B385" s="44">
        <v>54.0</v>
      </c>
      <c r="C385" s="45">
        <v>42.0</v>
      </c>
      <c r="D385" s="44">
        <v>545.0</v>
      </c>
      <c r="E385" s="45">
        <v>232.0</v>
      </c>
      <c r="F385" s="44">
        <v>15.0</v>
      </c>
      <c r="G385" s="45">
        <v>19.0</v>
      </c>
    </row>
    <row r="386">
      <c r="A386" s="43" t="s">
        <v>420</v>
      </c>
      <c r="B386" s="44">
        <v>1.0</v>
      </c>
      <c r="C386" s="45">
        <v>1.0</v>
      </c>
      <c r="D386" s="44">
        <v>6.0</v>
      </c>
      <c r="E386" s="45">
        <v>5.0</v>
      </c>
      <c r="F386" s="44">
        <v>0.0</v>
      </c>
      <c r="G386" s="45">
        <v>1.0</v>
      </c>
    </row>
    <row r="387">
      <c r="A387" s="43" t="s">
        <v>953</v>
      </c>
      <c r="B387" s="44">
        <v>0.0</v>
      </c>
      <c r="C387" s="45">
        <v>0.0</v>
      </c>
      <c r="D387" s="44">
        <v>0.0</v>
      </c>
      <c r="E387" s="45">
        <v>0.0</v>
      </c>
      <c r="F387" s="44">
        <v>1.0</v>
      </c>
      <c r="G387" s="45">
        <v>0.0</v>
      </c>
    </row>
    <row r="388">
      <c r="A388" s="43" t="s">
        <v>954</v>
      </c>
      <c r="B388" s="44">
        <v>0.0</v>
      </c>
      <c r="C388" s="45">
        <v>0.0</v>
      </c>
      <c r="D388" s="44">
        <v>0.0</v>
      </c>
      <c r="E388" s="45">
        <v>0.0</v>
      </c>
      <c r="F388" s="44">
        <v>0.0</v>
      </c>
      <c r="G388" s="45">
        <v>0.0</v>
      </c>
    </row>
    <row r="389">
      <c r="A389" s="43" t="s">
        <v>477</v>
      </c>
      <c r="B389" s="44">
        <v>85.0</v>
      </c>
      <c r="C389" s="45">
        <v>62.0</v>
      </c>
      <c r="D389" s="44">
        <v>748.0</v>
      </c>
      <c r="E389" s="45">
        <v>287.0</v>
      </c>
      <c r="F389" s="44">
        <v>31.0</v>
      </c>
      <c r="G389" s="45">
        <v>23.0</v>
      </c>
    </row>
    <row r="390">
      <c r="A390" s="43" t="s">
        <v>955</v>
      </c>
      <c r="B390" s="44">
        <v>0.0</v>
      </c>
      <c r="C390" s="45">
        <v>0.0</v>
      </c>
      <c r="D390" s="44">
        <v>0.0</v>
      </c>
      <c r="E390" s="45">
        <v>0.0</v>
      </c>
      <c r="F390" s="44">
        <v>0.0</v>
      </c>
      <c r="G390" s="45">
        <v>0.0</v>
      </c>
    </row>
    <row r="391">
      <c r="A391" s="43" t="s">
        <v>956</v>
      </c>
      <c r="B391" s="44">
        <v>0.0</v>
      </c>
      <c r="C391" s="45">
        <v>0.0</v>
      </c>
      <c r="D391" s="44">
        <v>0.0</v>
      </c>
      <c r="E391" s="45">
        <v>0.0</v>
      </c>
      <c r="F391" s="44">
        <v>0.0</v>
      </c>
      <c r="G391" s="45">
        <v>0.0</v>
      </c>
    </row>
    <row r="392">
      <c r="A392" s="43" t="s">
        <v>201</v>
      </c>
      <c r="B392" s="44">
        <v>43.0</v>
      </c>
      <c r="C392" s="45">
        <v>75.0</v>
      </c>
      <c r="D392" s="44">
        <v>650.0</v>
      </c>
      <c r="E392" s="45">
        <v>600.0</v>
      </c>
      <c r="F392" s="44">
        <v>89.0</v>
      </c>
      <c r="G392" s="45">
        <v>52.0</v>
      </c>
    </row>
    <row r="393">
      <c r="A393" s="43" t="s">
        <v>480</v>
      </c>
      <c r="B393" s="44">
        <v>5.0</v>
      </c>
      <c r="C393" s="45">
        <v>3.0</v>
      </c>
      <c r="D393" s="44">
        <v>36.0</v>
      </c>
      <c r="E393" s="45">
        <v>28.0</v>
      </c>
      <c r="F393" s="44">
        <v>4.0</v>
      </c>
      <c r="G393" s="45">
        <v>7.0</v>
      </c>
    </row>
    <row r="394">
      <c r="A394" s="43" t="s">
        <v>957</v>
      </c>
      <c r="B394" s="44">
        <v>0.0</v>
      </c>
      <c r="C394" s="45">
        <v>0.0</v>
      </c>
      <c r="D394" s="44">
        <v>0.0</v>
      </c>
      <c r="E394" s="45">
        <v>0.0</v>
      </c>
      <c r="F394" s="44">
        <v>0.0</v>
      </c>
      <c r="G394" s="45">
        <v>0.0</v>
      </c>
    </row>
    <row r="395">
      <c r="A395" s="43" t="s">
        <v>481</v>
      </c>
      <c r="B395" s="44">
        <v>3.0</v>
      </c>
      <c r="C395" s="45">
        <v>1.0</v>
      </c>
      <c r="D395" s="44">
        <v>36.0</v>
      </c>
      <c r="E395" s="45">
        <v>22.0</v>
      </c>
      <c r="F395" s="44">
        <v>1.0</v>
      </c>
      <c r="G395" s="45">
        <v>5.0</v>
      </c>
    </row>
    <row r="396">
      <c r="A396" s="43" t="s">
        <v>483</v>
      </c>
      <c r="B396" s="44">
        <v>40.0</v>
      </c>
      <c r="C396" s="45">
        <v>24.0</v>
      </c>
      <c r="D396" s="44">
        <v>133.0</v>
      </c>
      <c r="E396" s="45">
        <v>66.0</v>
      </c>
      <c r="F396" s="44">
        <v>9.0</v>
      </c>
      <c r="G396" s="45">
        <v>2.0</v>
      </c>
    </row>
    <row r="397">
      <c r="A397" s="43" t="s">
        <v>485</v>
      </c>
      <c r="B397" s="44">
        <v>9.0</v>
      </c>
      <c r="C397" s="45">
        <v>1.0</v>
      </c>
      <c r="D397" s="44">
        <v>16.0</v>
      </c>
      <c r="E397" s="45">
        <v>6.0</v>
      </c>
      <c r="F397" s="44">
        <v>4.0</v>
      </c>
      <c r="G397" s="45">
        <v>0.0</v>
      </c>
    </row>
    <row r="398">
      <c r="A398" s="43" t="s">
        <v>958</v>
      </c>
      <c r="B398" s="44">
        <v>0.0</v>
      </c>
      <c r="C398" s="45">
        <v>0.0</v>
      </c>
      <c r="D398" s="44">
        <v>0.0</v>
      </c>
      <c r="E398" s="45">
        <v>1.0</v>
      </c>
      <c r="F398" s="44">
        <v>1.0</v>
      </c>
      <c r="G398" s="45">
        <v>0.0</v>
      </c>
    </row>
    <row r="399">
      <c r="A399" s="43" t="s">
        <v>959</v>
      </c>
      <c r="B399" s="44">
        <v>0.0</v>
      </c>
      <c r="C399" s="45">
        <v>0.0</v>
      </c>
      <c r="D399" s="44">
        <v>1.0</v>
      </c>
      <c r="E399" s="45">
        <v>0.0</v>
      </c>
      <c r="F399" s="44">
        <v>0.0</v>
      </c>
      <c r="G399" s="45">
        <v>0.0</v>
      </c>
    </row>
    <row r="400">
      <c r="A400" s="43" t="s">
        <v>155</v>
      </c>
      <c r="B400" s="44">
        <v>3.0</v>
      </c>
      <c r="C400" s="45">
        <v>6.0</v>
      </c>
      <c r="D400" s="44">
        <v>38.0</v>
      </c>
      <c r="E400" s="45">
        <v>76.0</v>
      </c>
      <c r="F400" s="44">
        <v>5.0</v>
      </c>
      <c r="G400" s="45">
        <v>5.0</v>
      </c>
    </row>
    <row r="401">
      <c r="A401" s="43" t="s">
        <v>960</v>
      </c>
      <c r="B401" s="44">
        <v>0.0</v>
      </c>
      <c r="C401" s="45">
        <v>0.0</v>
      </c>
      <c r="D401" s="44">
        <v>0.0</v>
      </c>
      <c r="E401" s="45">
        <v>0.0</v>
      </c>
      <c r="F401" s="44">
        <v>0.0</v>
      </c>
      <c r="G401" s="45">
        <v>0.0</v>
      </c>
    </row>
    <row r="402">
      <c r="A402" s="43" t="s">
        <v>961</v>
      </c>
      <c r="B402" s="44">
        <v>0.0</v>
      </c>
      <c r="C402" s="45">
        <v>0.0</v>
      </c>
      <c r="D402" s="44">
        <v>0.0</v>
      </c>
      <c r="E402" s="45">
        <v>0.0</v>
      </c>
      <c r="F402" s="44">
        <v>0.0</v>
      </c>
      <c r="G402" s="45">
        <v>0.0</v>
      </c>
    </row>
    <row r="403">
      <c r="A403" s="43" t="s">
        <v>962</v>
      </c>
      <c r="B403" s="44">
        <v>0.0</v>
      </c>
      <c r="C403" s="45">
        <v>0.0</v>
      </c>
      <c r="D403" s="44">
        <v>0.0</v>
      </c>
      <c r="E403" s="45">
        <v>0.0</v>
      </c>
      <c r="F403" s="44">
        <v>0.0</v>
      </c>
      <c r="G403" s="45">
        <v>0.0</v>
      </c>
    </row>
    <row r="404">
      <c r="A404" s="43" t="s">
        <v>963</v>
      </c>
      <c r="B404" s="44">
        <v>0.0</v>
      </c>
      <c r="C404" s="45">
        <v>0.0</v>
      </c>
      <c r="D404" s="44">
        <v>0.0</v>
      </c>
      <c r="E404" s="45">
        <v>0.0</v>
      </c>
      <c r="F404" s="44">
        <v>0.0</v>
      </c>
      <c r="G404" s="45">
        <v>0.0</v>
      </c>
    </row>
    <row r="405">
      <c r="A405" s="43" t="s">
        <v>964</v>
      </c>
      <c r="B405" s="44">
        <v>0.0</v>
      </c>
      <c r="C405" s="45">
        <v>0.0</v>
      </c>
      <c r="D405" s="44">
        <v>0.0</v>
      </c>
      <c r="E405" s="45">
        <v>0.0</v>
      </c>
      <c r="F405" s="44">
        <v>0.0</v>
      </c>
      <c r="G405" s="45">
        <v>0.0</v>
      </c>
    </row>
    <row r="406">
      <c r="A406" s="43" t="s">
        <v>965</v>
      </c>
      <c r="B406" s="44">
        <v>0.0</v>
      </c>
      <c r="C406" s="45">
        <v>0.0</v>
      </c>
      <c r="D406" s="44">
        <v>0.0</v>
      </c>
      <c r="E406" s="45">
        <v>0.0</v>
      </c>
      <c r="F406" s="44">
        <v>0.0</v>
      </c>
      <c r="G406" s="45">
        <v>0.0</v>
      </c>
    </row>
    <row r="407">
      <c r="A407" s="43" t="s">
        <v>386</v>
      </c>
      <c r="B407" s="44">
        <v>68.0</v>
      </c>
      <c r="C407" s="45">
        <v>77.0</v>
      </c>
      <c r="D407" s="44">
        <v>817.0</v>
      </c>
      <c r="E407" s="45">
        <v>788.0</v>
      </c>
      <c r="F407" s="44">
        <v>146.0</v>
      </c>
      <c r="G407" s="45">
        <v>85.0</v>
      </c>
    </row>
    <row r="408">
      <c r="A408" s="43" t="s">
        <v>362</v>
      </c>
      <c r="B408" s="44">
        <v>21.0</v>
      </c>
      <c r="C408" s="45">
        <v>25.0</v>
      </c>
      <c r="D408" s="44">
        <v>233.0</v>
      </c>
      <c r="E408" s="45">
        <v>175.0</v>
      </c>
      <c r="F408" s="44">
        <v>61.0</v>
      </c>
      <c r="G408" s="45">
        <v>24.0</v>
      </c>
    </row>
    <row r="409">
      <c r="A409" s="43" t="s">
        <v>411</v>
      </c>
      <c r="B409" s="44">
        <v>103.0</v>
      </c>
      <c r="C409" s="45">
        <v>106.0</v>
      </c>
      <c r="D409" s="44">
        <v>1035.0</v>
      </c>
      <c r="E409" s="45">
        <v>754.0</v>
      </c>
      <c r="F409" s="44">
        <v>167.0</v>
      </c>
      <c r="G409" s="45">
        <v>95.0</v>
      </c>
    </row>
    <row r="410">
      <c r="A410" s="43" t="s">
        <v>966</v>
      </c>
      <c r="B410" s="44">
        <v>0.0</v>
      </c>
      <c r="C410" s="45">
        <v>0.0</v>
      </c>
      <c r="D410" s="44">
        <v>1.0</v>
      </c>
      <c r="E410" s="45">
        <v>2.0</v>
      </c>
      <c r="F410" s="44">
        <v>0.0</v>
      </c>
      <c r="G410" s="45">
        <v>0.0</v>
      </c>
    </row>
    <row r="411">
      <c r="A411" s="43" t="s">
        <v>967</v>
      </c>
      <c r="B411" s="44">
        <v>0.0</v>
      </c>
      <c r="C411" s="45">
        <v>0.0</v>
      </c>
      <c r="D411" s="44">
        <v>0.0</v>
      </c>
      <c r="E411" s="45">
        <v>0.0</v>
      </c>
      <c r="F411" s="44">
        <v>0.0</v>
      </c>
      <c r="G411" s="45">
        <v>0.0</v>
      </c>
    </row>
    <row r="412">
      <c r="A412" s="43" t="s">
        <v>488</v>
      </c>
      <c r="B412" s="44">
        <v>102.0</v>
      </c>
      <c r="C412" s="45">
        <v>69.0</v>
      </c>
      <c r="D412" s="44">
        <v>644.0</v>
      </c>
      <c r="E412" s="45">
        <v>367.0</v>
      </c>
      <c r="F412" s="44">
        <v>74.0</v>
      </c>
      <c r="G412" s="45">
        <v>47.0</v>
      </c>
    </row>
    <row r="413">
      <c r="A413" s="43" t="s">
        <v>337</v>
      </c>
      <c r="B413" s="44">
        <v>78.0</v>
      </c>
      <c r="C413" s="45">
        <v>97.0</v>
      </c>
      <c r="D413" s="44">
        <v>1129.0</v>
      </c>
      <c r="E413" s="45">
        <v>1077.0</v>
      </c>
      <c r="F413" s="44">
        <v>157.0</v>
      </c>
      <c r="G413" s="45">
        <v>81.0</v>
      </c>
    </row>
    <row r="414">
      <c r="A414" s="43" t="s">
        <v>490</v>
      </c>
      <c r="B414" s="44">
        <v>3.0</v>
      </c>
      <c r="C414" s="45">
        <v>1.0</v>
      </c>
      <c r="D414" s="44">
        <v>12.0</v>
      </c>
      <c r="E414" s="45">
        <v>23.0</v>
      </c>
      <c r="F414" s="44">
        <v>15.0</v>
      </c>
      <c r="G414" s="45">
        <v>14.0</v>
      </c>
    </row>
    <row r="415">
      <c r="A415" s="43" t="s">
        <v>491</v>
      </c>
      <c r="B415" s="44">
        <v>123.0</v>
      </c>
      <c r="C415" s="45">
        <v>90.0</v>
      </c>
      <c r="D415" s="44">
        <v>1225.0</v>
      </c>
      <c r="E415" s="45">
        <v>725.0</v>
      </c>
      <c r="F415" s="44">
        <v>137.0</v>
      </c>
      <c r="G415" s="45">
        <v>53.0</v>
      </c>
    </row>
    <row r="416">
      <c r="A416" s="43" t="s">
        <v>968</v>
      </c>
      <c r="B416" s="44">
        <v>1.0</v>
      </c>
      <c r="C416" s="45">
        <v>0.0</v>
      </c>
      <c r="D416" s="44">
        <v>7.0</v>
      </c>
      <c r="E416" s="45">
        <v>3.0</v>
      </c>
      <c r="F416" s="44">
        <v>0.0</v>
      </c>
      <c r="G416" s="45">
        <v>1.0</v>
      </c>
    </row>
    <row r="417">
      <c r="A417" s="43" t="s">
        <v>969</v>
      </c>
      <c r="B417" s="44">
        <v>0.0</v>
      </c>
      <c r="C417" s="45">
        <v>0.0</v>
      </c>
      <c r="D417" s="44">
        <v>0.0</v>
      </c>
      <c r="E417" s="45">
        <v>0.0</v>
      </c>
      <c r="F417" s="44">
        <v>0.0</v>
      </c>
      <c r="G417" s="45">
        <v>0.0</v>
      </c>
    </row>
    <row r="418">
      <c r="A418" s="43" t="s">
        <v>970</v>
      </c>
      <c r="B418" s="44">
        <v>0.0</v>
      </c>
      <c r="C418" s="45">
        <v>0.0</v>
      </c>
      <c r="D418" s="44">
        <v>3.0</v>
      </c>
      <c r="E418" s="45">
        <v>14.0</v>
      </c>
      <c r="F418" s="44">
        <v>0.0</v>
      </c>
      <c r="G418" s="45">
        <v>0.0</v>
      </c>
    </row>
    <row r="419">
      <c r="A419" s="43" t="s">
        <v>493</v>
      </c>
      <c r="B419" s="44">
        <v>181.0</v>
      </c>
      <c r="C419" s="45">
        <v>115.0</v>
      </c>
      <c r="D419" s="44">
        <v>1276.0</v>
      </c>
      <c r="E419" s="45">
        <v>838.0</v>
      </c>
      <c r="F419" s="44">
        <v>152.0</v>
      </c>
      <c r="G419" s="45">
        <v>112.0</v>
      </c>
    </row>
    <row r="420">
      <c r="A420" s="43" t="s">
        <v>495</v>
      </c>
      <c r="B420" s="44">
        <v>84.0</v>
      </c>
      <c r="C420" s="45">
        <v>60.0</v>
      </c>
      <c r="D420" s="44">
        <v>577.0</v>
      </c>
      <c r="E420" s="45">
        <v>291.0</v>
      </c>
      <c r="F420" s="44">
        <v>44.0</v>
      </c>
      <c r="G420" s="45">
        <v>22.0</v>
      </c>
    </row>
    <row r="421">
      <c r="A421" s="43" t="s">
        <v>497</v>
      </c>
      <c r="B421" s="44">
        <v>154.0</v>
      </c>
      <c r="C421" s="45">
        <v>85.0</v>
      </c>
      <c r="D421" s="44">
        <v>693.0</v>
      </c>
      <c r="E421" s="45">
        <v>360.0</v>
      </c>
      <c r="F421" s="44">
        <v>77.0</v>
      </c>
      <c r="G421" s="45">
        <v>33.0</v>
      </c>
    </row>
    <row r="422">
      <c r="A422" s="43" t="s">
        <v>498</v>
      </c>
      <c r="B422" s="44">
        <v>88.0</v>
      </c>
      <c r="C422" s="45">
        <v>37.0</v>
      </c>
      <c r="D422" s="44">
        <v>574.0</v>
      </c>
      <c r="E422" s="45">
        <v>298.0</v>
      </c>
      <c r="F422" s="44">
        <v>74.0</v>
      </c>
      <c r="G422" s="45">
        <v>30.0</v>
      </c>
    </row>
    <row r="423">
      <c r="A423" s="43" t="s">
        <v>971</v>
      </c>
      <c r="B423" s="44">
        <v>1.0</v>
      </c>
      <c r="C423" s="45">
        <v>0.0</v>
      </c>
      <c r="D423" s="44">
        <v>3.0</v>
      </c>
      <c r="E423" s="45">
        <v>4.0</v>
      </c>
      <c r="F423" s="44">
        <v>2.0</v>
      </c>
      <c r="G423" s="45">
        <v>5.0</v>
      </c>
    </row>
    <row r="424">
      <c r="A424" s="43" t="s">
        <v>500</v>
      </c>
      <c r="B424" s="44">
        <v>55.0</v>
      </c>
      <c r="C424" s="45">
        <v>25.0</v>
      </c>
      <c r="D424" s="44">
        <v>225.0</v>
      </c>
      <c r="E424" s="45">
        <v>86.0</v>
      </c>
      <c r="F424" s="44">
        <v>19.0</v>
      </c>
      <c r="G424" s="45">
        <v>13.0</v>
      </c>
    </row>
    <row r="425">
      <c r="A425" s="43" t="s">
        <v>373</v>
      </c>
      <c r="B425" s="44">
        <v>115.0</v>
      </c>
      <c r="C425" s="45">
        <v>134.0</v>
      </c>
      <c r="D425" s="44">
        <v>955.0</v>
      </c>
      <c r="E425" s="45">
        <v>564.0</v>
      </c>
      <c r="F425" s="44">
        <v>129.0</v>
      </c>
      <c r="G425" s="45">
        <v>76.0</v>
      </c>
    </row>
    <row r="426">
      <c r="A426" s="43" t="s">
        <v>972</v>
      </c>
      <c r="B426" s="44">
        <v>80.0</v>
      </c>
      <c r="C426" s="45">
        <v>151.0</v>
      </c>
      <c r="D426" s="44">
        <v>403.0</v>
      </c>
      <c r="E426" s="45">
        <v>369.0</v>
      </c>
      <c r="F426" s="44">
        <v>76.0</v>
      </c>
      <c r="G426" s="45">
        <v>37.0</v>
      </c>
    </row>
    <row r="427">
      <c r="A427" s="43" t="s">
        <v>96</v>
      </c>
      <c r="B427" s="44">
        <v>58.0</v>
      </c>
      <c r="C427" s="45">
        <v>157.0</v>
      </c>
      <c r="D427" s="44">
        <v>507.0</v>
      </c>
      <c r="E427" s="45">
        <v>679.0</v>
      </c>
      <c r="F427" s="44">
        <v>92.0</v>
      </c>
      <c r="G427" s="45">
        <v>54.0</v>
      </c>
    </row>
    <row r="428">
      <c r="A428" s="43" t="s">
        <v>182</v>
      </c>
      <c r="B428" s="44">
        <v>67.0</v>
      </c>
      <c r="C428" s="45">
        <v>125.0</v>
      </c>
      <c r="D428" s="44">
        <v>756.0</v>
      </c>
      <c r="E428" s="45">
        <v>919.0</v>
      </c>
      <c r="F428" s="44">
        <v>178.0</v>
      </c>
      <c r="G428" s="45">
        <v>120.0</v>
      </c>
    </row>
    <row r="429">
      <c r="A429" s="43" t="s">
        <v>341</v>
      </c>
      <c r="B429" s="44">
        <v>63.0</v>
      </c>
      <c r="C429" s="45">
        <v>78.0</v>
      </c>
      <c r="D429" s="44">
        <v>398.0</v>
      </c>
      <c r="E429" s="45">
        <v>355.0</v>
      </c>
      <c r="F429" s="44">
        <v>56.0</v>
      </c>
      <c r="G429" s="45">
        <v>56.0</v>
      </c>
    </row>
    <row r="430">
      <c r="A430" s="43" t="s">
        <v>377</v>
      </c>
      <c r="B430" s="44">
        <v>133.0</v>
      </c>
      <c r="C430" s="45">
        <v>154.0</v>
      </c>
      <c r="D430" s="44">
        <v>967.0</v>
      </c>
      <c r="E430" s="45">
        <v>633.0</v>
      </c>
      <c r="F430" s="44">
        <v>159.0</v>
      </c>
      <c r="G430" s="45">
        <v>106.0</v>
      </c>
    </row>
    <row r="431">
      <c r="A431" s="43" t="s">
        <v>355</v>
      </c>
      <c r="B431" s="44">
        <v>80.0</v>
      </c>
      <c r="C431" s="45">
        <v>96.0</v>
      </c>
      <c r="D431" s="44">
        <v>803.0</v>
      </c>
      <c r="E431" s="45">
        <v>663.0</v>
      </c>
      <c r="F431" s="44">
        <v>77.0</v>
      </c>
      <c r="G431" s="45">
        <v>59.0</v>
      </c>
    </row>
    <row r="432">
      <c r="A432" s="43" t="s">
        <v>219</v>
      </c>
      <c r="B432" s="44">
        <v>69.0</v>
      </c>
      <c r="C432" s="45">
        <v>116.0</v>
      </c>
      <c r="D432" s="44">
        <v>724.0</v>
      </c>
      <c r="E432" s="45">
        <v>607.0</v>
      </c>
      <c r="F432" s="44">
        <v>115.0</v>
      </c>
      <c r="G432" s="45">
        <v>60.0</v>
      </c>
    </row>
    <row r="433">
      <c r="A433" s="43" t="s">
        <v>439</v>
      </c>
      <c r="B433" s="44">
        <v>182.0</v>
      </c>
      <c r="C433" s="45">
        <v>181.0</v>
      </c>
      <c r="D433" s="44">
        <v>1265.0</v>
      </c>
      <c r="E433" s="45">
        <v>533.0</v>
      </c>
      <c r="F433" s="44">
        <v>113.0</v>
      </c>
      <c r="G433" s="45">
        <v>70.0</v>
      </c>
    </row>
    <row r="434">
      <c r="A434" s="43" t="s">
        <v>215</v>
      </c>
      <c r="B434" s="44">
        <v>105.0</v>
      </c>
      <c r="C434" s="45">
        <v>179.0</v>
      </c>
      <c r="D434" s="44">
        <v>879.0</v>
      </c>
      <c r="E434" s="45">
        <v>839.0</v>
      </c>
      <c r="F434" s="44">
        <v>193.0</v>
      </c>
      <c r="G434" s="45">
        <v>84.0</v>
      </c>
    </row>
    <row r="435">
      <c r="A435" s="43" t="s">
        <v>314</v>
      </c>
      <c r="B435" s="44">
        <v>83.0</v>
      </c>
      <c r="C435" s="45">
        <v>108.0</v>
      </c>
      <c r="D435" s="44">
        <v>560.0</v>
      </c>
      <c r="E435" s="45">
        <v>381.0</v>
      </c>
      <c r="F435" s="44">
        <v>121.0</v>
      </c>
      <c r="G435" s="45">
        <v>55.0</v>
      </c>
    </row>
    <row r="436">
      <c r="A436" s="43" t="s">
        <v>339</v>
      </c>
      <c r="B436" s="44">
        <v>100.0</v>
      </c>
      <c r="C436" s="45">
        <v>124.0</v>
      </c>
      <c r="D436" s="44">
        <v>641.0</v>
      </c>
      <c r="E436" s="45">
        <v>488.0</v>
      </c>
      <c r="F436" s="44">
        <v>117.0</v>
      </c>
      <c r="G436" s="45">
        <v>52.0</v>
      </c>
    </row>
    <row r="437">
      <c r="A437" s="43" t="s">
        <v>332</v>
      </c>
      <c r="B437" s="44">
        <v>66.0</v>
      </c>
      <c r="C437" s="45">
        <v>83.0</v>
      </c>
      <c r="D437" s="44">
        <v>462.0</v>
      </c>
      <c r="E437" s="45">
        <v>375.0</v>
      </c>
      <c r="F437" s="44">
        <v>87.0</v>
      </c>
      <c r="G437" s="45">
        <v>53.0</v>
      </c>
    </row>
    <row r="438">
      <c r="A438" s="43" t="s">
        <v>364</v>
      </c>
      <c r="B438" s="44">
        <v>143.0</v>
      </c>
      <c r="C438" s="45">
        <v>169.0</v>
      </c>
      <c r="D438" s="44">
        <v>863.0</v>
      </c>
      <c r="E438" s="45">
        <v>562.0</v>
      </c>
      <c r="F438" s="44">
        <v>163.0</v>
      </c>
      <c r="G438" s="45">
        <v>91.0</v>
      </c>
    </row>
    <row r="439">
      <c r="A439" s="43" t="s">
        <v>424</v>
      </c>
      <c r="B439" s="44">
        <v>136.0</v>
      </c>
      <c r="C439" s="45">
        <v>136.0</v>
      </c>
      <c r="D439" s="44">
        <v>809.0</v>
      </c>
      <c r="E439" s="45">
        <v>640.0</v>
      </c>
      <c r="F439" s="44">
        <v>205.0</v>
      </c>
      <c r="G439" s="45">
        <v>116.0</v>
      </c>
    </row>
    <row r="440">
      <c r="A440" s="43" t="s">
        <v>510</v>
      </c>
      <c r="B440" s="44">
        <v>51.0</v>
      </c>
      <c r="C440" s="45">
        <v>38.0</v>
      </c>
      <c r="D440" s="44">
        <v>504.0</v>
      </c>
      <c r="E440" s="45">
        <v>230.0</v>
      </c>
      <c r="F440" s="44">
        <v>32.0</v>
      </c>
      <c r="G440" s="45">
        <v>12.0</v>
      </c>
    </row>
    <row r="441">
      <c r="A441" s="43" t="s">
        <v>465</v>
      </c>
      <c r="B441" s="44">
        <v>32.0</v>
      </c>
      <c r="C441" s="45">
        <v>27.0</v>
      </c>
      <c r="D441" s="44">
        <v>346.0</v>
      </c>
      <c r="E441" s="45">
        <v>113.0</v>
      </c>
      <c r="F441" s="44">
        <v>12.0</v>
      </c>
      <c r="G441" s="45">
        <v>9.0</v>
      </c>
    </row>
    <row r="442">
      <c r="A442" s="43" t="s">
        <v>513</v>
      </c>
      <c r="B442" s="44">
        <v>131.0</v>
      </c>
      <c r="C442" s="45">
        <v>72.0</v>
      </c>
      <c r="D442" s="44">
        <v>1326.0</v>
      </c>
      <c r="E442" s="45">
        <v>539.0</v>
      </c>
      <c r="F442" s="44">
        <v>103.0</v>
      </c>
      <c r="G442" s="45">
        <v>42.0</v>
      </c>
    </row>
    <row r="443">
      <c r="A443" s="43" t="s">
        <v>482</v>
      </c>
      <c r="B443" s="44">
        <v>50.0</v>
      </c>
      <c r="C443" s="45">
        <v>41.0</v>
      </c>
      <c r="D443" s="44">
        <v>705.0</v>
      </c>
      <c r="E443" s="45">
        <v>348.0</v>
      </c>
      <c r="F443" s="44">
        <v>56.0</v>
      </c>
      <c r="G443" s="45">
        <v>21.0</v>
      </c>
    </row>
    <row r="444">
      <c r="A444" s="43" t="s">
        <v>516</v>
      </c>
      <c r="B444" s="44">
        <v>66.0</v>
      </c>
      <c r="C444" s="45">
        <v>47.0</v>
      </c>
      <c r="D444" s="44">
        <v>684.0</v>
      </c>
      <c r="E444" s="45">
        <v>258.0</v>
      </c>
      <c r="F444" s="44">
        <v>44.0</v>
      </c>
      <c r="G444" s="45">
        <v>31.0</v>
      </c>
    </row>
    <row r="445">
      <c r="A445" s="43" t="s">
        <v>518</v>
      </c>
      <c r="B445" s="44">
        <v>100.0</v>
      </c>
      <c r="C445" s="45">
        <v>68.0</v>
      </c>
      <c r="D445" s="44">
        <v>1200.0</v>
      </c>
      <c r="E445" s="45">
        <v>528.0</v>
      </c>
      <c r="F445" s="44">
        <v>111.0</v>
      </c>
      <c r="G445" s="45">
        <v>39.0</v>
      </c>
    </row>
    <row r="446">
      <c r="A446" s="43" t="s">
        <v>973</v>
      </c>
      <c r="B446" s="44">
        <v>0.0</v>
      </c>
      <c r="C446" s="45">
        <v>0.0</v>
      </c>
      <c r="D446" s="44">
        <v>0.0</v>
      </c>
      <c r="E446" s="45">
        <v>0.0</v>
      </c>
      <c r="F446" s="44">
        <v>0.0</v>
      </c>
      <c r="G446" s="45">
        <v>0.0</v>
      </c>
    </row>
    <row r="447">
      <c r="A447" s="43" t="s">
        <v>448</v>
      </c>
      <c r="B447" s="44">
        <v>67.0</v>
      </c>
      <c r="C447" s="45">
        <v>61.0</v>
      </c>
      <c r="D447" s="44">
        <v>1319.0</v>
      </c>
      <c r="E447" s="45">
        <v>559.0</v>
      </c>
      <c r="F447" s="44">
        <v>86.0</v>
      </c>
      <c r="G447" s="45">
        <v>27.0</v>
      </c>
    </row>
    <row r="448">
      <c r="A448" s="43" t="s">
        <v>974</v>
      </c>
      <c r="B448" s="44">
        <v>0.0</v>
      </c>
      <c r="C448" s="45">
        <v>0.0</v>
      </c>
      <c r="D448" s="44">
        <v>5.0</v>
      </c>
      <c r="E448" s="45">
        <v>0.0</v>
      </c>
      <c r="F448" s="44">
        <v>0.0</v>
      </c>
      <c r="G448" s="45">
        <v>0.0</v>
      </c>
    </row>
    <row r="449">
      <c r="A449" s="43" t="s">
        <v>975</v>
      </c>
      <c r="B449" s="44">
        <v>0.0</v>
      </c>
      <c r="C449" s="45">
        <v>0.0</v>
      </c>
      <c r="D449" s="44">
        <v>0.0</v>
      </c>
      <c r="E449" s="45">
        <v>0.0</v>
      </c>
      <c r="F449" s="44">
        <v>0.0</v>
      </c>
      <c r="G449" s="45">
        <v>0.0</v>
      </c>
    </row>
    <row r="450">
      <c r="A450" s="43" t="s">
        <v>353</v>
      </c>
      <c r="B450" s="44">
        <v>111.0</v>
      </c>
      <c r="C450" s="45">
        <v>134.0</v>
      </c>
      <c r="D450" s="44">
        <v>798.0</v>
      </c>
      <c r="E450" s="45">
        <v>490.0</v>
      </c>
      <c r="F450" s="44">
        <v>108.0</v>
      </c>
      <c r="G450" s="45">
        <v>56.0</v>
      </c>
    </row>
    <row r="451">
      <c r="A451" s="43" t="s">
        <v>403</v>
      </c>
      <c r="B451" s="44">
        <v>36.0</v>
      </c>
      <c r="C451" s="45">
        <v>38.0</v>
      </c>
      <c r="D451" s="44">
        <v>305.0</v>
      </c>
      <c r="E451" s="45">
        <v>200.0</v>
      </c>
      <c r="F451" s="44">
        <v>36.0</v>
      </c>
      <c r="G451" s="45">
        <v>24.0</v>
      </c>
    </row>
    <row r="452">
      <c r="A452" s="43" t="s">
        <v>453</v>
      </c>
      <c r="B452" s="44">
        <v>42.0</v>
      </c>
      <c r="C452" s="45">
        <v>37.0</v>
      </c>
      <c r="D452" s="44">
        <v>356.0</v>
      </c>
      <c r="E452" s="45">
        <v>234.0</v>
      </c>
      <c r="F452" s="44">
        <v>36.0</v>
      </c>
      <c r="G452" s="45">
        <v>21.0</v>
      </c>
    </row>
    <row r="453">
      <c r="A453" s="43" t="s">
        <v>190</v>
      </c>
      <c r="B453" s="44">
        <v>100.0</v>
      </c>
      <c r="C453" s="45">
        <v>181.0</v>
      </c>
      <c r="D453" s="44">
        <v>684.0</v>
      </c>
      <c r="E453" s="45">
        <v>594.0</v>
      </c>
      <c r="F453" s="44">
        <v>128.0</v>
      </c>
      <c r="G453" s="45">
        <v>66.0</v>
      </c>
    </row>
    <row r="454">
      <c r="A454" s="43" t="s">
        <v>521</v>
      </c>
      <c r="B454" s="44">
        <v>86.0</v>
      </c>
      <c r="C454" s="45">
        <v>58.0</v>
      </c>
      <c r="D454" s="44">
        <v>589.0</v>
      </c>
      <c r="E454" s="45">
        <v>345.0</v>
      </c>
      <c r="F454" s="44">
        <v>48.0</v>
      </c>
      <c r="G454" s="45">
        <v>34.0</v>
      </c>
    </row>
    <row r="455">
      <c r="A455" s="43" t="s">
        <v>976</v>
      </c>
      <c r="B455" s="44">
        <v>0.0</v>
      </c>
      <c r="C455" s="45">
        <v>0.0</v>
      </c>
      <c r="D455" s="44">
        <v>1.0</v>
      </c>
      <c r="E455" s="45">
        <v>0.0</v>
      </c>
      <c r="F455" s="44">
        <v>0.0</v>
      </c>
      <c r="G455" s="45">
        <v>0.0</v>
      </c>
    </row>
    <row r="456">
      <c r="A456" s="43" t="s">
        <v>977</v>
      </c>
      <c r="B456" s="44">
        <v>0.0</v>
      </c>
      <c r="C456" s="45">
        <v>5.0</v>
      </c>
      <c r="D456" s="44">
        <v>5.0</v>
      </c>
      <c r="E456" s="45">
        <v>7.0</v>
      </c>
      <c r="F456" s="44">
        <v>0.0</v>
      </c>
      <c r="G456" s="45">
        <v>0.0</v>
      </c>
    </row>
    <row r="457">
      <c r="A457" s="43" t="s">
        <v>978</v>
      </c>
      <c r="B457" s="44">
        <v>0.0</v>
      </c>
      <c r="C457" s="45">
        <v>0.0</v>
      </c>
      <c r="D457" s="44">
        <v>0.0</v>
      </c>
      <c r="E457" s="45">
        <v>0.0</v>
      </c>
      <c r="F457" s="44">
        <v>0.0</v>
      </c>
      <c r="G457" s="45">
        <v>0.0</v>
      </c>
    </row>
    <row r="458">
      <c r="A458" s="43" t="s">
        <v>147</v>
      </c>
      <c r="B458" s="44">
        <v>88.0</v>
      </c>
      <c r="C458" s="45">
        <v>181.0</v>
      </c>
      <c r="D458" s="44">
        <v>1287.0</v>
      </c>
      <c r="E458" s="45">
        <v>1825.0</v>
      </c>
      <c r="F458" s="44">
        <v>248.0</v>
      </c>
      <c r="G458" s="45">
        <v>235.0</v>
      </c>
    </row>
    <row r="459">
      <c r="A459" s="43" t="s">
        <v>979</v>
      </c>
      <c r="B459" s="44">
        <v>0.0</v>
      </c>
      <c r="C459" s="45">
        <v>0.0</v>
      </c>
      <c r="D459" s="44">
        <v>0.0</v>
      </c>
      <c r="E459" s="45">
        <v>2.0</v>
      </c>
      <c r="F459" s="44">
        <v>0.0</v>
      </c>
      <c r="G459" s="45">
        <v>0.0</v>
      </c>
    </row>
    <row r="460">
      <c r="A460" s="43" t="s">
        <v>524</v>
      </c>
      <c r="B460" s="44">
        <v>75.0</v>
      </c>
      <c r="C460" s="45">
        <v>53.0</v>
      </c>
      <c r="D460" s="44">
        <v>391.0</v>
      </c>
      <c r="E460" s="45">
        <v>292.0</v>
      </c>
      <c r="F460" s="44">
        <v>52.0</v>
      </c>
      <c r="G460" s="45">
        <v>35.0</v>
      </c>
    </row>
    <row r="461">
      <c r="A461" s="43" t="s">
        <v>492</v>
      </c>
      <c r="B461" s="44">
        <v>181.0</v>
      </c>
      <c r="C461" s="45">
        <v>144.0</v>
      </c>
      <c r="D461" s="44">
        <v>1163.0</v>
      </c>
      <c r="E461" s="45">
        <v>725.0</v>
      </c>
      <c r="F461" s="44">
        <v>148.0</v>
      </c>
      <c r="G461" s="45">
        <v>79.0</v>
      </c>
    </row>
    <row r="462">
      <c r="A462" s="43" t="s">
        <v>478</v>
      </c>
      <c r="B462" s="44">
        <v>141.0</v>
      </c>
      <c r="C462" s="45">
        <v>116.0</v>
      </c>
      <c r="D462" s="44">
        <v>624.0</v>
      </c>
      <c r="E462" s="45">
        <v>353.0</v>
      </c>
      <c r="F462" s="44">
        <v>88.0</v>
      </c>
      <c r="G462" s="45">
        <v>41.0</v>
      </c>
    </row>
    <row r="463">
      <c r="A463" s="43" t="s">
        <v>406</v>
      </c>
      <c r="B463" s="44">
        <v>102.0</v>
      </c>
      <c r="C463" s="45">
        <v>107.0</v>
      </c>
      <c r="D463" s="44">
        <v>769.0</v>
      </c>
      <c r="E463" s="45">
        <v>769.0</v>
      </c>
      <c r="F463" s="44">
        <v>169.0</v>
      </c>
      <c r="G463" s="45">
        <v>127.0</v>
      </c>
    </row>
    <row r="464">
      <c r="A464" s="43" t="s">
        <v>527</v>
      </c>
      <c r="B464" s="44">
        <v>234.0</v>
      </c>
      <c r="C464" s="45">
        <v>149.0</v>
      </c>
      <c r="D464" s="44">
        <v>984.0</v>
      </c>
      <c r="E464" s="45">
        <v>703.0</v>
      </c>
      <c r="F464" s="44">
        <v>129.0</v>
      </c>
      <c r="G464" s="45">
        <v>102.0</v>
      </c>
    </row>
    <row r="465">
      <c r="A465" s="43" t="s">
        <v>444</v>
      </c>
      <c r="B465" s="44">
        <v>162.0</v>
      </c>
      <c r="C465" s="45">
        <v>152.0</v>
      </c>
      <c r="D465" s="44">
        <v>985.0</v>
      </c>
      <c r="E465" s="45">
        <v>1106.0</v>
      </c>
      <c r="F465" s="44">
        <v>182.0</v>
      </c>
      <c r="G465" s="45">
        <v>143.0</v>
      </c>
    </row>
    <row r="466">
      <c r="A466" s="43" t="s">
        <v>270</v>
      </c>
      <c r="B466" s="44">
        <v>18.0</v>
      </c>
      <c r="C466" s="45">
        <v>26.0</v>
      </c>
      <c r="D466" s="44">
        <v>241.0</v>
      </c>
      <c r="E466" s="45">
        <v>244.0</v>
      </c>
      <c r="F466" s="44">
        <v>58.0</v>
      </c>
      <c r="G466" s="45">
        <v>38.0</v>
      </c>
    </row>
    <row r="467">
      <c r="A467" s="43" t="s">
        <v>408</v>
      </c>
      <c r="B467" s="44">
        <v>51.0</v>
      </c>
      <c r="C467" s="45">
        <v>53.0</v>
      </c>
      <c r="D467" s="44">
        <v>338.0</v>
      </c>
      <c r="E467" s="45">
        <v>355.0</v>
      </c>
      <c r="F467" s="44">
        <v>88.0</v>
      </c>
      <c r="G467" s="45">
        <v>82.0</v>
      </c>
    </row>
    <row r="468">
      <c r="A468" s="43" t="s">
        <v>530</v>
      </c>
      <c r="B468" s="44">
        <v>4.0</v>
      </c>
      <c r="C468" s="45">
        <v>1.0</v>
      </c>
      <c r="D468" s="44">
        <v>17.0</v>
      </c>
      <c r="E468" s="45">
        <v>5.0</v>
      </c>
      <c r="F468" s="44">
        <v>0.0</v>
      </c>
      <c r="G468" s="45">
        <v>1.0</v>
      </c>
    </row>
    <row r="469">
      <c r="A469" s="43" t="s">
        <v>347</v>
      </c>
      <c r="B469" s="44">
        <v>132.0</v>
      </c>
      <c r="C469" s="45">
        <v>162.0</v>
      </c>
      <c r="D469" s="44">
        <v>726.0</v>
      </c>
      <c r="E469" s="45">
        <v>590.0</v>
      </c>
      <c r="F469" s="44">
        <v>95.0</v>
      </c>
      <c r="G469" s="45">
        <v>40.0</v>
      </c>
    </row>
    <row r="470">
      <c r="A470" s="43" t="s">
        <v>387</v>
      </c>
      <c r="B470" s="44">
        <v>129.0</v>
      </c>
      <c r="C470" s="45">
        <v>146.0</v>
      </c>
      <c r="D470" s="44">
        <v>848.0</v>
      </c>
      <c r="E470" s="45">
        <v>674.0</v>
      </c>
      <c r="F470" s="44">
        <v>88.0</v>
      </c>
      <c r="G470" s="45">
        <v>51.0</v>
      </c>
    </row>
    <row r="471">
      <c r="A471" s="43" t="s">
        <v>980</v>
      </c>
      <c r="B471" s="44">
        <v>0.0</v>
      </c>
      <c r="C471" s="45">
        <v>0.0</v>
      </c>
      <c r="D471" s="44">
        <v>0.0</v>
      </c>
      <c r="E471" s="45">
        <v>0.0</v>
      </c>
      <c r="F471" s="44">
        <v>0.0</v>
      </c>
      <c r="G471" s="45">
        <v>0.0</v>
      </c>
    </row>
    <row r="472">
      <c r="A472" s="43" t="s">
        <v>507</v>
      </c>
      <c r="B472" s="44">
        <v>244.0</v>
      </c>
      <c r="C472" s="45">
        <v>189.0</v>
      </c>
      <c r="D472" s="44">
        <v>1363.0</v>
      </c>
      <c r="E472" s="45">
        <v>922.0</v>
      </c>
      <c r="F472" s="44">
        <v>129.0</v>
      </c>
      <c r="G472" s="45">
        <v>69.0</v>
      </c>
    </row>
    <row r="473">
      <c r="A473" s="43" t="s">
        <v>221</v>
      </c>
      <c r="B473" s="44">
        <v>45.0</v>
      </c>
      <c r="C473" s="45">
        <v>75.0</v>
      </c>
      <c r="D473" s="44">
        <v>420.0</v>
      </c>
      <c r="E473" s="45">
        <v>686.0</v>
      </c>
      <c r="F473" s="44">
        <v>92.0</v>
      </c>
      <c r="G473" s="45">
        <v>90.0</v>
      </c>
    </row>
    <row r="474">
      <c r="A474" s="43" t="s">
        <v>981</v>
      </c>
      <c r="B474" s="44">
        <v>0.0</v>
      </c>
      <c r="C474" s="45">
        <v>0.0</v>
      </c>
      <c r="D474" s="44">
        <v>0.0</v>
      </c>
      <c r="E474" s="45">
        <v>0.0</v>
      </c>
      <c r="F474" s="44">
        <v>0.0</v>
      </c>
      <c r="G474" s="45">
        <v>1.0</v>
      </c>
    </row>
    <row r="475">
      <c r="A475" s="43" t="s">
        <v>440</v>
      </c>
      <c r="B475" s="44">
        <v>121.0</v>
      </c>
      <c r="C475" s="45">
        <v>120.0</v>
      </c>
      <c r="D475" s="44">
        <v>1053.0</v>
      </c>
      <c r="E475" s="45">
        <v>931.0</v>
      </c>
      <c r="F475" s="44">
        <v>114.0</v>
      </c>
      <c r="G475" s="45">
        <v>71.0</v>
      </c>
    </row>
    <row r="476">
      <c r="A476" s="43" t="s">
        <v>982</v>
      </c>
      <c r="B476" s="44">
        <v>0.0</v>
      </c>
      <c r="C476" s="45">
        <v>0.0</v>
      </c>
      <c r="D476" s="44">
        <v>0.0</v>
      </c>
      <c r="E476" s="45">
        <v>0.0</v>
      </c>
      <c r="F476" s="44">
        <v>0.0</v>
      </c>
      <c r="G476" s="45">
        <v>0.0</v>
      </c>
    </row>
    <row r="477">
      <c r="A477" s="43" t="s">
        <v>535</v>
      </c>
      <c r="B477" s="44">
        <v>90.0</v>
      </c>
      <c r="C477" s="45">
        <v>47.0</v>
      </c>
      <c r="D477" s="44">
        <v>422.0</v>
      </c>
      <c r="E477" s="45">
        <v>234.0</v>
      </c>
      <c r="F477" s="44">
        <v>42.0</v>
      </c>
      <c r="G477" s="45">
        <v>24.0</v>
      </c>
    </row>
    <row r="478">
      <c r="A478" s="43" t="s">
        <v>397</v>
      </c>
      <c r="B478" s="44">
        <v>115.0</v>
      </c>
      <c r="C478" s="45">
        <v>127.0</v>
      </c>
      <c r="D478" s="44">
        <v>907.0</v>
      </c>
      <c r="E478" s="45">
        <v>696.0</v>
      </c>
      <c r="F478" s="44">
        <v>136.0</v>
      </c>
      <c r="G478" s="45">
        <v>74.0</v>
      </c>
    </row>
    <row r="479">
      <c r="A479" s="43" t="s">
        <v>536</v>
      </c>
      <c r="B479" s="44">
        <v>83.0</v>
      </c>
      <c r="C479" s="45">
        <v>57.0</v>
      </c>
      <c r="D479" s="44">
        <v>540.0</v>
      </c>
      <c r="E479" s="45">
        <v>336.0</v>
      </c>
      <c r="F479" s="44">
        <v>69.0</v>
      </c>
      <c r="G479" s="45">
        <v>42.0</v>
      </c>
    </row>
    <row r="480">
      <c r="A480" s="43" t="s">
        <v>983</v>
      </c>
      <c r="B480" s="44">
        <v>0.0</v>
      </c>
      <c r="C480" s="45">
        <v>0.0</v>
      </c>
      <c r="D480" s="44">
        <v>0.0</v>
      </c>
      <c r="E480" s="45">
        <v>0.0</v>
      </c>
      <c r="F480" s="44">
        <v>0.0</v>
      </c>
      <c r="G480" s="45">
        <v>0.0</v>
      </c>
    </row>
    <row r="481">
      <c r="A481" s="43" t="s">
        <v>984</v>
      </c>
      <c r="B481" s="44">
        <v>0.0</v>
      </c>
      <c r="C481" s="45">
        <v>0.0</v>
      </c>
      <c r="D481" s="44">
        <v>0.0</v>
      </c>
      <c r="E481" s="45">
        <v>0.0</v>
      </c>
      <c r="F481" s="44">
        <v>0.0</v>
      </c>
      <c r="G481" s="45">
        <v>0.0</v>
      </c>
    </row>
    <row r="482">
      <c r="A482" s="43" t="s">
        <v>985</v>
      </c>
      <c r="B482" s="44">
        <v>0.0</v>
      </c>
      <c r="C482" s="45">
        <v>0.0</v>
      </c>
      <c r="D482" s="44">
        <v>0.0</v>
      </c>
      <c r="E482" s="45">
        <v>4.0</v>
      </c>
      <c r="F482" s="44">
        <v>0.0</v>
      </c>
      <c r="G482" s="45">
        <v>0.0</v>
      </c>
    </row>
    <row r="483">
      <c r="A483" s="43" t="s">
        <v>986</v>
      </c>
      <c r="B483" s="44">
        <v>0.0</v>
      </c>
      <c r="C483" s="45">
        <v>0.0</v>
      </c>
      <c r="D483" s="44">
        <v>0.0</v>
      </c>
      <c r="E483" s="45">
        <v>0.0</v>
      </c>
      <c r="F483" s="44">
        <v>0.0</v>
      </c>
      <c r="G483" s="45">
        <v>0.0</v>
      </c>
    </row>
    <row r="484">
      <c r="A484" s="43" t="s">
        <v>987</v>
      </c>
      <c r="B484" s="44">
        <v>0.0</v>
      </c>
      <c r="C484" s="45">
        <v>0.0</v>
      </c>
      <c r="D484" s="44">
        <v>0.0</v>
      </c>
      <c r="E484" s="45">
        <v>0.0</v>
      </c>
      <c r="F484" s="44">
        <v>0.0</v>
      </c>
      <c r="G484" s="45">
        <v>0.0</v>
      </c>
    </row>
    <row r="485">
      <c r="A485" s="43" t="s">
        <v>988</v>
      </c>
      <c r="B485" s="44">
        <v>0.0</v>
      </c>
      <c r="C485" s="45">
        <v>0.0</v>
      </c>
      <c r="D485" s="44">
        <v>0.0</v>
      </c>
      <c r="E485" s="45">
        <v>0.0</v>
      </c>
      <c r="F485" s="44">
        <v>0.0</v>
      </c>
      <c r="G485" s="45">
        <v>0.0</v>
      </c>
    </row>
    <row r="486">
      <c r="A486" s="43" t="s">
        <v>168</v>
      </c>
      <c r="B486" s="44">
        <v>65.0</v>
      </c>
      <c r="C486" s="45">
        <v>129.0</v>
      </c>
      <c r="D486" s="44">
        <v>1088.0</v>
      </c>
      <c r="E486" s="45">
        <v>1189.0</v>
      </c>
      <c r="F486" s="44">
        <v>128.0</v>
      </c>
      <c r="G486" s="45">
        <v>79.0</v>
      </c>
    </row>
    <row r="487">
      <c r="A487" s="43" t="s">
        <v>225</v>
      </c>
      <c r="B487" s="44">
        <v>92.0</v>
      </c>
      <c r="C487" s="45">
        <v>153.0</v>
      </c>
      <c r="D487" s="44">
        <v>1560.0</v>
      </c>
      <c r="E487" s="45">
        <v>1509.0</v>
      </c>
      <c r="F487" s="44">
        <v>120.0</v>
      </c>
      <c r="G487" s="45">
        <v>73.0</v>
      </c>
    </row>
    <row r="488">
      <c r="A488" s="43" t="s">
        <v>330</v>
      </c>
      <c r="B488" s="44">
        <v>31.0</v>
      </c>
      <c r="C488" s="45">
        <v>39.0</v>
      </c>
      <c r="D488" s="44">
        <v>368.0</v>
      </c>
      <c r="E488" s="45">
        <v>552.0</v>
      </c>
      <c r="F488" s="44">
        <v>54.0</v>
      </c>
      <c r="G488" s="45">
        <v>29.0</v>
      </c>
    </row>
    <row r="489">
      <c r="A489" s="43" t="s">
        <v>149</v>
      </c>
      <c r="B489" s="44">
        <v>47.0</v>
      </c>
      <c r="C489" s="45">
        <v>95.0</v>
      </c>
      <c r="D489" s="44">
        <v>766.0</v>
      </c>
      <c r="E489" s="45">
        <v>903.0</v>
      </c>
      <c r="F489" s="44">
        <v>94.0</v>
      </c>
      <c r="G489" s="45">
        <v>42.0</v>
      </c>
    </row>
    <row r="490">
      <c r="A490" s="43" t="s">
        <v>538</v>
      </c>
      <c r="B490" s="44">
        <v>2.0</v>
      </c>
      <c r="C490" s="45">
        <v>1.0</v>
      </c>
      <c r="D490" s="44">
        <v>4.0</v>
      </c>
      <c r="E490" s="45">
        <v>13.0</v>
      </c>
      <c r="F490" s="44">
        <v>2.0</v>
      </c>
      <c r="G490" s="45">
        <v>0.0</v>
      </c>
    </row>
    <row r="491">
      <c r="A491" s="43" t="s">
        <v>989</v>
      </c>
      <c r="B491" s="44">
        <v>0.0</v>
      </c>
      <c r="C491" s="45">
        <v>0.0</v>
      </c>
      <c r="D491" s="44">
        <v>0.0</v>
      </c>
      <c r="E491" s="45">
        <v>0.0</v>
      </c>
      <c r="F491" s="44">
        <v>0.0</v>
      </c>
      <c r="G491" s="45">
        <v>0.0</v>
      </c>
    </row>
    <row r="492">
      <c r="A492" s="43" t="s">
        <v>990</v>
      </c>
      <c r="B492" s="44">
        <v>0.0</v>
      </c>
      <c r="C492" s="45">
        <v>0.0</v>
      </c>
      <c r="D492" s="44">
        <v>0.0</v>
      </c>
      <c r="E492" s="45">
        <v>0.0</v>
      </c>
      <c r="F492" s="44">
        <v>0.0</v>
      </c>
      <c r="G492" s="45">
        <v>0.0</v>
      </c>
    </row>
    <row r="493">
      <c r="A493" s="43" t="s">
        <v>227</v>
      </c>
      <c r="B493" s="44">
        <v>74.0</v>
      </c>
      <c r="C493" s="45">
        <v>123.0</v>
      </c>
      <c r="D493" s="44">
        <v>1555.0</v>
      </c>
      <c r="E493" s="45">
        <v>1408.0</v>
      </c>
      <c r="F493" s="44">
        <v>116.0</v>
      </c>
      <c r="G493" s="45">
        <v>72.0</v>
      </c>
    </row>
    <row r="494">
      <c r="A494" s="43" t="s">
        <v>192</v>
      </c>
      <c r="B494" s="44">
        <v>44.0</v>
      </c>
      <c r="C494" s="45">
        <v>79.0</v>
      </c>
      <c r="D494" s="44">
        <v>838.0</v>
      </c>
      <c r="E494" s="45">
        <v>871.0</v>
      </c>
      <c r="F494" s="44">
        <v>95.0</v>
      </c>
      <c r="G494" s="45">
        <v>36.0</v>
      </c>
    </row>
    <row r="495">
      <c r="A495" s="43" t="s">
        <v>383</v>
      </c>
      <c r="B495" s="44">
        <v>78.0</v>
      </c>
      <c r="C495" s="45">
        <v>89.0</v>
      </c>
      <c r="D495" s="44">
        <v>934.0</v>
      </c>
      <c r="E495" s="45">
        <v>711.0</v>
      </c>
      <c r="F495" s="44">
        <v>68.0</v>
      </c>
      <c r="G495" s="45">
        <v>37.0</v>
      </c>
    </row>
    <row r="496">
      <c r="A496" s="43" t="s">
        <v>991</v>
      </c>
      <c r="B496" s="44">
        <v>0.0</v>
      </c>
      <c r="C496" s="45">
        <v>0.0</v>
      </c>
      <c r="D496" s="44">
        <v>6.0</v>
      </c>
      <c r="E496" s="45">
        <v>2.0</v>
      </c>
      <c r="F496" s="44">
        <v>9.0</v>
      </c>
      <c r="G496" s="45">
        <v>11.0</v>
      </c>
    </row>
    <row r="497">
      <c r="A497" s="43" t="s">
        <v>992</v>
      </c>
      <c r="B497" s="44">
        <v>0.0</v>
      </c>
      <c r="C497" s="45">
        <v>0.0</v>
      </c>
      <c r="D497" s="44">
        <v>0.0</v>
      </c>
      <c r="E497" s="45">
        <v>0.0</v>
      </c>
      <c r="F497" s="44">
        <v>0.0</v>
      </c>
      <c r="G497" s="45">
        <v>0.0</v>
      </c>
    </row>
    <row r="498">
      <c r="A498" s="43" t="s">
        <v>993</v>
      </c>
      <c r="B498" s="44">
        <v>0.0</v>
      </c>
      <c r="C498" s="45">
        <v>0.0</v>
      </c>
      <c r="D498" s="44">
        <v>0.0</v>
      </c>
      <c r="E498" s="45">
        <v>0.0</v>
      </c>
      <c r="F498" s="44">
        <v>0.0</v>
      </c>
      <c r="G498" s="45">
        <v>0.0</v>
      </c>
    </row>
    <row r="499">
      <c r="A499" s="43" t="s">
        <v>994</v>
      </c>
      <c r="B499" s="44">
        <v>0.0</v>
      </c>
      <c r="C499" s="45">
        <v>0.0</v>
      </c>
      <c r="D499" s="44">
        <v>0.0</v>
      </c>
      <c r="E499" s="45">
        <v>0.0</v>
      </c>
      <c r="F499" s="44">
        <v>0.0</v>
      </c>
      <c r="G499" s="45">
        <v>0.0</v>
      </c>
    </row>
    <row r="500">
      <c r="A500" s="43" t="s">
        <v>278</v>
      </c>
      <c r="B500" s="44">
        <v>80.0</v>
      </c>
      <c r="C500" s="45">
        <v>114.0</v>
      </c>
      <c r="D500" s="44">
        <v>1139.0</v>
      </c>
      <c r="E500" s="45">
        <v>1131.0</v>
      </c>
      <c r="F500" s="44">
        <v>76.0</v>
      </c>
      <c r="G500" s="45">
        <v>26.0</v>
      </c>
    </row>
    <row r="501">
      <c r="A501" s="43" t="s">
        <v>995</v>
      </c>
      <c r="B501" s="44">
        <v>0.0</v>
      </c>
      <c r="C501" s="45">
        <v>0.0</v>
      </c>
      <c r="D501" s="44">
        <v>0.0</v>
      </c>
      <c r="E501" s="45">
        <v>0.0</v>
      </c>
      <c r="F501" s="44">
        <v>0.0</v>
      </c>
      <c r="G501" s="45">
        <v>0.0</v>
      </c>
    </row>
    <row r="502">
      <c r="A502" s="43" t="s">
        <v>441</v>
      </c>
      <c r="B502" s="44">
        <v>112.0</v>
      </c>
      <c r="C502" s="45">
        <v>107.0</v>
      </c>
      <c r="D502" s="44">
        <v>1043.0</v>
      </c>
      <c r="E502" s="45">
        <v>730.0</v>
      </c>
      <c r="F502" s="44">
        <v>131.0</v>
      </c>
      <c r="G502" s="45">
        <v>102.0</v>
      </c>
    </row>
    <row r="503">
      <c r="A503" s="43" t="s">
        <v>996</v>
      </c>
      <c r="B503" s="44">
        <v>0.0</v>
      </c>
      <c r="C503" s="45">
        <v>0.0</v>
      </c>
      <c r="D503" s="44">
        <v>0.0</v>
      </c>
      <c r="E503" s="45">
        <v>0.0</v>
      </c>
      <c r="F503" s="44">
        <v>0.0</v>
      </c>
      <c r="G503" s="45">
        <v>0.0</v>
      </c>
    </row>
    <row r="504">
      <c r="A504" s="43" t="s">
        <v>151</v>
      </c>
      <c r="B504" s="44">
        <v>1.0</v>
      </c>
      <c r="C504" s="45">
        <v>2.0</v>
      </c>
      <c r="D504" s="44">
        <v>3.0</v>
      </c>
      <c r="E504" s="45">
        <v>15.0</v>
      </c>
      <c r="F504" s="44">
        <v>1.0</v>
      </c>
      <c r="G504" s="45">
        <v>0.0</v>
      </c>
    </row>
    <row r="505">
      <c r="A505" s="43" t="s">
        <v>997</v>
      </c>
      <c r="B505" s="44">
        <v>0.0</v>
      </c>
      <c r="C505" s="45">
        <v>0.0</v>
      </c>
      <c r="D505" s="44">
        <v>0.0</v>
      </c>
      <c r="E505" s="45">
        <v>0.0</v>
      </c>
      <c r="F505" s="44">
        <v>0.0</v>
      </c>
      <c r="G505" s="45">
        <v>0.0</v>
      </c>
    </row>
    <row r="506">
      <c r="A506" s="43" t="s">
        <v>998</v>
      </c>
      <c r="B506" s="44">
        <v>0.0</v>
      </c>
      <c r="C506" s="45">
        <v>0.0</v>
      </c>
      <c r="D506" s="44">
        <v>0.0</v>
      </c>
      <c r="E506" s="45">
        <v>0.0</v>
      </c>
      <c r="F506" s="44">
        <v>0.0</v>
      </c>
      <c r="G506" s="45">
        <v>0.0</v>
      </c>
    </row>
    <row r="507">
      <c r="A507" s="43" t="s">
        <v>999</v>
      </c>
      <c r="B507" s="44">
        <v>0.0</v>
      </c>
      <c r="C507" s="45">
        <v>0.0</v>
      </c>
      <c r="D507" s="44">
        <v>0.0</v>
      </c>
      <c r="E507" s="45">
        <v>0.0</v>
      </c>
      <c r="F507" s="44">
        <v>0.0</v>
      </c>
      <c r="G507" s="45">
        <v>0.0</v>
      </c>
    </row>
    <row r="508">
      <c r="A508" s="43" t="s">
        <v>237</v>
      </c>
      <c r="B508" s="44">
        <v>76.0</v>
      </c>
      <c r="C508" s="45">
        <v>124.0</v>
      </c>
      <c r="D508" s="44">
        <v>1000.0</v>
      </c>
      <c r="E508" s="45">
        <v>925.0</v>
      </c>
      <c r="F508" s="44">
        <v>196.0</v>
      </c>
      <c r="G508" s="45">
        <v>82.0</v>
      </c>
    </row>
    <row r="509">
      <c r="A509" s="43" t="s">
        <v>522</v>
      </c>
      <c r="B509" s="44">
        <v>72.0</v>
      </c>
      <c r="C509" s="45">
        <v>53.0</v>
      </c>
      <c r="D509" s="44">
        <v>664.0</v>
      </c>
      <c r="E509" s="45">
        <v>290.0</v>
      </c>
      <c r="F509" s="44">
        <v>31.0</v>
      </c>
      <c r="G509" s="45">
        <v>6.0</v>
      </c>
    </row>
    <row r="510">
      <c r="A510" s="43" t="s">
        <v>1000</v>
      </c>
      <c r="B510" s="44">
        <v>0.0</v>
      </c>
      <c r="C510" s="45">
        <v>0.0</v>
      </c>
      <c r="D510" s="44">
        <v>0.0</v>
      </c>
      <c r="E510" s="45">
        <v>0.0</v>
      </c>
      <c r="F510" s="44">
        <v>3.0</v>
      </c>
      <c r="G510" s="45">
        <v>0.0</v>
      </c>
    </row>
    <row r="511">
      <c r="A511" s="43" t="s">
        <v>544</v>
      </c>
      <c r="B511" s="44">
        <v>116.0</v>
      </c>
      <c r="C511" s="45">
        <v>63.0</v>
      </c>
      <c r="D511" s="44">
        <v>705.0</v>
      </c>
      <c r="E511" s="45">
        <v>325.0</v>
      </c>
      <c r="F511" s="44">
        <v>50.0</v>
      </c>
      <c r="G511" s="45">
        <v>23.0</v>
      </c>
    </row>
    <row r="512">
      <c r="A512" s="43" t="s">
        <v>545</v>
      </c>
      <c r="B512" s="44">
        <v>6.0</v>
      </c>
      <c r="C512" s="45">
        <v>2.0</v>
      </c>
      <c r="D512" s="44">
        <v>27.0</v>
      </c>
      <c r="E512" s="45">
        <v>9.0</v>
      </c>
      <c r="F512" s="44">
        <v>0.0</v>
      </c>
      <c r="G512" s="45">
        <v>0.0</v>
      </c>
    </row>
    <row r="513">
      <c r="A513" s="43" t="s">
        <v>468</v>
      </c>
      <c r="B513" s="44">
        <v>130.0</v>
      </c>
      <c r="C513" s="45">
        <v>109.0</v>
      </c>
      <c r="D513" s="44">
        <v>1149.0</v>
      </c>
      <c r="E513" s="45">
        <v>560.0</v>
      </c>
      <c r="F513" s="44">
        <v>69.0</v>
      </c>
      <c r="G513" s="45">
        <v>29.0</v>
      </c>
    </row>
    <row r="514">
      <c r="A514" s="43" t="s">
        <v>1001</v>
      </c>
      <c r="B514" s="44">
        <v>0.0</v>
      </c>
      <c r="C514" s="45">
        <v>1.0</v>
      </c>
      <c r="D514" s="44">
        <v>2.0</v>
      </c>
      <c r="E514" s="45">
        <v>2.0</v>
      </c>
      <c r="F514" s="44">
        <v>0.0</v>
      </c>
      <c r="G514" s="45">
        <v>0.0</v>
      </c>
    </row>
    <row r="515">
      <c r="A515" s="43" t="s">
        <v>1002</v>
      </c>
      <c r="B515" s="44">
        <v>0.0</v>
      </c>
      <c r="C515" s="45">
        <v>0.0</v>
      </c>
      <c r="D515" s="44">
        <v>0.0</v>
      </c>
      <c r="E515" s="45">
        <v>0.0</v>
      </c>
      <c r="F515" s="44">
        <v>0.0</v>
      </c>
      <c r="G515" s="45">
        <v>0.0</v>
      </c>
    </row>
    <row r="516">
      <c r="A516" s="43" t="s">
        <v>64</v>
      </c>
      <c r="B516" s="44">
        <v>5.0</v>
      </c>
      <c r="C516" s="45">
        <v>15.0</v>
      </c>
      <c r="D516" s="44">
        <v>121.0</v>
      </c>
      <c r="E516" s="45">
        <v>203.0</v>
      </c>
      <c r="F516" s="44">
        <v>40.0</v>
      </c>
      <c r="G516" s="45">
        <v>21.0</v>
      </c>
    </row>
    <row r="517">
      <c r="A517" s="43" t="s">
        <v>1003</v>
      </c>
      <c r="B517" s="44">
        <v>0.0</v>
      </c>
      <c r="C517" s="45">
        <v>2.0</v>
      </c>
      <c r="D517" s="44">
        <v>10.0</v>
      </c>
      <c r="E517" s="45">
        <v>13.0</v>
      </c>
      <c r="F517" s="44">
        <v>1.0</v>
      </c>
      <c r="G517" s="45">
        <v>1.0</v>
      </c>
    </row>
    <row r="518">
      <c r="A518" s="43" t="s">
        <v>470</v>
      </c>
      <c r="B518" s="44">
        <v>6.0</v>
      </c>
      <c r="C518" s="45">
        <v>5.0</v>
      </c>
      <c r="D518" s="44">
        <v>89.0</v>
      </c>
      <c r="E518" s="45">
        <v>94.0</v>
      </c>
      <c r="F518" s="44">
        <v>7.0</v>
      </c>
      <c r="G518" s="45">
        <v>6.0</v>
      </c>
    </row>
    <row r="519">
      <c r="A519" s="43" t="s">
        <v>316</v>
      </c>
      <c r="B519" s="44">
        <v>116.0</v>
      </c>
      <c r="C519" s="45">
        <v>150.0</v>
      </c>
      <c r="D519" s="44">
        <v>1109.0</v>
      </c>
      <c r="E519" s="45">
        <v>1020.0</v>
      </c>
      <c r="F519" s="44">
        <v>108.0</v>
      </c>
      <c r="G519" s="45">
        <v>63.0</v>
      </c>
    </row>
    <row r="520">
      <c r="A520" s="43" t="s">
        <v>250</v>
      </c>
      <c r="B520" s="44">
        <v>128.0</v>
      </c>
      <c r="C520" s="45">
        <v>200.0</v>
      </c>
      <c r="D520" s="44">
        <v>1332.0</v>
      </c>
      <c r="E520" s="45">
        <v>1507.0</v>
      </c>
      <c r="F520" s="44">
        <v>159.0</v>
      </c>
      <c r="G520" s="45">
        <v>96.0</v>
      </c>
    </row>
    <row r="521">
      <c r="A521" s="43" t="s">
        <v>1004</v>
      </c>
      <c r="B521" s="44">
        <v>0.0</v>
      </c>
      <c r="C521" s="45">
        <v>0.0</v>
      </c>
      <c r="D521" s="44">
        <v>0.0</v>
      </c>
      <c r="E521" s="45">
        <v>0.0</v>
      </c>
      <c r="F521" s="44">
        <v>0.0</v>
      </c>
      <c r="G521" s="45">
        <v>0.0</v>
      </c>
    </row>
    <row r="522">
      <c r="A522" s="43" t="s">
        <v>276</v>
      </c>
      <c r="B522" s="44">
        <v>195.0</v>
      </c>
      <c r="C522" s="45">
        <v>278.0</v>
      </c>
      <c r="D522" s="44">
        <v>1717.0</v>
      </c>
      <c r="E522" s="45">
        <v>1754.0</v>
      </c>
      <c r="F522" s="44">
        <v>133.0</v>
      </c>
      <c r="G522" s="45">
        <v>81.0</v>
      </c>
    </row>
    <row r="523">
      <c r="A523" s="43" t="s">
        <v>122</v>
      </c>
      <c r="B523" s="44">
        <v>9.0</v>
      </c>
      <c r="C523" s="45">
        <v>21.0</v>
      </c>
      <c r="D523" s="44">
        <v>39.0</v>
      </c>
      <c r="E523" s="45">
        <v>128.0</v>
      </c>
      <c r="F523" s="44">
        <v>10.0</v>
      </c>
      <c r="G523" s="45">
        <v>12.0</v>
      </c>
    </row>
    <row r="524">
      <c r="A524" s="43" t="s">
        <v>1005</v>
      </c>
      <c r="B524" s="44">
        <v>0.0</v>
      </c>
      <c r="C524" s="45">
        <v>0.0</v>
      </c>
      <c r="D524" s="44">
        <v>0.0</v>
      </c>
      <c r="E524" s="45">
        <v>0.0</v>
      </c>
      <c r="F524" s="44">
        <v>0.0</v>
      </c>
      <c r="G524" s="45">
        <v>0.0</v>
      </c>
    </row>
    <row r="525">
      <c r="A525" s="43" t="s">
        <v>188</v>
      </c>
      <c r="B525" s="44">
        <v>115.0</v>
      </c>
      <c r="C525" s="45">
        <v>209.0</v>
      </c>
      <c r="D525" s="44">
        <v>1058.0</v>
      </c>
      <c r="E525" s="45">
        <v>1111.0</v>
      </c>
      <c r="F525" s="44">
        <v>129.0</v>
      </c>
      <c r="G525" s="45">
        <v>55.0</v>
      </c>
    </row>
    <row r="526">
      <c r="A526" s="43" t="s">
        <v>415</v>
      </c>
      <c r="B526" s="44">
        <v>81.0</v>
      </c>
      <c r="C526" s="45">
        <v>82.0</v>
      </c>
      <c r="D526" s="44">
        <v>646.0</v>
      </c>
      <c r="E526" s="45">
        <v>642.0</v>
      </c>
      <c r="F526" s="44">
        <v>60.0</v>
      </c>
      <c r="G526" s="45">
        <v>25.0</v>
      </c>
    </row>
    <row r="527">
      <c r="A527" s="43" t="s">
        <v>1006</v>
      </c>
      <c r="B527" s="44">
        <v>0.0</v>
      </c>
      <c r="C527" s="45">
        <v>0.0</v>
      </c>
      <c r="D527" s="44">
        <v>0.0</v>
      </c>
      <c r="E527" s="45">
        <v>0.0</v>
      </c>
      <c r="F527" s="44">
        <v>0.0</v>
      </c>
      <c r="G527" s="45">
        <v>0.0</v>
      </c>
    </row>
    <row r="528">
      <c r="A528" s="43" t="s">
        <v>1007</v>
      </c>
      <c r="B528" s="44">
        <v>0.0</v>
      </c>
      <c r="C528" s="45">
        <v>0.0</v>
      </c>
      <c r="D528" s="44">
        <v>1.0</v>
      </c>
      <c r="E528" s="45">
        <v>0.0</v>
      </c>
      <c r="F528" s="44">
        <v>0.0</v>
      </c>
      <c r="G528" s="45">
        <v>0.0</v>
      </c>
    </row>
    <row r="529">
      <c r="A529" s="43" t="s">
        <v>280</v>
      </c>
      <c r="B529" s="44">
        <v>83.0</v>
      </c>
      <c r="C529" s="45">
        <v>118.0</v>
      </c>
      <c r="D529" s="44">
        <v>855.0</v>
      </c>
      <c r="E529" s="45">
        <v>1320.0</v>
      </c>
      <c r="F529" s="44">
        <v>131.0</v>
      </c>
      <c r="G529" s="45">
        <v>87.0</v>
      </c>
    </row>
    <row r="530">
      <c r="A530" s="43" t="s">
        <v>393</v>
      </c>
      <c r="B530" s="44">
        <v>129.0</v>
      </c>
      <c r="C530" s="45">
        <v>144.0</v>
      </c>
      <c r="D530" s="44">
        <v>783.0</v>
      </c>
      <c r="E530" s="45">
        <v>812.0</v>
      </c>
      <c r="F530" s="44">
        <v>73.0</v>
      </c>
      <c r="G530" s="45">
        <v>52.0</v>
      </c>
    </row>
    <row r="531">
      <c r="A531" s="43" t="s">
        <v>381</v>
      </c>
      <c r="B531" s="44">
        <v>215.0</v>
      </c>
      <c r="C531" s="45">
        <v>247.0</v>
      </c>
      <c r="D531" s="44">
        <v>1850.0</v>
      </c>
      <c r="E531" s="45">
        <v>1732.0</v>
      </c>
      <c r="F531" s="44">
        <v>145.0</v>
      </c>
      <c r="G531" s="45">
        <v>111.0</v>
      </c>
    </row>
    <row r="532">
      <c r="A532" s="43" t="s">
        <v>1008</v>
      </c>
      <c r="B532" s="44">
        <v>0.0</v>
      </c>
      <c r="C532" s="45">
        <v>0.0</v>
      </c>
      <c r="D532" s="44">
        <v>0.0</v>
      </c>
      <c r="E532" s="45">
        <v>0.0</v>
      </c>
      <c r="F532" s="44">
        <v>0.0</v>
      </c>
      <c r="G532" s="45">
        <v>0.0</v>
      </c>
    </row>
    <row r="533">
      <c r="A533" s="43" t="s">
        <v>135</v>
      </c>
      <c r="B533" s="44">
        <v>60.0</v>
      </c>
      <c r="C533" s="45">
        <v>128.0</v>
      </c>
      <c r="D533" s="44">
        <v>654.0</v>
      </c>
      <c r="E533" s="45">
        <v>1182.0</v>
      </c>
      <c r="F533" s="44">
        <v>104.0</v>
      </c>
      <c r="G533" s="45">
        <v>106.0</v>
      </c>
    </row>
    <row r="534">
      <c r="A534" s="43" t="s">
        <v>1009</v>
      </c>
      <c r="B534" s="44">
        <v>0.0</v>
      </c>
      <c r="C534" s="45">
        <v>0.0</v>
      </c>
      <c r="D534" s="44">
        <v>0.0</v>
      </c>
      <c r="E534" s="45">
        <v>0.0</v>
      </c>
      <c r="F534" s="44">
        <v>0.0</v>
      </c>
      <c r="G534" s="45">
        <v>0.0</v>
      </c>
    </row>
    <row r="535">
      <c r="A535" s="43" t="s">
        <v>178</v>
      </c>
      <c r="B535" s="44">
        <v>35.0</v>
      </c>
      <c r="C535" s="45">
        <v>67.0</v>
      </c>
      <c r="D535" s="44">
        <v>397.0</v>
      </c>
      <c r="E535" s="45">
        <v>430.0</v>
      </c>
      <c r="F535" s="44">
        <v>47.0</v>
      </c>
      <c r="G535" s="45">
        <v>17.0</v>
      </c>
    </row>
    <row r="536">
      <c r="A536" s="43" t="s">
        <v>241</v>
      </c>
      <c r="B536" s="44">
        <v>45.0</v>
      </c>
      <c r="C536" s="45">
        <v>71.0</v>
      </c>
      <c r="D536" s="44">
        <v>337.0</v>
      </c>
      <c r="E536" s="45">
        <v>665.0</v>
      </c>
      <c r="F536" s="44">
        <v>44.0</v>
      </c>
      <c r="G536" s="45">
        <v>53.0</v>
      </c>
    </row>
    <row r="537">
      <c r="A537" s="43" t="s">
        <v>257</v>
      </c>
      <c r="B537" s="44">
        <v>112.0</v>
      </c>
      <c r="C537" s="45">
        <v>169.0</v>
      </c>
      <c r="D537" s="44">
        <v>1366.0</v>
      </c>
      <c r="E537" s="45">
        <v>1788.0</v>
      </c>
      <c r="F537" s="44">
        <v>98.0</v>
      </c>
      <c r="G537" s="45">
        <v>83.0</v>
      </c>
    </row>
    <row r="538">
      <c r="A538" s="43" t="s">
        <v>268</v>
      </c>
      <c r="B538" s="44">
        <v>109.0</v>
      </c>
      <c r="C538" s="45">
        <v>158.0</v>
      </c>
      <c r="D538" s="44">
        <v>1230.0</v>
      </c>
      <c r="E538" s="45">
        <v>1654.0</v>
      </c>
      <c r="F538" s="44">
        <v>94.0</v>
      </c>
      <c r="G538" s="45">
        <v>81.0</v>
      </c>
    </row>
    <row r="539">
      <c r="A539" s="43" t="s">
        <v>153</v>
      </c>
      <c r="B539" s="44">
        <v>11.0</v>
      </c>
      <c r="C539" s="45">
        <v>22.0</v>
      </c>
      <c r="D539" s="44">
        <v>76.0</v>
      </c>
      <c r="E539" s="45">
        <v>203.0</v>
      </c>
      <c r="F539" s="44">
        <v>16.0</v>
      </c>
      <c r="G539" s="45">
        <v>28.0</v>
      </c>
    </row>
    <row r="540">
      <c r="A540" s="43" t="s">
        <v>92</v>
      </c>
      <c r="B540" s="44">
        <v>9.0</v>
      </c>
      <c r="C540" s="45">
        <v>25.0</v>
      </c>
      <c r="D540" s="44">
        <v>127.0</v>
      </c>
      <c r="E540" s="45">
        <v>149.0</v>
      </c>
      <c r="F540" s="44">
        <v>9.0</v>
      </c>
      <c r="G540" s="45">
        <v>11.0</v>
      </c>
    </row>
    <row r="541">
      <c r="A541" s="43" t="s">
        <v>1010</v>
      </c>
      <c r="B541" s="44">
        <v>0.0</v>
      </c>
      <c r="C541" s="45">
        <v>0.0</v>
      </c>
      <c r="D541" s="44">
        <v>0.0</v>
      </c>
      <c r="E541" s="45">
        <v>0.0</v>
      </c>
      <c r="F541" s="44">
        <v>0.0</v>
      </c>
      <c r="G541" s="45">
        <v>0.0</v>
      </c>
    </row>
    <row r="542">
      <c r="A542" s="43" t="s">
        <v>1011</v>
      </c>
      <c r="B542" s="44">
        <v>0.0</v>
      </c>
      <c r="C542" s="45">
        <v>0.0</v>
      </c>
      <c r="D542" s="44">
        <v>0.0</v>
      </c>
      <c r="E542" s="45">
        <v>0.0</v>
      </c>
      <c r="F542" s="44">
        <v>0.0</v>
      </c>
      <c r="G542" s="45">
        <v>0.0</v>
      </c>
    </row>
    <row r="543">
      <c r="A543" s="43" t="s">
        <v>394</v>
      </c>
      <c r="B543" s="44">
        <v>160.0</v>
      </c>
      <c r="C543" s="45">
        <v>178.0</v>
      </c>
      <c r="D543" s="44">
        <v>1503.0</v>
      </c>
      <c r="E543" s="45">
        <v>957.0</v>
      </c>
      <c r="F543" s="44">
        <v>121.0</v>
      </c>
      <c r="G543" s="45">
        <v>37.0</v>
      </c>
    </row>
    <row r="544">
      <c r="A544" s="43" t="s">
        <v>557</v>
      </c>
      <c r="B544" s="44">
        <v>34.0</v>
      </c>
      <c r="C544" s="45">
        <v>4.0</v>
      </c>
      <c r="D544" s="44">
        <v>126.0</v>
      </c>
      <c r="E544" s="45">
        <v>15.0</v>
      </c>
      <c r="F544" s="44">
        <v>12.0</v>
      </c>
      <c r="G544" s="45">
        <v>2.0</v>
      </c>
    </row>
    <row r="545">
      <c r="A545" s="43" t="s">
        <v>558</v>
      </c>
      <c r="B545" s="44">
        <v>18.0</v>
      </c>
      <c r="C545" s="45">
        <v>2.0</v>
      </c>
      <c r="D545" s="44">
        <v>55.0</v>
      </c>
      <c r="E545" s="45">
        <v>5.0</v>
      </c>
      <c r="F545" s="44">
        <v>1.0</v>
      </c>
      <c r="G545" s="45">
        <v>0.0</v>
      </c>
    </row>
    <row r="546">
      <c r="A546" s="43" t="s">
        <v>559</v>
      </c>
      <c r="B546" s="44">
        <v>104.0</v>
      </c>
      <c r="C546" s="45">
        <v>28.0</v>
      </c>
      <c r="D546" s="44">
        <v>544.0</v>
      </c>
      <c r="E546" s="45">
        <v>93.0</v>
      </c>
      <c r="F546" s="44">
        <v>69.0</v>
      </c>
      <c r="G546" s="45">
        <v>13.0</v>
      </c>
    </row>
    <row r="547">
      <c r="A547" s="43" t="s">
        <v>561</v>
      </c>
      <c r="B547" s="44">
        <v>119.0</v>
      </c>
      <c r="C547" s="45">
        <v>26.0</v>
      </c>
      <c r="D547" s="44">
        <v>839.0</v>
      </c>
      <c r="E547" s="45">
        <v>99.0</v>
      </c>
      <c r="F547" s="44">
        <v>121.0</v>
      </c>
      <c r="G547" s="45">
        <v>11.0</v>
      </c>
    </row>
    <row r="548">
      <c r="A548" s="43" t="s">
        <v>562</v>
      </c>
      <c r="B548" s="44">
        <v>113.0</v>
      </c>
      <c r="C548" s="45">
        <v>59.0</v>
      </c>
      <c r="D548" s="44">
        <v>986.0</v>
      </c>
      <c r="E548" s="45">
        <v>161.0</v>
      </c>
      <c r="F548" s="44">
        <v>110.0</v>
      </c>
      <c r="G548" s="45">
        <v>27.0</v>
      </c>
    </row>
    <row r="549">
      <c r="A549" s="43" t="s">
        <v>501</v>
      </c>
      <c r="B549" s="44">
        <v>34.0</v>
      </c>
      <c r="C549" s="45">
        <v>27.0</v>
      </c>
      <c r="D549" s="44">
        <v>276.0</v>
      </c>
      <c r="E549" s="45">
        <v>133.0</v>
      </c>
      <c r="F549" s="44">
        <v>12.0</v>
      </c>
      <c r="G549" s="45">
        <v>6.0</v>
      </c>
    </row>
    <row r="550">
      <c r="A550" s="43" t="s">
        <v>272</v>
      </c>
      <c r="B550" s="44">
        <v>136.0</v>
      </c>
      <c r="C550" s="45">
        <v>195.0</v>
      </c>
      <c r="D550" s="44">
        <v>1535.0</v>
      </c>
      <c r="E550" s="45">
        <v>1125.0</v>
      </c>
      <c r="F550" s="44">
        <v>161.0</v>
      </c>
      <c r="G550" s="45">
        <v>82.0</v>
      </c>
    </row>
    <row r="551">
      <c r="A551" s="43" t="s">
        <v>343</v>
      </c>
      <c r="B551" s="44">
        <v>59.0</v>
      </c>
      <c r="C551" s="45">
        <v>73.0</v>
      </c>
      <c r="D551" s="44">
        <v>554.0</v>
      </c>
      <c r="E551" s="45">
        <v>401.0</v>
      </c>
      <c r="F551" s="44">
        <v>40.0</v>
      </c>
      <c r="G551" s="45">
        <v>28.0</v>
      </c>
    </row>
    <row r="552">
      <c r="A552" s="43" t="s">
        <v>523</v>
      </c>
      <c r="B552" s="44">
        <v>321.0</v>
      </c>
      <c r="C552" s="45">
        <v>235.0</v>
      </c>
      <c r="D552" s="44">
        <v>3030.0</v>
      </c>
      <c r="E552" s="45">
        <v>1055.0</v>
      </c>
      <c r="F552" s="44">
        <v>240.0</v>
      </c>
      <c r="G552" s="45">
        <v>61.0</v>
      </c>
    </row>
    <row r="553">
      <c r="A553" s="43" t="s">
        <v>1012</v>
      </c>
      <c r="B553" s="44">
        <v>0.0</v>
      </c>
      <c r="C553" s="45">
        <v>1.0</v>
      </c>
      <c r="D553" s="44">
        <v>15.0</v>
      </c>
      <c r="E553" s="45">
        <v>8.0</v>
      </c>
      <c r="F553" s="44">
        <v>2.0</v>
      </c>
      <c r="G553" s="45">
        <v>0.0</v>
      </c>
    </row>
    <row r="554">
      <c r="A554" s="43" t="s">
        <v>459</v>
      </c>
      <c r="B554" s="44">
        <v>122.0</v>
      </c>
      <c r="C554" s="45">
        <v>105.0</v>
      </c>
      <c r="D554" s="44">
        <v>1099.0</v>
      </c>
      <c r="E554" s="45">
        <v>383.0</v>
      </c>
      <c r="F554" s="44">
        <v>86.0</v>
      </c>
      <c r="G554" s="45">
        <v>18.0</v>
      </c>
    </row>
    <row r="555">
      <c r="A555" s="43" t="s">
        <v>324</v>
      </c>
      <c r="B555" s="44">
        <v>19.0</v>
      </c>
      <c r="C555" s="45">
        <v>24.0</v>
      </c>
      <c r="D555" s="44">
        <v>72.0</v>
      </c>
      <c r="E555" s="45">
        <v>90.0</v>
      </c>
      <c r="F555" s="44">
        <v>51.0</v>
      </c>
      <c r="G555" s="45">
        <v>8.0</v>
      </c>
    </row>
    <row r="556">
      <c r="A556" s="43" t="s">
        <v>547</v>
      </c>
      <c r="B556" s="44">
        <v>97.0</v>
      </c>
      <c r="C556" s="45">
        <v>65.0</v>
      </c>
      <c r="D556" s="44">
        <v>892.0</v>
      </c>
      <c r="E556" s="45">
        <v>166.0</v>
      </c>
      <c r="F556" s="44">
        <v>49.0</v>
      </c>
      <c r="G556" s="45">
        <v>10.0</v>
      </c>
    </row>
    <row r="557">
      <c r="A557" s="43" t="s">
        <v>1013</v>
      </c>
      <c r="B557" s="44">
        <v>1.0</v>
      </c>
      <c r="C557" s="45">
        <v>0.0</v>
      </c>
      <c r="D557" s="44">
        <v>21.0</v>
      </c>
      <c r="E557" s="45">
        <v>10.0</v>
      </c>
      <c r="F557" s="44">
        <v>15.0</v>
      </c>
      <c r="G557" s="45">
        <v>4.0</v>
      </c>
    </row>
    <row r="558">
      <c r="A558" s="43" t="s">
        <v>568</v>
      </c>
      <c r="B558" s="44">
        <v>12.0</v>
      </c>
      <c r="C558" s="45">
        <v>5.0</v>
      </c>
      <c r="D558" s="44">
        <v>52.0</v>
      </c>
      <c r="E558" s="45">
        <v>14.0</v>
      </c>
      <c r="F558" s="44">
        <v>3.0</v>
      </c>
      <c r="G558" s="45">
        <v>2.0</v>
      </c>
    </row>
    <row r="559">
      <c r="A559" s="43" t="s">
        <v>570</v>
      </c>
      <c r="B559" s="44">
        <v>65.0</v>
      </c>
      <c r="C559" s="45">
        <v>34.0</v>
      </c>
      <c r="D559" s="44">
        <v>264.0</v>
      </c>
      <c r="E559" s="45">
        <v>91.0</v>
      </c>
      <c r="F559" s="44">
        <v>13.0</v>
      </c>
      <c r="G559" s="45">
        <v>0.0</v>
      </c>
    </row>
    <row r="560">
      <c r="A560" s="43" t="s">
        <v>572</v>
      </c>
      <c r="B560" s="44">
        <v>88.0</v>
      </c>
      <c r="C560" s="45">
        <v>28.0</v>
      </c>
      <c r="D560" s="44">
        <v>408.0</v>
      </c>
      <c r="E560" s="45">
        <v>132.0</v>
      </c>
      <c r="F560" s="44">
        <v>24.0</v>
      </c>
      <c r="G560" s="45">
        <v>7.0</v>
      </c>
    </row>
    <row r="561">
      <c r="A561" s="43" t="s">
        <v>1014</v>
      </c>
      <c r="B561" s="44">
        <v>117.0</v>
      </c>
      <c r="C561" s="45">
        <v>63.0</v>
      </c>
      <c r="D561" s="44">
        <v>237.0</v>
      </c>
      <c r="E561" s="45">
        <v>221.0</v>
      </c>
      <c r="F561" s="44">
        <v>20.0</v>
      </c>
      <c r="G561" s="45">
        <v>14.0</v>
      </c>
    </row>
    <row r="562">
      <c r="A562" s="43" t="s">
        <v>526</v>
      </c>
      <c r="B562" s="44">
        <v>26.0</v>
      </c>
      <c r="C562" s="45">
        <v>19.0</v>
      </c>
      <c r="D562" s="44">
        <v>57.0</v>
      </c>
      <c r="E562" s="45">
        <v>41.0</v>
      </c>
      <c r="F562" s="44">
        <v>3.0</v>
      </c>
      <c r="G562" s="45">
        <v>4.0</v>
      </c>
    </row>
    <row r="563">
      <c r="A563" s="43" t="s">
        <v>1015</v>
      </c>
      <c r="B563" s="44">
        <v>0.0</v>
      </c>
      <c r="C563" s="45">
        <v>0.0</v>
      </c>
      <c r="D563" s="44">
        <v>1.0</v>
      </c>
      <c r="E563" s="45">
        <v>0.0</v>
      </c>
      <c r="F563" s="44">
        <v>0.0</v>
      </c>
      <c r="G563" s="45">
        <v>0.0</v>
      </c>
    </row>
    <row r="564">
      <c r="A564" s="43" t="s">
        <v>573</v>
      </c>
      <c r="B564" s="44">
        <v>112.0</v>
      </c>
      <c r="C564" s="45">
        <v>58.0</v>
      </c>
      <c r="D564" s="44">
        <v>775.0</v>
      </c>
      <c r="E564" s="45">
        <v>141.0</v>
      </c>
      <c r="F564" s="44">
        <v>38.0</v>
      </c>
      <c r="G564" s="45">
        <v>3.0</v>
      </c>
    </row>
    <row r="565">
      <c r="A565" s="43" t="s">
        <v>574</v>
      </c>
      <c r="B565" s="44">
        <v>46.0</v>
      </c>
      <c r="C565" s="45">
        <v>15.0</v>
      </c>
      <c r="D565" s="44">
        <v>272.0</v>
      </c>
      <c r="E565" s="45">
        <v>21.0</v>
      </c>
      <c r="F565" s="44">
        <v>25.0</v>
      </c>
      <c r="G565" s="45">
        <v>1.0</v>
      </c>
    </row>
    <row r="566">
      <c r="A566" s="43" t="s">
        <v>576</v>
      </c>
      <c r="B566" s="44">
        <v>149.0</v>
      </c>
      <c r="C566" s="45">
        <v>14.0</v>
      </c>
      <c r="D566" s="44">
        <v>605.0</v>
      </c>
      <c r="E566" s="45">
        <v>39.0</v>
      </c>
      <c r="F566" s="44">
        <v>112.0</v>
      </c>
      <c r="G566" s="45">
        <v>9.0</v>
      </c>
    </row>
    <row r="567">
      <c r="A567" s="43" t="s">
        <v>577</v>
      </c>
      <c r="B567" s="44">
        <v>61.0</v>
      </c>
      <c r="C567" s="45">
        <v>3.0</v>
      </c>
      <c r="D567" s="44">
        <v>274.0</v>
      </c>
      <c r="E567" s="45">
        <v>10.0</v>
      </c>
      <c r="F567" s="44">
        <v>34.0</v>
      </c>
      <c r="G567" s="45">
        <v>1.0</v>
      </c>
    </row>
    <row r="568">
      <c r="A568" s="43" t="s">
        <v>578</v>
      </c>
      <c r="B568" s="44">
        <v>14.0</v>
      </c>
      <c r="C568" s="45">
        <v>4.0</v>
      </c>
      <c r="D568" s="44">
        <v>108.0</v>
      </c>
      <c r="E568" s="45">
        <v>24.0</v>
      </c>
      <c r="F568" s="44">
        <v>5.0</v>
      </c>
      <c r="G568" s="45">
        <v>2.0</v>
      </c>
    </row>
    <row r="569">
      <c r="A569" s="43" t="s">
        <v>1016</v>
      </c>
      <c r="B569" s="44">
        <v>1.0</v>
      </c>
      <c r="C569" s="45">
        <v>0.0</v>
      </c>
      <c r="D569" s="44">
        <v>5.0</v>
      </c>
      <c r="E569" s="45">
        <v>0.0</v>
      </c>
      <c r="F569" s="44">
        <v>3.0</v>
      </c>
      <c r="G569" s="45">
        <v>0.0</v>
      </c>
    </row>
    <row r="570">
      <c r="A570" s="43" t="s">
        <v>580</v>
      </c>
      <c r="B570" s="44">
        <v>58.0</v>
      </c>
      <c r="C570" s="45">
        <v>17.0</v>
      </c>
      <c r="D570" s="44">
        <v>332.0</v>
      </c>
      <c r="E570" s="45">
        <v>14.0</v>
      </c>
      <c r="F570" s="44">
        <v>34.0</v>
      </c>
      <c r="G570" s="45">
        <v>2.0</v>
      </c>
    </row>
    <row r="571">
      <c r="A571" s="43" t="s">
        <v>582</v>
      </c>
      <c r="B571" s="44">
        <v>147.0</v>
      </c>
      <c r="C571" s="45">
        <v>16.0</v>
      </c>
      <c r="D571" s="44">
        <v>583.0</v>
      </c>
      <c r="E571" s="45">
        <v>21.0</v>
      </c>
      <c r="F571" s="44">
        <v>70.0</v>
      </c>
      <c r="G571" s="45">
        <v>1.0</v>
      </c>
    </row>
    <row r="572">
      <c r="A572" s="43" t="s">
        <v>583</v>
      </c>
      <c r="B572" s="44">
        <v>105.0</v>
      </c>
      <c r="C572" s="45">
        <v>5.0</v>
      </c>
      <c r="D572" s="44">
        <v>444.0</v>
      </c>
      <c r="E572" s="45">
        <v>17.0</v>
      </c>
      <c r="F572" s="44">
        <v>50.0</v>
      </c>
      <c r="G572" s="45">
        <v>2.0</v>
      </c>
    </row>
    <row r="573">
      <c r="A573" s="43" t="s">
        <v>585</v>
      </c>
      <c r="B573" s="44">
        <v>115.0</v>
      </c>
      <c r="C573" s="45">
        <v>12.0</v>
      </c>
      <c r="D573" s="44">
        <v>468.0</v>
      </c>
      <c r="E573" s="45">
        <v>23.0</v>
      </c>
      <c r="F573" s="44">
        <v>66.0</v>
      </c>
      <c r="G573" s="45">
        <v>0.0</v>
      </c>
    </row>
    <row r="574">
      <c r="A574" s="43" t="s">
        <v>586</v>
      </c>
      <c r="B574" s="44">
        <v>16.0</v>
      </c>
      <c r="C574" s="45">
        <v>1.0</v>
      </c>
      <c r="D574" s="44">
        <v>69.0</v>
      </c>
      <c r="E574" s="45">
        <v>5.0</v>
      </c>
      <c r="F574" s="44">
        <v>4.0</v>
      </c>
      <c r="G574" s="45">
        <v>0.0</v>
      </c>
    </row>
    <row r="575">
      <c r="A575" s="43" t="s">
        <v>1017</v>
      </c>
      <c r="B575" s="44">
        <v>65.0</v>
      </c>
      <c r="C575" s="45">
        <v>2.0</v>
      </c>
      <c r="D575" s="44">
        <v>269.0</v>
      </c>
      <c r="E575" s="45">
        <v>10.0</v>
      </c>
      <c r="F575" s="44">
        <v>24.0</v>
      </c>
      <c r="G575" s="45">
        <v>0.0</v>
      </c>
    </row>
    <row r="576">
      <c r="A576" s="43" t="s">
        <v>588</v>
      </c>
      <c r="B576" s="44">
        <v>93.0</v>
      </c>
      <c r="C576" s="45">
        <v>10.0</v>
      </c>
      <c r="D576" s="44">
        <v>471.0</v>
      </c>
      <c r="E576" s="45">
        <v>18.0</v>
      </c>
      <c r="F576" s="44">
        <v>58.0</v>
      </c>
      <c r="G576" s="45">
        <v>3.0</v>
      </c>
    </row>
    <row r="577">
      <c r="A577" s="43" t="s">
        <v>590</v>
      </c>
      <c r="B577" s="44">
        <v>80.0</v>
      </c>
      <c r="C577" s="45">
        <v>4.0</v>
      </c>
      <c r="D577" s="44">
        <v>348.0</v>
      </c>
      <c r="E577" s="45">
        <v>18.0</v>
      </c>
      <c r="F577" s="44">
        <v>45.0</v>
      </c>
      <c r="G577" s="45">
        <v>2.0</v>
      </c>
    </row>
    <row r="578">
      <c r="A578" s="43" t="s">
        <v>1018</v>
      </c>
      <c r="B578" s="44">
        <v>126.0</v>
      </c>
      <c r="C578" s="45">
        <v>17.0</v>
      </c>
      <c r="D578" s="44">
        <v>260.0</v>
      </c>
      <c r="E578" s="45">
        <v>11.0</v>
      </c>
      <c r="F578" s="44">
        <v>35.0</v>
      </c>
      <c r="G578" s="45">
        <v>0.0</v>
      </c>
    </row>
    <row r="579">
      <c r="A579" s="43" t="s">
        <v>1019</v>
      </c>
      <c r="B579" s="44">
        <v>1.0</v>
      </c>
      <c r="C579" s="45">
        <v>0.0</v>
      </c>
      <c r="D579" s="44">
        <v>3.0</v>
      </c>
      <c r="E579" s="45">
        <v>2.0</v>
      </c>
      <c r="F579" s="44">
        <v>3.0</v>
      </c>
      <c r="G579" s="45">
        <v>0.0</v>
      </c>
    </row>
    <row r="580">
      <c r="A580" s="43" t="s">
        <v>592</v>
      </c>
      <c r="B580" s="44">
        <v>60.0</v>
      </c>
      <c r="C580" s="45">
        <v>30.0</v>
      </c>
      <c r="D580" s="44">
        <v>211.0</v>
      </c>
      <c r="E580" s="45">
        <v>87.0</v>
      </c>
      <c r="F580" s="44">
        <v>16.0</v>
      </c>
      <c r="G580" s="45">
        <v>2.0</v>
      </c>
    </row>
    <row r="581">
      <c r="A581" s="43" t="s">
        <v>594</v>
      </c>
      <c r="B581" s="44">
        <v>101.0</v>
      </c>
      <c r="C581" s="45">
        <v>20.0</v>
      </c>
      <c r="D581" s="44">
        <v>418.0</v>
      </c>
      <c r="E581" s="45">
        <v>52.0</v>
      </c>
      <c r="F581" s="44">
        <v>28.0</v>
      </c>
      <c r="G581" s="45">
        <v>1.0</v>
      </c>
    </row>
    <row r="582">
      <c r="A582" s="43" t="s">
        <v>596</v>
      </c>
      <c r="B582" s="44">
        <v>30.0</v>
      </c>
      <c r="C582" s="45">
        <v>4.0</v>
      </c>
      <c r="D582" s="44">
        <v>122.0</v>
      </c>
      <c r="E582" s="45">
        <v>13.0</v>
      </c>
      <c r="F582" s="44">
        <v>13.0</v>
      </c>
      <c r="G582" s="45">
        <v>0.0</v>
      </c>
    </row>
    <row r="583">
      <c r="A583" s="43" t="s">
        <v>1020</v>
      </c>
      <c r="B583" s="44">
        <v>0.0</v>
      </c>
      <c r="C583" s="45">
        <v>0.0</v>
      </c>
      <c r="D583" s="44">
        <v>0.0</v>
      </c>
      <c r="E583" s="45">
        <v>0.0</v>
      </c>
      <c r="F583" s="44">
        <v>0.0</v>
      </c>
      <c r="G583" s="45">
        <v>0.0</v>
      </c>
    </row>
    <row r="584">
      <c r="A584" s="43" t="s">
        <v>598</v>
      </c>
      <c r="B584" s="44">
        <v>150.0</v>
      </c>
      <c r="C584" s="45">
        <v>20.0</v>
      </c>
      <c r="D584" s="44">
        <v>498.0</v>
      </c>
      <c r="E584" s="45">
        <v>20.0</v>
      </c>
      <c r="F584" s="44">
        <v>65.0</v>
      </c>
      <c r="G584" s="45">
        <v>4.0</v>
      </c>
    </row>
    <row r="585">
      <c r="A585" s="43" t="s">
        <v>600</v>
      </c>
      <c r="B585" s="44">
        <v>129.0</v>
      </c>
      <c r="C585" s="45">
        <v>15.0</v>
      </c>
      <c r="D585" s="44">
        <v>472.0</v>
      </c>
      <c r="E585" s="45">
        <v>34.0</v>
      </c>
      <c r="F585" s="44">
        <v>78.0</v>
      </c>
      <c r="G585" s="45">
        <v>2.0</v>
      </c>
    </row>
    <row r="586">
      <c r="A586" s="43" t="s">
        <v>1021</v>
      </c>
      <c r="B586" s="44">
        <v>2.0</v>
      </c>
      <c r="C586" s="45">
        <v>1.0</v>
      </c>
      <c r="D586" s="44">
        <v>3.0</v>
      </c>
      <c r="E586" s="45">
        <v>4.0</v>
      </c>
      <c r="F586" s="44">
        <v>1.0</v>
      </c>
      <c r="G586" s="45">
        <v>0.0</v>
      </c>
    </row>
    <row r="587">
      <c r="A587" s="43" t="s">
        <v>601</v>
      </c>
      <c r="B587" s="44">
        <v>39.0</v>
      </c>
      <c r="C587" s="45">
        <v>8.0</v>
      </c>
      <c r="D587" s="44">
        <v>119.0</v>
      </c>
      <c r="E587" s="45">
        <v>8.0</v>
      </c>
      <c r="F587" s="44">
        <v>25.0</v>
      </c>
      <c r="G587" s="45">
        <v>1.0</v>
      </c>
    </row>
    <row r="588">
      <c r="A588" s="43" t="s">
        <v>602</v>
      </c>
      <c r="B588" s="44">
        <v>69.0</v>
      </c>
      <c r="C588" s="45">
        <v>7.0</v>
      </c>
      <c r="D588" s="44">
        <v>363.0</v>
      </c>
      <c r="E588" s="45">
        <v>6.0</v>
      </c>
      <c r="F588" s="44">
        <v>62.0</v>
      </c>
      <c r="G588" s="45">
        <v>4.0</v>
      </c>
    </row>
    <row r="589">
      <c r="A589" s="43" t="s">
        <v>604</v>
      </c>
      <c r="B589" s="44">
        <v>103.0</v>
      </c>
      <c r="C589" s="45">
        <v>11.0</v>
      </c>
      <c r="D589" s="44">
        <v>873.0</v>
      </c>
      <c r="E589" s="45">
        <v>42.0</v>
      </c>
      <c r="F589" s="44">
        <v>135.0</v>
      </c>
      <c r="G589" s="45">
        <v>4.0</v>
      </c>
    </row>
    <row r="590">
      <c r="A590" s="43" t="s">
        <v>606</v>
      </c>
      <c r="B590" s="44">
        <v>118.0</v>
      </c>
      <c r="C590" s="45">
        <v>19.0</v>
      </c>
      <c r="D590" s="44">
        <v>401.0</v>
      </c>
      <c r="E590" s="45">
        <v>21.0</v>
      </c>
      <c r="F590" s="44">
        <v>45.0</v>
      </c>
      <c r="G590" s="45">
        <v>0.0</v>
      </c>
    </row>
    <row r="591">
      <c r="A591" s="43" t="s">
        <v>1022</v>
      </c>
      <c r="B591" s="44">
        <v>24.0</v>
      </c>
      <c r="C591" s="45">
        <v>3.0</v>
      </c>
      <c r="D591" s="44">
        <v>51.0</v>
      </c>
      <c r="E591" s="45">
        <v>2.0</v>
      </c>
      <c r="F591" s="44">
        <v>2.0</v>
      </c>
      <c r="G591" s="45">
        <v>0.0</v>
      </c>
    </row>
    <row r="592">
      <c r="A592" s="43" t="s">
        <v>607</v>
      </c>
      <c r="B592" s="44">
        <v>112.0</v>
      </c>
      <c r="C592" s="45">
        <v>9.0</v>
      </c>
      <c r="D592" s="44">
        <v>478.0</v>
      </c>
      <c r="E592" s="45">
        <v>16.0</v>
      </c>
      <c r="F592" s="44">
        <v>82.0</v>
      </c>
      <c r="G592" s="45">
        <v>0.0</v>
      </c>
    </row>
    <row r="593">
      <c r="A593" s="43" t="s">
        <v>609</v>
      </c>
      <c r="B593" s="44">
        <v>143.0</v>
      </c>
      <c r="C593" s="45">
        <v>22.0</v>
      </c>
      <c r="D593" s="44">
        <v>670.0</v>
      </c>
      <c r="E593" s="45">
        <v>22.0</v>
      </c>
      <c r="F593" s="44">
        <v>114.0</v>
      </c>
      <c r="G593" s="45">
        <v>0.0</v>
      </c>
    </row>
    <row r="594">
      <c r="A594" s="43" t="s">
        <v>611</v>
      </c>
      <c r="B594" s="44">
        <v>196.0</v>
      </c>
      <c r="C594" s="45">
        <v>24.0</v>
      </c>
      <c r="D594" s="44">
        <v>871.0</v>
      </c>
      <c r="E594" s="45">
        <v>35.0</v>
      </c>
      <c r="F594" s="44">
        <v>122.0</v>
      </c>
      <c r="G594" s="45">
        <v>4.0</v>
      </c>
    </row>
    <row r="595">
      <c r="A595" s="43" t="s">
        <v>612</v>
      </c>
      <c r="B595" s="44">
        <v>115.0</v>
      </c>
      <c r="C595" s="45">
        <v>11.0</v>
      </c>
      <c r="D595" s="44">
        <v>182.0</v>
      </c>
      <c r="E595" s="45">
        <v>12.0</v>
      </c>
      <c r="F595" s="44">
        <v>23.0</v>
      </c>
      <c r="G595" s="45">
        <v>2.0</v>
      </c>
    </row>
    <row r="596">
      <c r="A596" s="43" t="s">
        <v>613</v>
      </c>
      <c r="B596" s="44">
        <v>145.0</v>
      </c>
      <c r="C596" s="45">
        <v>49.0</v>
      </c>
      <c r="D596" s="44">
        <v>990.0</v>
      </c>
      <c r="E596" s="45">
        <v>125.0</v>
      </c>
      <c r="F596" s="44">
        <v>146.0</v>
      </c>
      <c r="G596" s="45">
        <v>9.0</v>
      </c>
    </row>
    <row r="597">
      <c r="A597" s="43" t="s">
        <v>1023</v>
      </c>
      <c r="B597" s="44">
        <v>129.0</v>
      </c>
      <c r="C597" s="45">
        <v>99.0</v>
      </c>
      <c r="D597" s="44">
        <v>547.0</v>
      </c>
      <c r="E597" s="45">
        <v>142.0</v>
      </c>
      <c r="F597" s="44">
        <v>74.0</v>
      </c>
      <c r="G597" s="45">
        <v>8.0</v>
      </c>
    </row>
    <row r="598">
      <c r="A598" s="43" t="s">
        <v>615</v>
      </c>
      <c r="B598" s="44">
        <v>150.0</v>
      </c>
      <c r="C598" s="45">
        <v>19.0</v>
      </c>
      <c r="D598" s="44">
        <v>942.0</v>
      </c>
      <c r="E598" s="45">
        <v>39.0</v>
      </c>
      <c r="F598" s="44">
        <v>196.0</v>
      </c>
      <c r="G598" s="45">
        <v>6.0</v>
      </c>
    </row>
    <row r="599">
      <c r="A599" s="43" t="s">
        <v>616</v>
      </c>
      <c r="B599" s="44">
        <v>170.0</v>
      </c>
      <c r="C599" s="45">
        <v>17.0</v>
      </c>
      <c r="D599" s="44">
        <v>737.0</v>
      </c>
      <c r="E599" s="45">
        <v>33.0</v>
      </c>
      <c r="F599" s="44">
        <v>130.0</v>
      </c>
      <c r="G599" s="45">
        <v>0.0</v>
      </c>
    </row>
    <row r="600">
      <c r="A600" s="43" t="s">
        <v>618</v>
      </c>
      <c r="B600" s="44">
        <v>145.0</v>
      </c>
      <c r="C600" s="45">
        <v>19.0</v>
      </c>
      <c r="D600" s="44">
        <v>588.0</v>
      </c>
      <c r="E600" s="45">
        <v>50.0</v>
      </c>
      <c r="F600" s="44">
        <v>87.0</v>
      </c>
      <c r="G600" s="45">
        <v>2.0</v>
      </c>
    </row>
    <row r="601">
      <c r="A601" s="43" t="s">
        <v>620</v>
      </c>
      <c r="B601" s="44">
        <v>62.0</v>
      </c>
      <c r="C601" s="45">
        <v>5.0</v>
      </c>
      <c r="D601" s="44">
        <v>270.0</v>
      </c>
      <c r="E601" s="45">
        <v>13.0</v>
      </c>
      <c r="F601" s="44">
        <v>54.0</v>
      </c>
      <c r="G601" s="45">
        <v>3.0</v>
      </c>
    </row>
    <row r="602">
      <c r="A602" s="43" t="s">
        <v>622</v>
      </c>
      <c r="B602" s="44">
        <v>218.0</v>
      </c>
      <c r="C602" s="45">
        <v>14.0</v>
      </c>
      <c r="D602" s="44">
        <v>852.0</v>
      </c>
      <c r="E602" s="45">
        <v>35.0</v>
      </c>
      <c r="F602" s="44">
        <v>130.0</v>
      </c>
      <c r="G602" s="45">
        <v>6.0</v>
      </c>
    </row>
    <row r="603">
      <c r="A603" s="43" t="s">
        <v>623</v>
      </c>
      <c r="B603" s="44">
        <v>213.0</v>
      </c>
      <c r="C603" s="45">
        <v>38.0</v>
      </c>
      <c r="D603" s="44">
        <v>1025.0</v>
      </c>
      <c r="E603" s="45">
        <v>70.0</v>
      </c>
      <c r="F603" s="44">
        <v>68.0</v>
      </c>
      <c r="G603" s="45">
        <v>4.0</v>
      </c>
    </row>
    <row r="604">
      <c r="A604" s="43" t="s">
        <v>1024</v>
      </c>
      <c r="B604" s="44">
        <v>0.0</v>
      </c>
      <c r="C604" s="45">
        <v>0.0</v>
      </c>
      <c r="D604" s="44">
        <v>0.0</v>
      </c>
      <c r="E604" s="45">
        <v>1.0</v>
      </c>
      <c r="F604" s="44">
        <v>0.0</v>
      </c>
      <c r="G604" s="45">
        <v>0.0</v>
      </c>
    </row>
    <row r="605">
      <c r="A605" s="43" t="s">
        <v>1025</v>
      </c>
      <c r="B605" s="44">
        <v>0.0</v>
      </c>
      <c r="C605" s="45">
        <v>0.0</v>
      </c>
      <c r="D605" s="44">
        <v>0.0</v>
      </c>
      <c r="E605" s="45">
        <v>0.0</v>
      </c>
      <c r="F605" s="44">
        <v>0.0</v>
      </c>
      <c r="G605" s="45">
        <v>0.0</v>
      </c>
    </row>
    <row r="606">
      <c r="A606" s="43" t="s">
        <v>625</v>
      </c>
      <c r="B606" s="44">
        <v>165.0</v>
      </c>
      <c r="C606" s="45">
        <v>19.0</v>
      </c>
      <c r="D606" s="44">
        <v>1287.0</v>
      </c>
      <c r="E606" s="45">
        <v>47.0</v>
      </c>
      <c r="F606" s="44">
        <v>218.0</v>
      </c>
      <c r="G606" s="45">
        <v>10.0</v>
      </c>
    </row>
    <row r="607">
      <c r="A607" s="43" t="s">
        <v>626</v>
      </c>
      <c r="B607" s="44">
        <v>107.0</v>
      </c>
      <c r="C607" s="45">
        <v>26.0</v>
      </c>
      <c r="D607" s="44">
        <v>1142.0</v>
      </c>
      <c r="E607" s="45">
        <v>76.0</v>
      </c>
      <c r="F607" s="44">
        <v>235.0</v>
      </c>
      <c r="G607" s="45">
        <v>19.0</v>
      </c>
    </row>
    <row r="608">
      <c r="A608" s="43" t="s">
        <v>628</v>
      </c>
      <c r="B608" s="44">
        <v>122.0</v>
      </c>
      <c r="C608" s="45">
        <v>21.0</v>
      </c>
      <c r="D608" s="44">
        <v>1157.0</v>
      </c>
      <c r="E608" s="45">
        <v>57.0</v>
      </c>
      <c r="F608" s="44">
        <v>195.0</v>
      </c>
      <c r="G608" s="45">
        <v>16.0</v>
      </c>
    </row>
    <row r="609">
      <c r="A609" s="43" t="s">
        <v>629</v>
      </c>
      <c r="B609" s="44">
        <v>210.0</v>
      </c>
      <c r="C609" s="45">
        <v>43.0</v>
      </c>
      <c r="D609" s="44">
        <v>956.0</v>
      </c>
      <c r="E609" s="45">
        <v>100.0</v>
      </c>
      <c r="F609" s="44">
        <v>148.0</v>
      </c>
      <c r="G609" s="45">
        <v>13.0</v>
      </c>
    </row>
    <row r="610">
      <c r="A610" s="43" t="s">
        <v>631</v>
      </c>
      <c r="B610" s="44">
        <v>141.0</v>
      </c>
      <c r="C610" s="45">
        <v>18.0</v>
      </c>
      <c r="D610" s="44">
        <v>937.0</v>
      </c>
      <c r="E610" s="45">
        <v>40.0</v>
      </c>
      <c r="F610" s="44">
        <v>163.0</v>
      </c>
      <c r="G610" s="45">
        <v>1.0</v>
      </c>
    </row>
    <row r="611">
      <c r="A611" s="43" t="s">
        <v>632</v>
      </c>
      <c r="B611" s="44">
        <v>86.0</v>
      </c>
      <c r="C611" s="45">
        <v>7.0</v>
      </c>
      <c r="D611" s="44">
        <v>596.0</v>
      </c>
      <c r="E611" s="45">
        <v>17.0</v>
      </c>
      <c r="F611" s="44">
        <v>100.0</v>
      </c>
      <c r="G611" s="45">
        <v>1.0</v>
      </c>
    </row>
    <row r="612">
      <c r="A612" s="43" t="s">
        <v>634</v>
      </c>
      <c r="B612" s="44">
        <v>138.0</v>
      </c>
      <c r="C612" s="45">
        <v>8.0</v>
      </c>
      <c r="D612" s="44">
        <v>602.0</v>
      </c>
      <c r="E612" s="45">
        <v>15.0</v>
      </c>
      <c r="F612" s="44">
        <v>126.0</v>
      </c>
      <c r="G612" s="45">
        <v>5.0</v>
      </c>
    </row>
    <row r="613">
      <c r="A613" s="43" t="s">
        <v>635</v>
      </c>
      <c r="B613" s="44">
        <v>134.0</v>
      </c>
      <c r="C613" s="45">
        <v>11.0</v>
      </c>
      <c r="D613" s="44">
        <v>595.0</v>
      </c>
      <c r="E613" s="45">
        <v>23.0</v>
      </c>
      <c r="F613" s="44">
        <v>65.0</v>
      </c>
      <c r="G613" s="45">
        <v>1.0</v>
      </c>
    </row>
    <row r="614">
      <c r="A614" s="43" t="s">
        <v>636</v>
      </c>
      <c r="B614" s="44">
        <v>266.0</v>
      </c>
      <c r="C614" s="45">
        <v>24.0</v>
      </c>
      <c r="D614" s="44">
        <v>914.0</v>
      </c>
      <c r="E614" s="45">
        <v>40.0</v>
      </c>
      <c r="F614" s="44">
        <v>93.0</v>
      </c>
      <c r="G614" s="45">
        <v>3.0</v>
      </c>
    </row>
    <row r="615">
      <c r="A615" s="43" t="s">
        <v>637</v>
      </c>
      <c r="B615" s="44">
        <v>295.0</v>
      </c>
      <c r="C615" s="45">
        <v>40.0</v>
      </c>
      <c r="D615" s="44">
        <v>1529.0</v>
      </c>
      <c r="E615" s="45">
        <v>96.0</v>
      </c>
      <c r="F615" s="44">
        <v>145.0</v>
      </c>
      <c r="G615" s="45">
        <v>3.0</v>
      </c>
    </row>
    <row r="616">
      <c r="A616" s="43" t="s">
        <v>1026</v>
      </c>
      <c r="B616" s="44">
        <v>0.0</v>
      </c>
      <c r="C616" s="45">
        <v>0.0</v>
      </c>
      <c r="D616" s="44">
        <v>0.0</v>
      </c>
      <c r="E616" s="45">
        <v>0.0</v>
      </c>
      <c r="F616" s="44">
        <v>0.0</v>
      </c>
      <c r="G616" s="45">
        <v>0.0</v>
      </c>
    </row>
    <row r="617">
      <c r="A617" s="43" t="s">
        <v>639</v>
      </c>
      <c r="B617" s="44">
        <v>131.0</v>
      </c>
      <c r="C617" s="45">
        <v>18.0</v>
      </c>
      <c r="D617" s="44">
        <v>1161.0</v>
      </c>
      <c r="E617" s="45">
        <v>58.0</v>
      </c>
      <c r="F617" s="44">
        <v>225.0</v>
      </c>
      <c r="G617" s="45">
        <v>2.0</v>
      </c>
    </row>
    <row r="618">
      <c r="A618" s="43" t="s">
        <v>640</v>
      </c>
      <c r="B618" s="44">
        <v>146.0</v>
      </c>
      <c r="C618" s="45">
        <v>20.0</v>
      </c>
      <c r="D618" s="44">
        <v>934.0</v>
      </c>
      <c r="E618" s="45">
        <v>35.0</v>
      </c>
      <c r="F618" s="44">
        <v>132.0</v>
      </c>
      <c r="G618" s="45">
        <v>7.0</v>
      </c>
    </row>
    <row r="619">
      <c r="A619" s="43" t="s">
        <v>641</v>
      </c>
      <c r="B619" s="44">
        <v>169.0</v>
      </c>
      <c r="C619" s="45">
        <v>18.0</v>
      </c>
      <c r="D619" s="44">
        <v>832.0</v>
      </c>
      <c r="E619" s="45">
        <v>32.0</v>
      </c>
      <c r="F619" s="44">
        <v>99.0</v>
      </c>
      <c r="G619" s="45">
        <v>4.0</v>
      </c>
    </row>
    <row r="620">
      <c r="A620" s="43" t="s">
        <v>642</v>
      </c>
      <c r="B620" s="44">
        <v>101.0</v>
      </c>
      <c r="C620" s="45">
        <v>7.0</v>
      </c>
      <c r="D620" s="44">
        <v>401.0</v>
      </c>
      <c r="E620" s="45">
        <v>20.0</v>
      </c>
      <c r="F620" s="44">
        <v>18.0</v>
      </c>
      <c r="G620" s="45">
        <v>0.0</v>
      </c>
    </row>
    <row r="621">
      <c r="A621" s="43" t="s">
        <v>644</v>
      </c>
      <c r="B621" s="44">
        <v>136.0</v>
      </c>
      <c r="C621" s="45">
        <v>12.0</v>
      </c>
      <c r="D621" s="44">
        <v>622.0</v>
      </c>
      <c r="E621" s="45">
        <v>32.0</v>
      </c>
      <c r="F621" s="44">
        <v>53.0</v>
      </c>
      <c r="G621" s="45">
        <v>2.0</v>
      </c>
    </row>
    <row r="622">
      <c r="A622" s="43" t="s">
        <v>645</v>
      </c>
      <c r="B622" s="44">
        <v>260.0</v>
      </c>
      <c r="C622" s="45">
        <v>37.0</v>
      </c>
      <c r="D622" s="44">
        <v>1733.0</v>
      </c>
      <c r="E622" s="45">
        <v>84.0</v>
      </c>
      <c r="F622" s="44">
        <v>162.0</v>
      </c>
      <c r="G622" s="45">
        <v>7.0</v>
      </c>
    </row>
    <row r="623">
      <c r="A623" s="43" t="s">
        <v>1027</v>
      </c>
      <c r="B623" s="44">
        <v>1.0</v>
      </c>
      <c r="C623" s="45">
        <v>0.0</v>
      </c>
      <c r="D623" s="44">
        <v>5.0</v>
      </c>
      <c r="E623" s="45">
        <v>1.0</v>
      </c>
      <c r="F623" s="44">
        <v>1.0</v>
      </c>
      <c r="G623" s="45">
        <v>0.0</v>
      </c>
    </row>
    <row r="624">
      <c r="A624" s="43" t="s">
        <v>1028</v>
      </c>
      <c r="B624" s="44">
        <v>0.0</v>
      </c>
      <c r="C624" s="45">
        <v>0.0</v>
      </c>
      <c r="D624" s="44">
        <v>0.0</v>
      </c>
      <c r="E624" s="45">
        <v>0.0</v>
      </c>
      <c r="F624" s="44">
        <v>0.0</v>
      </c>
      <c r="G624" s="45">
        <v>0.0</v>
      </c>
    </row>
    <row r="625">
      <c r="A625" s="43" t="s">
        <v>647</v>
      </c>
      <c r="B625" s="44">
        <v>129.0</v>
      </c>
      <c r="C625" s="45">
        <v>10.0</v>
      </c>
      <c r="D625" s="44">
        <v>732.0</v>
      </c>
      <c r="E625" s="45">
        <v>29.0</v>
      </c>
      <c r="F625" s="44">
        <v>82.0</v>
      </c>
      <c r="G625" s="45">
        <v>2.0</v>
      </c>
    </row>
    <row r="626">
      <c r="A626" s="43" t="s">
        <v>649</v>
      </c>
      <c r="B626" s="44">
        <v>179.0</v>
      </c>
      <c r="C626" s="45">
        <v>21.0</v>
      </c>
      <c r="D626" s="44">
        <v>1320.0</v>
      </c>
      <c r="E626" s="45">
        <v>60.0</v>
      </c>
      <c r="F626" s="44">
        <v>154.0</v>
      </c>
      <c r="G626" s="45">
        <v>5.0</v>
      </c>
    </row>
    <row r="627">
      <c r="A627" s="43" t="s">
        <v>650</v>
      </c>
      <c r="B627" s="44">
        <v>159.0</v>
      </c>
      <c r="C627" s="45">
        <v>30.0</v>
      </c>
      <c r="D627" s="44">
        <v>1015.0</v>
      </c>
      <c r="E627" s="45">
        <v>43.0</v>
      </c>
      <c r="F627" s="44">
        <v>143.0</v>
      </c>
      <c r="G627" s="45">
        <v>3.0</v>
      </c>
    </row>
    <row r="628">
      <c r="A628" s="43" t="s">
        <v>652</v>
      </c>
      <c r="B628" s="44">
        <v>7.0</v>
      </c>
      <c r="C628" s="45">
        <v>1.0</v>
      </c>
      <c r="D628" s="44">
        <v>15.0</v>
      </c>
      <c r="E628" s="45">
        <v>2.0</v>
      </c>
      <c r="F628" s="44">
        <v>5.0</v>
      </c>
      <c r="G628" s="45">
        <v>0.0</v>
      </c>
    </row>
    <row r="629">
      <c r="A629" s="43" t="s">
        <v>1029</v>
      </c>
      <c r="B629" s="44">
        <v>10.0</v>
      </c>
      <c r="C629" s="45">
        <v>4.0</v>
      </c>
      <c r="D629" s="44">
        <v>81.0</v>
      </c>
      <c r="E629" s="45">
        <v>3.0</v>
      </c>
      <c r="F629" s="44">
        <v>4.0</v>
      </c>
      <c r="G629" s="45">
        <v>0.0</v>
      </c>
    </row>
    <row r="630">
      <c r="A630" s="43" t="s">
        <v>654</v>
      </c>
      <c r="B630" s="44">
        <v>57.0</v>
      </c>
      <c r="C630" s="45">
        <v>24.0</v>
      </c>
      <c r="D630" s="44">
        <v>219.0</v>
      </c>
      <c r="E630" s="45">
        <v>53.0</v>
      </c>
      <c r="F630" s="44">
        <v>9.0</v>
      </c>
      <c r="G630" s="45">
        <v>2.0</v>
      </c>
    </row>
    <row r="631">
      <c r="A631" s="43" t="s">
        <v>656</v>
      </c>
      <c r="B631" s="44">
        <v>14.0</v>
      </c>
      <c r="C631" s="45">
        <v>3.0</v>
      </c>
      <c r="D631" s="44">
        <v>64.0</v>
      </c>
      <c r="E631" s="45">
        <v>7.0</v>
      </c>
      <c r="F631" s="44">
        <v>8.0</v>
      </c>
      <c r="G631" s="45">
        <v>2.0</v>
      </c>
    </row>
    <row r="632">
      <c r="A632" s="43" t="s">
        <v>1030</v>
      </c>
      <c r="B632" s="44">
        <v>0.0</v>
      </c>
      <c r="C632" s="45">
        <v>0.0</v>
      </c>
      <c r="D632" s="44">
        <v>3.0</v>
      </c>
      <c r="E632" s="45">
        <v>0.0</v>
      </c>
      <c r="F632" s="44">
        <v>1.0</v>
      </c>
      <c r="G632" s="45">
        <v>0.0</v>
      </c>
    </row>
    <row r="633">
      <c r="A633" s="43" t="s">
        <v>1031</v>
      </c>
      <c r="B633" s="44">
        <v>0.0</v>
      </c>
      <c r="C633" s="45">
        <v>0.0</v>
      </c>
      <c r="D633" s="44">
        <v>0.0</v>
      </c>
      <c r="E633" s="45">
        <v>0.0</v>
      </c>
      <c r="F633" s="44">
        <v>0.0</v>
      </c>
      <c r="G633" s="45">
        <v>0.0</v>
      </c>
    </row>
    <row r="634">
      <c r="A634" s="43" t="s">
        <v>1032</v>
      </c>
      <c r="B634" s="44">
        <v>0.0</v>
      </c>
      <c r="C634" s="45">
        <v>0.0</v>
      </c>
      <c r="D634" s="44">
        <v>0.0</v>
      </c>
      <c r="E634" s="45">
        <v>0.0</v>
      </c>
      <c r="F634" s="44">
        <v>0.0</v>
      </c>
      <c r="G634" s="45">
        <v>0.0</v>
      </c>
    </row>
    <row r="635">
      <c r="A635" s="43" t="s">
        <v>1033</v>
      </c>
      <c r="B635" s="44">
        <v>0.0</v>
      </c>
      <c r="C635" s="45">
        <v>0.0</v>
      </c>
      <c r="D635" s="44">
        <v>0.0</v>
      </c>
      <c r="E635" s="45">
        <v>0.0</v>
      </c>
      <c r="F635" s="44">
        <v>0.0</v>
      </c>
      <c r="G635" s="45">
        <v>0.0</v>
      </c>
    </row>
    <row r="636">
      <c r="A636" s="43" t="s">
        <v>658</v>
      </c>
      <c r="B636" s="44">
        <v>149.0</v>
      </c>
      <c r="C636" s="45">
        <v>73.0</v>
      </c>
      <c r="D636" s="44">
        <v>1404.0</v>
      </c>
      <c r="E636" s="45">
        <v>349.0</v>
      </c>
      <c r="F636" s="44">
        <v>124.0</v>
      </c>
      <c r="G636" s="45">
        <v>16.0</v>
      </c>
    </row>
    <row r="637">
      <c r="A637" s="43" t="s">
        <v>1034</v>
      </c>
      <c r="B637" s="44">
        <v>0.0</v>
      </c>
      <c r="C637" s="45">
        <v>0.0</v>
      </c>
      <c r="D637" s="44">
        <v>0.0</v>
      </c>
      <c r="E637" s="45">
        <v>0.0</v>
      </c>
      <c r="F637" s="44">
        <v>0.0</v>
      </c>
      <c r="G637" s="45">
        <v>0.0</v>
      </c>
    </row>
    <row r="638">
      <c r="A638" s="43" t="s">
        <v>659</v>
      </c>
      <c r="B638" s="44">
        <v>128.0</v>
      </c>
      <c r="C638" s="45">
        <v>40.0</v>
      </c>
      <c r="D638" s="44">
        <v>894.0</v>
      </c>
      <c r="E638" s="45">
        <v>150.0</v>
      </c>
      <c r="F638" s="44">
        <v>98.0</v>
      </c>
      <c r="G638" s="45">
        <v>11.0</v>
      </c>
    </row>
    <row r="639">
      <c r="A639" s="43" t="s">
        <v>660</v>
      </c>
      <c r="B639" s="44">
        <v>37.0</v>
      </c>
      <c r="C639" s="45">
        <v>11.0</v>
      </c>
      <c r="D639" s="44">
        <v>357.0</v>
      </c>
      <c r="E639" s="45">
        <v>66.0</v>
      </c>
      <c r="F639" s="44">
        <v>23.0</v>
      </c>
      <c r="G639" s="45">
        <v>1.0</v>
      </c>
    </row>
    <row r="640">
      <c r="A640" s="43" t="s">
        <v>567</v>
      </c>
      <c r="B640" s="44">
        <v>24.0</v>
      </c>
      <c r="C640" s="45">
        <v>15.0</v>
      </c>
      <c r="D640" s="44">
        <v>37.0</v>
      </c>
      <c r="E640" s="45">
        <v>31.0</v>
      </c>
      <c r="F640" s="44">
        <v>3.0</v>
      </c>
      <c r="G640" s="45">
        <v>5.0</v>
      </c>
    </row>
    <row r="641">
      <c r="A641" s="43" t="s">
        <v>661</v>
      </c>
      <c r="B641" s="44">
        <v>19.0</v>
      </c>
      <c r="C641" s="45">
        <v>6.0</v>
      </c>
      <c r="D641" s="44">
        <v>100.0</v>
      </c>
      <c r="E641" s="45">
        <v>57.0</v>
      </c>
      <c r="F641" s="44">
        <v>12.0</v>
      </c>
      <c r="G641" s="45">
        <v>1.0</v>
      </c>
    </row>
    <row r="642">
      <c r="A642" s="43" t="s">
        <v>653</v>
      </c>
      <c r="B642" s="44">
        <v>81.0</v>
      </c>
      <c r="C642" s="45">
        <v>43.0</v>
      </c>
      <c r="D642" s="44">
        <v>389.0</v>
      </c>
      <c r="E642" s="45">
        <v>167.0</v>
      </c>
      <c r="F642" s="44">
        <v>24.0</v>
      </c>
      <c r="G642" s="45">
        <v>12.0</v>
      </c>
    </row>
    <row r="643">
      <c r="A643" s="43" t="s">
        <v>239</v>
      </c>
      <c r="B643" s="44">
        <v>35.0</v>
      </c>
      <c r="C643" s="45">
        <v>57.0</v>
      </c>
      <c r="D643" s="44">
        <v>617.0</v>
      </c>
      <c r="E643" s="45">
        <v>363.0</v>
      </c>
      <c r="F643" s="44">
        <v>124.0</v>
      </c>
      <c r="G643" s="45">
        <v>64.0</v>
      </c>
    </row>
    <row r="644">
      <c r="A644" s="43" t="s">
        <v>663</v>
      </c>
      <c r="B644" s="44">
        <v>285.0</v>
      </c>
      <c r="C644" s="45">
        <v>28.0</v>
      </c>
      <c r="D644" s="44">
        <v>903.0</v>
      </c>
      <c r="E644" s="45">
        <v>68.0</v>
      </c>
      <c r="F644" s="44">
        <v>117.0</v>
      </c>
      <c r="G644" s="45">
        <v>19.0</v>
      </c>
    </row>
    <row r="645">
      <c r="A645" s="43" t="s">
        <v>595</v>
      </c>
      <c r="B645" s="44">
        <v>114.0</v>
      </c>
      <c r="C645" s="45">
        <v>69.0</v>
      </c>
      <c r="D645" s="44">
        <v>478.0</v>
      </c>
      <c r="E645" s="45">
        <v>191.0</v>
      </c>
      <c r="F645" s="44">
        <v>34.0</v>
      </c>
      <c r="G645" s="45">
        <v>23.0</v>
      </c>
    </row>
    <row r="646">
      <c r="A646" s="43" t="s">
        <v>664</v>
      </c>
      <c r="B646" s="44">
        <v>61.0</v>
      </c>
      <c r="C646" s="45">
        <v>29.0</v>
      </c>
      <c r="D646" s="44">
        <v>642.0</v>
      </c>
      <c r="E646" s="45">
        <v>107.0</v>
      </c>
      <c r="F646" s="44">
        <v>25.0</v>
      </c>
      <c r="G646" s="45">
        <v>3.0</v>
      </c>
    </row>
    <row r="647">
      <c r="A647" s="43" t="s">
        <v>307</v>
      </c>
      <c r="B647" s="44">
        <v>160.0</v>
      </c>
      <c r="C647" s="45">
        <v>211.0</v>
      </c>
      <c r="D647" s="44">
        <v>1473.0</v>
      </c>
      <c r="E647" s="45">
        <v>882.0</v>
      </c>
      <c r="F647" s="44">
        <v>119.0</v>
      </c>
      <c r="G647" s="45">
        <v>46.0</v>
      </c>
    </row>
    <row r="648">
      <c r="A648" s="43" t="s">
        <v>1035</v>
      </c>
      <c r="B648" s="44">
        <v>0.0</v>
      </c>
      <c r="C648" s="45">
        <v>0.0</v>
      </c>
      <c r="D648" s="44">
        <v>0.0</v>
      </c>
      <c r="E648" s="45">
        <v>0.0</v>
      </c>
      <c r="F648" s="44">
        <v>0.0</v>
      </c>
      <c r="G648" s="45">
        <v>0.0</v>
      </c>
    </row>
    <row r="649">
      <c r="A649" s="43" t="s">
        <v>1036</v>
      </c>
      <c r="B649" s="44">
        <v>3.0</v>
      </c>
      <c r="C649" s="45">
        <v>0.0</v>
      </c>
      <c r="D649" s="44">
        <v>21.0</v>
      </c>
      <c r="E649" s="45">
        <v>9.0</v>
      </c>
      <c r="F649" s="44">
        <v>1.0</v>
      </c>
      <c r="G649" s="45">
        <v>1.0</v>
      </c>
    </row>
    <row r="650">
      <c r="A650" s="43" t="s">
        <v>416</v>
      </c>
      <c r="B650" s="44">
        <v>1.0</v>
      </c>
      <c r="C650" s="45">
        <v>1.0</v>
      </c>
      <c r="D650" s="44">
        <v>18.0</v>
      </c>
      <c r="E650" s="45">
        <v>33.0</v>
      </c>
      <c r="F650" s="44">
        <v>1.0</v>
      </c>
      <c r="G650" s="45">
        <v>6.0</v>
      </c>
    </row>
    <row r="651">
      <c r="A651" s="43" t="s">
        <v>520</v>
      </c>
      <c r="B651" s="44">
        <v>69.0</v>
      </c>
      <c r="C651" s="45">
        <v>51.0</v>
      </c>
      <c r="D651" s="44">
        <v>768.0</v>
      </c>
      <c r="E651" s="45">
        <v>176.0</v>
      </c>
      <c r="F651" s="44">
        <v>44.0</v>
      </c>
      <c r="G651" s="45">
        <v>9.0</v>
      </c>
    </row>
    <row r="652">
      <c r="A652" s="43" t="s">
        <v>1037</v>
      </c>
      <c r="B652" s="44">
        <v>0.0</v>
      </c>
      <c r="C652" s="45">
        <v>0.0</v>
      </c>
      <c r="D652" s="44">
        <v>0.0</v>
      </c>
      <c r="E652" s="45">
        <v>0.0</v>
      </c>
      <c r="F652" s="44">
        <v>0.0</v>
      </c>
      <c r="G652" s="45">
        <v>0.0</v>
      </c>
    </row>
    <row r="653">
      <c r="A653" s="43" t="s">
        <v>667</v>
      </c>
      <c r="B653" s="44">
        <v>146.0</v>
      </c>
      <c r="C653" s="45">
        <v>21.0</v>
      </c>
      <c r="D653" s="44">
        <v>583.0</v>
      </c>
      <c r="E653" s="45">
        <v>38.0</v>
      </c>
      <c r="F653" s="44">
        <v>74.0</v>
      </c>
      <c r="G653" s="45">
        <v>4.0</v>
      </c>
    </row>
    <row r="654">
      <c r="A654" s="43" t="s">
        <v>1038</v>
      </c>
      <c r="B654" s="44">
        <v>0.0</v>
      </c>
      <c r="C654" s="45">
        <v>0.0</v>
      </c>
      <c r="D654" s="44">
        <v>3.0</v>
      </c>
      <c r="E654" s="45">
        <v>1.0</v>
      </c>
      <c r="F654" s="44">
        <v>0.0</v>
      </c>
      <c r="G654" s="45">
        <v>0.0</v>
      </c>
    </row>
    <row r="655">
      <c r="A655" s="43" t="s">
        <v>1039</v>
      </c>
      <c r="B655" s="44">
        <v>3.0</v>
      </c>
      <c r="C655" s="45">
        <v>0.0</v>
      </c>
      <c r="D655" s="44">
        <v>4.0</v>
      </c>
      <c r="E655" s="45">
        <v>0.0</v>
      </c>
      <c r="F655" s="44">
        <v>0.0</v>
      </c>
      <c r="G655" s="45">
        <v>0.0</v>
      </c>
    </row>
    <row r="656">
      <c r="A656" s="43" t="s">
        <v>1040</v>
      </c>
      <c r="B656" s="44">
        <v>0.0</v>
      </c>
      <c r="C656" s="45">
        <v>0.0</v>
      </c>
      <c r="D656" s="44">
        <v>1.0</v>
      </c>
      <c r="E656" s="45">
        <v>0.0</v>
      </c>
      <c r="F656" s="44">
        <v>0.0</v>
      </c>
      <c r="G656" s="45">
        <v>0.0</v>
      </c>
    </row>
    <row r="657">
      <c r="A657" s="43" t="s">
        <v>1041</v>
      </c>
      <c r="B657" s="44">
        <v>0.0</v>
      </c>
      <c r="C657" s="45">
        <v>0.0</v>
      </c>
      <c r="D657" s="44">
        <v>0.0</v>
      </c>
      <c r="E657" s="45">
        <v>0.0</v>
      </c>
      <c r="F657" s="44">
        <v>0.0</v>
      </c>
      <c r="G657" s="45">
        <v>0.0</v>
      </c>
    </row>
    <row r="658">
      <c r="A658" s="43" t="s">
        <v>1042</v>
      </c>
      <c r="B658" s="44">
        <v>0.0</v>
      </c>
      <c r="C658" s="45">
        <v>0.0</v>
      </c>
      <c r="D658" s="44">
        <v>0.0</v>
      </c>
      <c r="E658" s="45">
        <v>0.0</v>
      </c>
      <c r="F658" s="44">
        <v>0.0</v>
      </c>
      <c r="G658" s="45">
        <v>0.0</v>
      </c>
    </row>
    <row r="659">
      <c r="A659" s="43" t="s">
        <v>1043</v>
      </c>
      <c r="B659" s="44">
        <v>8.0</v>
      </c>
      <c r="C659" s="45">
        <v>0.0</v>
      </c>
      <c r="D659" s="44">
        <v>75.0</v>
      </c>
      <c r="E659" s="45">
        <v>1.0</v>
      </c>
      <c r="F659" s="44">
        <v>16.0</v>
      </c>
      <c r="G659" s="45">
        <v>0.0</v>
      </c>
    </row>
    <row r="660">
      <c r="A660" s="43" t="s">
        <v>669</v>
      </c>
      <c r="B660" s="44">
        <v>29.0</v>
      </c>
      <c r="C660" s="45">
        <v>1.0</v>
      </c>
      <c r="D660" s="44">
        <v>103.0</v>
      </c>
      <c r="E660" s="45">
        <v>3.0</v>
      </c>
      <c r="F660" s="44">
        <v>12.0</v>
      </c>
      <c r="G660" s="45">
        <v>0.0</v>
      </c>
    </row>
    <row r="661">
      <c r="A661" s="43" t="s">
        <v>670</v>
      </c>
      <c r="B661" s="44">
        <v>22.0</v>
      </c>
      <c r="C661" s="45">
        <v>1.0</v>
      </c>
      <c r="D661" s="44">
        <v>106.0</v>
      </c>
      <c r="E661" s="45">
        <v>8.0</v>
      </c>
      <c r="F661" s="44">
        <v>16.0</v>
      </c>
      <c r="G661" s="45">
        <v>0.0</v>
      </c>
    </row>
    <row r="662">
      <c r="A662" s="43" t="s">
        <v>671</v>
      </c>
      <c r="B662" s="44">
        <v>88.0</v>
      </c>
      <c r="C662" s="45">
        <v>43.0</v>
      </c>
      <c r="D662" s="44">
        <v>1135.0</v>
      </c>
      <c r="E662" s="45">
        <v>317.0</v>
      </c>
      <c r="F662" s="44">
        <v>76.0</v>
      </c>
      <c r="G662" s="45">
        <v>19.0</v>
      </c>
    </row>
    <row r="663">
      <c r="A663" s="43" t="s">
        <v>1044</v>
      </c>
      <c r="B663" s="44">
        <v>16.0</v>
      </c>
      <c r="C663" s="45">
        <v>5.0</v>
      </c>
      <c r="D663" s="44">
        <v>355.0</v>
      </c>
      <c r="E663" s="45">
        <v>56.0</v>
      </c>
      <c r="F663" s="44">
        <v>17.0</v>
      </c>
      <c r="G663" s="45">
        <v>2.0</v>
      </c>
    </row>
    <row r="664">
      <c r="A664" s="43" t="s">
        <v>199</v>
      </c>
      <c r="B664" s="44">
        <v>4.0</v>
      </c>
      <c r="C664" s="45">
        <v>7.0</v>
      </c>
      <c r="D664" s="44">
        <v>65.0</v>
      </c>
      <c r="E664" s="45">
        <v>89.0</v>
      </c>
      <c r="F664" s="44">
        <v>9.0</v>
      </c>
      <c r="G664" s="45">
        <v>0.0</v>
      </c>
    </row>
    <row r="665">
      <c r="A665" s="43" t="s">
        <v>1045</v>
      </c>
      <c r="B665" s="44">
        <v>0.0</v>
      </c>
      <c r="C665" s="45">
        <v>0.0</v>
      </c>
      <c r="D665" s="44">
        <v>0.0</v>
      </c>
      <c r="E665" s="45">
        <v>0.0</v>
      </c>
      <c r="F665" s="44">
        <v>0.0</v>
      </c>
      <c r="G665" s="45">
        <v>0.0</v>
      </c>
    </row>
    <row r="666">
      <c r="A666" s="43" t="s">
        <v>674</v>
      </c>
      <c r="B666" s="44">
        <v>156.0</v>
      </c>
      <c r="C666" s="45">
        <v>57.0</v>
      </c>
      <c r="D666" s="44">
        <v>1325.0</v>
      </c>
      <c r="E666" s="45">
        <v>251.0</v>
      </c>
      <c r="F666" s="44">
        <v>97.0</v>
      </c>
      <c r="G666" s="45">
        <v>11.0</v>
      </c>
    </row>
    <row r="667">
      <c r="A667" s="43" t="s">
        <v>675</v>
      </c>
      <c r="B667" s="44">
        <v>97.0</v>
      </c>
      <c r="C667" s="45">
        <v>29.0</v>
      </c>
      <c r="D667" s="44">
        <v>1114.0</v>
      </c>
      <c r="E667" s="45">
        <v>241.0</v>
      </c>
      <c r="F667" s="44">
        <v>69.0</v>
      </c>
      <c r="G667" s="45">
        <v>19.0</v>
      </c>
    </row>
    <row r="668">
      <c r="A668" s="43" t="s">
        <v>1046</v>
      </c>
      <c r="B668" s="44">
        <v>20.0</v>
      </c>
      <c r="C668" s="45">
        <v>8.0</v>
      </c>
      <c r="D668" s="44">
        <v>442.0</v>
      </c>
      <c r="E668" s="45">
        <v>48.0</v>
      </c>
      <c r="F668" s="44">
        <v>42.0</v>
      </c>
      <c r="G668" s="45">
        <v>4.0</v>
      </c>
    </row>
    <row r="669">
      <c r="A669" s="43" t="s">
        <v>677</v>
      </c>
      <c r="B669" s="44">
        <v>175.0</v>
      </c>
      <c r="C669" s="45">
        <v>84.0</v>
      </c>
      <c r="D669" s="44">
        <v>2320.0</v>
      </c>
      <c r="E669" s="45">
        <v>535.0</v>
      </c>
      <c r="F669" s="44">
        <v>207.0</v>
      </c>
      <c r="G669" s="45">
        <v>73.0</v>
      </c>
    </row>
    <row r="670">
      <c r="A670" s="43" t="s">
        <v>679</v>
      </c>
      <c r="B670" s="44">
        <v>6.0</v>
      </c>
      <c r="C670" s="45">
        <v>2.0</v>
      </c>
      <c r="D670" s="44">
        <v>70.0</v>
      </c>
      <c r="E670" s="45">
        <v>3.0</v>
      </c>
      <c r="F670" s="44">
        <v>7.0</v>
      </c>
      <c r="G670" s="45">
        <v>2.0</v>
      </c>
    </row>
    <row r="671">
      <c r="A671" s="43" t="s">
        <v>657</v>
      </c>
      <c r="B671" s="44">
        <v>93.0</v>
      </c>
      <c r="C671" s="45">
        <v>49.0</v>
      </c>
      <c r="D671" s="44">
        <v>1099.0</v>
      </c>
      <c r="E671" s="45">
        <v>360.0</v>
      </c>
      <c r="F671" s="44">
        <v>99.0</v>
      </c>
      <c r="G671" s="45">
        <v>34.0</v>
      </c>
    </row>
    <row r="672">
      <c r="A672" s="43" t="s">
        <v>418</v>
      </c>
      <c r="B672" s="44">
        <v>3.0</v>
      </c>
      <c r="C672" s="45">
        <v>3.0</v>
      </c>
      <c r="D672" s="44">
        <v>25.0</v>
      </c>
      <c r="E672" s="45">
        <v>31.0</v>
      </c>
      <c r="F672" s="44">
        <v>2.0</v>
      </c>
      <c r="G672" s="45">
        <v>2.0</v>
      </c>
    </row>
    <row r="673">
      <c r="A673" s="43" t="s">
        <v>682</v>
      </c>
      <c r="B673" s="44">
        <v>165.0</v>
      </c>
      <c r="C673" s="45">
        <v>66.0</v>
      </c>
      <c r="D673" s="44">
        <v>1750.0</v>
      </c>
      <c r="E673" s="45">
        <v>374.0</v>
      </c>
      <c r="F673" s="44">
        <v>89.0</v>
      </c>
      <c r="G673" s="45">
        <v>16.0</v>
      </c>
    </row>
    <row r="674">
      <c r="A674" s="43" t="s">
        <v>684</v>
      </c>
      <c r="B674" s="44">
        <v>118.0</v>
      </c>
      <c r="C674" s="45">
        <v>21.0</v>
      </c>
      <c r="D674" s="44">
        <v>1380.0</v>
      </c>
      <c r="E674" s="45">
        <v>203.0</v>
      </c>
      <c r="F674" s="44">
        <v>93.0</v>
      </c>
      <c r="G674" s="45">
        <v>13.0</v>
      </c>
    </row>
    <row r="675">
      <c r="A675" s="43" t="s">
        <v>519</v>
      </c>
      <c r="B675" s="44">
        <v>110.0</v>
      </c>
      <c r="C675" s="45">
        <v>82.0</v>
      </c>
      <c r="D675" s="44">
        <v>822.0</v>
      </c>
      <c r="E675" s="45">
        <v>575.0</v>
      </c>
      <c r="F675" s="44">
        <v>95.0</v>
      </c>
      <c r="G675" s="45">
        <v>44.0</v>
      </c>
    </row>
    <row r="676">
      <c r="A676" s="43" t="s">
        <v>235</v>
      </c>
      <c r="B676" s="44">
        <v>85.0</v>
      </c>
      <c r="C676" s="45">
        <v>139.0</v>
      </c>
      <c r="D676" s="44">
        <v>1344.0</v>
      </c>
      <c r="E676" s="45">
        <v>974.0</v>
      </c>
      <c r="F676" s="44">
        <v>160.0</v>
      </c>
      <c r="G676" s="45">
        <v>63.0</v>
      </c>
    </row>
    <row r="677">
      <c r="A677" s="43" t="s">
        <v>1047</v>
      </c>
      <c r="B677" s="44">
        <v>0.0</v>
      </c>
      <c r="C677" s="45">
        <v>0.0</v>
      </c>
      <c r="D677" s="44">
        <v>0.0</v>
      </c>
      <c r="E677" s="45">
        <v>0.0</v>
      </c>
      <c r="F677" s="44">
        <v>0.0</v>
      </c>
      <c r="G677" s="45">
        <v>0.0</v>
      </c>
    </row>
    <row r="678">
      <c r="A678" s="43" t="s">
        <v>1048</v>
      </c>
      <c r="B678" s="44">
        <v>135.0</v>
      </c>
      <c r="C678" s="45">
        <v>41.0</v>
      </c>
      <c r="D678" s="44">
        <v>1615.0</v>
      </c>
      <c r="E678" s="45">
        <v>249.0</v>
      </c>
      <c r="F678" s="44">
        <v>98.0</v>
      </c>
      <c r="G678" s="45">
        <v>16.0</v>
      </c>
    </row>
    <row r="679">
      <c r="A679" s="43" t="s">
        <v>1049</v>
      </c>
      <c r="B679" s="44">
        <v>0.0</v>
      </c>
      <c r="C679" s="45">
        <v>1.0</v>
      </c>
      <c r="D679" s="44">
        <v>1.0</v>
      </c>
      <c r="E679" s="45">
        <v>5.0</v>
      </c>
      <c r="F679" s="44">
        <v>0.0</v>
      </c>
      <c r="G679" s="45">
        <v>0.0</v>
      </c>
    </row>
    <row r="680">
      <c r="A680" s="43" t="s">
        <v>1050</v>
      </c>
      <c r="B680" s="44">
        <v>0.0</v>
      </c>
      <c r="C680" s="45">
        <v>0.0</v>
      </c>
      <c r="D680" s="44">
        <v>0.0</v>
      </c>
      <c r="E680" s="45">
        <v>0.0</v>
      </c>
      <c r="F680" s="44">
        <v>0.0</v>
      </c>
      <c r="G680" s="45">
        <v>0.0</v>
      </c>
    </row>
    <row r="681">
      <c r="A681" s="43" t="s">
        <v>434</v>
      </c>
      <c r="B681" s="44">
        <v>1.0</v>
      </c>
      <c r="C681" s="45">
        <v>1.0</v>
      </c>
      <c r="D681" s="44">
        <v>16.0</v>
      </c>
      <c r="E681" s="45">
        <v>5.0</v>
      </c>
      <c r="F681" s="44">
        <v>2.0</v>
      </c>
      <c r="G681" s="45">
        <v>0.0</v>
      </c>
    </row>
    <row r="682">
      <c r="A682" s="43" t="s">
        <v>1051</v>
      </c>
      <c r="B682" s="44">
        <v>0.0</v>
      </c>
      <c r="C682" s="45">
        <v>0.0</v>
      </c>
      <c r="D682" s="44">
        <v>5.0</v>
      </c>
      <c r="E682" s="45">
        <v>0.0</v>
      </c>
      <c r="F682" s="44">
        <v>0.0</v>
      </c>
      <c r="G682" s="45">
        <v>0.0</v>
      </c>
    </row>
    <row r="683">
      <c r="A683" s="43" t="s">
        <v>1052</v>
      </c>
      <c r="B683" s="44">
        <v>0.0</v>
      </c>
      <c r="C683" s="45">
        <v>1.0</v>
      </c>
      <c r="D683" s="44">
        <v>2.0</v>
      </c>
      <c r="E683" s="45">
        <v>1.0</v>
      </c>
      <c r="F683" s="44">
        <v>0.0</v>
      </c>
      <c r="G683" s="45">
        <v>0.0</v>
      </c>
    </row>
    <row r="684">
      <c r="A684" s="43" t="s">
        <v>451</v>
      </c>
      <c r="B684" s="44">
        <v>51.0</v>
      </c>
      <c r="C684" s="45">
        <v>45.0</v>
      </c>
      <c r="D684" s="44">
        <v>806.0</v>
      </c>
      <c r="E684" s="45">
        <v>534.0</v>
      </c>
      <c r="F684" s="44">
        <v>133.0</v>
      </c>
      <c r="G684" s="45">
        <v>62.0</v>
      </c>
    </row>
    <row r="685">
      <c r="A685" s="43" t="s">
        <v>72</v>
      </c>
      <c r="B685" s="44">
        <v>1.0</v>
      </c>
      <c r="C685" s="45">
        <v>3.0</v>
      </c>
      <c r="D685" s="44">
        <v>34.0</v>
      </c>
      <c r="E685" s="45">
        <v>21.0</v>
      </c>
      <c r="F685" s="44">
        <v>3.0</v>
      </c>
      <c r="G685" s="45">
        <v>2.0</v>
      </c>
    </row>
    <row r="686">
      <c r="A686" s="43" t="s">
        <v>484</v>
      </c>
      <c r="B686" s="44">
        <v>44.0</v>
      </c>
      <c r="C686" s="45">
        <v>36.0</v>
      </c>
      <c r="D686" s="44">
        <v>409.0</v>
      </c>
      <c r="E686" s="45">
        <v>358.0</v>
      </c>
      <c r="F686" s="44">
        <v>104.0</v>
      </c>
      <c r="G686" s="45">
        <v>45.0</v>
      </c>
    </row>
    <row r="687">
      <c r="A687" s="43" t="s">
        <v>534</v>
      </c>
      <c r="B687" s="44">
        <v>18.0</v>
      </c>
      <c r="C687" s="45">
        <v>13.0</v>
      </c>
      <c r="D687" s="44">
        <v>146.0</v>
      </c>
      <c r="E687" s="45">
        <v>48.0</v>
      </c>
      <c r="F687" s="44">
        <v>9.0</v>
      </c>
      <c r="G687" s="45">
        <v>8.0</v>
      </c>
    </row>
    <row r="688">
      <c r="A688" s="43" t="s">
        <v>1053</v>
      </c>
      <c r="B688" s="44">
        <v>0.0</v>
      </c>
      <c r="C688" s="45">
        <v>0.0</v>
      </c>
      <c r="D688" s="44">
        <v>0.0</v>
      </c>
      <c r="E688" s="45">
        <v>0.0</v>
      </c>
      <c r="F688" s="44">
        <v>0.0</v>
      </c>
      <c r="G688" s="45">
        <v>0.0</v>
      </c>
    </row>
    <row r="689">
      <c r="A689" s="43" t="s">
        <v>575</v>
      </c>
      <c r="B689" s="44">
        <v>82.0</v>
      </c>
      <c r="C689" s="45">
        <v>51.0</v>
      </c>
      <c r="D689" s="44">
        <v>926.0</v>
      </c>
      <c r="E689" s="45">
        <v>295.0</v>
      </c>
      <c r="F689" s="44">
        <v>106.0</v>
      </c>
      <c r="G689" s="45">
        <v>32.0</v>
      </c>
    </row>
    <row r="690">
      <c r="A690" s="43" t="s">
        <v>1054</v>
      </c>
      <c r="B690" s="44">
        <v>1.0</v>
      </c>
      <c r="C690" s="45">
        <v>0.0</v>
      </c>
      <c r="D690" s="44">
        <v>9.0</v>
      </c>
      <c r="E690" s="45">
        <v>3.0</v>
      </c>
      <c r="F690" s="44">
        <v>1.0</v>
      </c>
      <c r="G690" s="45">
        <v>1.0</v>
      </c>
    </row>
    <row r="691">
      <c r="A691" s="43" t="s">
        <v>1055</v>
      </c>
      <c r="B691" s="44">
        <v>0.0</v>
      </c>
      <c r="C691" s="45">
        <v>0.0</v>
      </c>
      <c r="D691" s="44">
        <v>2.0</v>
      </c>
      <c r="E691" s="45">
        <v>0.0</v>
      </c>
      <c r="F691" s="44">
        <v>2.0</v>
      </c>
      <c r="G691" s="45">
        <v>0.0</v>
      </c>
    </row>
    <row r="692">
      <c r="A692" s="43" t="s">
        <v>1056</v>
      </c>
      <c r="B692" s="44">
        <v>0.0</v>
      </c>
      <c r="C692" s="45">
        <v>0.0</v>
      </c>
      <c r="D692" s="44">
        <v>0.0</v>
      </c>
      <c r="E692" s="45">
        <v>0.0</v>
      </c>
      <c r="F692" s="44">
        <v>0.0</v>
      </c>
      <c r="G692" s="45">
        <v>0.0</v>
      </c>
    </row>
    <row r="693">
      <c r="A693" s="43" t="s">
        <v>542</v>
      </c>
      <c r="B693" s="44">
        <v>75.0</v>
      </c>
      <c r="C693" s="45">
        <v>51.0</v>
      </c>
      <c r="D693" s="44">
        <v>667.0</v>
      </c>
      <c r="E693" s="45">
        <v>305.0</v>
      </c>
      <c r="F693" s="44">
        <v>65.0</v>
      </c>
      <c r="G693" s="45">
        <v>22.0</v>
      </c>
    </row>
    <row r="694">
      <c r="A694" s="43" t="s">
        <v>691</v>
      </c>
      <c r="B694" s="44">
        <v>17.0</v>
      </c>
      <c r="C694" s="45">
        <v>7.0</v>
      </c>
      <c r="D694" s="44">
        <v>159.0</v>
      </c>
      <c r="E694" s="45">
        <v>20.0</v>
      </c>
      <c r="F694" s="44">
        <v>8.0</v>
      </c>
      <c r="G694" s="45">
        <v>2.0</v>
      </c>
    </row>
    <row r="695">
      <c r="A695" s="43" t="s">
        <v>693</v>
      </c>
      <c r="B695" s="44">
        <v>122.0</v>
      </c>
      <c r="C695" s="45">
        <v>43.0</v>
      </c>
      <c r="D695" s="44">
        <v>674.0</v>
      </c>
      <c r="E695" s="45">
        <v>385.0</v>
      </c>
      <c r="F695" s="44">
        <v>89.0</v>
      </c>
      <c r="G695" s="45">
        <v>36.0</v>
      </c>
    </row>
    <row r="696">
      <c r="A696" s="43" t="s">
        <v>435</v>
      </c>
      <c r="B696" s="44">
        <v>23.0</v>
      </c>
      <c r="C696" s="45">
        <v>23.0</v>
      </c>
      <c r="D696" s="44">
        <v>181.0</v>
      </c>
      <c r="E696" s="45">
        <v>48.0</v>
      </c>
      <c r="F696" s="44">
        <v>12.0</v>
      </c>
      <c r="G696" s="45">
        <v>6.0</v>
      </c>
    </row>
    <row r="697">
      <c r="A697" s="43" t="s">
        <v>694</v>
      </c>
      <c r="B697" s="44">
        <v>109.0</v>
      </c>
      <c r="C697" s="45">
        <v>27.0</v>
      </c>
      <c r="D697" s="44">
        <v>937.0</v>
      </c>
      <c r="E697" s="45">
        <v>123.0</v>
      </c>
      <c r="F697" s="44">
        <v>68.0</v>
      </c>
      <c r="G697" s="45">
        <v>5.0</v>
      </c>
    </row>
    <row r="698">
      <c r="A698" s="43" t="s">
        <v>554</v>
      </c>
      <c r="B698" s="44">
        <v>86.0</v>
      </c>
      <c r="C698" s="45">
        <v>57.0</v>
      </c>
      <c r="D698" s="44">
        <v>824.0</v>
      </c>
      <c r="E698" s="45">
        <v>605.0</v>
      </c>
      <c r="F698" s="44">
        <v>107.0</v>
      </c>
      <c r="G698" s="45">
        <v>71.0</v>
      </c>
    </row>
    <row r="699">
      <c r="A699" s="43" t="s">
        <v>529</v>
      </c>
      <c r="B699" s="44">
        <v>103.0</v>
      </c>
      <c r="C699" s="45">
        <v>75.0</v>
      </c>
      <c r="D699" s="44">
        <v>645.0</v>
      </c>
      <c r="E699" s="45">
        <v>510.0</v>
      </c>
      <c r="F699" s="44">
        <v>68.0</v>
      </c>
      <c r="G699" s="45">
        <v>58.0</v>
      </c>
    </row>
    <row r="700">
      <c r="A700" s="43" t="s">
        <v>697</v>
      </c>
      <c r="B700" s="44">
        <v>56.0</v>
      </c>
      <c r="C700" s="45">
        <v>5.0</v>
      </c>
      <c r="D700" s="44">
        <v>247.0</v>
      </c>
      <c r="E700" s="45">
        <v>21.0</v>
      </c>
      <c r="F700" s="44">
        <v>11.0</v>
      </c>
      <c r="G700" s="45">
        <v>4.0</v>
      </c>
    </row>
    <row r="701">
      <c r="A701" s="43" t="s">
        <v>688</v>
      </c>
      <c r="B701" s="44">
        <v>101.0</v>
      </c>
      <c r="C701" s="45">
        <v>50.0</v>
      </c>
      <c r="D701" s="44">
        <v>617.0</v>
      </c>
      <c r="E701" s="45">
        <v>291.0</v>
      </c>
      <c r="F701" s="44">
        <v>79.0</v>
      </c>
      <c r="G701" s="45">
        <v>27.0</v>
      </c>
    </row>
    <row r="702">
      <c r="A702" s="43" t="s">
        <v>1057</v>
      </c>
      <c r="B702" s="44">
        <v>0.0</v>
      </c>
      <c r="C702" s="45">
        <v>0.0</v>
      </c>
      <c r="D702" s="44">
        <v>0.0</v>
      </c>
      <c r="E702" s="45">
        <v>0.0</v>
      </c>
      <c r="F702" s="44">
        <v>0.0</v>
      </c>
      <c r="G702" s="45">
        <v>0.0</v>
      </c>
    </row>
    <row r="703">
      <c r="A703" s="43" t="s">
        <v>159</v>
      </c>
      <c r="B703" s="44">
        <v>4.0</v>
      </c>
      <c r="C703" s="45">
        <v>8.0</v>
      </c>
      <c r="D703" s="44">
        <v>59.0</v>
      </c>
      <c r="E703" s="45">
        <v>50.0</v>
      </c>
      <c r="F703" s="44">
        <v>12.0</v>
      </c>
      <c r="G703" s="45">
        <v>3.0</v>
      </c>
    </row>
    <row r="704">
      <c r="A704" s="43" t="s">
        <v>619</v>
      </c>
      <c r="B704" s="44">
        <v>110.0</v>
      </c>
      <c r="C704" s="45">
        <v>63.0</v>
      </c>
      <c r="D704" s="44">
        <v>735.0</v>
      </c>
      <c r="E704" s="45">
        <v>412.0</v>
      </c>
      <c r="F704" s="44">
        <v>88.0</v>
      </c>
      <c r="G704" s="45">
        <v>50.0</v>
      </c>
    </row>
    <row r="705">
      <c r="A705" s="43" t="s">
        <v>1058</v>
      </c>
      <c r="B705" s="44">
        <v>0.0</v>
      </c>
      <c r="C705" s="45">
        <v>0.0</v>
      </c>
      <c r="D705" s="44">
        <v>0.0</v>
      </c>
      <c r="E705" s="45">
        <v>0.0</v>
      </c>
      <c r="F705" s="44">
        <v>0.0</v>
      </c>
      <c r="G705" s="45">
        <v>0.0</v>
      </c>
    </row>
    <row r="706">
      <c r="A706" s="43" t="s">
        <v>672</v>
      </c>
      <c r="B706" s="44">
        <v>89.0</v>
      </c>
      <c r="C706" s="45">
        <v>45.0</v>
      </c>
      <c r="D706" s="44">
        <v>410.0</v>
      </c>
      <c r="E706" s="45">
        <v>153.0</v>
      </c>
      <c r="F706" s="44">
        <v>33.0</v>
      </c>
      <c r="G706" s="45">
        <v>18.0</v>
      </c>
    </row>
    <row r="707">
      <c r="A707" s="43" t="s">
        <v>349</v>
      </c>
      <c r="B707" s="44">
        <v>115.0</v>
      </c>
      <c r="C707" s="45">
        <v>140.0</v>
      </c>
      <c r="D707" s="44">
        <v>824.0</v>
      </c>
      <c r="E707" s="45">
        <v>725.0</v>
      </c>
      <c r="F707" s="44">
        <v>99.0</v>
      </c>
      <c r="G707" s="45">
        <v>71.0</v>
      </c>
    </row>
    <row r="708">
      <c r="A708" s="43" t="s">
        <v>436</v>
      </c>
      <c r="B708" s="44">
        <v>1.0</v>
      </c>
      <c r="C708" s="45">
        <v>1.0</v>
      </c>
      <c r="D708" s="44">
        <v>18.0</v>
      </c>
      <c r="E708" s="45">
        <v>3.0</v>
      </c>
      <c r="F708" s="44">
        <v>0.0</v>
      </c>
      <c r="G708" s="45">
        <v>1.0</v>
      </c>
    </row>
    <row r="709">
      <c r="A709" s="43" t="s">
        <v>1059</v>
      </c>
      <c r="B709" s="44">
        <v>0.0</v>
      </c>
      <c r="C709" s="45">
        <v>0.0</v>
      </c>
      <c r="D709" s="44">
        <v>0.0</v>
      </c>
      <c r="E709" s="45">
        <v>0.0</v>
      </c>
      <c r="F709" s="44">
        <v>0.0</v>
      </c>
      <c r="G709" s="45">
        <v>0.0</v>
      </c>
    </row>
    <row r="710">
      <c r="A710" s="43" t="s">
        <v>380</v>
      </c>
      <c r="B710" s="44">
        <v>126.0</v>
      </c>
      <c r="C710" s="45">
        <v>145.0</v>
      </c>
      <c r="D710" s="44">
        <v>675.0</v>
      </c>
      <c r="E710" s="45">
        <v>691.0</v>
      </c>
      <c r="F710" s="44">
        <v>121.0</v>
      </c>
      <c r="G710" s="45">
        <v>62.0</v>
      </c>
    </row>
    <row r="711">
      <c r="A711" s="43" t="s">
        <v>422</v>
      </c>
      <c r="B711" s="44">
        <v>92.0</v>
      </c>
      <c r="C711" s="45">
        <v>92.0</v>
      </c>
      <c r="D711" s="44">
        <v>400.0</v>
      </c>
      <c r="E711" s="45">
        <v>316.0</v>
      </c>
      <c r="F711" s="44">
        <v>46.0</v>
      </c>
      <c r="G711" s="45">
        <v>33.0</v>
      </c>
    </row>
    <row r="712">
      <c r="A712" s="43" t="s">
        <v>689</v>
      </c>
      <c r="B712" s="44">
        <v>200.0</v>
      </c>
      <c r="C712" s="45">
        <v>99.0</v>
      </c>
      <c r="D712" s="44">
        <v>978.0</v>
      </c>
      <c r="E712" s="45">
        <v>392.0</v>
      </c>
      <c r="F712" s="44">
        <v>87.0</v>
      </c>
      <c r="G712" s="45">
        <v>23.0</v>
      </c>
    </row>
    <row r="713">
      <c r="A713" s="43" t="s">
        <v>414</v>
      </c>
      <c r="B713" s="44">
        <v>135.0</v>
      </c>
      <c r="C713" s="45">
        <v>137.0</v>
      </c>
      <c r="D713" s="44">
        <v>810.0</v>
      </c>
      <c r="E713" s="45">
        <v>683.0</v>
      </c>
      <c r="F713" s="44">
        <v>107.0</v>
      </c>
      <c r="G713" s="45">
        <v>53.0</v>
      </c>
    </row>
    <row r="714">
      <c r="A714" s="43" t="s">
        <v>502</v>
      </c>
      <c r="B714" s="44">
        <v>168.0</v>
      </c>
      <c r="C714" s="45">
        <v>133.0</v>
      </c>
      <c r="D714" s="44">
        <v>1290.0</v>
      </c>
      <c r="E714" s="45">
        <v>989.0</v>
      </c>
      <c r="F714" s="44">
        <v>119.0</v>
      </c>
      <c r="G714" s="45">
        <v>106.0</v>
      </c>
    </row>
    <row r="715">
      <c r="A715" s="43" t="s">
        <v>553</v>
      </c>
      <c r="B715" s="44">
        <v>95.0</v>
      </c>
      <c r="C715" s="45">
        <v>63.0</v>
      </c>
      <c r="D715" s="44">
        <v>450.0</v>
      </c>
      <c r="E715" s="45">
        <v>315.0</v>
      </c>
      <c r="F715" s="44">
        <v>57.0</v>
      </c>
      <c r="G715" s="45">
        <v>46.0</v>
      </c>
    </row>
    <row r="716">
      <c r="A716" s="43" t="s">
        <v>541</v>
      </c>
      <c r="B716" s="44">
        <v>133.0</v>
      </c>
      <c r="C716" s="45">
        <v>91.0</v>
      </c>
      <c r="D716" s="44">
        <v>582.0</v>
      </c>
      <c r="E716" s="45">
        <v>264.0</v>
      </c>
      <c r="F716" s="44">
        <v>42.0</v>
      </c>
      <c r="G716" s="45">
        <v>31.0</v>
      </c>
    </row>
    <row r="717">
      <c r="A717" s="43" t="s">
        <v>707</v>
      </c>
      <c r="B717" s="44">
        <v>124.0</v>
      </c>
      <c r="C717" s="45">
        <v>57.0</v>
      </c>
      <c r="D717" s="44">
        <v>600.0</v>
      </c>
      <c r="E717" s="45">
        <v>393.0</v>
      </c>
      <c r="F717" s="44">
        <v>48.0</v>
      </c>
      <c r="G717" s="45">
        <v>32.0</v>
      </c>
    </row>
    <row r="718">
      <c r="A718" s="43" t="s">
        <v>560</v>
      </c>
      <c r="B718" s="44">
        <v>80.0</v>
      </c>
      <c r="C718" s="45">
        <v>51.0</v>
      </c>
      <c r="D718" s="44">
        <v>675.0</v>
      </c>
      <c r="E718" s="45">
        <v>487.0</v>
      </c>
      <c r="F718" s="44">
        <v>74.0</v>
      </c>
      <c r="G718" s="45">
        <v>50.0</v>
      </c>
    </row>
    <row r="719">
      <c r="A719" s="43" t="s">
        <v>400</v>
      </c>
      <c r="B719" s="44">
        <v>113.0</v>
      </c>
      <c r="C719" s="45">
        <v>124.0</v>
      </c>
      <c r="D719" s="44">
        <v>712.0</v>
      </c>
      <c r="E719" s="45">
        <v>635.0</v>
      </c>
      <c r="F719" s="44">
        <v>50.0</v>
      </c>
      <c r="G719" s="45">
        <v>57.0</v>
      </c>
    </row>
    <row r="720">
      <c r="A720" s="43" t="s">
        <v>389</v>
      </c>
      <c r="B720" s="44">
        <v>109.0</v>
      </c>
      <c r="C720" s="45">
        <v>123.0</v>
      </c>
      <c r="D720" s="44">
        <v>577.0</v>
      </c>
      <c r="E720" s="45">
        <v>560.0</v>
      </c>
      <c r="F720" s="44">
        <v>55.0</v>
      </c>
      <c r="G720" s="45">
        <v>61.0</v>
      </c>
    </row>
    <row r="721">
      <c r="A721" s="43" t="s">
        <v>512</v>
      </c>
      <c r="B721" s="44">
        <v>175.0</v>
      </c>
      <c r="C721" s="45">
        <v>132.0</v>
      </c>
      <c r="D721" s="44">
        <v>1078.0</v>
      </c>
      <c r="E721" s="45">
        <v>668.0</v>
      </c>
      <c r="F721" s="44">
        <v>81.0</v>
      </c>
      <c r="G721" s="45">
        <v>47.0</v>
      </c>
    </row>
    <row r="722">
      <c r="A722" s="43" t="s">
        <v>610</v>
      </c>
      <c r="B722" s="44">
        <v>323.0</v>
      </c>
      <c r="C722" s="45">
        <v>190.0</v>
      </c>
      <c r="D722" s="44">
        <v>2156.0</v>
      </c>
      <c r="E722" s="45">
        <v>845.0</v>
      </c>
      <c r="F722" s="44">
        <v>127.0</v>
      </c>
      <c r="G722" s="45">
        <v>44.0</v>
      </c>
    </row>
    <row r="723">
      <c r="A723" s="43" t="s">
        <v>617</v>
      </c>
      <c r="B723" s="44">
        <v>176.0</v>
      </c>
      <c r="C723" s="45">
        <v>101.0</v>
      </c>
      <c r="D723" s="44">
        <v>1403.0</v>
      </c>
      <c r="E723" s="45">
        <v>624.0</v>
      </c>
      <c r="F723" s="44">
        <v>66.0</v>
      </c>
      <c r="G723" s="45">
        <v>39.0</v>
      </c>
    </row>
    <row r="724">
      <c r="A724" s="43" t="s">
        <v>1060</v>
      </c>
      <c r="B724" s="44">
        <v>1.0</v>
      </c>
      <c r="C724" s="45">
        <v>4.0</v>
      </c>
      <c r="D724" s="44">
        <v>6.0</v>
      </c>
      <c r="E724" s="45">
        <v>9.0</v>
      </c>
      <c r="F724" s="44">
        <v>2.0</v>
      </c>
      <c r="G724" s="45">
        <v>0.0</v>
      </c>
    </row>
    <row r="725">
      <c r="A725" s="43" t="s">
        <v>712</v>
      </c>
      <c r="B725" s="44">
        <v>22.0</v>
      </c>
      <c r="C725" s="45">
        <v>9.0</v>
      </c>
      <c r="D725" s="44">
        <v>186.0</v>
      </c>
      <c r="E725" s="45">
        <v>27.0</v>
      </c>
      <c r="F725" s="44">
        <v>5.0</v>
      </c>
      <c r="G725" s="45">
        <v>2.0</v>
      </c>
    </row>
    <row r="726">
      <c r="A726" s="43" t="s">
        <v>713</v>
      </c>
      <c r="B726" s="44">
        <v>119.0</v>
      </c>
      <c r="C726" s="45">
        <v>51.0</v>
      </c>
      <c r="D726" s="44">
        <v>402.0</v>
      </c>
      <c r="E726" s="45">
        <v>192.0</v>
      </c>
      <c r="F726" s="44">
        <v>50.0</v>
      </c>
      <c r="G726" s="45">
        <v>37.0</v>
      </c>
    </row>
    <row r="727">
      <c r="A727" s="43" t="s">
        <v>479</v>
      </c>
      <c r="B727" s="44">
        <v>146.0</v>
      </c>
      <c r="C727" s="45">
        <v>120.0</v>
      </c>
      <c r="D727" s="44">
        <v>913.0</v>
      </c>
      <c r="E727" s="45">
        <v>629.0</v>
      </c>
      <c r="F727" s="44">
        <v>77.0</v>
      </c>
      <c r="G727" s="45">
        <v>43.0</v>
      </c>
    </row>
    <row r="728">
      <c r="A728" s="43" t="s">
        <v>708</v>
      </c>
      <c r="B728" s="44">
        <v>95.0</v>
      </c>
      <c r="C728" s="45">
        <v>44.0</v>
      </c>
      <c r="D728" s="44">
        <v>885.0</v>
      </c>
      <c r="E728" s="45">
        <v>323.0</v>
      </c>
      <c r="F728" s="44">
        <v>48.0</v>
      </c>
      <c r="G728" s="45">
        <v>21.0</v>
      </c>
    </row>
    <row r="729">
      <c r="A729" s="43" t="s">
        <v>517</v>
      </c>
      <c r="B729" s="44">
        <v>63.0</v>
      </c>
      <c r="C729" s="45">
        <v>47.0</v>
      </c>
      <c r="D729" s="44">
        <v>598.0</v>
      </c>
      <c r="E729" s="45">
        <v>326.0</v>
      </c>
      <c r="F729" s="44">
        <v>43.0</v>
      </c>
      <c r="G729" s="45">
        <v>19.0</v>
      </c>
    </row>
    <row r="730">
      <c r="A730" s="43" t="s">
        <v>716</v>
      </c>
      <c r="B730" s="44">
        <v>40.0</v>
      </c>
      <c r="C730" s="45">
        <v>11.0</v>
      </c>
      <c r="D730" s="44">
        <v>307.0</v>
      </c>
      <c r="E730" s="45">
        <v>71.0</v>
      </c>
      <c r="F730" s="44">
        <v>10.0</v>
      </c>
      <c r="G730" s="45">
        <v>1.0</v>
      </c>
    </row>
    <row r="731">
      <c r="A731" s="43" t="s">
        <v>1061</v>
      </c>
      <c r="B731" s="44">
        <v>0.0</v>
      </c>
      <c r="C731" s="45">
        <v>0.0</v>
      </c>
      <c r="D731" s="44">
        <v>0.0</v>
      </c>
      <c r="E731" s="45">
        <v>0.0</v>
      </c>
      <c r="F731" s="44">
        <v>0.0</v>
      </c>
      <c r="G731" s="45">
        <v>0.0</v>
      </c>
    </row>
    <row r="732">
      <c r="A732" s="43" t="s">
        <v>1062</v>
      </c>
      <c r="B732" s="44">
        <v>1.0</v>
      </c>
      <c r="C732" s="45">
        <v>0.0</v>
      </c>
      <c r="D732" s="44">
        <v>0.0</v>
      </c>
      <c r="E732" s="45">
        <v>3.0</v>
      </c>
      <c r="F732" s="44">
        <v>0.0</v>
      </c>
      <c r="G732" s="45">
        <v>0.0</v>
      </c>
    </row>
    <row r="733">
      <c r="A733" s="43" t="s">
        <v>1063</v>
      </c>
      <c r="B733" s="44">
        <v>0.0</v>
      </c>
      <c r="C733" s="45">
        <v>0.0</v>
      </c>
      <c r="D733" s="44">
        <v>0.0</v>
      </c>
      <c r="E733" s="45">
        <v>0.0</v>
      </c>
      <c r="F733" s="44">
        <v>0.0</v>
      </c>
      <c r="G733" s="45">
        <v>0.0</v>
      </c>
    </row>
    <row r="734">
      <c r="A734" s="43" t="s">
        <v>1064</v>
      </c>
      <c r="B734" s="44">
        <v>7.0</v>
      </c>
      <c r="C734" s="45">
        <v>1.0</v>
      </c>
      <c r="D734" s="44">
        <v>14.0</v>
      </c>
      <c r="E734" s="45">
        <v>4.0</v>
      </c>
      <c r="F734" s="44">
        <v>1.0</v>
      </c>
      <c r="G734" s="45">
        <v>1.0</v>
      </c>
    </row>
    <row r="735">
      <c r="A735" s="43" t="s">
        <v>718</v>
      </c>
      <c r="B735" s="44">
        <v>32.0</v>
      </c>
      <c r="C735" s="45">
        <v>10.0</v>
      </c>
      <c r="D735" s="44">
        <v>109.0</v>
      </c>
      <c r="E735" s="45">
        <v>45.0</v>
      </c>
      <c r="F735" s="44">
        <v>8.0</v>
      </c>
      <c r="G735" s="45">
        <v>5.0</v>
      </c>
    </row>
    <row r="736">
      <c r="A736" s="43" t="s">
        <v>719</v>
      </c>
      <c r="B736" s="44">
        <v>56.0</v>
      </c>
      <c r="C736" s="45">
        <v>12.0</v>
      </c>
      <c r="D736" s="44">
        <v>236.0</v>
      </c>
      <c r="E736" s="45">
        <v>56.0</v>
      </c>
      <c r="F736" s="44">
        <v>15.0</v>
      </c>
      <c r="G736" s="45">
        <v>3.0</v>
      </c>
    </row>
    <row r="737">
      <c r="A737" s="43" t="s">
        <v>648</v>
      </c>
      <c r="B737" s="44">
        <v>30.0</v>
      </c>
      <c r="C737" s="45">
        <v>16.0</v>
      </c>
      <c r="D737" s="44">
        <v>152.0</v>
      </c>
      <c r="E737" s="45">
        <v>71.0</v>
      </c>
      <c r="F737" s="44">
        <v>16.0</v>
      </c>
      <c r="G737" s="45">
        <v>1.0</v>
      </c>
    </row>
    <row r="738">
      <c r="A738" s="43" t="s">
        <v>651</v>
      </c>
      <c r="B738" s="44">
        <v>81.0</v>
      </c>
      <c r="C738" s="45">
        <v>43.0</v>
      </c>
      <c r="D738" s="44">
        <v>312.0</v>
      </c>
      <c r="E738" s="45">
        <v>149.0</v>
      </c>
      <c r="F738" s="44">
        <v>49.0</v>
      </c>
      <c r="G738" s="45">
        <v>17.0</v>
      </c>
    </row>
    <row r="739">
      <c r="A739" s="43" t="s">
        <v>1065</v>
      </c>
      <c r="B739" s="44">
        <v>1.0</v>
      </c>
      <c r="C739" s="45">
        <v>0.0</v>
      </c>
      <c r="D739" s="44">
        <v>0.0</v>
      </c>
      <c r="E739" s="45">
        <v>0.0</v>
      </c>
      <c r="F739" s="44">
        <v>0.0</v>
      </c>
      <c r="G739" s="45">
        <v>0.0</v>
      </c>
    </row>
    <row r="740">
      <c r="A740" s="43" t="s">
        <v>703</v>
      </c>
      <c r="B740" s="44">
        <v>36.0</v>
      </c>
      <c r="C740" s="45">
        <v>17.0</v>
      </c>
      <c r="D740" s="44">
        <v>183.0</v>
      </c>
      <c r="E740" s="45">
        <v>108.0</v>
      </c>
      <c r="F740" s="44">
        <v>18.0</v>
      </c>
      <c r="G740" s="45">
        <v>7.0</v>
      </c>
    </row>
    <row r="741">
      <c r="A741" s="43" t="s">
        <v>692</v>
      </c>
      <c r="B741" s="44">
        <v>146.0</v>
      </c>
      <c r="C741" s="45">
        <v>72.0</v>
      </c>
      <c r="D741" s="44">
        <v>907.0</v>
      </c>
      <c r="E741" s="45">
        <v>279.0</v>
      </c>
      <c r="F741" s="44">
        <v>42.0</v>
      </c>
      <c r="G741" s="45">
        <v>27.0</v>
      </c>
    </row>
    <row r="742">
      <c r="A742" s="43" t="s">
        <v>1066</v>
      </c>
      <c r="B742" s="44">
        <v>0.0</v>
      </c>
      <c r="C742" s="45">
        <v>0.0</v>
      </c>
      <c r="D742" s="44">
        <v>0.0</v>
      </c>
      <c r="E742" s="45">
        <v>0.0</v>
      </c>
      <c r="F742" s="44">
        <v>0.0</v>
      </c>
      <c r="G742" s="45">
        <v>0.0</v>
      </c>
    </row>
    <row r="743">
      <c r="A743" s="43" t="s">
        <v>1067</v>
      </c>
      <c r="B743" s="44">
        <v>0.0</v>
      </c>
      <c r="C743" s="45">
        <v>0.0</v>
      </c>
      <c r="D743" s="44">
        <v>0.0</v>
      </c>
      <c r="E743" s="45">
        <v>0.0</v>
      </c>
      <c r="F743" s="44">
        <v>0.0</v>
      </c>
      <c r="G743" s="45">
        <v>0.0</v>
      </c>
    </row>
    <row r="744">
      <c r="A744" s="43" t="s">
        <v>1068</v>
      </c>
      <c r="B744" s="44">
        <v>0.0</v>
      </c>
      <c r="C744" s="45">
        <v>1.0</v>
      </c>
      <c r="D744" s="44">
        <v>4.0</v>
      </c>
      <c r="E744" s="45">
        <v>14.0</v>
      </c>
      <c r="F744" s="44">
        <v>1.0</v>
      </c>
      <c r="G744" s="45">
        <v>1.0</v>
      </c>
    </row>
    <row r="745">
      <c r="A745" s="43" t="s">
        <v>1069</v>
      </c>
      <c r="B745" s="44">
        <v>0.0</v>
      </c>
      <c r="C745" s="45">
        <v>0.0</v>
      </c>
      <c r="D745" s="44">
        <v>0.0</v>
      </c>
      <c r="E745" s="45">
        <v>0.0</v>
      </c>
      <c r="F745" s="44">
        <v>0.0</v>
      </c>
      <c r="G745" s="45">
        <v>0.0</v>
      </c>
    </row>
    <row r="746">
      <c r="A746" s="43" t="s">
        <v>1070</v>
      </c>
      <c r="B746" s="44">
        <v>0.0</v>
      </c>
      <c r="C746" s="45">
        <v>0.0</v>
      </c>
      <c r="D746" s="44">
        <v>0.0</v>
      </c>
      <c r="E746" s="45">
        <v>0.0</v>
      </c>
      <c r="F746" s="44">
        <v>0.0</v>
      </c>
      <c r="G746" s="45">
        <v>0.0</v>
      </c>
    </row>
    <row r="747">
      <c r="A747" s="43" t="s">
        <v>371</v>
      </c>
      <c r="B747" s="44">
        <v>18.0</v>
      </c>
      <c r="C747" s="45">
        <v>21.0</v>
      </c>
      <c r="D747" s="44">
        <v>85.0</v>
      </c>
      <c r="E747" s="45">
        <v>82.0</v>
      </c>
      <c r="F747" s="44">
        <v>5.0</v>
      </c>
      <c r="G747" s="45">
        <v>5.0</v>
      </c>
    </row>
    <row r="748">
      <c r="A748" s="43" t="s">
        <v>581</v>
      </c>
      <c r="B748" s="44">
        <v>26.0</v>
      </c>
      <c r="C748" s="45">
        <v>16.0</v>
      </c>
      <c r="D748" s="44">
        <v>51.0</v>
      </c>
      <c r="E748" s="45">
        <v>39.0</v>
      </c>
      <c r="F748" s="44">
        <v>1.0</v>
      </c>
      <c r="G748" s="45">
        <v>8.0</v>
      </c>
    </row>
    <row r="749">
      <c r="A749" s="43" t="s">
        <v>725</v>
      </c>
      <c r="B749" s="44">
        <v>70.0</v>
      </c>
      <c r="C749" s="45">
        <v>26.0</v>
      </c>
      <c r="D749" s="44">
        <v>248.0</v>
      </c>
      <c r="E749" s="45">
        <v>89.0</v>
      </c>
      <c r="F749" s="44">
        <v>21.0</v>
      </c>
      <c r="G749" s="45">
        <v>2.0</v>
      </c>
    </row>
    <row r="750">
      <c r="A750" s="43" t="s">
        <v>621</v>
      </c>
      <c r="B750" s="44">
        <v>21.0</v>
      </c>
      <c r="C750" s="45">
        <v>12.0</v>
      </c>
      <c r="D750" s="44">
        <v>139.0</v>
      </c>
      <c r="E750" s="45">
        <v>77.0</v>
      </c>
      <c r="F750" s="44">
        <v>23.0</v>
      </c>
      <c r="G750" s="45">
        <v>14.0</v>
      </c>
    </row>
    <row r="751">
      <c r="A751" s="43" t="s">
        <v>726</v>
      </c>
      <c r="B751" s="44">
        <v>24.0</v>
      </c>
      <c r="C751" s="45">
        <v>6.0</v>
      </c>
      <c r="D751" s="44">
        <v>133.0</v>
      </c>
      <c r="E751" s="45">
        <v>17.0</v>
      </c>
      <c r="F751" s="44">
        <v>5.0</v>
      </c>
      <c r="G751" s="45">
        <v>0.0</v>
      </c>
    </row>
    <row r="752">
      <c r="A752" s="43" t="s">
        <v>359</v>
      </c>
      <c r="B752" s="44">
        <v>20.0</v>
      </c>
      <c r="C752" s="45">
        <v>24.0</v>
      </c>
      <c r="D752" s="44">
        <v>126.0</v>
      </c>
      <c r="E752" s="45">
        <v>55.0</v>
      </c>
      <c r="F752" s="44">
        <v>12.0</v>
      </c>
      <c r="G752" s="45">
        <v>3.0</v>
      </c>
    </row>
    <row r="753">
      <c r="A753" s="43" t="s">
        <v>584</v>
      </c>
      <c r="B753" s="44">
        <v>18.0</v>
      </c>
      <c r="C753" s="45">
        <v>11.0</v>
      </c>
      <c r="D753" s="44">
        <v>60.0</v>
      </c>
      <c r="E753" s="45">
        <v>32.0</v>
      </c>
      <c r="F753" s="44">
        <v>3.0</v>
      </c>
      <c r="G753" s="45">
        <v>4.0</v>
      </c>
    </row>
    <row r="754">
      <c r="A754" s="43" t="s">
        <v>1071</v>
      </c>
      <c r="B754" s="44">
        <v>0.0</v>
      </c>
      <c r="C754" s="45">
        <v>0.0</v>
      </c>
      <c r="D754" s="44">
        <v>0.0</v>
      </c>
      <c r="E754" s="45">
        <v>0.0</v>
      </c>
      <c r="F754" s="44">
        <v>0.0</v>
      </c>
      <c r="G754" s="45">
        <v>0.0</v>
      </c>
    </row>
    <row r="755">
      <c r="A755" s="43" t="s">
        <v>533</v>
      </c>
      <c r="B755" s="44">
        <v>18.0</v>
      </c>
      <c r="C755" s="45">
        <v>13.0</v>
      </c>
      <c r="D755" s="44">
        <v>108.0</v>
      </c>
      <c r="E755" s="45">
        <v>39.0</v>
      </c>
      <c r="F755" s="44">
        <v>4.0</v>
      </c>
      <c r="G755" s="45">
        <v>3.0</v>
      </c>
    </row>
    <row r="756">
      <c r="A756" s="43" t="s">
        <v>1072</v>
      </c>
      <c r="B756" s="44">
        <v>1.0</v>
      </c>
      <c r="C756" s="45">
        <v>0.0</v>
      </c>
      <c r="D756" s="44">
        <v>0.0</v>
      </c>
      <c r="E756" s="45">
        <v>1.0</v>
      </c>
      <c r="F756" s="44">
        <v>0.0</v>
      </c>
      <c r="G756" s="45">
        <v>0.0</v>
      </c>
    </row>
    <row r="757">
      <c r="A757" s="43" t="s">
        <v>106</v>
      </c>
      <c r="B757" s="44">
        <v>176.0</v>
      </c>
      <c r="C757" s="45">
        <v>460.0</v>
      </c>
      <c r="D757" s="44">
        <v>1255.0</v>
      </c>
      <c r="E757" s="45">
        <v>2186.0</v>
      </c>
      <c r="F757" s="44">
        <v>144.0</v>
      </c>
      <c r="G757" s="45">
        <v>133.0</v>
      </c>
    </row>
    <row r="758">
      <c r="A758" s="43" t="s">
        <v>1073</v>
      </c>
      <c r="B758" s="44">
        <v>0.0</v>
      </c>
      <c r="C758" s="45">
        <v>0.0</v>
      </c>
      <c r="D758" s="44">
        <v>1.0</v>
      </c>
      <c r="E758" s="45">
        <v>6.0</v>
      </c>
      <c r="F758" s="44">
        <v>1.0</v>
      </c>
      <c r="G758" s="45">
        <v>0.0</v>
      </c>
    </row>
    <row r="759">
      <c r="A759" s="43" t="s">
        <v>1074</v>
      </c>
      <c r="B759" s="44">
        <v>0.0</v>
      </c>
      <c r="C759" s="45">
        <v>0.0</v>
      </c>
      <c r="D759" s="44">
        <v>0.0</v>
      </c>
      <c r="E759" s="45">
        <v>0.0</v>
      </c>
      <c r="F759" s="44">
        <v>0.0</v>
      </c>
      <c r="G759" s="45">
        <v>0.0</v>
      </c>
    </row>
    <row r="760">
      <c r="A760" s="43" t="s">
        <v>729</v>
      </c>
      <c r="B760" s="44">
        <v>41.0</v>
      </c>
      <c r="C760" s="45">
        <v>10.0</v>
      </c>
      <c r="D760" s="44">
        <v>653.0</v>
      </c>
      <c r="E760" s="45">
        <v>126.0</v>
      </c>
      <c r="F760" s="44">
        <v>249.0</v>
      </c>
      <c r="G760" s="45">
        <v>46.0</v>
      </c>
    </row>
    <row r="761">
      <c r="A761" s="43" t="s">
        <v>731</v>
      </c>
      <c r="B761" s="44">
        <v>31.0</v>
      </c>
      <c r="C761" s="45">
        <v>2.0</v>
      </c>
      <c r="D761" s="44">
        <v>314.0</v>
      </c>
      <c r="E761" s="45">
        <v>27.0</v>
      </c>
      <c r="F761" s="44">
        <v>26.0</v>
      </c>
      <c r="G761" s="45">
        <v>5.0</v>
      </c>
    </row>
    <row r="762">
      <c r="A762" s="43" t="s">
        <v>1075</v>
      </c>
      <c r="B762" s="44">
        <v>19.0</v>
      </c>
      <c r="C762" s="45">
        <v>9.0</v>
      </c>
      <c r="D762" s="44">
        <v>30.0</v>
      </c>
      <c r="E762" s="45">
        <v>29.0</v>
      </c>
      <c r="F762" s="44">
        <v>4.0</v>
      </c>
      <c r="G762" s="45">
        <v>2.0</v>
      </c>
    </row>
    <row r="763">
      <c r="A763" s="43" t="s">
        <v>1076</v>
      </c>
      <c r="B763" s="44">
        <v>0.0</v>
      </c>
      <c r="C763" s="45">
        <v>0.0</v>
      </c>
      <c r="D763" s="44">
        <v>6.0</v>
      </c>
      <c r="E763" s="45">
        <v>0.0</v>
      </c>
      <c r="F763" s="44">
        <v>0.0</v>
      </c>
      <c r="G763" s="45">
        <v>0.0</v>
      </c>
    </row>
    <row r="764">
      <c r="A764" s="43" t="s">
        <v>698</v>
      </c>
      <c r="B764" s="44">
        <v>58.0</v>
      </c>
      <c r="C764" s="45">
        <v>28.0</v>
      </c>
      <c r="D764" s="44">
        <v>1105.0</v>
      </c>
      <c r="E764" s="45">
        <v>218.0</v>
      </c>
      <c r="F764" s="44">
        <v>144.0</v>
      </c>
      <c r="G764" s="45">
        <v>29.0</v>
      </c>
    </row>
    <row r="765">
      <c r="A765" s="43" t="s">
        <v>427</v>
      </c>
      <c r="B765" s="44">
        <v>2.0</v>
      </c>
      <c r="C765" s="45">
        <v>2.0</v>
      </c>
      <c r="D765" s="44">
        <v>12.0</v>
      </c>
      <c r="E765" s="45">
        <v>9.0</v>
      </c>
      <c r="F765" s="44">
        <v>1.0</v>
      </c>
      <c r="G765" s="45">
        <v>2.0</v>
      </c>
    </row>
    <row r="766">
      <c r="A766" s="43" t="s">
        <v>1077</v>
      </c>
      <c r="B766" s="44">
        <v>14.0</v>
      </c>
      <c r="C766" s="45">
        <v>6.0</v>
      </c>
      <c r="D766" s="44">
        <v>375.0</v>
      </c>
      <c r="E766" s="45">
        <v>68.0</v>
      </c>
      <c r="F766" s="44">
        <v>40.0</v>
      </c>
      <c r="G766" s="45">
        <v>5.0</v>
      </c>
    </row>
    <row r="767">
      <c r="A767" s="43" t="s">
        <v>732</v>
      </c>
      <c r="B767" s="44">
        <v>4.0</v>
      </c>
      <c r="C767" s="45">
        <v>1.0</v>
      </c>
      <c r="D767" s="44">
        <v>111.0</v>
      </c>
      <c r="E767" s="45">
        <v>31.0</v>
      </c>
      <c r="F767" s="44">
        <v>39.0</v>
      </c>
      <c r="G767" s="45">
        <v>9.0</v>
      </c>
    </row>
    <row r="768">
      <c r="A768" s="43" t="s">
        <v>1078</v>
      </c>
      <c r="B768" s="44">
        <v>0.0</v>
      </c>
      <c r="C768" s="45">
        <v>0.0</v>
      </c>
      <c r="D768" s="44">
        <v>18.0</v>
      </c>
      <c r="E768" s="45">
        <v>3.0</v>
      </c>
      <c r="F768" s="44">
        <v>0.0</v>
      </c>
      <c r="G768" s="45">
        <v>0.0</v>
      </c>
    </row>
    <row r="769">
      <c r="A769" s="43" t="s">
        <v>734</v>
      </c>
      <c r="B769" s="44">
        <v>125.0</v>
      </c>
      <c r="C769" s="45">
        <v>41.0</v>
      </c>
      <c r="D769" s="44">
        <v>1340.0</v>
      </c>
      <c r="E769" s="45">
        <v>290.0</v>
      </c>
      <c r="F769" s="44">
        <v>176.0</v>
      </c>
      <c r="G769" s="45">
        <v>34.0</v>
      </c>
    </row>
    <row r="770">
      <c r="A770" s="43" t="s">
        <v>735</v>
      </c>
      <c r="B770" s="44">
        <v>146.0</v>
      </c>
      <c r="C770" s="45">
        <v>44.0</v>
      </c>
      <c r="D770" s="44">
        <v>1469.0</v>
      </c>
      <c r="E770" s="45">
        <v>223.0</v>
      </c>
      <c r="F770" s="44">
        <v>169.0</v>
      </c>
      <c r="G770" s="45">
        <v>34.0</v>
      </c>
    </row>
    <row r="771">
      <c r="A771" s="43" t="s">
        <v>736</v>
      </c>
      <c r="B771" s="44">
        <v>100.0</v>
      </c>
      <c r="C771" s="45">
        <v>23.0</v>
      </c>
      <c r="D771" s="44">
        <v>1305.0</v>
      </c>
      <c r="E771" s="45">
        <v>107.0</v>
      </c>
      <c r="F771" s="44">
        <v>128.0</v>
      </c>
      <c r="G771" s="45">
        <v>20.0</v>
      </c>
    </row>
    <row r="772">
      <c r="A772" s="43" t="s">
        <v>163</v>
      </c>
      <c r="B772" s="44">
        <v>1.0</v>
      </c>
      <c r="C772" s="45">
        <v>2.0</v>
      </c>
      <c r="D772" s="44">
        <v>14.0</v>
      </c>
      <c r="E772" s="45">
        <v>7.0</v>
      </c>
      <c r="F772" s="44">
        <v>3.0</v>
      </c>
      <c r="G772" s="45">
        <v>0.0</v>
      </c>
    </row>
    <row r="773">
      <c r="A773" s="43" t="s">
        <v>739</v>
      </c>
      <c r="B773" s="44">
        <v>154.0</v>
      </c>
      <c r="C773" s="45">
        <v>42.0</v>
      </c>
      <c r="D773" s="44">
        <v>2322.0</v>
      </c>
      <c r="E773" s="45">
        <v>257.0</v>
      </c>
      <c r="F773" s="44">
        <v>237.0</v>
      </c>
      <c r="G773" s="45">
        <v>26.0</v>
      </c>
    </row>
    <row r="774">
      <c r="A774" s="43" t="s">
        <v>741</v>
      </c>
      <c r="B774" s="44">
        <v>146.0</v>
      </c>
      <c r="C774" s="45">
        <v>27.0</v>
      </c>
      <c r="D774" s="44">
        <v>1993.0</v>
      </c>
      <c r="E774" s="45">
        <v>124.0</v>
      </c>
      <c r="F774" s="44">
        <v>167.0</v>
      </c>
      <c r="G774" s="45">
        <v>6.0</v>
      </c>
    </row>
    <row r="775">
      <c r="A775" s="43" t="s">
        <v>742</v>
      </c>
      <c r="B775" s="44">
        <v>109.0</v>
      </c>
      <c r="C775" s="45">
        <v>23.0</v>
      </c>
      <c r="D775" s="44">
        <v>1715.0</v>
      </c>
      <c r="E775" s="45">
        <v>314.0</v>
      </c>
      <c r="F775" s="44">
        <v>179.0</v>
      </c>
      <c r="G775" s="45">
        <v>35.0</v>
      </c>
    </row>
    <row r="776">
      <c r="A776" s="43" t="s">
        <v>630</v>
      </c>
      <c r="B776" s="44">
        <v>18.0</v>
      </c>
      <c r="C776" s="45">
        <v>10.0</v>
      </c>
      <c r="D776" s="44">
        <v>238.0</v>
      </c>
      <c r="E776" s="45">
        <v>89.0</v>
      </c>
      <c r="F776" s="44">
        <v>22.0</v>
      </c>
      <c r="G776" s="45">
        <v>7.0</v>
      </c>
    </row>
    <row r="777">
      <c r="A777" s="43" t="s">
        <v>550</v>
      </c>
      <c r="B777" s="44">
        <v>42.0</v>
      </c>
      <c r="C777" s="45">
        <v>28.0</v>
      </c>
      <c r="D777" s="44">
        <v>504.0</v>
      </c>
      <c r="E777" s="45">
        <v>154.0</v>
      </c>
      <c r="F777" s="44">
        <v>54.0</v>
      </c>
      <c r="G777" s="45">
        <v>27.0</v>
      </c>
    </row>
    <row r="778">
      <c r="A778" s="43" t="s">
        <v>744</v>
      </c>
      <c r="B778" s="44">
        <v>125.0</v>
      </c>
      <c r="C778" s="45">
        <v>19.0</v>
      </c>
      <c r="D778" s="44">
        <v>1650.0</v>
      </c>
      <c r="E778" s="45">
        <v>240.0</v>
      </c>
      <c r="F778" s="44">
        <v>205.0</v>
      </c>
      <c r="G778" s="45">
        <v>45.0</v>
      </c>
    </row>
    <row r="779">
      <c r="A779" s="43" t="s">
        <v>746</v>
      </c>
      <c r="B779" s="44">
        <v>32.0</v>
      </c>
      <c r="C779" s="45">
        <v>10.0</v>
      </c>
      <c r="D779" s="44">
        <v>302.0</v>
      </c>
      <c r="E779" s="45">
        <v>97.0</v>
      </c>
      <c r="F779" s="44">
        <v>24.0</v>
      </c>
      <c r="G779" s="45">
        <v>16.0</v>
      </c>
    </row>
    <row r="780">
      <c r="A780" s="43" t="s">
        <v>748</v>
      </c>
      <c r="B780" s="44">
        <v>52.0</v>
      </c>
      <c r="C780" s="45">
        <v>5.0</v>
      </c>
      <c r="D780" s="44">
        <v>513.0</v>
      </c>
      <c r="E780" s="45">
        <v>52.0</v>
      </c>
      <c r="F780" s="44">
        <v>36.0</v>
      </c>
      <c r="G780" s="45">
        <v>10.0</v>
      </c>
    </row>
    <row r="781">
      <c r="A781" s="43" t="s">
        <v>750</v>
      </c>
      <c r="B781" s="44">
        <v>102.0</v>
      </c>
      <c r="C781" s="45">
        <v>33.0</v>
      </c>
      <c r="D781" s="44">
        <v>1434.0</v>
      </c>
      <c r="E781" s="45">
        <v>151.0</v>
      </c>
      <c r="F781" s="44">
        <v>113.0</v>
      </c>
      <c r="G781" s="45">
        <v>14.0</v>
      </c>
    </row>
    <row r="782">
      <c r="A782" s="43" t="s">
        <v>751</v>
      </c>
      <c r="B782" s="44">
        <v>35.0</v>
      </c>
      <c r="C782" s="45">
        <v>8.0</v>
      </c>
      <c r="D782" s="44">
        <v>339.0</v>
      </c>
      <c r="E782" s="45">
        <v>42.0</v>
      </c>
      <c r="F782" s="44">
        <v>23.0</v>
      </c>
      <c r="G782" s="45">
        <v>3.0</v>
      </c>
    </row>
    <row r="783">
      <c r="A783" s="43" t="s">
        <v>753</v>
      </c>
      <c r="B783" s="44">
        <v>103.0</v>
      </c>
      <c r="C783" s="45">
        <v>16.0</v>
      </c>
      <c r="D783" s="44">
        <v>1439.0</v>
      </c>
      <c r="E783" s="45">
        <v>87.0</v>
      </c>
      <c r="F783" s="44">
        <v>121.0</v>
      </c>
      <c r="G783" s="45">
        <v>10.0</v>
      </c>
    </row>
    <row r="784">
      <c r="A784" s="43" t="s">
        <v>549</v>
      </c>
      <c r="B784" s="44">
        <v>3.0</v>
      </c>
      <c r="C784" s="45">
        <v>2.0</v>
      </c>
      <c r="D784" s="44">
        <v>21.0</v>
      </c>
      <c r="E784" s="45">
        <v>8.0</v>
      </c>
      <c r="F784" s="44">
        <v>2.0</v>
      </c>
      <c r="G784" s="45">
        <v>0.0</v>
      </c>
    </row>
    <row r="785">
      <c r="A785" s="43" t="s">
        <v>687</v>
      </c>
      <c r="B785" s="44">
        <v>20.0</v>
      </c>
      <c r="C785" s="45">
        <v>10.0</v>
      </c>
      <c r="D785" s="44">
        <v>326.0</v>
      </c>
      <c r="E785" s="45">
        <v>29.0</v>
      </c>
      <c r="F785" s="44">
        <v>29.0</v>
      </c>
      <c r="G785" s="45">
        <v>0.0</v>
      </c>
    </row>
    <row r="786">
      <c r="A786" s="43" t="s">
        <v>565</v>
      </c>
      <c r="B786" s="44">
        <v>19.0</v>
      </c>
      <c r="C786" s="45">
        <v>12.0</v>
      </c>
      <c r="D786" s="44">
        <v>84.0</v>
      </c>
      <c r="E786" s="45">
        <v>42.0</v>
      </c>
      <c r="F786" s="44">
        <v>3.0</v>
      </c>
      <c r="G786" s="45">
        <v>2.0</v>
      </c>
    </row>
    <row r="787">
      <c r="A787" s="43" t="s">
        <v>756</v>
      </c>
      <c r="B787" s="44">
        <v>55.0</v>
      </c>
      <c r="C787" s="45">
        <v>15.0</v>
      </c>
      <c r="D787" s="44">
        <v>757.0</v>
      </c>
      <c r="E787" s="45">
        <v>106.0</v>
      </c>
      <c r="F787" s="44">
        <v>74.0</v>
      </c>
      <c r="G787" s="45">
        <v>6.0</v>
      </c>
    </row>
    <row r="788">
      <c r="A788" s="43" t="s">
        <v>1079</v>
      </c>
      <c r="B788" s="44">
        <v>0.0</v>
      </c>
      <c r="C788" s="45">
        <v>0.0</v>
      </c>
      <c r="D788" s="44">
        <v>0.0</v>
      </c>
      <c r="E788" s="45">
        <v>0.0</v>
      </c>
      <c r="F788" s="44">
        <v>0.0</v>
      </c>
      <c r="G788" s="45">
        <v>0.0</v>
      </c>
    </row>
    <row r="789">
      <c r="A789" s="43" t="s">
        <v>458</v>
      </c>
      <c r="B789" s="44">
        <v>180.0</v>
      </c>
      <c r="C789" s="45">
        <v>155.0</v>
      </c>
      <c r="D789" s="44">
        <v>1298.0</v>
      </c>
      <c r="E789" s="45">
        <v>718.0</v>
      </c>
      <c r="F789" s="44">
        <v>146.0</v>
      </c>
      <c r="G789" s="45">
        <v>56.0</v>
      </c>
    </row>
    <row r="790">
      <c r="A790" s="43" t="s">
        <v>1080</v>
      </c>
      <c r="B790" s="44">
        <v>0.0</v>
      </c>
      <c r="C790" s="45">
        <v>0.0</v>
      </c>
      <c r="D790" s="44">
        <v>0.0</v>
      </c>
      <c r="E790" s="45">
        <v>0.0</v>
      </c>
      <c r="F790" s="44">
        <v>0.0</v>
      </c>
      <c r="G790" s="45">
        <v>0.0</v>
      </c>
    </row>
    <row r="791">
      <c r="A791" s="43" t="s">
        <v>627</v>
      </c>
      <c r="B791" s="44">
        <v>39.0</v>
      </c>
      <c r="C791" s="45">
        <v>22.0</v>
      </c>
      <c r="D791" s="44">
        <v>231.0</v>
      </c>
      <c r="E791" s="45">
        <v>135.0</v>
      </c>
      <c r="F791" s="44">
        <v>36.0</v>
      </c>
      <c r="G791" s="45">
        <v>13.0</v>
      </c>
    </row>
    <row r="792">
      <c r="A792" s="43" t="s">
        <v>443</v>
      </c>
      <c r="B792" s="44">
        <v>235.0</v>
      </c>
      <c r="C792" s="45">
        <v>221.0</v>
      </c>
      <c r="D792" s="44">
        <v>1240.0</v>
      </c>
      <c r="E792" s="45">
        <v>858.0</v>
      </c>
      <c r="F792" s="44">
        <v>150.0</v>
      </c>
      <c r="G792" s="45">
        <v>77.0</v>
      </c>
    </row>
    <row r="793">
      <c r="A793" s="43" t="s">
        <v>1081</v>
      </c>
      <c r="B793" s="44">
        <v>0.0</v>
      </c>
      <c r="C793" s="45">
        <v>1.0</v>
      </c>
      <c r="D793" s="44">
        <v>0.0</v>
      </c>
      <c r="E793" s="45">
        <v>1.0</v>
      </c>
      <c r="F793" s="44">
        <v>0.0</v>
      </c>
      <c r="G793" s="45">
        <v>0.0</v>
      </c>
    </row>
    <row r="794">
      <c r="A794" s="43" t="s">
        <v>489</v>
      </c>
      <c r="B794" s="44">
        <v>151.0</v>
      </c>
      <c r="C794" s="45">
        <v>121.0</v>
      </c>
      <c r="D794" s="44">
        <v>807.0</v>
      </c>
      <c r="E794" s="45">
        <v>627.0</v>
      </c>
      <c r="F794" s="44">
        <v>84.0</v>
      </c>
      <c r="G794" s="45">
        <v>50.0</v>
      </c>
    </row>
    <row r="795">
      <c r="A795" s="43" t="s">
        <v>1082</v>
      </c>
      <c r="B795" s="44">
        <v>0.0</v>
      </c>
      <c r="C795" s="45">
        <v>0.0</v>
      </c>
      <c r="D795" s="44">
        <v>0.0</v>
      </c>
      <c r="E795" s="45">
        <v>0.0</v>
      </c>
      <c r="F795" s="44">
        <v>0.0</v>
      </c>
      <c r="G795" s="45">
        <v>0.0</v>
      </c>
    </row>
    <row r="796">
      <c r="A796" s="43" t="s">
        <v>1083</v>
      </c>
      <c r="B796" s="44">
        <v>0.0</v>
      </c>
      <c r="C796" s="45">
        <v>0.0</v>
      </c>
      <c r="D796" s="44">
        <v>0.0</v>
      </c>
      <c r="E796" s="45">
        <v>0.0</v>
      </c>
      <c r="F796" s="44">
        <v>0.0</v>
      </c>
      <c r="G796" s="45">
        <v>0.0</v>
      </c>
    </row>
    <row r="797">
      <c r="A797" s="43" t="s">
        <v>1084</v>
      </c>
      <c r="B797" s="44">
        <v>5.0</v>
      </c>
      <c r="C797" s="45">
        <v>10.0</v>
      </c>
      <c r="D797" s="44">
        <v>10.0</v>
      </c>
      <c r="E797" s="45">
        <v>5.0</v>
      </c>
      <c r="F797" s="44">
        <v>1.0</v>
      </c>
      <c r="G797" s="45">
        <v>1.0</v>
      </c>
    </row>
    <row r="798">
      <c r="A798" s="43" t="s">
        <v>1085</v>
      </c>
      <c r="B798" s="44">
        <v>0.0</v>
      </c>
      <c r="C798" s="45">
        <v>1.0</v>
      </c>
      <c r="D798" s="44">
        <v>6.0</v>
      </c>
      <c r="E798" s="45">
        <v>10.0</v>
      </c>
      <c r="F798" s="44">
        <v>0.0</v>
      </c>
      <c r="G798" s="45">
        <v>0.0</v>
      </c>
    </row>
    <row r="799">
      <c r="A799" s="43" t="s">
        <v>569</v>
      </c>
      <c r="B799" s="44">
        <v>8.0</v>
      </c>
      <c r="C799" s="45">
        <v>5.0</v>
      </c>
      <c r="D799" s="44">
        <v>30.0</v>
      </c>
      <c r="E799" s="45">
        <v>22.0</v>
      </c>
      <c r="F799" s="44">
        <v>4.0</v>
      </c>
      <c r="G799" s="45">
        <v>2.0</v>
      </c>
    </row>
    <row r="800">
      <c r="A800" s="43" t="s">
        <v>760</v>
      </c>
      <c r="B800" s="44">
        <v>132.0</v>
      </c>
      <c r="C800" s="45">
        <v>20.0</v>
      </c>
      <c r="D800" s="44">
        <v>1375.0</v>
      </c>
      <c r="E800" s="45">
        <v>73.0</v>
      </c>
      <c r="F800" s="44">
        <v>82.0</v>
      </c>
      <c r="G800" s="45">
        <v>5.0</v>
      </c>
    </row>
    <row r="801">
      <c r="A801" s="43" t="s">
        <v>762</v>
      </c>
      <c r="B801" s="44">
        <v>106.0</v>
      </c>
      <c r="C801" s="45">
        <v>13.0</v>
      </c>
      <c r="D801" s="44">
        <v>1184.0</v>
      </c>
      <c r="E801" s="45">
        <v>55.0</v>
      </c>
      <c r="F801" s="44">
        <v>61.0</v>
      </c>
      <c r="G801" s="45">
        <v>7.0</v>
      </c>
    </row>
    <row r="802">
      <c r="A802" s="43" t="s">
        <v>1086</v>
      </c>
      <c r="B802" s="44">
        <v>0.0</v>
      </c>
      <c r="C802" s="45">
        <v>2.0</v>
      </c>
      <c r="D802" s="44">
        <v>5.0</v>
      </c>
      <c r="E802" s="45">
        <v>3.0</v>
      </c>
      <c r="F802" s="44">
        <v>2.0</v>
      </c>
      <c r="G802" s="45">
        <v>0.0</v>
      </c>
    </row>
    <row r="803">
      <c r="A803" s="43" t="s">
        <v>551</v>
      </c>
      <c r="B803" s="44">
        <v>3.0</v>
      </c>
      <c r="C803" s="45">
        <v>2.0</v>
      </c>
      <c r="D803" s="44">
        <v>19.0</v>
      </c>
      <c r="E803" s="45">
        <v>4.0</v>
      </c>
      <c r="F803" s="44">
        <v>1.0</v>
      </c>
      <c r="G803" s="45">
        <v>0.0</v>
      </c>
    </row>
    <row r="804">
      <c r="A804" s="43" t="s">
        <v>1087</v>
      </c>
      <c r="B804" s="44">
        <v>1.0</v>
      </c>
      <c r="C804" s="45">
        <v>2.0</v>
      </c>
      <c r="D804" s="44">
        <v>0.0</v>
      </c>
      <c r="E804" s="45">
        <v>3.0</v>
      </c>
      <c r="F804" s="44">
        <v>0.0</v>
      </c>
      <c r="G804" s="45">
        <v>0.0</v>
      </c>
    </row>
    <row r="805">
      <c r="A805" s="43" t="s">
        <v>765</v>
      </c>
      <c r="B805" s="44">
        <v>33.0</v>
      </c>
      <c r="C805" s="45">
        <v>10.0</v>
      </c>
      <c r="D805" s="44">
        <v>143.0</v>
      </c>
      <c r="E805" s="45">
        <v>34.0</v>
      </c>
      <c r="F805" s="44">
        <v>17.0</v>
      </c>
      <c r="G805" s="45">
        <v>1.0</v>
      </c>
    </row>
    <row r="806">
      <c r="A806" s="43" t="s">
        <v>1088</v>
      </c>
      <c r="B806" s="44">
        <v>0.0</v>
      </c>
      <c r="C806" s="45">
        <v>0.0</v>
      </c>
      <c r="D806" s="44">
        <v>0.0</v>
      </c>
      <c r="E806" s="45">
        <v>0.0</v>
      </c>
      <c r="F806" s="44">
        <v>0.0</v>
      </c>
      <c r="G806" s="45">
        <v>0.0</v>
      </c>
    </row>
    <row r="807">
      <c r="A807" s="43" t="s">
        <v>1089</v>
      </c>
      <c r="B807" s="44">
        <v>0.0</v>
      </c>
      <c r="C807" s="45">
        <v>0.0</v>
      </c>
      <c r="D807" s="44">
        <v>0.0</v>
      </c>
      <c r="E807" s="45">
        <v>0.0</v>
      </c>
      <c r="F807" s="44">
        <v>0.0</v>
      </c>
      <c r="G807" s="45">
        <v>0.0</v>
      </c>
    </row>
    <row r="808">
      <c r="A808" s="43" t="s">
        <v>766</v>
      </c>
      <c r="B808" s="44">
        <v>111.0</v>
      </c>
      <c r="C808" s="45">
        <v>18.0</v>
      </c>
      <c r="D808" s="44">
        <v>825.0</v>
      </c>
      <c r="E808" s="45">
        <v>103.0</v>
      </c>
      <c r="F808" s="44">
        <v>61.0</v>
      </c>
      <c r="G808" s="45">
        <v>13.0</v>
      </c>
    </row>
    <row r="809">
      <c r="A809" s="43" t="s">
        <v>767</v>
      </c>
      <c r="B809" s="44">
        <v>54.0</v>
      </c>
      <c r="C809" s="45">
        <v>5.0</v>
      </c>
      <c r="D809" s="44">
        <v>690.0</v>
      </c>
      <c r="E809" s="45">
        <v>16.0</v>
      </c>
      <c r="F809" s="44">
        <v>59.0</v>
      </c>
      <c r="G809" s="45">
        <v>5.0</v>
      </c>
    </row>
    <row r="810">
      <c r="A810" s="43" t="s">
        <v>769</v>
      </c>
      <c r="B810" s="44">
        <v>32.0</v>
      </c>
      <c r="C810" s="45">
        <v>4.0</v>
      </c>
      <c r="D810" s="44">
        <v>193.0</v>
      </c>
      <c r="E810" s="45">
        <v>37.0</v>
      </c>
      <c r="F810" s="44">
        <v>29.0</v>
      </c>
      <c r="G810" s="45">
        <v>7.0</v>
      </c>
    </row>
    <row r="811">
      <c r="A811" s="43" t="s">
        <v>770</v>
      </c>
      <c r="B811" s="44">
        <v>34.0</v>
      </c>
      <c r="C811" s="45">
        <v>9.0</v>
      </c>
      <c r="D811" s="44">
        <v>213.0</v>
      </c>
      <c r="E811" s="45">
        <v>23.0</v>
      </c>
      <c r="F811" s="44">
        <v>30.0</v>
      </c>
      <c r="G811" s="45">
        <v>1.0</v>
      </c>
    </row>
    <row r="812">
      <c r="A812" s="43" t="s">
        <v>771</v>
      </c>
      <c r="B812" s="44">
        <v>50.0</v>
      </c>
      <c r="C812" s="45">
        <v>4.0</v>
      </c>
      <c r="D812" s="44">
        <v>350.0</v>
      </c>
      <c r="E812" s="45">
        <v>40.0</v>
      </c>
      <c r="F812" s="44">
        <v>38.0</v>
      </c>
      <c r="G812" s="45">
        <v>8.0</v>
      </c>
    </row>
    <row r="813">
      <c r="A813" s="43" t="s">
        <v>772</v>
      </c>
      <c r="B813" s="44">
        <v>122.0</v>
      </c>
      <c r="C813" s="45">
        <v>16.0</v>
      </c>
      <c r="D813" s="44">
        <v>1174.0</v>
      </c>
      <c r="E813" s="45">
        <v>104.0</v>
      </c>
      <c r="F813" s="44">
        <v>81.0</v>
      </c>
      <c r="G813" s="45">
        <v>7.0</v>
      </c>
    </row>
    <row r="814">
      <c r="A814" s="43" t="s">
        <v>774</v>
      </c>
      <c r="B814" s="44">
        <v>47.0</v>
      </c>
      <c r="C814" s="45">
        <v>6.0</v>
      </c>
      <c r="D814" s="44">
        <v>287.0</v>
      </c>
      <c r="E814" s="45">
        <v>23.0</v>
      </c>
      <c r="F814" s="44">
        <v>21.0</v>
      </c>
      <c r="G814" s="45">
        <v>2.0</v>
      </c>
    </row>
    <row r="815">
      <c r="A815" s="43" t="s">
        <v>1090</v>
      </c>
      <c r="B815" s="44">
        <v>5.0</v>
      </c>
      <c r="C815" s="45">
        <v>3.0</v>
      </c>
      <c r="D815" s="44">
        <v>3.0</v>
      </c>
      <c r="E815" s="45">
        <v>3.0</v>
      </c>
      <c r="F815" s="44">
        <v>2.0</v>
      </c>
      <c r="G815" s="45">
        <v>0.0</v>
      </c>
    </row>
    <row r="816">
      <c r="A816" s="43" t="s">
        <v>1091</v>
      </c>
      <c r="B816" s="44">
        <v>0.0</v>
      </c>
      <c r="C816" s="45">
        <v>0.0</v>
      </c>
      <c r="D816" s="44">
        <v>0.0</v>
      </c>
      <c r="E816" s="45">
        <v>0.0</v>
      </c>
      <c r="F816" s="44">
        <v>0.0</v>
      </c>
      <c r="G816" s="45">
        <v>0.0</v>
      </c>
    </row>
    <row r="817">
      <c r="A817" s="43" t="s">
        <v>775</v>
      </c>
      <c r="B817" s="44">
        <v>225.0</v>
      </c>
      <c r="C817" s="45">
        <v>32.0</v>
      </c>
      <c r="D817" s="44">
        <v>2035.0</v>
      </c>
      <c r="E817" s="45">
        <v>130.0</v>
      </c>
      <c r="F817" s="44">
        <v>113.0</v>
      </c>
      <c r="G817" s="45">
        <v>8.0</v>
      </c>
    </row>
    <row r="818">
      <c r="A818" s="43" t="s">
        <v>777</v>
      </c>
      <c r="B818" s="44">
        <v>78.0</v>
      </c>
      <c r="C818" s="45">
        <v>10.0</v>
      </c>
      <c r="D818" s="44">
        <v>645.0</v>
      </c>
      <c r="E818" s="45">
        <v>57.0</v>
      </c>
      <c r="F818" s="44">
        <v>50.0</v>
      </c>
      <c r="G818" s="45">
        <v>5.0</v>
      </c>
    </row>
    <row r="819">
      <c r="A819" s="43" t="s">
        <v>1092</v>
      </c>
      <c r="B819" s="44">
        <v>0.0</v>
      </c>
      <c r="C819" s="45">
        <v>0.0</v>
      </c>
      <c r="D819" s="44">
        <v>1.0</v>
      </c>
      <c r="E819" s="45">
        <v>0.0</v>
      </c>
      <c r="F819" s="44">
        <v>0.0</v>
      </c>
      <c r="G819" s="45">
        <v>0.0</v>
      </c>
    </row>
    <row r="820">
      <c r="A820" s="43" t="s">
        <v>1093</v>
      </c>
      <c r="B820" s="44">
        <v>0.0</v>
      </c>
      <c r="C820" s="45">
        <v>0.0</v>
      </c>
      <c r="D820" s="44">
        <v>0.0</v>
      </c>
      <c r="E820" s="45">
        <v>0.0</v>
      </c>
      <c r="F820" s="44">
        <v>0.0</v>
      </c>
      <c r="G820" s="45">
        <v>0.0</v>
      </c>
    </row>
    <row r="821">
      <c r="A821" s="43" t="s">
        <v>778</v>
      </c>
      <c r="B821" s="44">
        <v>62.0</v>
      </c>
      <c r="C821" s="45">
        <v>10.0</v>
      </c>
      <c r="D821" s="44">
        <v>575.0</v>
      </c>
      <c r="E821" s="45">
        <v>36.0</v>
      </c>
      <c r="F821" s="44">
        <v>24.0</v>
      </c>
      <c r="G821" s="45">
        <v>0.0</v>
      </c>
    </row>
    <row r="822">
      <c r="A822" s="43" t="s">
        <v>779</v>
      </c>
      <c r="B822" s="44">
        <v>44.0</v>
      </c>
      <c r="C822" s="45">
        <v>12.0</v>
      </c>
      <c r="D822" s="44">
        <v>516.0</v>
      </c>
      <c r="E822" s="45">
        <v>101.0</v>
      </c>
      <c r="F822" s="44">
        <v>50.0</v>
      </c>
      <c r="G822" s="45">
        <v>8.0</v>
      </c>
    </row>
    <row r="823">
      <c r="A823" s="43" t="s">
        <v>780</v>
      </c>
      <c r="B823" s="44">
        <v>71.0</v>
      </c>
      <c r="C823" s="45">
        <v>23.0</v>
      </c>
      <c r="D823" s="44">
        <v>767.0</v>
      </c>
      <c r="E823" s="45">
        <v>91.0</v>
      </c>
      <c r="F823" s="44">
        <v>64.0</v>
      </c>
      <c r="G823" s="45">
        <v>9.0</v>
      </c>
    </row>
    <row r="824">
      <c r="A824" s="43" t="s">
        <v>737</v>
      </c>
      <c r="B824" s="44">
        <v>134.0</v>
      </c>
      <c r="C824" s="45">
        <v>55.0</v>
      </c>
      <c r="D824" s="44">
        <v>1359.0</v>
      </c>
      <c r="E824" s="45">
        <v>511.0</v>
      </c>
      <c r="F824" s="44">
        <v>103.0</v>
      </c>
      <c r="G824" s="45">
        <v>58.0</v>
      </c>
    </row>
    <row r="825">
      <c r="A825" s="43" t="s">
        <v>668</v>
      </c>
      <c r="B825" s="44">
        <v>55.0</v>
      </c>
      <c r="C825" s="45">
        <v>28.0</v>
      </c>
      <c r="D825" s="44">
        <v>271.0</v>
      </c>
      <c r="E825" s="45">
        <v>158.0</v>
      </c>
      <c r="F825" s="44">
        <v>18.0</v>
      </c>
      <c r="G825" s="45">
        <v>12.0</v>
      </c>
    </row>
    <row r="826">
      <c r="A826" s="43" t="s">
        <v>1094</v>
      </c>
      <c r="B826" s="44">
        <v>1.0</v>
      </c>
      <c r="C826" s="45">
        <v>0.0</v>
      </c>
      <c r="D826" s="44">
        <v>0.0</v>
      </c>
      <c r="E826" s="45">
        <v>0.0</v>
      </c>
      <c r="F826" s="44">
        <v>0.0</v>
      </c>
      <c r="G826" s="45">
        <v>0.0</v>
      </c>
    </row>
    <row r="827">
      <c r="A827" s="43" t="s">
        <v>784</v>
      </c>
      <c r="B827" s="44">
        <v>23.0</v>
      </c>
      <c r="C827" s="45">
        <v>3.0</v>
      </c>
      <c r="D827" s="44">
        <v>105.0</v>
      </c>
      <c r="E827" s="45">
        <v>33.0</v>
      </c>
      <c r="F827" s="44">
        <v>12.0</v>
      </c>
      <c r="G827" s="45">
        <v>0.0</v>
      </c>
    </row>
    <row r="828">
      <c r="A828" s="43" t="s">
        <v>786</v>
      </c>
      <c r="B828" s="44">
        <v>3.0</v>
      </c>
      <c r="C828" s="45">
        <v>1.0</v>
      </c>
      <c r="D828" s="44">
        <v>34.0</v>
      </c>
      <c r="E828" s="45">
        <v>3.0</v>
      </c>
      <c r="F828" s="44">
        <v>8.0</v>
      </c>
      <c r="G828" s="45">
        <v>0.0</v>
      </c>
    </row>
    <row r="829">
      <c r="A829" s="43" t="s">
        <v>1095</v>
      </c>
      <c r="B829" s="44">
        <v>0.0</v>
      </c>
      <c r="C829" s="45">
        <v>0.0</v>
      </c>
      <c r="D829" s="44">
        <v>0.0</v>
      </c>
      <c r="E829" s="45">
        <v>0.0</v>
      </c>
      <c r="F829" s="44">
        <v>0.0</v>
      </c>
      <c r="G829" s="45">
        <v>0.0</v>
      </c>
    </row>
    <row r="830">
      <c r="A830" s="43" t="s">
        <v>1096</v>
      </c>
      <c r="B830" s="44">
        <v>0.0</v>
      </c>
      <c r="C830" s="45">
        <v>0.0</v>
      </c>
      <c r="D830" s="44">
        <v>0.0</v>
      </c>
      <c r="E830" s="45">
        <v>0.0</v>
      </c>
      <c r="F830" s="44">
        <v>0.0</v>
      </c>
      <c r="G830" s="45">
        <v>0.0</v>
      </c>
    </row>
    <row r="831">
      <c r="A831" s="43" t="s">
        <v>1097</v>
      </c>
      <c r="B831" s="44">
        <v>300.0</v>
      </c>
      <c r="C831" s="45">
        <v>92.0</v>
      </c>
      <c r="D831" s="44">
        <v>3064.0</v>
      </c>
      <c r="E831" s="45">
        <v>481.0</v>
      </c>
      <c r="F831" s="44">
        <v>179.0</v>
      </c>
      <c r="G831" s="45">
        <v>21.0</v>
      </c>
    </row>
    <row r="832">
      <c r="A832" s="43" t="s">
        <v>788</v>
      </c>
      <c r="B832" s="44">
        <v>6.0</v>
      </c>
      <c r="C832" s="45">
        <v>1.0</v>
      </c>
      <c r="D832" s="44">
        <v>76.0</v>
      </c>
      <c r="E832" s="45">
        <v>12.0</v>
      </c>
      <c r="F832" s="44">
        <v>4.0</v>
      </c>
      <c r="G832" s="45">
        <v>2.0</v>
      </c>
    </row>
    <row r="833">
      <c r="A833" s="43" t="s">
        <v>1098</v>
      </c>
      <c r="B833" s="44">
        <v>152.0</v>
      </c>
      <c r="C833" s="45">
        <v>293.0</v>
      </c>
      <c r="D833" s="44">
        <v>428.0</v>
      </c>
      <c r="E833" s="45">
        <v>529.0</v>
      </c>
      <c r="F833" s="44">
        <v>50.0</v>
      </c>
      <c r="G833" s="45">
        <v>61.0</v>
      </c>
    </row>
    <row r="834">
      <c r="A834" s="43" t="s">
        <v>282</v>
      </c>
      <c r="B834" s="44">
        <v>235.0</v>
      </c>
      <c r="C834" s="45">
        <v>334.0</v>
      </c>
      <c r="D834" s="44">
        <v>785.0</v>
      </c>
      <c r="E834" s="45">
        <v>811.0</v>
      </c>
      <c r="F834" s="44">
        <v>68.0</v>
      </c>
      <c r="G834" s="45">
        <v>55.0</v>
      </c>
    </row>
    <row r="835">
      <c r="A835" s="43" t="s">
        <v>791</v>
      </c>
      <c r="B835" s="44">
        <v>67.0</v>
      </c>
      <c r="C835" s="45">
        <v>17.0</v>
      </c>
      <c r="D835" s="44">
        <v>462.0</v>
      </c>
      <c r="E835" s="45">
        <v>98.0</v>
      </c>
      <c r="F835" s="44">
        <v>14.0</v>
      </c>
      <c r="G835" s="45">
        <v>4.0</v>
      </c>
    </row>
    <row r="836">
      <c r="A836" s="43" t="s">
        <v>793</v>
      </c>
      <c r="B836" s="44">
        <v>12.0</v>
      </c>
      <c r="C836" s="45">
        <v>2.0</v>
      </c>
      <c r="D836" s="44">
        <v>25.0</v>
      </c>
      <c r="E836" s="45">
        <v>7.0</v>
      </c>
      <c r="F836" s="44">
        <v>2.0</v>
      </c>
      <c r="G836" s="45">
        <v>0.0</v>
      </c>
    </row>
    <row r="837">
      <c r="A837" s="43" t="s">
        <v>579</v>
      </c>
      <c r="B837" s="44">
        <v>13.0</v>
      </c>
      <c r="C837" s="45">
        <v>8.0</v>
      </c>
      <c r="D837" s="44">
        <v>60.0</v>
      </c>
      <c r="E837" s="45">
        <v>48.0</v>
      </c>
      <c r="F837" s="44">
        <v>10.0</v>
      </c>
      <c r="G837" s="45">
        <v>2.0</v>
      </c>
    </row>
    <row r="838">
      <c r="A838" s="43" t="s">
        <v>587</v>
      </c>
      <c r="B838" s="44">
        <v>108.0</v>
      </c>
      <c r="C838" s="45">
        <v>66.0</v>
      </c>
      <c r="D838" s="44">
        <v>614.0</v>
      </c>
      <c r="E838" s="45">
        <v>200.0</v>
      </c>
      <c r="F838" s="44">
        <v>44.0</v>
      </c>
      <c r="G838" s="45">
        <v>14.0</v>
      </c>
    </row>
    <row r="839">
      <c r="A839" s="43" t="s">
        <v>302</v>
      </c>
      <c r="B839" s="44">
        <v>3.0</v>
      </c>
      <c r="C839" s="45">
        <v>4.0</v>
      </c>
      <c r="D839" s="44">
        <v>18.0</v>
      </c>
      <c r="E839" s="45">
        <v>16.0</v>
      </c>
      <c r="F839" s="44">
        <v>0.0</v>
      </c>
      <c r="G839" s="45">
        <v>0.0</v>
      </c>
    </row>
    <row r="840">
      <c r="A840" s="43" t="s">
        <v>676</v>
      </c>
      <c r="B840" s="44">
        <v>2.0</v>
      </c>
      <c r="C840" s="45">
        <v>1.0</v>
      </c>
      <c r="D840" s="44">
        <v>24.0</v>
      </c>
      <c r="E840" s="45">
        <v>21.0</v>
      </c>
      <c r="F840" s="44">
        <v>1.0</v>
      </c>
      <c r="G840" s="45">
        <v>1.0</v>
      </c>
    </row>
    <row r="841">
      <c r="A841" s="43" t="s">
        <v>1099</v>
      </c>
      <c r="B841" s="44">
        <v>0.0</v>
      </c>
      <c r="C841" s="45">
        <v>0.0</v>
      </c>
      <c r="D841" s="44">
        <v>0.0</v>
      </c>
      <c r="E841" s="45">
        <v>0.0</v>
      </c>
      <c r="F841" s="44">
        <v>0.0</v>
      </c>
      <c r="G841" s="45">
        <v>0.0</v>
      </c>
    </row>
    <row r="842">
      <c r="A842" s="43" t="s">
        <v>1100</v>
      </c>
      <c r="B842" s="44">
        <v>0.0</v>
      </c>
      <c r="C842" s="45">
        <v>0.0</v>
      </c>
      <c r="D842" s="44">
        <v>0.0</v>
      </c>
      <c r="E842" s="45">
        <v>0.0</v>
      </c>
      <c r="F842" s="44">
        <v>0.0</v>
      </c>
      <c r="G842" s="45">
        <v>0.0</v>
      </c>
    </row>
    <row r="843">
      <c r="A843" s="43" t="s">
        <v>1101</v>
      </c>
      <c r="B843" s="44">
        <v>0.0</v>
      </c>
      <c r="C843" s="45">
        <v>0.0</v>
      </c>
      <c r="D843" s="44">
        <v>0.0</v>
      </c>
      <c r="E843" s="45">
        <v>0.0</v>
      </c>
      <c r="F843" s="44">
        <v>0.0</v>
      </c>
      <c r="G843" s="45">
        <v>0.0</v>
      </c>
    </row>
    <row r="844">
      <c r="A844" s="43" t="s">
        <v>758</v>
      </c>
      <c r="B844" s="44">
        <v>121.0</v>
      </c>
      <c r="C844" s="45">
        <v>48.0</v>
      </c>
      <c r="D844" s="44">
        <v>799.0</v>
      </c>
      <c r="E844" s="45">
        <v>200.0</v>
      </c>
      <c r="F844" s="44">
        <v>62.0</v>
      </c>
      <c r="G844" s="45">
        <v>20.0</v>
      </c>
    </row>
    <row r="845">
      <c r="A845" s="43" t="s">
        <v>1102</v>
      </c>
      <c r="B845" s="44">
        <v>0.0</v>
      </c>
      <c r="C845" s="45">
        <v>0.0</v>
      </c>
      <c r="D845" s="44">
        <v>3.0</v>
      </c>
      <c r="E845" s="45">
        <v>11.0</v>
      </c>
      <c r="F845" s="44">
        <v>0.0</v>
      </c>
      <c r="G845" s="45">
        <v>0.0</v>
      </c>
    </row>
    <row r="846">
      <c r="A846" s="43" t="s">
        <v>1103</v>
      </c>
      <c r="B846" s="44">
        <v>0.0</v>
      </c>
      <c r="C846" s="45">
        <v>0.0</v>
      </c>
      <c r="D846" s="44">
        <v>0.0</v>
      </c>
      <c r="E846" s="45">
        <v>0.0</v>
      </c>
      <c r="F846" s="44">
        <v>0.0</v>
      </c>
      <c r="G846" s="45">
        <v>0.0</v>
      </c>
    </row>
    <row r="847">
      <c r="A847" s="43" t="s">
        <v>1104</v>
      </c>
      <c r="B847" s="44">
        <v>0.0</v>
      </c>
      <c r="C847" s="45">
        <v>0.0</v>
      </c>
      <c r="D847" s="44">
        <v>0.0</v>
      </c>
      <c r="E847" s="45">
        <v>0.0</v>
      </c>
      <c r="F847" s="44">
        <v>0.0</v>
      </c>
      <c r="G847" s="45">
        <v>0.0</v>
      </c>
    </row>
    <row r="848">
      <c r="A848" s="43" t="s">
        <v>740</v>
      </c>
      <c r="B848" s="44">
        <v>39.0</v>
      </c>
      <c r="C848" s="45">
        <v>16.0</v>
      </c>
      <c r="D848" s="44">
        <v>133.0</v>
      </c>
      <c r="E848" s="45">
        <v>50.0</v>
      </c>
      <c r="F848" s="44">
        <v>9.0</v>
      </c>
      <c r="G848" s="45">
        <v>5.0</v>
      </c>
    </row>
    <row r="849">
      <c r="A849" s="43" t="s">
        <v>1105</v>
      </c>
      <c r="B849" s="44">
        <v>0.0</v>
      </c>
      <c r="C849" s="45">
        <v>1.0</v>
      </c>
      <c r="D849" s="44">
        <v>3.0</v>
      </c>
      <c r="E849" s="45">
        <v>3.0</v>
      </c>
      <c r="F849" s="44">
        <v>1.0</v>
      </c>
      <c r="G849" s="45">
        <v>2.0</v>
      </c>
    </row>
    <row r="850">
      <c r="A850" s="43" t="s">
        <v>1106</v>
      </c>
      <c r="B850" s="44">
        <v>0.0</v>
      </c>
      <c r="C850" s="45">
        <v>0.0</v>
      </c>
      <c r="D850" s="44">
        <v>0.0</v>
      </c>
      <c r="E850" s="45">
        <v>0.0</v>
      </c>
      <c r="F850" s="44">
        <v>0.0</v>
      </c>
      <c r="G850" s="45">
        <v>0.0</v>
      </c>
    </row>
    <row r="851">
      <c r="A851" s="43" t="s">
        <v>798</v>
      </c>
      <c r="B851" s="44">
        <v>53.0</v>
      </c>
      <c r="C851" s="45">
        <v>12.0</v>
      </c>
      <c r="D851" s="44">
        <v>193.0</v>
      </c>
      <c r="E851" s="45">
        <v>53.0</v>
      </c>
      <c r="F851" s="44">
        <v>22.0</v>
      </c>
      <c r="G851" s="45">
        <v>6.0</v>
      </c>
    </row>
    <row r="852">
      <c r="A852" s="43" t="s">
        <v>665</v>
      </c>
      <c r="B852" s="44">
        <v>45.0</v>
      </c>
      <c r="C852" s="45">
        <v>23.0</v>
      </c>
      <c r="D852" s="44">
        <v>250.0</v>
      </c>
      <c r="E852" s="45">
        <v>58.0</v>
      </c>
      <c r="F852" s="44">
        <v>19.0</v>
      </c>
      <c r="G852" s="45">
        <v>6.0</v>
      </c>
    </row>
    <row r="853">
      <c r="A853" s="43" t="s">
        <v>1107</v>
      </c>
      <c r="B853" s="44">
        <v>0.0</v>
      </c>
      <c r="C853" s="45">
        <v>0.0</v>
      </c>
      <c r="D853" s="44">
        <v>0.0</v>
      </c>
      <c r="E853" s="45">
        <v>0.0</v>
      </c>
      <c r="F853" s="44">
        <v>0.0</v>
      </c>
      <c r="G853" s="45">
        <v>0.0</v>
      </c>
    </row>
    <row r="854">
      <c r="A854" s="43" t="s">
        <v>311</v>
      </c>
      <c r="B854" s="44">
        <v>29.0</v>
      </c>
      <c r="C854" s="45">
        <v>38.0</v>
      </c>
      <c r="D854" s="44">
        <v>408.0</v>
      </c>
      <c r="E854" s="45">
        <v>217.0</v>
      </c>
      <c r="F854" s="44">
        <v>65.0</v>
      </c>
      <c r="G854" s="45">
        <v>23.0</v>
      </c>
    </row>
    <row r="855">
      <c r="A855" s="43" t="s">
        <v>1108</v>
      </c>
      <c r="B855" s="44">
        <v>45.0</v>
      </c>
      <c r="C855" s="45">
        <v>22.0</v>
      </c>
      <c r="D855" s="44">
        <v>106.0</v>
      </c>
      <c r="E855" s="45">
        <v>14.0</v>
      </c>
      <c r="F855" s="44">
        <v>3.0</v>
      </c>
      <c r="G855" s="45">
        <v>0.0</v>
      </c>
    </row>
    <row r="856">
      <c r="A856" s="43" t="s">
        <v>1109</v>
      </c>
      <c r="B856" s="44">
        <v>0.0</v>
      </c>
      <c r="C856" s="45">
        <v>0.0</v>
      </c>
      <c r="D856" s="44">
        <v>0.0</v>
      </c>
      <c r="E856" s="45">
        <v>0.0</v>
      </c>
      <c r="F856" s="44">
        <v>0.0</v>
      </c>
      <c r="G856" s="45">
        <v>0.0</v>
      </c>
    </row>
    <row r="857">
      <c r="A857" s="43" t="s">
        <v>733</v>
      </c>
      <c r="B857" s="44">
        <v>58.0</v>
      </c>
      <c r="C857" s="45">
        <v>24.0</v>
      </c>
      <c r="D857" s="44">
        <v>392.0</v>
      </c>
      <c r="E857" s="45">
        <v>176.0</v>
      </c>
      <c r="F857" s="44">
        <v>61.0</v>
      </c>
      <c r="G857" s="45">
        <v>20.0</v>
      </c>
    </row>
    <row r="858">
      <c r="A858" s="43" t="s">
        <v>801</v>
      </c>
      <c r="B858" s="44">
        <v>72.0</v>
      </c>
      <c r="C858" s="45">
        <v>12.0</v>
      </c>
      <c r="D858" s="44">
        <v>213.0</v>
      </c>
      <c r="E858" s="45">
        <v>48.0</v>
      </c>
      <c r="F858" s="44">
        <v>18.0</v>
      </c>
      <c r="G858" s="45">
        <v>2.0</v>
      </c>
    </row>
    <row r="859">
      <c r="A859" s="43" t="s">
        <v>1110</v>
      </c>
      <c r="B859" s="44">
        <v>0.0</v>
      </c>
      <c r="C859" s="45">
        <v>0.0</v>
      </c>
      <c r="D859" s="44">
        <v>0.0</v>
      </c>
      <c r="E859" s="45">
        <v>0.0</v>
      </c>
      <c r="F859" s="44">
        <v>0.0</v>
      </c>
      <c r="G859" s="45">
        <v>0.0</v>
      </c>
    </row>
    <row r="860">
      <c r="A860" s="43" t="s">
        <v>757</v>
      </c>
      <c r="B860" s="44">
        <v>68.0</v>
      </c>
      <c r="C860" s="45">
        <v>27.0</v>
      </c>
      <c r="D860" s="44">
        <v>289.0</v>
      </c>
      <c r="E860" s="45">
        <v>127.0</v>
      </c>
      <c r="F860" s="44">
        <v>59.0</v>
      </c>
      <c r="G860" s="45">
        <v>26.0</v>
      </c>
    </row>
    <row r="861">
      <c r="A861" s="43" t="s">
        <v>701</v>
      </c>
      <c r="B861" s="44">
        <v>63.0</v>
      </c>
      <c r="C861" s="45">
        <v>30.0</v>
      </c>
      <c r="D861" s="44">
        <v>516.0</v>
      </c>
      <c r="E861" s="45">
        <v>241.0</v>
      </c>
      <c r="F861" s="44">
        <v>49.0</v>
      </c>
      <c r="G861" s="45">
        <v>36.0</v>
      </c>
    </row>
    <row r="862">
      <c r="A862" s="43" t="s">
        <v>755</v>
      </c>
      <c r="B862" s="44">
        <v>10.0</v>
      </c>
      <c r="C862" s="45">
        <v>4.0</v>
      </c>
      <c r="D862" s="44">
        <v>91.0</v>
      </c>
      <c r="E862" s="45">
        <v>55.0</v>
      </c>
      <c r="F862" s="44">
        <v>12.0</v>
      </c>
      <c r="G862" s="45">
        <v>2.0</v>
      </c>
    </row>
    <row r="863">
      <c r="A863" s="43" t="s">
        <v>803</v>
      </c>
      <c r="B863" s="44">
        <v>79.0</v>
      </c>
      <c r="C863" s="45">
        <v>18.0</v>
      </c>
      <c r="D863" s="44">
        <v>161.0</v>
      </c>
      <c r="E863" s="45">
        <v>34.0</v>
      </c>
      <c r="F863" s="44">
        <v>8.0</v>
      </c>
      <c r="G863" s="45">
        <v>3.0</v>
      </c>
    </row>
    <row r="864">
      <c r="A864" s="43" t="s">
        <v>764</v>
      </c>
      <c r="B864" s="44">
        <v>140.0</v>
      </c>
      <c r="C864" s="45">
        <v>54.0</v>
      </c>
      <c r="D864" s="44">
        <v>508.0</v>
      </c>
      <c r="E864" s="45">
        <v>110.0</v>
      </c>
      <c r="F864" s="44">
        <v>51.0</v>
      </c>
      <c r="G864" s="45">
        <v>11.0</v>
      </c>
    </row>
    <row r="865">
      <c r="A865" s="43" t="s">
        <v>428</v>
      </c>
      <c r="B865" s="44">
        <v>43.0</v>
      </c>
      <c r="C865" s="45">
        <v>43.0</v>
      </c>
      <c r="D865" s="44">
        <v>518.0</v>
      </c>
      <c r="E865" s="45">
        <v>297.0</v>
      </c>
      <c r="F865" s="44">
        <v>54.0</v>
      </c>
      <c r="G865" s="45">
        <v>20.0</v>
      </c>
    </row>
    <row r="866">
      <c r="A866" s="43" t="s">
        <v>605</v>
      </c>
      <c r="B866" s="44">
        <v>5.0</v>
      </c>
      <c r="C866" s="45">
        <v>3.0</v>
      </c>
      <c r="D866" s="44">
        <v>49.0</v>
      </c>
      <c r="E866" s="45">
        <v>14.0</v>
      </c>
      <c r="F866" s="44">
        <v>2.0</v>
      </c>
      <c r="G866" s="45">
        <v>0.0</v>
      </c>
    </row>
    <row r="867">
      <c r="A867" s="43" t="s">
        <v>776</v>
      </c>
      <c r="B867" s="44">
        <v>70.0</v>
      </c>
      <c r="C867" s="45">
        <v>26.0</v>
      </c>
      <c r="D867" s="44">
        <v>304.0</v>
      </c>
      <c r="E867" s="45">
        <v>81.0</v>
      </c>
      <c r="F867" s="44">
        <v>19.0</v>
      </c>
      <c r="G867" s="45">
        <v>3.0</v>
      </c>
    </row>
    <row r="868">
      <c r="A868" s="43" t="s">
        <v>1111</v>
      </c>
      <c r="B868" s="44">
        <v>0.0</v>
      </c>
      <c r="C868" s="45">
        <v>0.0</v>
      </c>
      <c r="D868" s="44">
        <v>0.0</v>
      </c>
      <c r="E868" s="45">
        <v>0.0</v>
      </c>
      <c r="F868" s="44">
        <v>0.0</v>
      </c>
      <c r="G868" s="45">
        <v>0.0</v>
      </c>
    </row>
    <row r="869">
      <c r="A869" s="43" t="s">
        <v>1112</v>
      </c>
      <c r="B869" s="44">
        <v>3.0</v>
      </c>
      <c r="C869" s="45">
        <v>5.0</v>
      </c>
      <c r="D869" s="44">
        <v>15.0</v>
      </c>
      <c r="E869" s="45">
        <v>14.0</v>
      </c>
      <c r="F869" s="44">
        <v>0.0</v>
      </c>
      <c r="G869" s="45">
        <v>3.0</v>
      </c>
    </row>
    <row r="870">
      <c r="A870" s="43" t="s">
        <v>1113</v>
      </c>
      <c r="B870" s="44">
        <v>1.0</v>
      </c>
      <c r="C870" s="45">
        <v>0.0</v>
      </c>
      <c r="D870" s="44">
        <v>17.0</v>
      </c>
      <c r="E870" s="45">
        <v>4.0</v>
      </c>
      <c r="F870" s="44">
        <v>1.0</v>
      </c>
      <c r="G870" s="45">
        <v>0.0</v>
      </c>
    </row>
    <row r="871">
      <c r="A871" s="43" t="s">
        <v>246</v>
      </c>
      <c r="B871" s="44">
        <v>7.0</v>
      </c>
      <c r="C871" s="45">
        <v>11.0</v>
      </c>
      <c r="D871" s="44">
        <v>106.0</v>
      </c>
      <c r="E871" s="45">
        <v>103.0</v>
      </c>
      <c r="F871" s="44">
        <v>25.0</v>
      </c>
      <c r="G871" s="45">
        <v>10.0</v>
      </c>
    </row>
    <row r="872">
      <c r="A872" s="43" t="s">
        <v>170</v>
      </c>
      <c r="B872" s="44">
        <v>51.0</v>
      </c>
      <c r="C872" s="45">
        <v>101.0</v>
      </c>
      <c r="D872" s="44">
        <v>616.0</v>
      </c>
      <c r="E872" s="45">
        <v>627.0</v>
      </c>
      <c r="F872" s="44">
        <v>133.0</v>
      </c>
      <c r="G872" s="45">
        <v>32.0</v>
      </c>
    </row>
    <row r="873">
      <c r="A873" s="43" t="s">
        <v>790</v>
      </c>
      <c r="B873" s="44">
        <v>121.0</v>
      </c>
      <c r="C873" s="45">
        <v>43.0</v>
      </c>
      <c r="D873" s="44">
        <v>655.0</v>
      </c>
      <c r="E873" s="45">
        <v>193.0</v>
      </c>
      <c r="F873" s="44">
        <v>107.0</v>
      </c>
      <c r="G873" s="45">
        <v>13.0</v>
      </c>
    </row>
    <row r="874">
      <c r="A874" s="43" t="s">
        <v>797</v>
      </c>
      <c r="B874" s="44">
        <v>128.0</v>
      </c>
      <c r="C874" s="45">
        <v>44.0</v>
      </c>
      <c r="D874" s="44">
        <v>707.0</v>
      </c>
      <c r="E874" s="45">
        <v>163.0</v>
      </c>
      <c r="F874" s="44">
        <v>101.0</v>
      </c>
      <c r="G874" s="45">
        <v>7.0</v>
      </c>
    </row>
    <row r="875">
      <c r="A875" s="43" t="s">
        <v>398</v>
      </c>
      <c r="B875" s="44">
        <v>10.0</v>
      </c>
      <c r="C875" s="45">
        <v>11.0</v>
      </c>
      <c r="D875" s="44">
        <v>205.0</v>
      </c>
      <c r="E875" s="45">
        <v>97.0</v>
      </c>
      <c r="F875" s="44">
        <v>39.0</v>
      </c>
      <c r="G875" s="45">
        <v>9.0</v>
      </c>
    </row>
    <row r="876">
      <c r="A876" s="43" t="s">
        <v>404</v>
      </c>
      <c r="B876" s="44">
        <v>37.0</v>
      </c>
      <c r="C876" s="45">
        <v>39.0</v>
      </c>
      <c r="D876" s="44">
        <v>450.0</v>
      </c>
      <c r="E876" s="45">
        <v>251.0</v>
      </c>
      <c r="F876" s="44">
        <v>59.0</v>
      </c>
      <c r="G876" s="45">
        <v>16.0</v>
      </c>
    </row>
    <row r="877">
      <c r="A877" s="43" t="s">
        <v>796</v>
      </c>
      <c r="B877" s="44">
        <v>151.0</v>
      </c>
      <c r="C877" s="45">
        <v>52.0</v>
      </c>
      <c r="D877" s="44">
        <v>1200.0</v>
      </c>
      <c r="E877" s="45">
        <v>219.0</v>
      </c>
      <c r="F877" s="44">
        <v>114.0</v>
      </c>
      <c r="G877" s="45">
        <v>15.0</v>
      </c>
    </row>
    <row r="878">
      <c r="A878" s="43" t="s">
        <v>809</v>
      </c>
      <c r="B878" s="44">
        <v>64.0</v>
      </c>
      <c r="C878" s="45">
        <v>20.0</v>
      </c>
      <c r="D878" s="44">
        <v>314.0</v>
      </c>
      <c r="E878" s="45">
        <v>68.0</v>
      </c>
      <c r="F878" s="44">
        <v>27.0</v>
      </c>
      <c r="G878" s="45">
        <v>7.0</v>
      </c>
    </row>
    <row r="879">
      <c r="A879" s="43" t="s">
        <v>165</v>
      </c>
      <c r="B879" s="44">
        <v>5.0</v>
      </c>
      <c r="C879" s="45">
        <v>10.0</v>
      </c>
      <c r="D879" s="44">
        <v>108.0</v>
      </c>
      <c r="E879" s="45">
        <v>55.0</v>
      </c>
      <c r="F879" s="44">
        <v>4.0</v>
      </c>
      <c r="G879" s="45">
        <v>2.0</v>
      </c>
    </row>
    <row r="880">
      <c r="A880" s="43" t="s">
        <v>1114</v>
      </c>
      <c r="B880" s="44">
        <v>92.0</v>
      </c>
      <c r="C880" s="45">
        <v>55.0</v>
      </c>
      <c r="D880" s="44">
        <v>1658.0</v>
      </c>
      <c r="E880" s="45">
        <v>310.0</v>
      </c>
      <c r="F880" s="44">
        <v>132.0</v>
      </c>
      <c r="G880" s="45">
        <v>21.0</v>
      </c>
    </row>
    <row r="881">
      <c r="A881" s="43" t="s">
        <v>807</v>
      </c>
      <c r="B881" s="44">
        <v>60.0</v>
      </c>
      <c r="C881" s="45">
        <v>20.0</v>
      </c>
      <c r="D881" s="44">
        <v>328.0</v>
      </c>
      <c r="E881" s="45">
        <v>58.0</v>
      </c>
      <c r="F881" s="44">
        <v>31.0</v>
      </c>
      <c r="G881" s="45">
        <v>4.0</v>
      </c>
    </row>
    <row r="882">
      <c r="A882" s="43" t="s">
        <v>552</v>
      </c>
      <c r="B882" s="44">
        <v>18.0</v>
      </c>
      <c r="C882" s="45">
        <v>12.0</v>
      </c>
      <c r="D882" s="44">
        <v>146.0</v>
      </c>
      <c r="E882" s="45">
        <v>25.0</v>
      </c>
      <c r="F882" s="44">
        <v>15.0</v>
      </c>
      <c r="G882" s="45">
        <v>0.0</v>
      </c>
    </row>
    <row r="883">
      <c r="A883" s="43" t="s">
        <v>752</v>
      </c>
      <c r="B883" s="44">
        <v>184.0</v>
      </c>
      <c r="C883" s="45">
        <v>74.0</v>
      </c>
      <c r="D883" s="44">
        <v>1294.0</v>
      </c>
      <c r="E883" s="45">
        <v>256.0</v>
      </c>
      <c r="F883" s="44">
        <v>78.0</v>
      </c>
      <c r="G883" s="45">
        <v>16.0</v>
      </c>
    </row>
    <row r="884">
      <c r="A884" s="43" t="s">
        <v>1115</v>
      </c>
      <c r="B884" s="44">
        <v>0.0</v>
      </c>
      <c r="C884" s="45">
        <v>0.0</v>
      </c>
      <c r="D884" s="44">
        <v>0.0</v>
      </c>
      <c r="E884" s="45">
        <v>1.0</v>
      </c>
      <c r="F884" s="44">
        <v>0.0</v>
      </c>
      <c r="G884" s="45">
        <v>0.0</v>
      </c>
    </row>
    <row r="885">
      <c r="A885" s="43" t="s">
        <v>1116</v>
      </c>
      <c r="B885" s="44">
        <v>0.0</v>
      </c>
      <c r="C885" s="45">
        <v>0.0</v>
      </c>
      <c r="D885" s="44">
        <v>1.0</v>
      </c>
      <c r="E885" s="45">
        <v>0.0</v>
      </c>
      <c r="F885" s="44">
        <v>0.0</v>
      </c>
      <c r="G885" s="45">
        <v>0.0</v>
      </c>
    </row>
    <row r="886">
      <c r="A886" s="43" t="s">
        <v>812</v>
      </c>
      <c r="B886" s="44">
        <v>176.0</v>
      </c>
      <c r="C886" s="45">
        <v>28.0</v>
      </c>
      <c r="D886" s="44">
        <v>755.0</v>
      </c>
      <c r="E886" s="45">
        <v>112.0</v>
      </c>
      <c r="F886" s="44">
        <v>93.0</v>
      </c>
      <c r="G886" s="45">
        <v>11.0</v>
      </c>
    </row>
    <row r="887">
      <c r="A887" s="43" t="s">
        <v>813</v>
      </c>
      <c r="B887" s="44">
        <v>48.0</v>
      </c>
      <c r="C887" s="45">
        <v>6.0</v>
      </c>
      <c r="D887" s="44">
        <v>143.0</v>
      </c>
      <c r="E887" s="45">
        <v>6.0</v>
      </c>
      <c r="F887" s="44">
        <v>5.0</v>
      </c>
      <c r="G887" s="45">
        <v>1.0</v>
      </c>
    </row>
    <row r="888">
      <c r="A888" s="43" t="s">
        <v>1117</v>
      </c>
      <c r="B888" s="44">
        <v>0.0</v>
      </c>
      <c r="C888" s="45">
        <v>0.0</v>
      </c>
      <c r="D888" s="44">
        <v>0.0</v>
      </c>
      <c r="E888" s="45">
        <v>0.0</v>
      </c>
      <c r="F888" s="44">
        <v>0.0</v>
      </c>
      <c r="G888" s="45">
        <v>0.0</v>
      </c>
    </row>
    <row r="889">
      <c r="A889" s="43" t="s">
        <v>1118</v>
      </c>
      <c r="B889" s="44">
        <v>6.0</v>
      </c>
      <c r="C889" s="45">
        <v>4.0</v>
      </c>
      <c r="D889" s="44">
        <v>10.0</v>
      </c>
      <c r="E889" s="45">
        <v>2.0</v>
      </c>
      <c r="F889" s="44">
        <v>0.0</v>
      </c>
      <c r="G889" s="45">
        <v>0.0</v>
      </c>
    </row>
    <row r="890">
      <c r="A890" s="43" t="s">
        <v>814</v>
      </c>
      <c r="B890" s="44">
        <v>14.0</v>
      </c>
      <c r="C890" s="45">
        <v>2.0</v>
      </c>
      <c r="D890" s="44">
        <v>41.0</v>
      </c>
      <c r="E890" s="45">
        <v>5.0</v>
      </c>
      <c r="F890" s="44">
        <v>2.0</v>
      </c>
      <c r="G890" s="45">
        <v>0.0</v>
      </c>
    </row>
    <row r="891">
      <c r="A891" s="43" t="s">
        <v>792</v>
      </c>
      <c r="B891" s="44">
        <v>34.0</v>
      </c>
      <c r="C891" s="45">
        <v>12.0</v>
      </c>
      <c r="D891" s="44">
        <v>103.0</v>
      </c>
      <c r="E891" s="45">
        <v>24.0</v>
      </c>
      <c r="F891" s="44">
        <v>6.0</v>
      </c>
      <c r="G891" s="45">
        <v>1.0</v>
      </c>
    </row>
    <row r="892">
      <c r="A892" s="43" t="s">
        <v>816</v>
      </c>
      <c r="B892" s="44">
        <v>86.0</v>
      </c>
      <c r="C892" s="45">
        <v>9.0</v>
      </c>
      <c r="D892" s="44">
        <v>327.0</v>
      </c>
      <c r="E892" s="45">
        <v>24.0</v>
      </c>
      <c r="F892" s="44">
        <v>31.0</v>
      </c>
      <c r="G892" s="45">
        <v>3.0</v>
      </c>
    </row>
    <row r="893">
      <c r="A893" s="43" t="s">
        <v>1119</v>
      </c>
      <c r="B893" s="44">
        <v>11.0</v>
      </c>
      <c r="C893" s="45">
        <v>0.0</v>
      </c>
      <c r="D893" s="44">
        <v>48.0</v>
      </c>
      <c r="E893" s="45">
        <v>2.0</v>
      </c>
      <c r="F893" s="44">
        <v>5.0</v>
      </c>
      <c r="G893" s="45">
        <v>0.0</v>
      </c>
    </row>
    <row r="894">
      <c r="A894" s="43" t="s">
        <v>1120</v>
      </c>
      <c r="B894" s="44">
        <v>1.0</v>
      </c>
      <c r="C894" s="45">
        <v>0.0</v>
      </c>
      <c r="D894" s="44">
        <v>3.0</v>
      </c>
      <c r="E894" s="45">
        <v>2.0</v>
      </c>
      <c r="F894" s="44">
        <v>0.0</v>
      </c>
      <c r="G894" s="45">
        <v>0.0</v>
      </c>
    </row>
    <row r="895">
      <c r="A895" s="43" t="s">
        <v>1121</v>
      </c>
      <c r="B895" s="44">
        <v>0.0</v>
      </c>
      <c r="C895" s="45">
        <v>0.0</v>
      </c>
      <c r="D895" s="44">
        <v>12.0</v>
      </c>
      <c r="E895" s="45">
        <v>2.0</v>
      </c>
      <c r="F895" s="44">
        <v>0.0</v>
      </c>
      <c r="G895" s="45">
        <v>0.0</v>
      </c>
    </row>
    <row r="896">
      <c r="A896" s="43" t="s">
        <v>817</v>
      </c>
      <c r="B896" s="44">
        <v>221.0</v>
      </c>
      <c r="C896" s="45">
        <v>26.0</v>
      </c>
      <c r="D896" s="44">
        <v>812.0</v>
      </c>
      <c r="E896" s="45">
        <v>68.0</v>
      </c>
      <c r="F896" s="44">
        <v>66.0</v>
      </c>
      <c r="G896" s="45">
        <v>2.0</v>
      </c>
    </row>
    <row r="897">
      <c r="A897" s="43" t="s">
        <v>690</v>
      </c>
      <c r="B897" s="44">
        <v>81.0</v>
      </c>
      <c r="C897" s="45">
        <v>40.0</v>
      </c>
      <c r="D897" s="44">
        <v>868.0</v>
      </c>
      <c r="E897" s="45">
        <v>191.0</v>
      </c>
      <c r="F897" s="44">
        <v>55.0</v>
      </c>
      <c r="G897" s="45">
        <v>4.0</v>
      </c>
    </row>
    <row r="898">
      <c r="A898" s="43" t="s">
        <v>537</v>
      </c>
      <c r="B898" s="44">
        <v>63.0</v>
      </c>
      <c r="C898" s="45">
        <v>45.0</v>
      </c>
      <c r="D898" s="44">
        <v>959.0</v>
      </c>
      <c r="E898" s="45">
        <v>265.0</v>
      </c>
      <c r="F898" s="44">
        <v>63.0</v>
      </c>
      <c r="G898" s="45">
        <v>24.0</v>
      </c>
    </row>
    <row r="899">
      <c r="A899" s="43" t="s">
        <v>496</v>
      </c>
      <c r="B899" s="44">
        <v>83.0</v>
      </c>
      <c r="C899" s="45">
        <v>66.0</v>
      </c>
      <c r="D899" s="44">
        <v>960.0</v>
      </c>
      <c r="E899" s="45">
        <v>313.0</v>
      </c>
      <c r="F899" s="44">
        <v>43.0</v>
      </c>
      <c r="G899" s="45">
        <v>12.0</v>
      </c>
    </row>
    <row r="900">
      <c r="A900" s="43" t="s">
        <v>709</v>
      </c>
      <c r="B900" s="44">
        <v>26.0</v>
      </c>
      <c r="C900" s="45">
        <v>12.0</v>
      </c>
      <c r="D900" s="44">
        <v>339.0</v>
      </c>
      <c r="E900" s="45">
        <v>63.0</v>
      </c>
      <c r="F900" s="44">
        <v>27.0</v>
      </c>
      <c r="G900" s="45">
        <v>7.0</v>
      </c>
    </row>
    <row r="901">
      <c r="A901" s="43" t="s">
        <v>818</v>
      </c>
      <c r="B901" s="44">
        <v>46.0</v>
      </c>
      <c r="C901" s="45">
        <v>4.0</v>
      </c>
      <c r="D901" s="44">
        <v>200.0</v>
      </c>
      <c r="E901" s="45">
        <v>16.0</v>
      </c>
      <c r="F901" s="44">
        <v>53.0</v>
      </c>
      <c r="G901" s="45">
        <v>2.0</v>
      </c>
    </row>
    <row r="902">
      <c r="A902" s="43" t="s">
        <v>819</v>
      </c>
      <c r="B902" s="44">
        <v>69.0</v>
      </c>
      <c r="C902" s="45">
        <v>19.0</v>
      </c>
      <c r="D902" s="44">
        <v>334.0</v>
      </c>
      <c r="E902" s="45">
        <v>39.0</v>
      </c>
      <c r="F902" s="44">
        <v>32.0</v>
      </c>
      <c r="G902" s="45">
        <v>3.0</v>
      </c>
    </row>
    <row r="903">
      <c r="A903" s="43" t="s">
        <v>706</v>
      </c>
      <c r="B903" s="44">
        <v>15.0</v>
      </c>
      <c r="C903" s="45">
        <v>7.0</v>
      </c>
      <c r="D903" s="44">
        <v>72.0</v>
      </c>
      <c r="E903" s="45">
        <v>10.0</v>
      </c>
      <c r="F903" s="44">
        <v>8.0</v>
      </c>
      <c r="G903" s="45">
        <v>4.0</v>
      </c>
    </row>
    <row r="904">
      <c r="A904" s="43" t="s">
        <v>821</v>
      </c>
      <c r="B904" s="44">
        <v>184.0</v>
      </c>
      <c r="C904" s="45">
        <v>38.0</v>
      </c>
      <c r="D904" s="44">
        <v>743.0</v>
      </c>
      <c r="E904" s="45">
        <v>74.0</v>
      </c>
      <c r="F904" s="44">
        <v>114.0</v>
      </c>
      <c r="G904" s="45">
        <v>2.0</v>
      </c>
    </row>
    <row r="905">
      <c r="A905" s="43" t="s">
        <v>1122</v>
      </c>
      <c r="B905" s="44">
        <v>53.0</v>
      </c>
      <c r="C905" s="45">
        <v>17.0</v>
      </c>
      <c r="D905" s="44">
        <v>207.0</v>
      </c>
      <c r="E905" s="45">
        <v>11.0</v>
      </c>
      <c r="F905" s="44">
        <v>22.0</v>
      </c>
      <c r="G905" s="45">
        <v>0.0</v>
      </c>
    </row>
    <row r="906">
      <c r="A906" s="43" t="s">
        <v>822</v>
      </c>
      <c r="B906" s="44">
        <v>65.0</v>
      </c>
      <c r="C906" s="45">
        <v>12.0</v>
      </c>
      <c r="D906" s="44">
        <v>258.0</v>
      </c>
      <c r="E906" s="45">
        <v>16.0</v>
      </c>
      <c r="F906" s="44">
        <v>42.0</v>
      </c>
      <c r="G906" s="45">
        <v>0.0</v>
      </c>
    </row>
    <row r="907">
      <c r="A907" s="43" t="s">
        <v>823</v>
      </c>
      <c r="B907" s="44">
        <v>91.0</v>
      </c>
      <c r="C907" s="45">
        <v>13.0</v>
      </c>
      <c r="D907" s="44">
        <v>251.0</v>
      </c>
      <c r="E907" s="45">
        <v>21.0</v>
      </c>
      <c r="F907" s="44">
        <v>28.0</v>
      </c>
      <c r="G907" s="45">
        <v>1.0</v>
      </c>
    </row>
    <row r="908">
      <c r="A908" s="43" t="s">
        <v>824</v>
      </c>
      <c r="B908" s="44">
        <v>120.0</v>
      </c>
      <c r="C908" s="45">
        <v>22.0</v>
      </c>
      <c r="D908" s="44">
        <v>455.0</v>
      </c>
      <c r="E908" s="45">
        <v>53.0</v>
      </c>
      <c r="F908" s="44">
        <v>40.0</v>
      </c>
      <c r="G908" s="45">
        <v>7.0</v>
      </c>
    </row>
    <row r="909">
      <c r="A909" s="43" t="s">
        <v>825</v>
      </c>
      <c r="B909" s="44">
        <v>112.0</v>
      </c>
      <c r="C909" s="45">
        <v>23.0</v>
      </c>
      <c r="D909" s="44">
        <v>364.0</v>
      </c>
      <c r="E909" s="45">
        <v>37.0</v>
      </c>
      <c r="F909" s="44">
        <v>42.0</v>
      </c>
      <c r="G909" s="45">
        <v>2.0</v>
      </c>
    </row>
    <row r="910">
      <c r="A910" s="43" t="s">
        <v>827</v>
      </c>
      <c r="B910" s="44">
        <v>150.0</v>
      </c>
      <c r="C910" s="45">
        <v>24.0</v>
      </c>
      <c r="D910" s="44">
        <v>393.0</v>
      </c>
      <c r="E910" s="45">
        <v>39.0</v>
      </c>
      <c r="F910" s="44">
        <v>49.0</v>
      </c>
      <c r="G910" s="45">
        <v>2.0</v>
      </c>
    </row>
    <row r="911">
      <c r="A911" s="43" t="s">
        <v>828</v>
      </c>
      <c r="B911" s="44">
        <v>60.0</v>
      </c>
      <c r="C911" s="45">
        <v>11.0</v>
      </c>
      <c r="D911" s="44">
        <v>305.0</v>
      </c>
      <c r="E911" s="45">
        <v>17.0</v>
      </c>
      <c r="F911" s="44">
        <v>46.0</v>
      </c>
      <c r="G911" s="45">
        <v>1.0</v>
      </c>
    </row>
    <row r="912">
      <c r="A912" s="43" t="s">
        <v>1123</v>
      </c>
      <c r="B912" s="44">
        <v>1.0</v>
      </c>
      <c r="C912" s="45">
        <v>4.0</v>
      </c>
      <c r="D912" s="44">
        <v>0.0</v>
      </c>
      <c r="E912" s="45">
        <v>2.0</v>
      </c>
      <c r="F912" s="44">
        <v>0.0</v>
      </c>
      <c r="G912" s="45">
        <v>0.0</v>
      </c>
    </row>
    <row r="913">
      <c r="A913" s="43" t="s">
        <v>1124</v>
      </c>
      <c r="B913" s="44">
        <v>0.0</v>
      </c>
      <c r="C913" s="45">
        <v>0.0</v>
      </c>
      <c r="D913" s="44">
        <v>0.0</v>
      </c>
      <c r="E913" s="45">
        <v>0.0</v>
      </c>
      <c r="F913" s="44">
        <v>0.0</v>
      </c>
      <c r="G913" s="45">
        <v>0.0</v>
      </c>
    </row>
    <row r="914">
      <c r="A914" s="43" t="s">
        <v>1125</v>
      </c>
      <c r="B914" s="44">
        <v>0.0</v>
      </c>
      <c r="C914" s="45">
        <v>0.0</v>
      </c>
      <c r="D914" s="44">
        <v>0.0</v>
      </c>
      <c r="E914" s="45">
        <v>0.0</v>
      </c>
      <c r="F914" s="44">
        <v>0.0</v>
      </c>
      <c r="G914" s="45">
        <v>0.0</v>
      </c>
    </row>
    <row r="915">
      <c r="A915" s="43" t="s">
        <v>715</v>
      </c>
      <c r="B915" s="44">
        <v>179.0</v>
      </c>
      <c r="C915" s="45">
        <v>79.0</v>
      </c>
      <c r="D915" s="44">
        <v>1993.0</v>
      </c>
      <c r="E915" s="45">
        <v>538.0</v>
      </c>
      <c r="F915" s="44">
        <v>126.0</v>
      </c>
      <c r="G915" s="45">
        <v>43.0</v>
      </c>
    </row>
    <row r="916">
      <c r="A916" s="43" t="s">
        <v>1126</v>
      </c>
      <c r="B916" s="44">
        <v>0.0</v>
      </c>
      <c r="C916" s="45">
        <v>0.0</v>
      </c>
      <c r="D916" s="44">
        <v>0.0</v>
      </c>
      <c r="E916" s="45">
        <v>0.0</v>
      </c>
      <c r="F916" s="44">
        <v>0.0</v>
      </c>
      <c r="G916" s="45">
        <v>0.0</v>
      </c>
    </row>
    <row r="917">
      <c r="A917" s="43" t="s">
        <v>1127</v>
      </c>
      <c r="B917" s="44">
        <v>0.0</v>
      </c>
      <c r="C917" s="45">
        <v>0.0</v>
      </c>
      <c r="D917" s="44">
        <v>0.0</v>
      </c>
      <c r="E917" s="45">
        <v>0.0</v>
      </c>
      <c r="F917" s="44">
        <v>0.0</v>
      </c>
      <c r="G917" s="45">
        <v>0.0</v>
      </c>
    </row>
    <row r="918">
      <c r="A918" s="43" t="s">
        <v>1128</v>
      </c>
      <c r="B918" s="44">
        <v>0.0</v>
      </c>
      <c r="C918" s="45">
        <v>0.0</v>
      </c>
      <c r="D918" s="44">
        <v>0.0</v>
      </c>
      <c r="E918" s="45">
        <v>0.0</v>
      </c>
      <c r="F918" s="44">
        <v>0.0</v>
      </c>
      <c r="G918" s="45">
        <v>0.0</v>
      </c>
    </row>
    <row r="919">
      <c r="A919" s="43" t="s">
        <v>673</v>
      </c>
      <c r="B919" s="44">
        <v>267.0</v>
      </c>
      <c r="C919" s="45">
        <v>134.0</v>
      </c>
      <c r="D919" s="44">
        <v>2003.0</v>
      </c>
      <c r="E919" s="45">
        <v>559.0</v>
      </c>
      <c r="F919" s="44">
        <v>112.0</v>
      </c>
      <c r="G919" s="45">
        <v>31.0</v>
      </c>
    </row>
    <row r="920">
      <c r="A920" s="43" t="s">
        <v>1129</v>
      </c>
      <c r="B920" s="44">
        <v>0.0</v>
      </c>
      <c r="C920" s="45">
        <v>0.0</v>
      </c>
      <c r="D920" s="44">
        <v>0.0</v>
      </c>
      <c r="E920" s="45">
        <v>0.0</v>
      </c>
      <c r="F920" s="44">
        <v>0.0</v>
      </c>
      <c r="G920" s="45">
        <v>0.0</v>
      </c>
    </row>
    <row r="921">
      <c r="A921" s="43" t="s">
        <v>1130</v>
      </c>
      <c r="B921" s="44">
        <v>0.0</v>
      </c>
      <c r="C921" s="45">
        <v>0.0</v>
      </c>
      <c r="D921" s="44">
        <v>0.0</v>
      </c>
      <c r="E921" s="45">
        <v>0.0</v>
      </c>
      <c r="F921" s="44">
        <v>0.0</v>
      </c>
      <c r="G921" s="45">
        <v>0.0</v>
      </c>
    </row>
    <row r="922">
      <c r="A922" s="43" t="s">
        <v>811</v>
      </c>
      <c r="B922" s="44">
        <v>25.0</v>
      </c>
      <c r="C922" s="45">
        <v>8.0</v>
      </c>
      <c r="D922" s="44">
        <v>190.0</v>
      </c>
      <c r="E922" s="45">
        <v>55.0</v>
      </c>
      <c r="F922" s="44">
        <v>5.0</v>
      </c>
      <c r="G922" s="45">
        <v>1.0</v>
      </c>
    </row>
    <row r="923">
      <c r="A923" s="43" t="s">
        <v>799</v>
      </c>
      <c r="B923" s="44">
        <v>47.0</v>
      </c>
      <c r="C923" s="45">
        <v>16.0</v>
      </c>
      <c r="D923" s="44">
        <v>188.0</v>
      </c>
      <c r="E923" s="45">
        <v>44.0</v>
      </c>
      <c r="F923" s="44">
        <v>6.0</v>
      </c>
      <c r="G923" s="45">
        <v>2.0</v>
      </c>
    </row>
    <row r="924">
      <c r="A924" s="43" t="s">
        <v>754</v>
      </c>
      <c r="B924" s="44">
        <v>162.0</v>
      </c>
      <c r="C924" s="45">
        <v>65.0</v>
      </c>
      <c r="D924" s="44">
        <v>655.0</v>
      </c>
      <c r="E924" s="45">
        <v>191.0</v>
      </c>
      <c r="F924" s="44">
        <v>84.0</v>
      </c>
      <c r="G924" s="45">
        <v>24.0</v>
      </c>
    </row>
    <row r="925">
      <c r="A925" s="43" t="s">
        <v>832</v>
      </c>
      <c r="B925" s="44">
        <v>34.0</v>
      </c>
      <c r="C925" s="45">
        <v>8.0</v>
      </c>
      <c r="D925" s="44">
        <v>213.0</v>
      </c>
      <c r="E925" s="45">
        <v>41.0</v>
      </c>
      <c r="F925" s="44">
        <v>28.0</v>
      </c>
      <c r="G925" s="45">
        <v>3.0</v>
      </c>
    </row>
    <row r="926">
      <c r="A926" s="43" t="s">
        <v>834</v>
      </c>
      <c r="B926" s="44">
        <v>253.0</v>
      </c>
      <c r="C926" s="45">
        <v>62.0</v>
      </c>
      <c r="D926" s="44">
        <v>928.0</v>
      </c>
      <c r="E926" s="45">
        <v>141.0</v>
      </c>
      <c r="F926" s="44">
        <v>161.0</v>
      </c>
      <c r="G926" s="45">
        <v>16.0</v>
      </c>
    </row>
    <row r="927">
      <c r="A927" s="43" t="s">
        <v>743</v>
      </c>
      <c r="B927" s="44">
        <v>137.0</v>
      </c>
      <c r="C927" s="45">
        <v>56.0</v>
      </c>
      <c r="D927" s="44">
        <v>560.0</v>
      </c>
      <c r="E927" s="45">
        <v>118.0</v>
      </c>
      <c r="F927" s="44">
        <v>79.0</v>
      </c>
      <c r="G927" s="45">
        <v>16.0</v>
      </c>
    </row>
    <row r="928">
      <c r="A928" s="43" t="s">
        <v>589</v>
      </c>
      <c r="B928" s="44">
        <v>72.0</v>
      </c>
      <c r="C928" s="45">
        <v>44.0</v>
      </c>
      <c r="D928" s="44">
        <v>343.0</v>
      </c>
      <c r="E928" s="45">
        <v>85.0</v>
      </c>
      <c r="F928" s="44">
        <v>27.0</v>
      </c>
      <c r="G928" s="45">
        <v>5.0</v>
      </c>
    </row>
    <row r="929">
      <c r="A929" s="43" t="s">
        <v>696</v>
      </c>
      <c r="B929" s="44">
        <v>33.0</v>
      </c>
      <c r="C929" s="45">
        <v>16.0</v>
      </c>
      <c r="D929" s="44">
        <v>146.0</v>
      </c>
      <c r="E929" s="45">
        <v>28.0</v>
      </c>
      <c r="F929" s="44">
        <v>7.0</v>
      </c>
      <c r="G929" s="45">
        <v>1.0</v>
      </c>
    </row>
    <row r="930">
      <c r="A930" s="43" t="s">
        <v>1131</v>
      </c>
      <c r="B930" s="44">
        <v>0.0</v>
      </c>
      <c r="C930" s="45">
        <v>0.0</v>
      </c>
      <c r="D930" s="44">
        <v>0.0</v>
      </c>
      <c r="E930" s="45">
        <v>0.0</v>
      </c>
      <c r="F930" s="44">
        <v>0.0</v>
      </c>
      <c r="G930" s="45">
        <v>0.0</v>
      </c>
    </row>
    <row r="931">
      <c r="A931" s="43" t="s">
        <v>815</v>
      </c>
      <c r="B931" s="44">
        <v>268.0</v>
      </c>
      <c r="C931" s="45">
        <v>85.0</v>
      </c>
      <c r="D931" s="44">
        <v>731.0</v>
      </c>
      <c r="E931" s="45">
        <v>146.0</v>
      </c>
      <c r="F931" s="44">
        <v>53.0</v>
      </c>
      <c r="G931" s="45">
        <v>5.0</v>
      </c>
    </row>
    <row r="932">
      <c r="A932" s="43" t="s">
        <v>1132</v>
      </c>
      <c r="B932" s="44">
        <v>0.0</v>
      </c>
      <c r="C932" s="45">
        <v>0.0</v>
      </c>
      <c r="D932" s="44">
        <v>0.0</v>
      </c>
      <c r="E932" s="45">
        <v>0.0</v>
      </c>
      <c r="F932" s="44">
        <v>0.0</v>
      </c>
      <c r="G932" s="45">
        <v>0.0</v>
      </c>
    </row>
    <row r="933">
      <c r="A933" s="43" t="s">
        <v>800</v>
      </c>
      <c r="B933" s="44">
        <v>204.0</v>
      </c>
      <c r="C933" s="45">
        <v>69.0</v>
      </c>
      <c r="D933" s="44">
        <v>775.0</v>
      </c>
      <c r="E933" s="45">
        <v>201.0</v>
      </c>
      <c r="F933" s="44">
        <v>53.0</v>
      </c>
      <c r="G933" s="45">
        <v>12.0</v>
      </c>
    </row>
    <row r="934">
      <c r="A934" s="43" t="s">
        <v>768</v>
      </c>
      <c r="B934" s="44">
        <v>167.0</v>
      </c>
      <c r="C934" s="45">
        <v>63.0</v>
      </c>
      <c r="D934" s="44">
        <v>622.0</v>
      </c>
      <c r="E934" s="45">
        <v>138.0</v>
      </c>
      <c r="F934" s="44">
        <v>38.0</v>
      </c>
      <c r="G934" s="45">
        <v>6.0</v>
      </c>
    </row>
    <row r="935">
      <c r="A935" s="43" t="s">
        <v>724</v>
      </c>
      <c r="B935" s="44">
        <v>238.0</v>
      </c>
      <c r="C935" s="45">
        <v>101.0</v>
      </c>
      <c r="D935" s="44">
        <v>1171.0</v>
      </c>
      <c r="E935" s="45">
        <v>240.0</v>
      </c>
      <c r="F935" s="44">
        <v>68.0</v>
      </c>
      <c r="G935" s="45">
        <v>17.0</v>
      </c>
    </row>
    <row r="936">
      <c r="A936" s="43" t="s">
        <v>1133</v>
      </c>
      <c r="B936" s="44">
        <v>148.0</v>
      </c>
      <c r="C936" s="45">
        <v>60.0</v>
      </c>
      <c r="D936" s="44">
        <v>265.0</v>
      </c>
      <c r="E936" s="45">
        <v>58.0</v>
      </c>
      <c r="F936" s="44">
        <v>21.0</v>
      </c>
      <c r="G936" s="45">
        <v>8.0</v>
      </c>
    </row>
    <row r="937">
      <c r="A937" s="43" t="s">
        <v>1134</v>
      </c>
      <c r="B937" s="44">
        <v>0.0</v>
      </c>
      <c r="C937" s="45">
        <v>0.0</v>
      </c>
      <c r="D937" s="44">
        <v>0.0</v>
      </c>
      <c r="E937" s="45">
        <v>0.0</v>
      </c>
      <c r="F937" s="44">
        <v>0.0</v>
      </c>
      <c r="G937" s="45">
        <v>0.0</v>
      </c>
    </row>
    <row r="938">
      <c r="A938" s="43" t="s">
        <v>728</v>
      </c>
      <c r="B938" s="44">
        <v>109.0</v>
      </c>
      <c r="C938" s="45">
        <v>46.0</v>
      </c>
      <c r="D938" s="44">
        <v>332.0</v>
      </c>
      <c r="E938" s="45">
        <v>92.0</v>
      </c>
      <c r="F938" s="44">
        <v>19.0</v>
      </c>
      <c r="G938" s="45">
        <v>7.0</v>
      </c>
    </row>
    <row r="939">
      <c r="A939" s="43" t="s">
        <v>826</v>
      </c>
      <c r="B939" s="44">
        <v>166.0</v>
      </c>
      <c r="C939" s="45">
        <v>50.0</v>
      </c>
      <c r="D939" s="44">
        <v>694.0</v>
      </c>
      <c r="E939" s="45">
        <v>176.0</v>
      </c>
      <c r="F939" s="44">
        <v>40.0</v>
      </c>
      <c r="G939" s="45">
        <v>9.0</v>
      </c>
    </row>
    <row r="940">
      <c r="A940" s="43" t="s">
        <v>789</v>
      </c>
      <c r="B940" s="44">
        <v>151.0</v>
      </c>
      <c r="C940" s="45">
        <v>54.0</v>
      </c>
      <c r="D940" s="44">
        <v>694.0</v>
      </c>
      <c r="E940" s="45">
        <v>161.0</v>
      </c>
      <c r="F940" s="44">
        <v>45.0</v>
      </c>
      <c r="G940" s="45">
        <v>15.0</v>
      </c>
    </row>
    <row r="941">
      <c r="A941" s="43" t="s">
        <v>835</v>
      </c>
      <c r="B941" s="44">
        <v>249.0</v>
      </c>
      <c r="C941" s="45">
        <v>71.0</v>
      </c>
      <c r="D941" s="44">
        <v>1138.0</v>
      </c>
      <c r="E941" s="45">
        <v>232.0</v>
      </c>
      <c r="F941" s="44">
        <v>70.0</v>
      </c>
      <c r="G941" s="45">
        <v>19.0</v>
      </c>
    </row>
    <row r="942">
      <c r="A942" s="43" t="s">
        <v>810</v>
      </c>
      <c r="B942" s="44">
        <v>179.0</v>
      </c>
      <c r="C942" s="45">
        <v>58.0</v>
      </c>
      <c r="D942" s="44">
        <v>453.0</v>
      </c>
      <c r="E942" s="45">
        <v>87.0</v>
      </c>
      <c r="F942" s="44">
        <v>68.0</v>
      </c>
      <c r="G942" s="45">
        <v>17.0</v>
      </c>
    </row>
    <row r="943">
      <c r="A943" s="43" t="s">
        <v>820</v>
      </c>
      <c r="B943" s="44">
        <v>26.0</v>
      </c>
      <c r="C943" s="45">
        <v>8.0</v>
      </c>
      <c r="D943" s="44">
        <v>123.0</v>
      </c>
      <c r="E943" s="45">
        <v>28.0</v>
      </c>
      <c r="F943" s="44">
        <v>6.0</v>
      </c>
      <c r="G943" s="45">
        <v>1.0</v>
      </c>
    </row>
    <row r="944">
      <c r="A944" s="43" t="s">
        <v>829</v>
      </c>
      <c r="B944" s="44">
        <v>30.0</v>
      </c>
      <c r="C944" s="45">
        <v>9.0</v>
      </c>
      <c r="D944" s="44">
        <v>98.0</v>
      </c>
      <c r="E944" s="45">
        <v>16.0</v>
      </c>
      <c r="F944" s="44">
        <v>11.0</v>
      </c>
      <c r="G944" s="45">
        <v>2.0</v>
      </c>
    </row>
    <row r="945">
      <c r="A945" s="43" t="s">
        <v>614</v>
      </c>
      <c r="B945" s="44">
        <v>99.0</v>
      </c>
      <c r="C945" s="45">
        <v>57.0</v>
      </c>
      <c r="D945" s="44">
        <v>683.0</v>
      </c>
      <c r="E945" s="45">
        <v>161.0</v>
      </c>
      <c r="F945" s="44">
        <v>49.0</v>
      </c>
      <c r="G945" s="45">
        <v>11.0</v>
      </c>
    </row>
    <row r="946">
      <c r="A946" s="43" t="s">
        <v>546</v>
      </c>
      <c r="B946" s="44">
        <v>143.0</v>
      </c>
      <c r="C946" s="45">
        <v>96.0</v>
      </c>
      <c r="D946" s="44">
        <v>1263.0</v>
      </c>
      <c r="E946" s="45">
        <v>237.0</v>
      </c>
      <c r="F946" s="44">
        <v>130.0</v>
      </c>
      <c r="G946" s="45">
        <v>24.0</v>
      </c>
    </row>
    <row r="947">
      <c r="A947" s="43" t="s">
        <v>794</v>
      </c>
      <c r="B947" s="44">
        <v>86.0</v>
      </c>
      <c r="C947" s="45">
        <v>30.0</v>
      </c>
      <c r="D947" s="44">
        <v>414.0</v>
      </c>
      <c r="E947" s="45">
        <v>79.0</v>
      </c>
      <c r="F947" s="44">
        <v>22.0</v>
      </c>
      <c r="G947" s="45">
        <v>4.0</v>
      </c>
    </row>
    <row r="948">
      <c r="A948" s="43" t="s">
        <v>782</v>
      </c>
      <c r="B948" s="44">
        <v>269.0</v>
      </c>
      <c r="C948" s="45">
        <v>98.0</v>
      </c>
      <c r="D948" s="44">
        <v>918.0</v>
      </c>
      <c r="E948" s="45">
        <v>226.0</v>
      </c>
      <c r="F948" s="44">
        <v>123.0</v>
      </c>
      <c r="G948" s="45">
        <v>30.0</v>
      </c>
    </row>
    <row r="949">
      <c r="A949" s="43" t="s">
        <v>749</v>
      </c>
      <c r="B949" s="44">
        <v>72.0</v>
      </c>
      <c r="C949" s="45">
        <v>29.0</v>
      </c>
      <c r="D949" s="44">
        <v>495.0</v>
      </c>
      <c r="E949" s="45">
        <v>69.0</v>
      </c>
      <c r="F949" s="44">
        <v>52.0</v>
      </c>
      <c r="G949" s="45">
        <v>10.0</v>
      </c>
    </row>
    <row r="950">
      <c r="A950" s="43" t="s">
        <v>759</v>
      </c>
      <c r="B950" s="44">
        <v>166.0</v>
      </c>
      <c r="C950" s="45">
        <v>65.0</v>
      </c>
      <c r="D950" s="44">
        <v>873.0</v>
      </c>
      <c r="E950" s="45">
        <v>151.0</v>
      </c>
      <c r="F950" s="44">
        <v>44.0</v>
      </c>
      <c r="G950" s="45">
        <v>12.0</v>
      </c>
    </row>
    <row r="951">
      <c r="A951" s="43" t="s">
        <v>511</v>
      </c>
      <c r="B951" s="44">
        <v>200.0</v>
      </c>
      <c r="C951" s="45">
        <v>151.0</v>
      </c>
      <c r="D951" s="44">
        <v>2013.0</v>
      </c>
      <c r="E951" s="45">
        <v>561.0</v>
      </c>
      <c r="F951" s="44">
        <v>264.0</v>
      </c>
      <c r="G951" s="45">
        <v>56.0</v>
      </c>
    </row>
    <row r="952">
      <c r="A952" s="43" t="s">
        <v>210</v>
      </c>
      <c r="B952" s="44">
        <v>14.0</v>
      </c>
      <c r="C952" s="45">
        <v>24.0</v>
      </c>
      <c r="D952" s="44">
        <v>320.0</v>
      </c>
      <c r="E952" s="45">
        <v>156.0</v>
      </c>
      <c r="F952" s="44">
        <v>43.0</v>
      </c>
      <c r="G952" s="45">
        <v>17.0</v>
      </c>
    </row>
    <row r="953">
      <c r="A953" s="43" t="s">
        <v>1135</v>
      </c>
      <c r="B953" s="44">
        <v>315.0</v>
      </c>
      <c r="C953" s="45">
        <v>87.0</v>
      </c>
      <c r="D953" s="44">
        <v>810.0</v>
      </c>
      <c r="E953" s="45">
        <v>133.0</v>
      </c>
      <c r="F953" s="44">
        <v>49.0</v>
      </c>
      <c r="G953" s="45">
        <v>11.0</v>
      </c>
    </row>
    <row r="954">
      <c r="A954" s="43" t="s">
        <v>783</v>
      </c>
      <c r="B954" s="44">
        <v>47.0</v>
      </c>
      <c r="C954" s="45">
        <v>17.0</v>
      </c>
      <c r="D954" s="44">
        <v>186.0</v>
      </c>
      <c r="E954" s="45">
        <v>31.0</v>
      </c>
      <c r="F954" s="44">
        <v>11.0</v>
      </c>
      <c r="G954" s="45">
        <v>0.0</v>
      </c>
    </row>
    <row r="955">
      <c r="A955" s="43" t="s">
        <v>1136</v>
      </c>
      <c r="B955" s="44">
        <v>0.0</v>
      </c>
      <c r="C955" s="45">
        <v>0.0</v>
      </c>
      <c r="D955" s="44">
        <v>0.0</v>
      </c>
      <c r="E955" s="45">
        <v>0.0</v>
      </c>
      <c r="F955" s="44">
        <v>0.0</v>
      </c>
      <c r="G955" s="45">
        <v>0.0</v>
      </c>
    </row>
    <row r="956">
      <c r="A956" s="43" t="s">
        <v>787</v>
      </c>
      <c r="B956" s="44">
        <v>100.0</v>
      </c>
      <c r="C956" s="45">
        <v>36.0</v>
      </c>
      <c r="D956" s="44">
        <v>837.0</v>
      </c>
      <c r="E956" s="45">
        <v>142.0</v>
      </c>
      <c r="F956" s="44">
        <v>29.0</v>
      </c>
      <c r="G956" s="45">
        <v>13.0</v>
      </c>
    </row>
    <row r="957">
      <c r="A957" s="43" t="s">
        <v>711</v>
      </c>
      <c r="B957" s="44">
        <v>112.0</v>
      </c>
      <c r="C957" s="45">
        <v>51.0</v>
      </c>
      <c r="D957" s="44">
        <v>602.0</v>
      </c>
      <c r="E957" s="45">
        <v>123.0</v>
      </c>
      <c r="F957" s="44">
        <v>29.0</v>
      </c>
      <c r="G957" s="45">
        <v>4.0</v>
      </c>
    </row>
    <row r="958">
      <c r="A958" s="43" t="s">
        <v>699</v>
      </c>
      <c r="B958" s="44">
        <v>50.0</v>
      </c>
      <c r="C958" s="45">
        <v>24.0</v>
      </c>
      <c r="D958" s="44">
        <v>211.0</v>
      </c>
      <c r="E958" s="45">
        <v>24.0</v>
      </c>
      <c r="F958" s="44">
        <v>20.0</v>
      </c>
      <c r="G958" s="45">
        <v>2.0</v>
      </c>
    </row>
    <row r="959">
      <c r="A959" s="43" t="s">
        <v>839</v>
      </c>
      <c r="B959" s="44">
        <v>86.0</v>
      </c>
      <c r="C959" s="45">
        <v>23.0</v>
      </c>
      <c r="D959" s="44">
        <v>288.0</v>
      </c>
      <c r="E959" s="45">
        <v>76.0</v>
      </c>
      <c r="F959" s="44">
        <v>23.0</v>
      </c>
      <c r="G959" s="45">
        <v>3.0</v>
      </c>
    </row>
    <row r="960">
      <c r="A960" s="43" t="s">
        <v>781</v>
      </c>
      <c r="B960" s="44">
        <v>189.0</v>
      </c>
      <c r="C960" s="45">
        <v>69.0</v>
      </c>
      <c r="D960" s="44">
        <v>1068.0</v>
      </c>
      <c r="E960" s="45">
        <v>224.0</v>
      </c>
      <c r="F960" s="44">
        <v>101.0</v>
      </c>
      <c r="G960" s="45">
        <v>17.0</v>
      </c>
    </row>
    <row r="961">
      <c r="A961" s="43" t="s">
        <v>1137</v>
      </c>
      <c r="B961" s="44">
        <v>0.0</v>
      </c>
      <c r="C961" s="45">
        <v>0.0</v>
      </c>
      <c r="D961" s="44">
        <v>0.0</v>
      </c>
      <c r="E961" s="45">
        <v>0.0</v>
      </c>
      <c r="F961" s="44">
        <v>0.0</v>
      </c>
      <c r="G961" s="45">
        <v>0.0</v>
      </c>
    </row>
    <row r="962">
      <c r="A962" s="43" t="s">
        <v>841</v>
      </c>
      <c r="B962" s="44">
        <v>109.0</v>
      </c>
      <c r="C962" s="45">
        <v>21.0</v>
      </c>
      <c r="D962" s="44">
        <v>238.0</v>
      </c>
      <c r="E962" s="45">
        <v>59.0</v>
      </c>
      <c r="F962" s="44">
        <v>32.0</v>
      </c>
      <c r="G962" s="45">
        <v>2.0</v>
      </c>
    </row>
    <row r="963">
      <c r="A963" s="43" t="s">
        <v>695</v>
      </c>
      <c r="B963" s="44">
        <v>35.0</v>
      </c>
      <c r="C963" s="45">
        <v>17.0</v>
      </c>
      <c r="D963" s="44">
        <v>130.0</v>
      </c>
      <c r="E963" s="45">
        <v>22.0</v>
      </c>
      <c r="F963" s="44">
        <v>12.0</v>
      </c>
      <c r="G963" s="45">
        <v>0.0</v>
      </c>
    </row>
    <row r="964">
      <c r="A964" s="43" t="s">
        <v>571</v>
      </c>
      <c r="B964" s="44">
        <v>8.0</v>
      </c>
      <c r="C964" s="45">
        <v>5.0</v>
      </c>
      <c r="D964" s="44">
        <v>27.0</v>
      </c>
      <c r="E964" s="45">
        <v>11.0</v>
      </c>
      <c r="F964" s="44">
        <v>1.0</v>
      </c>
      <c r="G964" s="45">
        <v>1.0</v>
      </c>
    </row>
    <row r="965">
      <c r="A965" s="43" t="s">
        <v>1138</v>
      </c>
      <c r="B965" s="44">
        <v>0.0</v>
      </c>
      <c r="C965" s="45">
        <v>0.0</v>
      </c>
      <c r="D965" s="44">
        <v>0.0</v>
      </c>
      <c r="E965" s="45">
        <v>0.0</v>
      </c>
      <c r="F965" s="44">
        <v>0.0</v>
      </c>
      <c r="G965" s="45">
        <v>0.0</v>
      </c>
    </row>
    <row r="966">
      <c r="A966" s="43" t="s">
        <v>1139</v>
      </c>
      <c r="B966" s="44">
        <v>0.0</v>
      </c>
      <c r="C966" s="45">
        <v>0.0</v>
      </c>
      <c r="D966" s="44">
        <v>0.0</v>
      </c>
      <c r="E966" s="45">
        <v>0.0</v>
      </c>
      <c r="F966" s="44">
        <v>0.0</v>
      </c>
      <c r="G966" s="45">
        <v>0.0</v>
      </c>
    </row>
    <row r="967">
      <c r="A967" s="43" t="s">
        <v>806</v>
      </c>
      <c r="B967" s="44">
        <v>3.0</v>
      </c>
      <c r="C967" s="45">
        <v>1.0</v>
      </c>
      <c r="D967" s="44">
        <v>39.0</v>
      </c>
      <c r="E967" s="45">
        <v>13.0</v>
      </c>
      <c r="F967" s="44">
        <v>2.0</v>
      </c>
      <c r="G967" s="45">
        <v>1.0</v>
      </c>
    </row>
    <row r="968">
      <c r="A968" s="43" t="s">
        <v>686</v>
      </c>
      <c r="B968" s="44">
        <v>6.0</v>
      </c>
      <c r="C968" s="45">
        <v>3.0</v>
      </c>
      <c r="D968" s="44">
        <v>30.0</v>
      </c>
      <c r="E968" s="45">
        <v>10.0</v>
      </c>
      <c r="F968" s="44">
        <v>5.0</v>
      </c>
      <c r="G968" s="45">
        <v>1.0</v>
      </c>
    </row>
    <row r="969">
      <c r="A969" s="43" t="s">
        <v>1140</v>
      </c>
      <c r="B969" s="44">
        <v>9.0</v>
      </c>
      <c r="C969" s="45">
        <v>0.0</v>
      </c>
      <c r="D969" s="44">
        <v>39.0</v>
      </c>
      <c r="E969" s="45">
        <v>1.0</v>
      </c>
      <c r="F969" s="44">
        <v>6.0</v>
      </c>
      <c r="G969" s="45">
        <v>0.0</v>
      </c>
    </row>
    <row r="970">
      <c r="A970" s="43" t="s">
        <v>1141</v>
      </c>
      <c r="B970" s="44">
        <v>0.0</v>
      </c>
      <c r="C970" s="45">
        <v>0.0</v>
      </c>
      <c r="D970" s="44">
        <v>0.0</v>
      </c>
      <c r="E970" s="45">
        <v>0.0</v>
      </c>
      <c r="F970" s="44">
        <v>0.0</v>
      </c>
      <c r="G970" s="45">
        <v>0.0</v>
      </c>
    </row>
    <row r="971">
      <c r="A971" s="43" t="s">
        <v>842</v>
      </c>
      <c r="B971" s="44">
        <v>41.0</v>
      </c>
      <c r="C971" s="45">
        <v>6.0</v>
      </c>
      <c r="D971" s="44">
        <v>140.0</v>
      </c>
      <c r="E971" s="45">
        <v>41.0</v>
      </c>
      <c r="F971" s="44">
        <v>5.0</v>
      </c>
      <c r="G971" s="45">
        <v>3.0</v>
      </c>
    </row>
    <row r="972">
      <c r="A972" s="43" t="s">
        <v>599</v>
      </c>
      <c r="B972" s="44">
        <v>5.0</v>
      </c>
      <c r="C972" s="45">
        <v>3.0</v>
      </c>
      <c r="D972" s="44">
        <v>33.0</v>
      </c>
      <c r="E972" s="45">
        <v>26.0</v>
      </c>
      <c r="F972" s="44">
        <v>15.0</v>
      </c>
      <c r="G972" s="45">
        <v>16.0</v>
      </c>
    </row>
    <row r="973">
      <c r="A973" s="43" t="s">
        <v>680</v>
      </c>
      <c r="B973" s="44">
        <v>2.0</v>
      </c>
      <c r="C973" s="45">
        <v>1.0</v>
      </c>
      <c r="D973" s="44">
        <v>15.0</v>
      </c>
      <c r="E973" s="45">
        <v>9.0</v>
      </c>
      <c r="F973" s="44">
        <v>3.0</v>
      </c>
      <c r="G973" s="45">
        <v>2.0</v>
      </c>
    </row>
    <row r="974">
      <c r="A974" s="43" t="s">
        <v>1142</v>
      </c>
      <c r="B974" s="44">
        <v>0.0</v>
      </c>
      <c r="C974" s="45">
        <v>0.0</v>
      </c>
      <c r="D974" s="44">
        <v>0.0</v>
      </c>
      <c r="E974" s="45">
        <v>3.0</v>
      </c>
      <c r="F974" s="44">
        <v>2.0</v>
      </c>
      <c r="G974" s="45">
        <v>4.0</v>
      </c>
    </row>
    <row r="975">
      <c r="A975" s="43" t="s">
        <v>474</v>
      </c>
      <c r="B975" s="44">
        <v>35.0</v>
      </c>
      <c r="C975" s="45">
        <v>29.0</v>
      </c>
      <c r="D975" s="44">
        <v>201.0</v>
      </c>
      <c r="E975" s="45">
        <v>77.0</v>
      </c>
      <c r="F975" s="44">
        <v>19.0</v>
      </c>
      <c r="G975" s="45">
        <v>6.0</v>
      </c>
    </row>
    <row r="976">
      <c r="A976" s="43" t="s">
        <v>836</v>
      </c>
      <c r="B976" s="44">
        <v>39.0</v>
      </c>
      <c r="C976" s="45">
        <v>11.0</v>
      </c>
      <c r="D976" s="44">
        <v>151.0</v>
      </c>
      <c r="E976" s="45">
        <v>46.0</v>
      </c>
      <c r="F976" s="44">
        <v>6.0</v>
      </c>
      <c r="G976" s="45">
        <v>13.0</v>
      </c>
    </row>
    <row r="977">
      <c r="A977" s="43" t="s">
        <v>429</v>
      </c>
      <c r="B977" s="44">
        <v>1.0</v>
      </c>
      <c r="C977" s="45">
        <v>1.0</v>
      </c>
      <c r="D977" s="44">
        <v>19.0</v>
      </c>
      <c r="E977" s="45">
        <v>11.0</v>
      </c>
      <c r="F977" s="44">
        <v>5.0</v>
      </c>
      <c r="G977" s="45">
        <v>0.0</v>
      </c>
    </row>
    <row r="978">
      <c r="A978" s="43" t="s">
        <v>345</v>
      </c>
      <c r="B978" s="44">
        <v>35.0</v>
      </c>
      <c r="C978" s="45">
        <v>43.0</v>
      </c>
      <c r="D978" s="44">
        <v>435.0</v>
      </c>
      <c r="E978" s="45">
        <v>394.0</v>
      </c>
      <c r="F978" s="44">
        <v>66.0</v>
      </c>
      <c r="G978" s="45">
        <v>28.0</v>
      </c>
    </row>
    <row r="979">
      <c r="A979" s="43" t="s">
        <v>438</v>
      </c>
      <c r="B979" s="44">
        <v>1.0</v>
      </c>
      <c r="C979" s="45">
        <v>1.0</v>
      </c>
      <c r="D979" s="44">
        <v>14.0</v>
      </c>
      <c r="E979" s="45">
        <v>1.0</v>
      </c>
      <c r="F979" s="44">
        <v>0.0</v>
      </c>
      <c r="G979" s="45">
        <v>0.0</v>
      </c>
    </row>
    <row r="980">
      <c r="A980" s="43" t="s">
        <v>1143</v>
      </c>
      <c r="B980" s="44">
        <v>0.0</v>
      </c>
      <c r="C980" s="45">
        <v>0.0</v>
      </c>
      <c r="D980" s="44">
        <v>0.0</v>
      </c>
      <c r="E980" s="45">
        <v>0.0</v>
      </c>
      <c r="F980" s="44">
        <v>0.0</v>
      </c>
      <c r="G980" s="45">
        <v>0.0</v>
      </c>
    </row>
    <row r="981">
      <c r="A981" s="43" t="s">
        <v>843</v>
      </c>
      <c r="B981" s="44">
        <v>18.0</v>
      </c>
      <c r="C981" s="45">
        <v>1.0</v>
      </c>
      <c r="D981" s="44">
        <v>37.0</v>
      </c>
      <c r="E981" s="45">
        <v>5.0</v>
      </c>
      <c r="F981" s="44">
        <v>0.0</v>
      </c>
      <c r="G981" s="45">
        <v>0.0</v>
      </c>
    </row>
    <row r="982">
      <c r="A982" s="43" t="s">
        <v>43</v>
      </c>
      <c r="B982" s="44">
        <v>3.0</v>
      </c>
      <c r="C982" s="45">
        <v>14.0</v>
      </c>
      <c r="D982" s="44">
        <v>81.0</v>
      </c>
      <c r="E982" s="45">
        <v>79.0</v>
      </c>
      <c r="F982" s="44">
        <v>31.0</v>
      </c>
      <c r="G982" s="45">
        <v>5.0</v>
      </c>
    </row>
    <row r="983">
      <c r="A983" s="43" t="s">
        <v>76</v>
      </c>
      <c r="B983" s="44">
        <v>3.0</v>
      </c>
      <c r="C983" s="45">
        <v>9.0</v>
      </c>
      <c r="D983" s="44">
        <v>70.0</v>
      </c>
      <c r="E983" s="45">
        <v>15.0</v>
      </c>
      <c r="F983" s="44">
        <v>1.0</v>
      </c>
      <c r="G983" s="45">
        <v>0.0</v>
      </c>
    </row>
    <row r="984">
      <c r="A984" s="43" t="s">
        <v>1144</v>
      </c>
      <c r="B984" s="44">
        <v>0.0</v>
      </c>
      <c r="C984" s="45">
        <v>3.0</v>
      </c>
      <c r="D984" s="44">
        <v>18.0</v>
      </c>
      <c r="E984" s="45">
        <v>3.0</v>
      </c>
      <c r="F984" s="44">
        <v>0.0</v>
      </c>
      <c r="G984" s="45">
        <v>0.0</v>
      </c>
    </row>
    <row r="985">
      <c r="A985" s="43" t="s">
        <v>1145</v>
      </c>
      <c r="B985" s="44">
        <v>0.0</v>
      </c>
      <c r="C985" s="45">
        <v>0.0</v>
      </c>
      <c r="D985" s="44">
        <v>0.0</v>
      </c>
      <c r="E985" s="45">
        <v>0.0</v>
      </c>
      <c r="F985" s="44">
        <v>0.0</v>
      </c>
      <c r="G985" s="45">
        <v>0.0</v>
      </c>
    </row>
    <row r="986">
      <c r="A986" s="43" t="s">
        <v>66</v>
      </c>
      <c r="B986" s="44">
        <v>1.0</v>
      </c>
      <c r="C986" s="45">
        <v>3.0</v>
      </c>
      <c r="D986" s="44">
        <v>11.0</v>
      </c>
      <c r="E986" s="45">
        <v>13.0</v>
      </c>
      <c r="F986" s="44">
        <v>3.0</v>
      </c>
      <c r="G986" s="45">
        <v>3.0</v>
      </c>
    </row>
    <row r="987">
      <c r="A987" s="43" t="s">
        <v>304</v>
      </c>
      <c r="B987" s="44">
        <v>3.0</v>
      </c>
      <c r="C987" s="45">
        <v>4.0</v>
      </c>
      <c r="D987" s="44">
        <v>42.0</v>
      </c>
      <c r="E987" s="45">
        <v>16.0</v>
      </c>
      <c r="F987" s="44">
        <v>6.0</v>
      </c>
      <c r="G987" s="45">
        <v>3.0</v>
      </c>
    </row>
    <row r="988">
      <c r="A988" s="43" t="s">
        <v>1146</v>
      </c>
      <c r="B988" s="44">
        <v>17.0</v>
      </c>
      <c r="C988" s="45">
        <v>7.0</v>
      </c>
      <c r="D988" s="44">
        <v>42.0</v>
      </c>
      <c r="E988" s="45">
        <v>2.0</v>
      </c>
      <c r="F988" s="44">
        <v>6.0</v>
      </c>
      <c r="G988" s="45">
        <v>0.0</v>
      </c>
    </row>
    <row r="989">
      <c r="A989" s="43" t="s">
        <v>1147</v>
      </c>
      <c r="B989" s="44">
        <v>3.0</v>
      </c>
      <c r="C989" s="45">
        <v>2.0</v>
      </c>
      <c r="D989" s="44">
        <v>20.0</v>
      </c>
      <c r="E989" s="45">
        <v>0.0</v>
      </c>
      <c r="F989" s="44">
        <v>4.0</v>
      </c>
      <c r="G989" s="45">
        <v>0.0</v>
      </c>
    </row>
    <row r="990">
      <c r="A990" s="43" t="s">
        <v>1148</v>
      </c>
      <c r="B990" s="44">
        <v>10.0</v>
      </c>
      <c r="C990" s="45">
        <v>0.0</v>
      </c>
      <c r="D990" s="44">
        <v>21.0</v>
      </c>
      <c r="E990" s="45">
        <v>3.0</v>
      </c>
      <c r="F990" s="44">
        <v>1.0</v>
      </c>
      <c r="G990" s="45">
        <v>0.0</v>
      </c>
    </row>
    <row r="991">
      <c r="A991" s="43" t="s">
        <v>845</v>
      </c>
      <c r="B991" s="44">
        <v>85.0</v>
      </c>
      <c r="C991" s="45">
        <v>5.0</v>
      </c>
      <c r="D991" s="44">
        <v>324.0</v>
      </c>
      <c r="E991" s="45">
        <v>20.0</v>
      </c>
      <c r="F991" s="44">
        <v>68.0</v>
      </c>
      <c r="G991" s="45">
        <v>0.0</v>
      </c>
    </row>
    <row r="992">
      <c r="A992" s="43" t="s">
        <v>1149</v>
      </c>
      <c r="B992" s="44">
        <v>21.0</v>
      </c>
      <c r="C992" s="45">
        <v>16.0</v>
      </c>
      <c r="D992" s="44">
        <v>122.0</v>
      </c>
      <c r="E992" s="45">
        <v>30.0</v>
      </c>
      <c r="F992" s="44">
        <v>2.0</v>
      </c>
      <c r="G992" s="45">
        <v>2.0</v>
      </c>
    </row>
    <row r="993">
      <c r="A993" s="43" t="s">
        <v>60</v>
      </c>
      <c r="B993" s="44">
        <v>4.0</v>
      </c>
      <c r="C993" s="45">
        <v>12.0</v>
      </c>
      <c r="D993" s="44">
        <v>21.0</v>
      </c>
      <c r="E993" s="45">
        <v>42.0</v>
      </c>
      <c r="F993" s="44">
        <v>0.0</v>
      </c>
      <c r="G993" s="45">
        <v>3.0</v>
      </c>
    </row>
    <row r="994">
      <c r="A994" s="43" t="s">
        <v>1150</v>
      </c>
      <c r="B994" s="44">
        <v>0.0</v>
      </c>
      <c r="C994" s="45">
        <v>0.0</v>
      </c>
      <c r="D994" s="44">
        <v>0.0</v>
      </c>
      <c r="E994" s="45">
        <v>0.0</v>
      </c>
      <c r="F994" s="44">
        <v>0.0</v>
      </c>
      <c r="G994" s="45">
        <v>0.0</v>
      </c>
    </row>
    <row r="995">
      <c r="A995" s="43" t="s">
        <v>802</v>
      </c>
      <c r="B995" s="44">
        <v>152.0</v>
      </c>
      <c r="C995" s="45">
        <v>51.0</v>
      </c>
      <c r="D995" s="44">
        <v>691.0</v>
      </c>
      <c r="E995" s="45">
        <v>213.0</v>
      </c>
      <c r="F995" s="44">
        <v>31.0</v>
      </c>
      <c r="G995" s="45">
        <v>14.0</v>
      </c>
    </row>
    <row r="996">
      <c r="A996" s="43" t="s">
        <v>761</v>
      </c>
      <c r="B996" s="44">
        <v>156.0</v>
      </c>
      <c r="C996" s="45">
        <v>61.0</v>
      </c>
      <c r="D996" s="44">
        <v>532.0</v>
      </c>
      <c r="E996" s="45">
        <v>131.0</v>
      </c>
      <c r="F996" s="44">
        <v>42.0</v>
      </c>
      <c r="G996" s="45">
        <v>7.0</v>
      </c>
    </row>
    <row r="997">
      <c r="A997" s="43" t="s">
        <v>705</v>
      </c>
      <c r="B997" s="44">
        <v>15.0</v>
      </c>
      <c r="C997" s="45">
        <v>7.0</v>
      </c>
      <c r="D997" s="44">
        <v>169.0</v>
      </c>
      <c r="E997" s="45">
        <v>52.0</v>
      </c>
      <c r="F997" s="44">
        <v>21.0</v>
      </c>
      <c r="G997" s="45">
        <v>4.0</v>
      </c>
    </row>
    <row r="998">
      <c r="A998" s="43" t="s">
        <v>1151</v>
      </c>
      <c r="B998" s="44">
        <v>0.0</v>
      </c>
      <c r="C998" s="45">
        <v>0.0</v>
      </c>
      <c r="D998" s="44">
        <v>0.0</v>
      </c>
      <c r="E998" s="45">
        <v>0.0</v>
      </c>
      <c r="F998" s="44">
        <v>0.0</v>
      </c>
      <c r="G998" s="45">
        <v>0.0</v>
      </c>
    </row>
    <row r="999">
      <c r="A999" s="43" t="s">
        <v>678</v>
      </c>
      <c r="B999" s="44">
        <v>2.0</v>
      </c>
      <c r="C999" s="45">
        <v>1.0</v>
      </c>
      <c r="D999" s="44">
        <v>15.0</v>
      </c>
      <c r="E999" s="45">
        <v>10.0</v>
      </c>
      <c r="F999" s="44">
        <v>0.0</v>
      </c>
      <c r="G999" s="45">
        <v>0.0</v>
      </c>
    </row>
    <row r="1000">
      <c r="A1000" s="43" t="s">
        <v>1152</v>
      </c>
      <c r="B1000" s="44">
        <v>0.0</v>
      </c>
      <c r="C1000" s="45">
        <v>0.0</v>
      </c>
      <c r="D1000" s="44">
        <v>0.0</v>
      </c>
      <c r="E1000" s="45">
        <v>0.0</v>
      </c>
      <c r="F1000" s="44">
        <v>0.0</v>
      </c>
      <c r="G1000" s="45">
        <v>0.0</v>
      </c>
    </row>
    <row r="1001">
      <c r="A1001" s="43" t="s">
        <v>1153</v>
      </c>
      <c r="B1001" s="44">
        <v>0.0</v>
      </c>
      <c r="C1001" s="45">
        <v>0.0</v>
      </c>
      <c r="D1001" s="44">
        <v>2.0</v>
      </c>
      <c r="E1001" s="45">
        <v>2.0</v>
      </c>
      <c r="F1001" s="44">
        <v>0.0</v>
      </c>
      <c r="G1001" s="45">
        <v>0.0</v>
      </c>
    </row>
    <row r="1002">
      <c r="A1002" s="43" t="s">
        <v>840</v>
      </c>
      <c r="B1002" s="44">
        <v>70.0</v>
      </c>
      <c r="C1002" s="45">
        <v>18.0</v>
      </c>
      <c r="D1002" s="44">
        <v>182.0</v>
      </c>
      <c r="E1002" s="45">
        <v>23.0</v>
      </c>
      <c r="F1002" s="44">
        <v>9.0</v>
      </c>
      <c r="G1002" s="45">
        <v>0.0</v>
      </c>
    </row>
    <row r="1003">
      <c r="A1003" s="43" t="s">
        <v>1154</v>
      </c>
      <c r="B1003" s="44">
        <v>0.0</v>
      </c>
      <c r="C1003" s="45">
        <v>0.0</v>
      </c>
      <c r="D1003" s="44">
        <v>0.0</v>
      </c>
      <c r="E1003" s="45">
        <v>0.0</v>
      </c>
      <c r="F1003" s="44">
        <v>0.0</v>
      </c>
      <c r="G1003" s="45">
        <v>0.0</v>
      </c>
    </row>
    <row r="1004">
      <c r="A1004" s="43" t="s">
        <v>1155</v>
      </c>
      <c r="B1004" s="44">
        <v>0.0</v>
      </c>
      <c r="C1004" s="45">
        <v>0.0</v>
      </c>
      <c r="D1004" s="44">
        <v>0.0</v>
      </c>
      <c r="E1004" s="45">
        <v>0.0</v>
      </c>
      <c r="F1004" s="44">
        <v>0.0</v>
      </c>
      <c r="G1004" s="45">
        <v>0.0</v>
      </c>
    </row>
    <row r="1005">
      <c r="A1005" s="43" t="s">
        <v>1156</v>
      </c>
      <c r="B1005" s="44">
        <v>0.0</v>
      </c>
      <c r="C1005" s="45">
        <v>0.0</v>
      </c>
      <c r="D1005" s="44">
        <v>0.0</v>
      </c>
      <c r="E1005" s="45">
        <v>0.0</v>
      </c>
      <c r="F1005" s="44">
        <v>0.0</v>
      </c>
      <c r="G1005" s="45">
        <v>0.0</v>
      </c>
    </row>
    <row r="1006">
      <c r="A1006" s="43" t="s">
        <v>1157</v>
      </c>
      <c r="B1006" s="44">
        <v>0.0</v>
      </c>
      <c r="C1006" s="45">
        <v>0.0</v>
      </c>
      <c r="D1006" s="44">
        <v>0.0</v>
      </c>
      <c r="E1006" s="45">
        <v>0.0</v>
      </c>
      <c r="F1006" s="44">
        <v>0.0</v>
      </c>
      <c r="G1006" s="45">
        <v>0.0</v>
      </c>
    </row>
    <row r="1007">
      <c r="A1007" s="43" t="s">
        <v>1158</v>
      </c>
      <c r="B1007" s="44">
        <v>0.0</v>
      </c>
      <c r="C1007" s="45">
        <v>0.0</v>
      </c>
      <c r="D1007" s="44">
        <v>0.0</v>
      </c>
      <c r="E1007" s="45">
        <v>0.0</v>
      </c>
      <c r="F1007" s="44">
        <v>0.0</v>
      </c>
      <c r="G1007" s="45">
        <v>0.0</v>
      </c>
    </row>
    <row r="1008">
      <c r="A1008" s="43" t="s">
        <v>745</v>
      </c>
      <c r="B1008" s="44">
        <v>138.0</v>
      </c>
      <c r="C1008" s="45">
        <v>56.0</v>
      </c>
      <c r="D1008" s="44">
        <v>418.0</v>
      </c>
      <c r="E1008" s="45">
        <v>157.0</v>
      </c>
      <c r="F1008" s="44">
        <v>17.0</v>
      </c>
      <c r="G1008" s="45">
        <v>8.0</v>
      </c>
    </row>
    <row r="1009">
      <c r="A1009" s="43" t="s">
        <v>1159</v>
      </c>
      <c r="B1009" s="44">
        <v>1.0</v>
      </c>
      <c r="C1009" s="45">
        <v>0.0</v>
      </c>
      <c r="D1009" s="44">
        <v>6.0</v>
      </c>
      <c r="E1009" s="45">
        <v>2.0</v>
      </c>
      <c r="F1009" s="44">
        <v>1.0</v>
      </c>
      <c r="G1009" s="45">
        <v>0.0</v>
      </c>
    </row>
    <row r="1010">
      <c r="A1010" s="43" t="s">
        <v>556</v>
      </c>
      <c r="B1010" s="44">
        <v>92.0</v>
      </c>
      <c r="C1010" s="45">
        <v>60.0</v>
      </c>
      <c r="D1010" s="44">
        <v>966.0</v>
      </c>
      <c r="E1010" s="45">
        <v>550.0</v>
      </c>
      <c r="F1010" s="44">
        <v>63.0</v>
      </c>
      <c r="G1010" s="45">
        <v>28.0</v>
      </c>
    </row>
    <row r="1011">
      <c r="A1011" s="43" t="s">
        <v>539</v>
      </c>
      <c r="B1011" s="44">
        <v>110.0</v>
      </c>
      <c r="C1011" s="45">
        <v>77.0</v>
      </c>
      <c r="D1011" s="44">
        <v>762.0</v>
      </c>
      <c r="E1011" s="45">
        <v>500.0</v>
      </c>
      <c r="F1011" s="44">
        <v>81.0</v>
      </c>
      <c r="G1011" s="45">
        <v>36.0</v>
      </c>
    </row>
    <row r="1012">
      <c r="A1012" s="43" t="s">
        <v>494</v>
      </c>
      <c r="B1012" s="44">
        <v>127.0</v>
      </c>
      <c r="C1012" s="45">
        <v>101.0</v>
      </c>
      <c r="D1012" s="44">
        <v>1418.0</v>
      </c>
      <c r="E1012" s="45">
        <v>692.0</v>
      </c>
      <c r="F1012" s="44">
        <v>100.0</v>
      </c>
      <c r="G1012" s="45">
        <v>54.0</v>
      </c>
    </row>
    <row r="1013">
      <c r="A1013" s="43" t="s">
        <v>720</v>
      </c>
      <c r="B1013" s="44">
        <v>259.0</v>
      </c>
      <c r="C1013" s="45">
        <v>112.0</v>
      </c>
      <c r="D1013" s="44">
        <v>1823.0</v>
      </c>
      <c r="E1013" s="45">
        <v>730.0</v>
      </c>
      <c r="F1013" s="44">
        <v>118.0</v>
      </c>
      <c r="G1013" s="45">
        <v>45.0</v>
      </c>
    </row>
    <row r="1014">
      <c r="A1014" s="43" t="s">
        <v>528</v>
      </c>
      <c r="B1014" s="44">
        <v>74.0</v>
      </c>
      <c r="C1014" s="45">
        <v>54.0</v>
      </c>
      <c r="D1014" s="44">
        <v>437.0</v>
      </c>
      <c r="E1014" s="45">
        <v>269.0</v>
      </c>
      <c r="F1014" s="44">
        <v>61.0</v>
      </c>
      <c r="G1014" s="45">
        <v>31.0</v>
      </c>
    </row>
    <row r="1015">
      <c r="A1015" s="43" t="s">
        <v>509</v>
      </c>
      <c r="B1015" s="44">
        <v>86.0</v>
      </c>
      <c r="C1015" s="45">
        <v>65.0</v>
      </c>
      <c r="D1015" s="44">
        <v>620.0</v>
      </c>
      <c r="E1015" s="45">
        <v>425.0</v>
      </c>
      <c r="F1015" s="44">
        <v>103.0</v>
      </c>
      <c r="G1015" s="45">
        <v>43.0</v>
      </c>
    </row>
    <row r="1016">
      <c r="A1016" s="43" t="s">
        <v>1160</v>
      </c>
      <c r="B1016" s="44">
        <v>0.0</v>
      </c>
      <c r="C1016" s="45">
        <v>0.0</v>
      </c>
      <c r="D1016" s="44">
        <v>0.0</v>
      </c>
      <c r="E1016" s="45">
        <v>0.0</v>
      </c>
      <c r="F1016" s="44">
        <v>0.0</v>
      </c>
      <c r="G1016" s="45">
        <v>0.0</v>
      </c>
    </row>
    <row r="1017">
      <c r="A1017" s="43" t="s">
        <v>505</v>
      </c>
      <c r="B1017" s="44">
        <v>79.0</v>
      </c>
      <c r="C1017" s="45">
        <v>62.0</v>
      </c>
      <c r="D1017" s="44">
        <v>359.0</v>
      </c>
      <c r="E1017" s="45">
        <v>253.0</v>
      </c>
      <c r="F1017" s="44">
        <v>55.0</v>
      </c>
      <c r="G1017" s="45">
        <v>37.0</v>
      </c>
    </row>
    <row r="1018">
      <c r="A1018" s="43" t="s">
        <v>844</v>
      </c>
      <c r="B1018" s="44">
        <v>92.0</v>
      </c>
      <c r="C1018" s="45">
        <v>20.0</v>
      </c>
      <c r="D1018" s="44">
        <v>400.0</v>
      </c>
      <c r="E1018" s="45">
        <v>51.0</v>
      </c>
      <c r="F1018" s="44">
        <v>49.0</v>
      </c>
      <c r="G1018" s="45">
        <v>8.0</v>
      </c>
    </row>
    <row r="1019">
      <c r="A1019" s="43" t="s">
        <v>486</v>
      </c>
      <c r="B1019" s="44">
        <v>42.0</v>
      </c>
      <c r="C1019" s="45">
        <v>34.0</v>
      </c>
      <c r="D1019" s="44">
        <v>158.0</v>
      </c>
      <c r="E1019" s="45">
        <v>99.0</v>
      </c>
      <c r="F1019" s="44">
        <v>8.0</v>
      </c>
      <c r="G1019" s="45">
        <v>3.0</v>
      </c>
    </row>
    <row r="1020">
      <c r="A1020" s="43" t="s">
        <v>662</v>
      </c>
      <c r="B1020" s="44">
        <v>91.0</v>
      </c>
      <c r="C1020" s="45">
        <v>47.0</v>
      </c>
      <c r="D1020" s="44">
        <v>329.0</v>
      </c>
      <c r="E1020" s="45">
        <v>413.0</v>
      </c>
      <c r="F1020" s="44">
        <v>38.0</v>
      </c>
      <c r="G1020" s="45">
        <v>44.0</v>
      </c>
    </row>
    <row r="1021">
      <c r="A1021" s="43" t="s">
        <v>593</v>
      </c>
      <c r="B1021" s="44">
        <v>142.0</v>
      </c>
      <c r="C1021" s="45">
        <v>86.0</v>
      </c>
      <c r="D1021" s="44">
        <v>579.0</v>
      </c>
      <c r="E1021" s="45">
        <v>301.0</v>
      </c>
      <c r="F1021" s="44">
        <v>55.0</v>
      </c>
      <c r="G1021" s="45">
        <v>32.0</v>
      </c>
    </row>
    <row r="1022">
      <c r="A1022" s="43" t="s">
        <v>597</v>
      </c>
      <c r="B1022" s="44">
        <v>121.0</v>
      </c>
      <c r="C1022" s="45">
        <v>73.0</v>
      </c>
      <c r="D1022" s="44">
        <v>432.0</v>
      </c>
      <c r="E1022" s="45">
        <v>298.0</v>
      </c>
      <c r="F1022" s="44">
        <v>73.0</v>
      </c>
      <c r="G1022" s="45">
        <v>25.0</v>
      </c>
    </row>
    <row r="1023">
      <c r="A1023" s="43" t="s">
        <v>543</v>
      </c>
      <c r="B1023" s="44">
        <v>103.0</v>
      </c>
      <c r="C1023" s="45">
        <v>70.0</v>
      </c>
      <c r="D1023" s="44">
        <v>287.0</v>
      </c>
      <c r="E1023" s="45">
        <v>317.0</v>
      </c>
      <c r="F1023" s="44">
        <v>42.0</v>
      </c>
      <c r="G1023" s="45">
        <v>25.0</v>
      </c>
    </row>
    <row r="1024">
      <c r="A1024" s="43" t="s">
        <v>763</v>
      </c>
      <c r="B1024" s="44">
        <v>224.0</v>
      </c>
      <c r="C1024" s="45">
        <v>87.0</v>
      </c>
      <c r="D1024" s="44">
        <v>703.0</v>
      </c>
      <c r="E1024" s="45">
        <v>337.0</v>
      </c>
      <c r="F1024" s="44">
        <v>59.0</v>
      </c>
      <c r="G1024" s="45">
        <v>25.0</v>
      </c>
    </row>
    <row r="1025">
      <c r="A1025" s="43" t="s">
        <v>351</v>
      </c>
      <c r="B1025" s="44">
        <v>52.0</v>
      </c>
      <c r="C1025" s="45">
        <v>63.0</v>
      </c>
      <c r="D1025" s="44">
        <v>364.0</v>
      </c>
      <c r="E1025" s="45">
        <v>319.0</v>
      </c>
      <c r="F1025" s="44">
        <v>43.0</v>
      </c>
      <c r="G1025" s="45">
        <v>22.0</v>
      </c>
    </row>
    <row r="1026">
      <c r="A1026" s="43" t="s">
        <v>808</v>
      </c>
      <c r="B1026" s="44">
        <v>220.0</v>
      </c>
      <c r="C1026" s="45">
        <v>73.0</v>
      </c>
      <c r="D1026" s="44">
        <v>505.0</v>
      </c>
      <c r="E1026" s="45">
        <v>238.0</v>
      </c>
      <c r="F1026" s="44">
        <v>37.0</v>
      </c>
      <c r="G1026" s="45">
        <v>17.0</v>
      </c>
    </row>
    <row r="1027">
      <c r="A1027" s="43" t="s">
        <v>1161</v>
      </c>
      <c r="B1027" s="44">
        <v>7.0</v>
      </c>
      <c r="C1027" s="45">
        <v>1.0</v>
      </c>
      <c r="D1027" s="44">
        <v>8.0</v>
      </c>
      <c r="E1027" s="45">
        <v>2.0</v>
      </c>
      <c r="F1027" s="44">
        <v>0.0</v>
      </c>
      <c r="G1027" s="45">
        <v>0.0</v>
      </c>
    </row>
    <row r="1028">
      <c r="A1028" s="43" t="s">
        <v>1162</v>
      </c>
      <c r="B1028" s="44">
        <v>0.0</v>
      </c>
      <c r="C1028" s="45">
        <v>0.0</v>
      </c>
      <c r="D1028" s="44">
        <v>0.0</v>
      </c>
      <c r="E1028" s="45">
        <v>0.0</v>
      </c>
      <c r="F1028" s="44">
        <v>0.0</v>
      </c>
      <c r="G1028" s="45">
        <v>0.0</v>
      </c>
    </row>
    <row r="1029">
      <c r="A1029" s="43" t="s">
        <v>1163</v>
      </c>
      <c r="B1029" s="44">
        <v>0.0</v>
      </c>
      <c r="C1029" s="45">
        <v>0.0</v>
      </c>
      <c r="D1029" s="44">
        <v>0.0</v>
      </c>
      <c r="E1029" s="45">
        <v>0.0</v>
      </c>
      <c r="F1029" s="44">
        <v>0.0</v>
      </c>
      <c r="G1029" s="45">
        <v>0.0</v>
      </c>
    </row>
    <row r="1030">
      <c r="A1030" s="43" t="s">
        <v>1164</v>
      </c>
      <c r="B1030" s="44">
        <v>0.0</v>
      </c>
      <c r="C1030" s="45">
        <v>0.0</v>
      </c>
      <c r="D1030" s="44">
        <v>0.0</v>
      </c>
      <c r="E1030" s="45">
        <v>0.0</v>
      </c>
      <c r="F1030" s="44">
        <v>0.0</v>
      </c>
      <c r="G1030" s="45">
        <v>0.0</v>
      </c>
    </row>
    <row r="1031">
      <c r="A1031" s="43" t="s">
        <v>266</v>
      </c>
      <c r="B1031" s="44">
        <v>103.0</v>
      </c>
      <c r="C1031" s="45">
        <v>151.0</v>
      </c>
      <c r="D1031" s="44">
        <v>841.0</v>
      </c>
      <c r="E1031" s="45">
        <v>952.0</v>
      </c>
      <c r="F1031" s="44">
        <v>96.0</v>
      </c>
      <c r="G1031" s="45">
        <v>83.0</v>
      </c>
    </row>
    <row r="1032">
      <c r="A1032" s="43" t="s">
        <v>608</v>
      </c>
      <c r="B1032" s="44">
        <v>140.0</v>
      </c>
      <c r="C1032" s="45">
        <v>83.0</v>
      </c>
      <c r="D1032" s="44">
        <v>536.0</v>
      </c>
      <c r="E1032" s="45">
        <v>375.0</v>
      </c>
      <c r="F1032" s="44">
        <v>42.0</v>
      </c>
      <c r="G1032" s="45">
        <v>19.0</v>
      </c>
    </row>
    <row r="1033">
      <c r="A1033" s="43" t="s">
        <v>1165</v>
      </c>
      <c r="B1033" s="44">
        <v>0.0</v>
      </c>
      <c r="C1033" s="45">
        <v>0.0</v>
      </c>
      <c r="D1033" s="44">
        <v>0.0</v>
      </c>
      <c r="E1033" s="45">
        <v>0.0</v>
      </c>
      <c r="F1033" s="44">
        <v>0.0</v>
      </c>
      <c r="G1033" s="45">
        <v>0.0</v>
      </c>
    </row>
    <row r="1034">
      <c r="A1034" s="43" t="s">
        <v>1166</v>
      </c>
      <c r="B1034" s="44">
        <v>0.0</v>
      </c>
      <c r="C1034" s="45">
        <v>0.0</v>
      </c>
      <c r="D1034" s="44">
        <v>0.0</v>
      </c>
      <c r="E1034" s="45">
        <v>0.0</v>
      </c>
      <c r="F1034" s="44">
        <v>0.0</v>
      </c>
      <c r="G1034" s="45">
        <v>0.0</v>
      </c>
    </row>
    <row r="1035">
      <c r="A1035" s="43" t="s">
        <v>296</v>
      </c>
      <c r="B1035" s="44">
        <v>70.0</v>
      </c>
      <c r="C1035" s="45">
        <v>94.0</v>
      </c>
      <c r="D1035" s="44">
        <v>1291.0</v>
      </c>
      <c r="E1035" s="45">
        <v>815.0</v>
      </c>
      <c r="F1035" s="44">
        <v>84.0</v>
      </c>
      <c r="G1035" s="45">
        <v>33.0</v>
      </c>
    </row>
    <row r="1036">
      <c r="A1036" s="43" t="s">
        <v>1167</v>
      </c>
      <c r="B1036" s="44">
        <v>0.0</v>
      </c>
      <c r="C1036" s="45">
        <v>0.0</v>
      </c>
      <c r="D1036" s="44">
        <v>0.0</v>
      </c>
      <c r="E1036" s="45">
        <v>0.0</v>
      </c>
      <c r="F1036" s="44">
        <v>0.0</v>
      </c>
      <c r="G1036" s="45">
        <v>0.0</v>
      </c>
    </row>
    <row r="1037">
      <c r="A1037" s="43" t="s">
        <v>1168</v>
      </c>
      <c r="B1037" s="44">
        <v>76.0</v>
      </c>
      <c r="C1037" s="45">
        <v>59.0</v>
      </c>
      <c r="D1037" s="44">
        <v>278.0</v>
      </c>
      <c r="E1037" s="45">
        <v>126.0</v>
      </c>
      <c r="F1037" s="44">
        <v>27.0</v>
      </c>
      <c r="G1037" s="45">
        <v>18.0</v>
      </c>
    </row>
    <row r="1038">
      <c r="A1038" s="43" t="s">
        <v>455</v>
      </c>
      <c r="B1038" s="44">
        <v>190.0</v>
      </c>
      <c r="C1038" s="45">
        <v>167.0</v>
      </c>
      <c r="D1038" s="44">
        <v>1388.0</v>
      </c>
      <c r="E1038" s="45">
        <v>964.0</v>
      </c>
      <c r="F1038" s="44">
        <v>151.0</v>
      </c>
      <c r="G1038" s="45">
        <v>66.0</v>
      </c>
    </row>
    <row r="1039">
      <c r="A1039" s="43" t="s">
        <v>1169</v>
      </c>
      <c r="B1039" s="44">
        <v>0.0</v>
      </c>
      <c r="C1039" s="45">
        <v>0.0</v>
      </c>
      <c r="D1039" s="44">
        <v>0.0</v>
      </c>
      <c r="E1039" s="45">
        <v>0.0</v>
      </c>
      <c r="F1039" s="44">
        <v>0.0</v>
      </c>
      <c r="G1039" s="45">
        <v>0.0</v>
      </c>
    </row>
    <row r="1040">
      <c r="A1040" s="43" t="s">
        <v>727</v>
      </c>
      <c r="B1040" s="44">
        <v>26.0</v>
      </c>
      <c r="C1040" s="45">
        <v>11.0</v>
      </c>
      <c r="D1040" s="44">
        <v>250.0</v>
      </c>
      <c r="E1040" s="45">
        <v>64.0</v>
      </c>
      <c r="F1040" s="44">
        <v>17.0</v>
      </c>
      <c r="G1040" s="45">
        <v>5.0</v>
      </c>
    </row>
    <row r="1041">
      <c r="A1041" s="43" t="s">
        <v>532</v>
      </c>
      <c r="B1041" s="44">
        <v>121.0</v>
      </c>
      <c r="C1041" s="45">
        <v>88.0</v>
      </c>
      <c r="D1041" s="44">
        <v>1114.0</v>
      </c>
      <c r="E1041" s="45">
        <v>659.0</v>
      </c>
      <c r="F1041" s="44">
        <v>79.0</v>
      </c>
      <c r="G1041" s="45">
        <v>30.0</v>
      </c>
    </row>
    <row r="1042">
      <c r="A1042" s="43" t="s">
        <v>457</v>
      </c>
      <c r="B1042" s="44">
        <v>15.0</v>
      </c>
      <c r="C1042" s="45">
        <v>13.0</v>
      </c>
      <c r="D1042" s="44">
        <v>248.0</v>
      </c>
      <c r="E1042" s="45">
        <v>125.0</v>
      </c>
      <c r="F1042" s="44">
        <v>36.0</v>
      </c>
      <c r="G1042" s="45">
        <v>8.0</v>
      </c>
    </row>
    <row r="1043">
      <c r="A1043" s="43" t="s">
        <v>655</v>
      </c>
      <c r="B1043" s="44">
        <v>91.0</v>
      </c>
      <c r="C1043" s="45">
        <v>48.0</v>
      </c>
      <c r="D1043" s="44">
        <v>417.0</v>
      </c>
      <c r="E1043" s="45">
        <v>197.0</v>
      </c>
      <c r="F1043" s="44">
        <v>47.0</v>
      </c>
      <c r="G1043" s="45">
        <v>13.0</v>
      </c>
    </row>
    <row r="1044">
      <c r="A1044" s="43" t="s">
        <v>666</v>
      </c>
      <c r="B1044" s="44">
        <v>147.0</v>
      </c>
      <c r="C1044" s="45">
        <v>75.0</v>
      </c>
      <c r="D1044" s="44">
        <v>383.0</v>
      </c>
      <c r="E1044" s="45">
        <v>220.0</v>
      </c>
      <c r="F1044" s="44">
        <v>44.0</v>
      </c>
      <c r="G1044" s="45">
        <v>18.0</v>
      </c>
    </row>
    <row r="1045">
      <c r="A1045" s="43" t="s">
        <v>1170</v>
      </c>
      <c r="B1045" s="44">
        <v>0.0</v>
      </c>
      <c r="C1045" s="45">
        <v>0.0</v>
      </c>
      <c r="D1045" s="44">
        <v>0.0</v>
      </c>
      <c r="E1045" s="45">
        <v>2.0</v>
      </c>
      <c r="F1045" s="44">
        <v>0.0</v>
      </c>
      <c r="G1045" s="45">
        <v>0.0</v>
      </c>
    </row>
    <row r="1046">
      <c r="A1046" s="43" t="s">
        <v>1171</v>
      </c>
      <c r="B1046" s="44">
        <v>0.0</v>
      </c>
      <c r="C1046" s="45">
        <v>0.0</v>
      </c>
      <c r="D1046" s="44">
        <v>0.0</v>
      </c>
      <c r="E1046" s="45">
        <v>0.0</v>
      </c>
      <c r="F1046" s="44">
        <v>0.0</v>
      </c>
      <c r="G1046" s="45">
        <v>0.0</v>
      </c>
    </row>
    <row r="1047">
      <c r="A1047" s="43" t="s">
        <v>1172</v>
      </c>
      <c r="B1047" s="44">
        <v>0.0</v>
      </c>
      <c r="C1047" s="45">
        <v>0.0</v>
      </c>
      <c r="D1047" s="44">
        <v>0.0</v>
      </c>
      <c r="E1047" s="45">
        <v>0.0</v>
      </c>
      <c r="F1047" s="44">
        <v>0.0</v>
      </c>
      <c r="G1047" s="45">
        <v>0.0</v>
      </c>
    </row>
    <row r="1048">
      <c r="A1048" s="43" t="s">
        <v>633</v>
      </c>
      <c r="B1048" s="44">
        <v>20.0</v>
      </c>
      <c r="C1048" s="45">
        <v>11.0</v>
      </c>
      <c r="D1048" s="44">
        <v>285.0</v>
      </c>
      <c r="E1048" s="45">
        <v>190.0</v>
      </c>
      <c r="F1048" s="44">
        <v>22.0</v>
      </c>
      <c r="G1048" s="45">
        <v>4.0</v>
      </c>
    </row>
    <row r="1049">
      <c r="A1049" s="43" t="s">
        <v>846</v>
      </c>
      <c r="B1049" s="44">
        <v>31.0</v>
      </c>
      <c r="C1049" s="45">
        <v>6.0</v>
      </c>
      <c r="D1049" s="44">
        <v>90.0</v>
      </c>
      <c r="E1049" s="45">
        <v>19.0</v>
      </c>
      <c r="F1049" s="44">
        <v>3.0</v>
      </c>
      <c r="G1049" s="45">
        <v>0.0</v>
      </c>
    </row>
    <row r="1050">
      <c r="A1050" s="43" t="s">
        <v>365</v>
      </c>
      <c r="B1050" s="44">
        <v>34.0</v>
      </c>
      <c r="C1050" s="45">
        <v>40.0</v>
      </c>
      <c r="D1050" s="44">
        <v>110.0</v>
      </c>
      <c r="E1050" s="45">
        <v>133.0</v>
      </c>
      <c r="F1050" s="44">
        <v>11.0</v>
      </c>
      <c r="G1050" s="45">
        <v>16.0</v>
      </c>
    </row>
    <row r="1051">
      <c r="A1051" s="43" t="s">
        <v>1173</v>
      </c>
      <c r="B1051" s="44">
        <v>33.0</v>
      </c>
      <c r="C1051" s="45">
        <v>14.0</v>
      </c>
      <c r="D1051" s="44">
        <v>60.0</v>
      </c>
      <c r="E1051" s="45">
        <v>60.0</v>
      </c>
      <c r="F1051" s="44">
        <v>8.0</v>
      </c>
      <c r="G1051" s="45">
        <v>3.0</v>
      </c>
    </row>
    <row r="1052">
      <c r="A1052" s="43" t="s">
        <v>540</v>
      </c>
      <c r="B1052" s="44">
        <v>62.0</v>
      </c>
      <c r="C1052" s="45">
        <v>43.0</v>
      </c>
      <c r="D1052" s="44">
        <v>351.0</v>
      </c>
      <c r="E1052" s="45">
        <v>187.0</v>
      </c>
      <c r="F1052" s="44">
        <v>21.0</v>
      </c>
      <c r="G1052" s="45">
        <v>13.0</v>
      </c>
    </row>
    <row r="1053">
      <c r="A1053" s="43" t="s">
        <v>722</v>
      </c>
      <c r="B1053" s="44">
        <v>7.0</v>
      </c>
      <c r="C1053" s="45">
        <v>3.0</v>
      </c>
      <c r="D1053" s="44">
        <v>28.0</v>
      </c>
      <c r="E1053" s="45">
        <v>6.0</v>
      </c>
      <c r="F1053" s="44">
        <v>3.0</v>
      </c>
      <c r="G1053" s="45">
        <v>1.0</v>
      </c>
    </row>
    <row r="1054">
      <c r="A1054" s="43" t="s">
        <v>566</v>
      </c>
      <c r="B1054" s="44">
        <v>51.0</v>
      </c>
      <c r="C1054" s="45">
        <v>32.0</v>
      </c>
      <c r="D1054" s="44">
        <v>253.0</v>
      </c>
      <c r="E1054" s="45">
        <v>125.0</v>
      </c>
      <c r="F1054" s="44">
        <v>26.0</v>
      </c>
      <c r="G1054" s="45">
        <v>11.0</v>
      </c>
    </row>
    <row r="1055">
      <c r="A1055" s="43" t="s">
        <v>1174</v>
      </c>
      <c r="B1055" s="44">
        <v>0.0</v>
      </c>
      <c r="C1055" s="45">
        <v>0.0</v>
      </c>
      <c r="D1055" s="44">
        <v>0.0</v>
      </c>
      <c r="E1055" s="45">
        <v>0.0</v>
      </c>
      <c r="F1055" s="44">
        <v>0.0</v>
      </c>
      <c r="G1055" s="45">
        <v>0.0</v>
      </c>
    </row>
    <row r="1056">
      <c r="A1056" s="43" t="s">
        <v>432</v>
      </c>
      <c r="B1056" s="44">
        <v>1.0</v>
      </c>
      <c r="C1056" s="45">
        <v>1.0</v>
      </c>
      <c r="D1056" s="44">
        <v>17.0</v>
      </c>
      <c r="E1056" s="45">
        <v>7.0</v>
      </c>
      <c r="F1056" s="44">
        <v>0.0</v>
      </c>
      <c r="G1056" s="45">
        <v>2.0</v>
      </c>
    </row>
    <row r="1057">
      <c r="A1057" s="43" t="s">
        <v>1175</v>
      </c>
      <c r="B1057" s="44">
        <v>0.0</v>
      </c>
      <c r="C1057" s="45">
        <v>0.0</v>
      </c>
      <c r="D1057" s="44">
        <v>3.0</v>
      </c>
      <c r="E1057" s="45">
        <v>0.0</v>
      </c>
      <c r="F1057" s="44">
        <v>0.0</v>
      </c>
      <c r="G1057" s="45">
        <v>0.0</v>
      </c>
    </row>
    <row r="1058">
      <c r="A1058" s="43" t="s">
        <v>738</v>
      </c>
      <c r="B1058" s="44">
        <v>78.0</v>
      </c>
      <c r="C1058" s="45">
        <v>32.0</v>
      </c>
      <c r="D1058" s="44">
        <v>255.0</v>
      </c>
      <c r="E1058" s="45">
        <v>121.0</v>
      </c>
      <c r="F1058" s="44">
        <v>20.0</v>
      </c>
      <c r="G1058" s="45">
        <v>8.0</v>
      </c>
    </row>
    <row r="1059">
      <c r="A1059" s="43" t="s">
        <v>1176</v>
      </c>
      <c r="B1059" s="44">
        <v>0.0</v>
      </c>
      <c r="C1059" s="45">
        <v>0.0</v>
      </c>
      <c r="D1059" s="44">
        <v>0.0</v>
      </c>
      <c r="E1059" s="45">
        <v>0.0</v>
      </c>
      <c r="F1059" s="44">
        <v>0.0</v>
      </c>
      <c r="G1059" s="45">
        <v>0.0</v>
      </c>
    </row>
    <row r="1060">
      <c r="A1060" s="43" t="s">
        <v>1177</v>
      </c>
      <c r="B1060" s="44">
        <v>0.0</v>
      </c>
      <c r="C1060" s="45">
        <v>0.0</v>
      </c>
      <c r="D1060" s="44">
        <v>0.0</v>
      </c>
      <c r="E1060" s="45">
        <v>0.0</v>
      </c>
      <c r="F1060" s="44">
        <v>0.0</v>
      </c>
      <c r="G1060" s="45">
        <v>0.0</v>
      </c>
    </row>
    <row r="1061">
      <c r="A1061" s="43" t="s">
        <v>1178</v>
      </c>
      <c r="B1061" s="44">
        <v>0.0</v>
      </c>
      <c r="C1061" s="45">
        <v>0.0</v>
      </c>
      <c r="D1061" s="44">
        <v>0.0</v>
      </c>
      <c r="E1061" s="45">
        <v>0.0</v>
      </c>
      <c r="F1061" s="44">
        <v>0.0</v>
      </c>
      <c r="G1061" s="45">
        <v>0.0</v>
      </c>
    </row>
    <row r="1062">
      <c r="A1062" s="43" t="s">
        <v>1179</v>
      </c>
      <c r="B1062" s="44">
        <v>0.0</v>
      </c>
      <c r="C1062" s="45">
        <v>0.0</v>
      </c>
      <c r="D1062" s="44">
        <v>0.0</v>
      </c>
      <c r="E1062" s="45">
        <v>0.0</v>
      </c>
      <c r="F1062" s="44">
        <v>0.0</v>
      </c>
      <c r="G1062" s="45">
        <v>0.0</v>
      </c>
    </row>
    <row r="1063">
      <c r="A1063" s="43" t="s">
        <v>499</v>
      </c>
      <c r="B1063" s="44">
        <v>107.0</v>
      </c>
      <c r="C1063" s="45">
        <v>85.0</v>
      </c>
      <c r="D1063" s="44">
        <v>702.0</v>
      </c>
      <c r="E1063" s="45">
        <v>640.0</v>
      </c>
      <c r="F1063" s="44">
        <v>73.0</v>
      </c>
      <c r="G1063" s="45">
        <v>44.0</v>
      </c>
    </row>
    <row r="1064">
      <c r="A1064" s="43" t="s">
        <v>1180</v>
      </c>
      <c r="B1064" s="44">
        <v>0.0</v>
      </c>
      <c r="C1064" s="45">
        <v>0.0</v>
      </c>
      <c r="D1064" s="44">
        <v>0.0</v>
      </c>
      <c r="E1064" s="45">
        <v>0.0</v>
      </c>
      <c r="F1064" s="44">
        <v>0.0</v>
      </c>
      <c r="G1064" s="45">
        <v>0.0</v>
      </c>
    </row>
    <row r="1065">
      <c r="A1065" s="43" t="s">
        <v>391</v>
      </c>
      <c r="B1065" s="44">
        <v>127.0</v>
      </c>
      <c r="C1065" s="45">
        <v>142.0</v>
      </c>
      <c r="D1065" s="44">
        <v>733.0</v>
      </c>
      <c r="E1065" s="45">
        <v>648.0</v>
      </c>
      <c r="F1065" s="44">
        <v>75.0</v>
      </c>
      <c r="G1065" s="45">
        <v>49.0</v>
      </c>
    </row>
    <row r="1066">
      <c r="A1066" s="43" t="s">
        <v>320</v>
      </c>
      <c r="B1066" s="44">
        <v>41.0</v>
      </c>
      <c r="C1066" s="45">
        <v>53.0</v>
      </c>
      <c r="D1066" s="44">
        <v>302.0</v>
      </c>
      <c r="E1066" s="45">
        <v>350.0</v>
      </c>
      <c r="F1066" s="44">
        <v>45.0</v>
      </c>
      <c r="G1066" s="45">
        <v>26.0</v>
      </c>
    </row>
    <row r="1067">
      <c r="A1067" s="43" t="s">
        <v>456</v>
      </c>
      <c r="B1067" s="44">
        <v>62.0</v>
      </c>
      <c r="C1067" s="45">
        <v>54.0</v>
      </c>
      <c r="D1067" s="44">
        <v>337.0</v>
      </c>
      <c r="E1067" s="45">
        <v>281.0</v>
      </c>
      <c r="F1067" s="44">
        <v>38.0</v>
      </c>
      <c r="G1067" s="45">
        <v>24.0</v>
      </c>
    </row>
    <row r="1068">
      <c r="A1068" s="43" t="s">
        <v>773</v>
      </c>
      <c r="B1068" s="44">
        <v>51.0</v>
      </c>
      <c r="C1068" s="45">
        <v>19.0</v>
      </c>
      <c r="D1068" s="44">
        <v>213.0</v>
      </c>
      <c r="E1068" s="45">
        <v>172.0</v>
      </c>
      <c r="F1068" s="44">
        <v>19.0</v>
      </c>
      <c r="G1068" s="45">
        <v>17.0</v>
      </c>
    </row>
    <row r="1069">
      <c r="A1069" s="43" t="s">
        <v>804</v>
      </c>
      <c r="B1069" s="44">
        <v>6.0</v>
      </c>
      <c r="C1069" s="45">
        <v>2.0</v>
      </c>
      <c r="D1069" s="44">
        <v>15.0</v>
      </c>
      <c r="E1069" s="45">
        <v>6.0</v>
      </c>
      <c r="F1069" s="44">
        <v>0.0</v>
      </c>
      <c r="G1069" s="45">
        <v>0.0</v>
      </c>
    </row>
    <row r="1070">
      <c r="A1070" s="43" t="s">
        <v>514</v>
      </c>
      <c r="B1070" s="44">
        <v>105.0</v>
      </c>
      <c r="C1070" s="45">
        <v>79.0</v>
      </c>
      <c r="D1070" s="44">
        <v>554.0</v>
      </c>
      <c r="E1070" s="45">
        <v>472.0</v>
      </c>
      <c r="F1070" s="44">
        <v>68.0</v>
      </c>
      <c r="G1070" s="45">
        <v>36.0</v>
      </c>
    </row>
    <row r="1071">
      <c r="A1071" s="43" t="s">
        <v>454</v>
      </c>
      <c r="B1071" s="44">
        <v>58.0</v>
      </c>
      <c r="C1071" s="45">
        <v>51.0</v>
      </c>
      <c r="D1071" s="44">
        <v>241.0</v>
      </c>
      <c r="E1071" s="45">
        <v>132.0</v>
      </c>
      <c r="F1071" s="44">
        <v>21.0</v>
      </c>
      <c r="G1071" s="45">
        <v>12.0</v>
      </c>
    </row>
    <row r="1072">
      <c r="A1072" s="43" t="s">
        <v>506</v>
      </c>
      <c r="B1072" s="44">
        <v>138.0</v>
      </c>
      <c r="C1072" s="45">
        <v>108.0</v>
      </c>
      <c r="D1072" s="44">
        <v>654.0</v>
      </c>
      <c r="E1072" s="45">
        <v>542.0</v>
      </c>
      <c r="F1072" s="44">
        <v>71.0</v>
      </c>
      <c r="G1072" s="45">
        <v>38.0</v>
      </c>
    </row>
    <row r="1073">
      <c r="A1073" s="43" t="s">
        <v>1181</v>
      </c>
      <c r="B1073" s="44">
        <v>0.0</v>
      </c>
      <c r="C1073" s="45">
        <v>0.0</v>
      </c>
      <c r="D1073" s="44">
        <v>0.0</v>
      </c>
      <c r="E1073" s="45">
        <v>0.0</v>
      </c>
      <c r="F1073" s="44">
        <v>0.0</v>
      </c>
      <c r="G1073" s="45">
        <v>0.0</v>
      </c>
    </row>
    <row r="1074">
      <c r="A1074" s="43" t="s">
        <v>704</v>
      </c>
      <c r="B1074" s="44">
        <v>183.0</v>
      </c>
      <c r="C1074" s="45">
        <v>86.0</v>
      </c>
      <c r="D1074" s="44">
        <v>748.0</v>
      </c>
      <c r="E1074" s="45">
        <v>597.0</v>
      </c>
      <c r="F1074" s="44">
        <v>79.0</v>
      </c>
      <c r="G1074" s="45">
        <v>43.0</v>
      </c>
    </row>
    <row r="1075">
      <c r="A1075" s="43" t="s">
        <v>525</v>
      </c>
      <c r="B1075" s="44">
        <v>93.0</v>
      </c>
      <c r="C1075" s="45">
        <v>68.0</v>
      </c>
      <c r="D1075" s="44">
        <v>540.0</v>
      </c>
      <c r="E1075" s="45">
        <v>321.0</v>
      </c>
      <c r="F1075" s="44">
        <v>33.0</v>
      </c>
      <c r="G1075" s="45">
        <v>25.0</v>
      </c>
    </row>
    <row r="1076">
      <c r="A1076" s="43" t="s">
        <v>1182</v>
      </c>
      <c r="B1076" s="44">
        <v>2.0</v>
      </c>
      <c r="C1076" s="45">
        <v>0.0</v>
      </c>
      <c r="D1076" s="44">
        <v>21.0</v>
      </c>
      <c r="E1076" s="45">
        <v>17.0</v>
      </c>
      <c r="F1076" s="44">
        <v>0.0</v>
      </c>
      <c r="G1076" s="45">
        <v>1.0</v>
      </c>
    </row>
    <row r="1077">
      <c r="A1077" s="43" t="s">
        <v>730</v>
      </c>
      <c r="B1077" s="44">
        <v>228.0</v>
      </c>
      <c r="C1077" s="45">
        <v>95.0</v>
      </c>
      <c r="D1077" s="44">
        <v>1242.0</v>
      </c>
      <c r="E1077" s="45">
        <v>513.0</v>
      </c>
      <c r="F1077" s="44">
        <v>104.0</v>
      </c>
      <c r="G1077" s="45">
        <v>58.0</v>
      </c>
    </row>
    <row r="1078">
      <c r="A1078" s="43" t="s">
        <v>1183</v>
      </c>
      <c r="B1078" s="44">
        <v>0.0</v>
      </c>
      <c r="C1078" s="45">
        <v>0.0</v>
      </c>
      <c r="D1078" s="44">
        <v>0.0</v>
      </c>
      <c r="E1078" s="45">
        <v>0.0</v>
      </c>
      <c r="F1078" s="44">
        <v>0.0</v>
      </c>
      <c r="G1078" s="45">
        <v>0.0</v>
      </c>
    </row>
    <row r="1079">
      <c r="A1079" s="43" t="s">
        <v>785</v>
      </c>
      <c r="B1079" s="44">
        <v>144.0</v>
      </c>
      <c r="C1079" s="45">
        <v>52.0</v>
      </c>
      <c r="D1079" s="44">
        <v>652.0</v>
      </c>
      <c r="E1079" s="45">
        <v>191.0</v>
      </c>
      <c r="F1079" s="44">
        <v>37.0</v>
      </c>
      <c r="G1079" s="45">
        <v>9.0</v>
      </c>
    </row>
    <row r="1080">
      <c r="A1080" s="43" t="s">
        <v>1184</v>
      </c>
      <c r="B1080" s="44">
        <v>0.0</v>
      </c>
      <c r="C1080" s="45">
        <v>0.0</v>
      </c>
      <c r="D1080" s="44">
        <v>0.0</v>
      </c>
      <c r="E1080" s="45">
        <v>0.0</v>
      </c>
      <c r="F1080" s="44">
        <v>0.0</v>
      </c>
      <c r="G1080" s="45">
        <v>0.0</v>
      </c>
    </row>
    <row r="1081">
      <c r="A1081" s="43" t="s">
        <v>413</v>
      </c>
      <c r="B1081" s="44">
        <v>100.0</v>
      </c>
      <c r="C1081" s="45">
        <v>102.0</v>
      </c>
      <c r="D1081" s="44">
        <v>573.0</v>
      </c>
      <c r="E1081" s="45">
        <v>586.0</v>
      </c>
      <c r="F1081" s="44">
        <v>87.0</v>
      </c>
      <c r="G1081" s="45">
        <v>57.0</v>
      </c>
    </row>
    <row r="1082">
      <c r="A1082" s="43" t="s">
        <v>555</v>
      </c>
      <c r="B1082" s="44">
        <v>93.0</v>
      </c>
      <c r="C1082" s="45">
        <v>61.0</v>
      </c>
      <c r="D1082" s="44">
        <v>446.0</v>
      </c>
      <c r="E1082" s="45">
        <v>351.0</v>
      </c>
      <c r="F1082" s="44">
        <v>53.0</v>
      </c>
      <c r="G1082" s="45">
        <v>31.0</v>
      </c>
    </row>
    <row r="1083">
      <c r="A1083" s="43" t="s">
        <v>402</v>
      </c>
      <c r="B1083" s="44">
        <v>18.0</v>
      </c>
      <c r="C1083" s="45">
        <v>19.0</v>
      </c>
      <c r="D1083" s="44">
        <v>87.0</v>
      </c>
      <c r="E1083" s="45">
        <v>84.0</v>
      </c>
      <c r="F1083" s="44">
        <v>9.0</v>
      </c>
      <c r="G1083" s="45">
        <v>5.0</v>
      </c>
    </row>
    <row r="1084">
      <c r="A1084" s="43" t="s">
        <v>805</v>
      </c>
      <c r="B1084" s="44">
        <v>54.0</v>
      </c>
      <c r="C1084" s="45">
        <v>18.0</v>
      </c>
      <c r="D1084" s="44">
        <v>247.0</v>
      </c>
      <c r="E1084" s="45">
        <v>90.0</v>
      </c>
      <c r="F1084" s="44">
        <v>18.0</v>
      </c>
      <c r="G1084" s="45">
        <v>5.0</v>
      </c>
    </row>
    <row r="1085">
      <c r="A1085" s="43" t="s">
        <v>186</v>
      </c>
      <c r="B1085" s="44">
        <v>11.0</v>
      </c>
      <c r="C1085" s="45">
        <v>20.0</v>
      </c>
      <c r="D1085" s="44">
        <v>117.0</v>
      </c>
      <c r="E1085" s="45">
        <v>178.0</v>
      </c>
      <c r="F1085" s="44">
        <v>22.0</v>
      </c>
      <c r="G1085" s="45">
        <v>20.0</v>
      </c>
    </row>
    <row r="1086">
      <c r="A1086" s="43" t="s">
        <v>564</v>
      </c>
      <c r="B1086" s="44">
        <v>11.0</v>
      </c>
      <c r="C1086" s="45">
        <v>7.0</v>
      </c>
      <c r="D1086" s="44">
        <v>58.0</v>
      </c>
      <c r="E1086" s="45">
        <v>47.0</v>
      </c>
      <c r="F1086" s="44">
        <v>7.0</v>
      </c>
      <c r="G1086" s="45">
        <v>3.0</v>
      </c>
    </row>
    <row r="1087">
      <c r="A1087" s="43" t="s">
        <v>624</v>
      </c>
      <c r="B1087" s="44">
        <v>85.0</v>
      </c>
      <c r="C1087" s="45">
        <v>48.0</v>
      </c>
      <c r="D1087" s="44">
        <v>360.0</v>
      </c>
      <c r="E1087" s="45">
        <v>204.0</v>
      </c>
      <c r="F1087" s="44">
        <v>38.0</v>
      </c>
      <c r="G1087" s="45">
        <v>35.0</v>
      </c>
    </row>
    <row r="1088">
      <c r="A1088" s="43" t="s">
        <v>322</v>
      </c>
      <c r="B1088" s="44">
        <v>7.0</v>
      </c>
      <c r="C1088" s="45">
        <v>9.0</v>
      </c>
      <c r="D1088" s="44">
        <v>45.0</v>
      </c>
      <c r="E1088" s="45">
        <v>44.0</v>
      </c>
      <c r="F1088" s="44">
        <v>15.0</v>
      </c>
      <c r="G1088" s="45">
        <v>2.0</v>
      </c>
    </row>
    <row r="1089">
      <c r="A1089" s="43" t="s">
        <v>472</v>
      </c>
      <c r="B1089" s="44">
        <v>30.0</v>
      </c>
      <c r="C1089" s="45">
        <v>25.0</v>
      </c>
      <c r="D1089" s="44">
        <v>127.0</v>
      </c>
      <c r="E1089" s="45">
        <v>96.0</v>
      </c>
      <c r="F1089" s="44">
        <v>19.0</v>
      </c>
      <c r="G1089" s="45">
        <v>4.0</v>
      </c>
    </row>
    <row r="1090">
      <c r="A1090" s="43" t="s">
        <v>203</v>
      </c>
      <c r="B1090" s="44">
        <v>46.0</v>
      </c>
      <c r="C1090" s="45">
        <v>80.0</v>
      </c>
      <c r="D1090" s="44">
        <v>362.0</v>
      </c>
      <c r="E1090" s="45">
        <v>401.0</v>
      </c>
      <c r="F1090" s="44">
        <v>37.0</v>
      </c>
      <c r="G1090" s="45">
        <v>23.0</v>
      </c>
    </row>
    <row r="1091">
      <c r="A1091" s="43" t="s">
        <v>264</v>
      </c>
      <c r="B1091" s="44">
        <v>57.0</v>
      </c>
      <c r="C1091" s="45">
        <v>84.0</v>
      </c>
      <c r="D1091" s="44">
        <v>369.0</v>
      </c>
      <c r="E1091" s="45">
        <v>315.0</v>
      </c>
      <c r="F1091" s="44">
        <v>48.0</v>
      </c>
      <c r="G1091" s="45">
        <v>24.0</v>
      </c>
    </row>
    <row r="1092">
      <c r="A1092" s="43" t="s">
        <v>795</v>
      </c>
      <c r="B1092" s="44">
        <v>29.0</v>
      </c>
      <c r="C1092" s="45">
        <v>10.0</v>
      </c>
      <c r="D1092" s="44">
        <v>82.0</v>
      </c>
      <c r="E1092" s="45">
        <v>41.0</v>
      </c>
      <c r="F1092" s="44">
        <v>3.0</v>
      </c>
      <c r="G1092" s="45">
        <v>3.0</v>
      </c>
    </row>
    <row r="1093">
      <c r="A1093" s="43" t="s">
        <v>833</v>
      </c>
      <c r="B1093" s="44">
        <v>132.0</v>
      </c>
      <c r="C1093" s="45">
        <v>39.0</v>
      </c>
      <c r="D1093" s="44">
        <v>846.0</v>
      </c>
      <c r="E1093" s="45">
        <v>104.0</v>
      </c>
      <c r="F1093" s="44">
        <v>33.0</v>
      </c>
      <c r="G1093" s="45">
        <v>4.0</v>
      </c>
    </row>
    <row r="1094">
      <c r="A1094" s="43" t="s">
        <v>710</v>
      </c>
      <c r="B1094" s="44">
        <v>105.0</v>
      </c>
      <c r="C1094" s="45">
        <v>48.0</v>
      </c>
      <c r="D1094" s="44">
        <v>566.0</v>
      </c>
      <c r="E1094" s="45">
        <v>281.0</v>
      </c>
      <c r="F1094" s="44">
        <v>57.0</v>
      </c>
      <c r="G1094" s="45">
        <v>25.0</v>
      </c>
    </row>
    <row r="1095">
      <c r="A1095" s="43" t="s">
        <v>447</v>
      </c>
      <c r="B1095" s="44">
        <v>97.0</v>
      </c>
      <c r="C1095" s="45">
        <v>90.0</v>
      </c>
      <c r="D1095" s="44">
        <v>601.0</v>
      </c>
      <c r="E1095" s="45">
        <v>391.0</v>
      </c>
      <c r="F1095" s="44">
        <v>62.0</v>
      </c>
      <c r="G1095" s="45">
        <v>32.0</v>
      </c>
    </row>
    <row r="1096">
      <c r="A1096" s="43" t="s">
        <v>638</v>
      </c>
      <c r="B1096" s="44">
        <v>120.0</v>
      </c>
      <c r="C1096" s="45">
        <v>65.0</v>
      </c>
      <c r="D1096" s="44">
        <v>541.0</v>
      </c>
      <c r="E1096" s="45">
        <v>288.0</v>
      </c>
      <c r="F1096" s="44">
        <v>61.0</v>
      </c>
      <c r="G1096" s="45">
        <v>23.0</v>
      </c>
    </row>
    <row r="1097">
      <c r="A1097" s="43" t="s">
        <v>462</v>
      </c>
      <c r="B1097" s="44">
        <v>41.0</v>
      </c>
      <c r="C1097" s="45">
        <v>35.0</v>
      </c>
      <c r="D1097" s="44">
        <v>209.0</v>
      </c>
      <c r="E1097" s="45">
        <v>154.0</v>
      </c>
      <c r="F1097" s="44">
        <v>15.0</v>
      </c>
      <c r="G1097" s="45">
        <v>15.0</v>
      </c>
    </row>
    <row r="1098">
      <c r="A1098" s="43" t="s">
        <v>504</v>
      </c>
      <c r="B1098" s="44">
        <v>79.0</v>
      </c>
      <c r="C1098" s="45">
        <v>62.0</v>
      </c>
      <c r="D1098" s="44">
        <v>476.0</v>
      </c>
      <c r="E1098" s="45">
        <v>371.0</v>
      </c>
      <c r="F1098" s="44">
        <v>65.0</v>
      </c>
      <c r="G1098" s="45">
        <v>43.0</v>
      </c>
    </row>
    <row r="1099">
      <c r="A1099" s="43" t="s">
        <v>399</v>
      </c>
      <c r="B1099" s="44">
        <v>51.0</v>
      </c>
      <c r="C1099" s="45">
        <v>56.0</v>
      </c>
      <c r="D1099" s="44">
        <v>452.0</v>
      </c>
      <c r="E1099" s="45">
        <v>464.0</v>
      </c>
      <c r="F1099" s="44">
        <v>92.0</v>
      </c>
      <c r="G1099" s="45">
        <v>60.0</v>
      </c>
    </row>
    <row r="1100">
      <c r="A1100" s="43" t="s">
        <v>401</v>
      </c>
      <c r="B1100" s="44">
        <v>21.0</v>
      </c>
      <c r="C1100" s="45">
        <v>23.0</v>
      </c>
      <c r="D1100" s="44">
        <v>186.0</v>
      </c>
      <c r="E1100" s="45">
        <v>101.0</v>
      </c>
      <c r="F1100" s="44">
        <v>18.0</v>
      </c>
      <c r="G1100" s="45">
        <v>7.0</v>
      </c>
    </row>
    <row r="1101">
      <c r="A1101" s="43" t="s">
        <v>82</v>
      </c>
      <c r="B1101" s="44">
        <v>16.0</v>
      </c>
      <c r="C1101" s="45">
        <v>46.0</v>
      </c>
      <c r="D1101" s="44">
        <v>265.0</v>
      </c>
      <c r="E1101" s="45">
        <v>351.0</v>
      </c>
      <c r="F1101" s="44">
        <v>52.0</v>
      </c>
      <c r="G1101" s="45">
        <v>43.0</v>
      </c>
    </row>
    <row r="1102">
      <c r="A1102" s="43" t="s">
        <v>646</v>
      </c>
      <c r="B1102" s="44">
        <v>58.0</v>
      </c>
      <c r="C1102" s="45">
        <v>31.0</v>
      </c>
      <c r="D1102" s="44">
        <v>317.0</v>
      </c>
      <c r="E1102" s="45">
        <v>209.0</v>
      </c>
      <c r="F1102" s="44">
        <v>27.0</v>
      </c>
      <c r="G1102" s="45">
        <v>24.0</v>
      </c>
    </row>
    <row r="1103">
      <c r="A1103" s="43" t="s">
        <v>376</v>
      </c>
      <c r="B1103" s="44">
        <v>19.0</v>
      </c>
      <c r="C1103" s="45">
        <v>22.0</v>
      </c>
      <c r="D1103" s="44">
        <v>143.0</v>
      </c>
      <c r="E1103" s="45">
        <v>156.0</v>
      </c>
      <c r="F1103" s="44">
        <v>21.0</v>
      </c>
      <c r="G1103" s="45">
        <v>13.0</v>
      </c>
    </row>
    <row r="1104">
      <c r="A1104" s="43" t="s">
        <v>68</v>
      </c>
      <c r="B1104" s="44">
        <v>5.0</v>
      </c>
      <c r="C1104" s="45">
        <v>15.0</v>
      </c>
      <c r="D1104" s="44">
        <v>74.0</v>
      </c>
      <c r="E1104" s="45">
        <v>78.0</v>
      </c>
      <c r="F1104" s="44">
        <v>14.0</v>
      </c>
      <c r="G1104" s="45">
        <v>5.0</v>
      </c>
    </row>
    <row r="1105">
      <c r="A1105" s="43" t="s">
        <v>375</v>
      </c>
      <c r="B1105" s="44">
        <v>31.0</v>
      </c>
      <c r="C1105" s="45">
        <v>36.0</v>
      </c>
      <c r="D1105" s="44">
        <v>289.0</v>
      </c>
      <c r="E1105" s="45">
        <v>206.0</v>
      </c>
      <c r="F1105" s="44">
        <v>34.0</v>
      </c>
      <c r="G1105" s="45">
        <v>28.0</v>
      </c>
    </row>
    <row r="1106">
      <c r="A1106" s="43" t="s">
        <v>1185</v>
      </c>
      <c r="B1106" s="44">
        <v>0.0</v>
      </c>
      <c r="C1106" s="45">
        <v>0.0</v>
      </c>
      <c r="D1106" s="44">
        <v>0.0</v>
      </c>
      <c r="E1106" s="45">
        <v>0.0</v>
      </c>
      <c r="F1106" s="44">
        <v>0.0</v>
      </c>
      <c r="G1106" s="45">
        <v>0.0</v>
      </c>
    </row>
    <row r="1107">
      <c r="A1107" s="43" t="s">
        <v>503</v>
      </c>
      <c r="B1107" s="44">
        <v>211.0</v>
      </c>
      <c r="C1107" s="45">
        <v>167.0</v>
      </c>
      <c r="D1107" s="44">
        <v>1626.0</v>
      </c>
      <c r="E1107" s="45">
        <v>908.0</v>
      </c>
      <c r="F1107" s="44">
        <v>101.0</v>
      </c>
      <c r="G1107" s="45">
        <v>67.0</v>
      </c>
    </row>
    <row r="1108">
      <c r="A1108" s="43" t="s">
        <v>830</v>
      </c>
      <c r="B1108" s="44">
        <v>148.0</v>
      </c>
      <c r="C1108" s="45">
        <v>44.0</v>
      </c>
      <c r="D1108" s="44">
        <v>723.0</v>
      </c>
      <c r="E1108" s="45">
        <v>142.0</v>
      </c>
      <c r="F1108" s="44">
        <v>15.0</v>
      </c>
      <c r="G1108" s="45">
        <v>6.0</v>
      </c>
    </row>
    <row r="1109">
      <c r="A1109" s="43" t="s">
        <v>683</v>
      </c>
      <c r="B1109" s="44">
        <v>10.0</v>
      </c>
      <c r="C1109" s="45">
        <v>5.0</v>
      </c>
      <c r="D1109" s="44">
        <v>71.0</v>
      </c>
      <c r="E1109" s="45">
        <v>37.0</v>
      </c>
      <c r="F1109" s="44">
        <v>4.0</v>
      </c>
      <c r="G1109" s="45">
        <v>4.0</v>
      </c>
    </row>
    <row r="1110">
      <c r="A1110" s="43" t="s">
        <v>700</v>
      </c>
      <c r="B1110" s="44">
        <v>84.0</v>
      </c>
      <c r="C1110" s="45">
        <v>40.0</v>
      </c>
      <c r="D1110" s="44">
        <v>409.0</v>
      </c>
      <c r="E1110" s="45">
        <v>202.0</v>
      </c>
      <c r="F1110" s="44">
        <v>33.0</v>
      </c>
      <c r="G1110" s="45">
        <v>17.0</v>
      </c>
    </row>
    <row r="1111">
      <c r="A1111" s="43" t="s">
        <v>1186</v>
      </c>
      <c r="B1111" s="44">
        <v>11.0</v>
      </c>
      <c r="C1111" s="45">
        <v>9.0</v>
      </c>
      <c r="D1111" s="44">
        <v>32.0</v>
      </c>
      <c r="E1111" s="45">
        <v>5.0</v>
      </c>
      <c r="F1111" s="44">
        <v>2.0</v>
      </c>
      <c r="G1111" s="45">
        <v>0.0</v>
      </c>
    </row>
    <row r="1112">
      <c r="A1112" s="43" t="s">
        <v>446</v>
      </c>
      <c r="B1112" s="44">
        <v>58.0</v>
      </c>
      <c r="C1112" s="45">
        <v>54.0</v>
      </c>
      <c r="D1112" s="44">
        <v>445.0</v>
      </c>
      <c r="E1112" s="45">
        <v>442.0</v>
      </c>
      <c r="F1112" s="44">
        <v>55.0</v>
      </c>
      <c r="G1112" s="45">
        <v>36.0</v>
      </c>
    </row>
    <row r="1113">
      <c r="A1113" s="43" t="s">
        <v>357</v>
      </c>
      <c r="B1113" s="44">
        <v>25.0</v>
      </c>
      <c r="C1113" s="45">
        <v>30.0</v>
      </c>
      <c r="D1113" s="44">
        <v>220.0</v>
      </c>
      <c r="E1113" s="45">
        <v>179.0</v>
      </c>
      <c r="F1113" s="44">
        <v>24.0</v>
      </c>
      <c r="G1113" s="45">
        <v>23.0</v>
      </c>
    </row>
    <row r="1114">
      <c r="A1114" s="43" t="s">
        <v>309</v>
      </c>
      <c r="B1114" s="44">
        <v>16.0</v>
      </c>
      <c r="C1114" s="45">
        <v>21.0</v>
      </c>
      <c r="D1114" s="44">
        <v>160.0</v>
      </c>
      <c r="E1114" s="45">
        <v>135.0</v>
      </c>
      <c r="F1114" s="44">
        <v>18.0</v>
      </c>
      <c r="G1114" s="45">
        <v>17.0</v>
      </c>
    </row>
    <row r="1115">
      <c r="A1115" s="43" t="s">
        <v>1187</v>
      </c>
      <c r="B1115" s="44">
        <v>0.0</v>
      </c>
      <c r="C1115" s="45">
        <v>0.0</v>
      </c>
      <c r="D1115" s="44">
        <v>1.0</v>
      </c>
      <c r="E1115" s="45">
        <v>2.0</v>
      </c>
      <c r="F1115" s="44">
        <v>0.0</v>
      </c>
      <c r="G1115" s="45">
        <v>0.0</v>
      </c>
    </row>
    <row r="1116">
      <c r="A1116" s="43" t="s">
        <v>450</v>
      </c>
      <c r="B1116" s="44">
        <v>44.0</v>
      </c>
      <c r="C1116" s="45">
        <v>39.0</v>
      </c>
      <c r="D1116" s="44">
        <v>492.0</v>
      </c>
      <c r="E1116" s="45">
        <v>202.0</v>
      </c>
      <c r="F1116" s="44">
        <v>56.0</v>
      </c>
      <c r="G1116" s="45">
        <v>24.0</v>
      </c>
    </row>
    <row r="1117">
      <c r="A1117" s="43" t="s">
        <v>1188</v>
      </c>
      <c r="B1117" s="44">
        <v>0.0</v>
      </c>
      <c r="C1117" s="45">
        <v>0.0</v>
      </c>
      <c r="D1117" s="44">
        <v>0.0</v>
      </c>
      <c r="E1117" s="45">
        <v>0.0</v>
      </c>
      <c r="F1117" s="44">
        <v>0.0</v>
      </c>
      <c r="G1117" s="45">
        <v>0.0</v>
      </c>
    </row>
    <row r="1118">
      <c r="A1118" s="43" t="s">
        <v>847</v>
      </c>
      <c r="B1118" s="44">
        <v>7.0</v>
      </c>
      <c r="C1118" s="45">
        <v>1.0</v>
      </c>
      <c r="D1118" s="44">
        <v>101.0</v>
      </c>
      <c r="E1118" s="45">
        <v>63.0</v>
      </c>
      <c r="F1118" s="44">
        <v>2.0</v>
      </c>
      <c r="G1118" s="45">
        <v>0.0</v>
      </c>
    </row>
    <row r="1119">
      <c r="A1119" s="43" t="s">
        <v>838</v>
      </c>
      <c r="B1119" s="44">
        <v>41.0</v>
      </c>
      <c r="C1119" s="45">
        <v>11.0</v>
      </c>
      <c r="D1119" s="44">
        <v>142.0</v>
      </c>
      <c r="E1119" s="45">
        <v>30.0</v>
      </c>
      <c r="F1119" s="44">
        <v>6.0</v>
      </c>
      <c r="G1119" s="45">
        <v>2.0</v>
      </c>
    </row>
    <row r="1120">
      <c r="A1120" s="43" t="s">
        <v>1189</v>
      </c>
      <c r="B1120" s="44">
        <v>0.0</v>
      </c>
      <c r="C1120" s="45">
        <v>0.0</v>
      </c>
      <c r="D1120" s="44">
        <v>0.0</v>
      </c>
      <c r="E1120" s="45">
        <v>0.0</v>
      </c>
      <c r="F1120" s="44">
        <v>0.0</v>
      </c>
      <c r="G1120" s="45">
        <v>0.0</v>
      </c>
    </row>
    <row r="1121">
      <c r="A1121" s="43" t="s">
        <v>831</v>
      </c>
      <c r="B1121" s="44">
        <v>71.0</v>
      </c>
      <c r="C1121" s="45">
        <v>21.0</v>
      </c>
      <c r="D1121" s="44">
        <v>352.0</v>
      </c>
      <c r="E1121" s="45">
        <v>139.0</v>
      </c>
      <c r="F1121" s="44">
        <v>20.0</v>
      </c>
      <c r="G1121" s="45">
        <v>8.0</v>
      </c>
    </row>
    <row r="1122">
      <c r="A1122" s="43" t="s">
        <v>396</v>
      </c>
      <c r="B1122" s="44">
        <v>92.0</v>
      </c>
      <c r="C1122" s="45">
        <v>102.0</v>
      </c>
      <c r="D1122" s="44">
        <v>968.0</v>
      </c>
      <c r="E1122" s="45">
        <v>758.0</v>
      </c>
      <c r="F1122" s="44">
        <v>58.0</v>
      </c>
      <c r="G1122" s="45">
        <v>62.0</v>
      </c>
    </row>
    <row r="1123">
      <c r="A1123" s="43" t="s">
        <v>508</v>
      </c>
      <c r="B1123" s="44">
        <v>53.0</v>
      </c>
      <c r="C1123" s="45">
        <v>41.0</v>
      </c>
      <c r="D1123" s="44">
        <v>308.0</v>
      </c>
      <c r="E1123" s="45">
        <v>164.0</v>
      </c>
      <c r="F1123" s="44">
        <v>30.0</v>
      </c>
      <c r="G1123" s="45">
        <v>11.0</v>
      </c>
    </row>
    <row r="1124">
      <c r="A1124" s="43" t="s">
        <v>487</v>
      </c>
      <c r="B1124" s="44">
        <v>52.0</v>
      </c>
      <c r="C1124" s="45">
        <v>42.0</v>
      </c>
      <c r="D1124" s="44">
        <v>353.0</v>
      </c>
      <c r="E1124" s="45">
        <v>121.0</v>
      </c>
      <c r="F1124" s="44">
        <v>16.0</v>
      </c>
      <c r="G1124" s="45">
        <v>9.0</v>
      </c>
    </row>
    <row r="1125">
      <c r="A1125" s="43" t="s">
        <v>335</v>
      </c>
      <c r="B1125" s="44">
        <v>16.0</v>
      </c>
      <c r="C1125" s="45">
        <v>20.0</v>
      </c>
      <c r="D1125" s="44">
        <v>312.0</v>
      </c>
      <c r="E1125" s="45">
        <v>157.0</v>
      </c>
      <c r="F1125" s="44">
        <v>8.0</v>
      </c>
      <c r="G1125" s="45">
        <v>1.0</v>
      </c>
    </row>
    <row r="1126">
      <c r="A1126" s="43" t="s">
        <v>1190</v>
      </c>
      <c r="B1126" s="44">
        <v>0.0</v>
      </c>
      <c r="C1126" s="45">
        <v>0.0</v>
      </c>
      <c r="D1126" s="44">
        <v>3.0</v>
      </c>
      <c r="E1126" s="45">
        <v>0.0</v>
      </c>
      <c r="F1126" s="44">
        <v>0.0</v>
      </c>
      <c r="G1126" s="45">
        <v>0.0</v>
      </c>
    </row>
    <row r="1127">
      <c r="A1127" s="43" t="s">
        <v>1191</v>
      </c>
      <c r="B1127" s="44">
        <v>0.0</v>
      </c>
      <c r="C1127" s="45">
        <v>0.0</v>
      </c>
      <c r="D1127" s="44">
        <v>0.0</v>
      </c>
      <c r="E1127" s="45">
        <v>0.0</v>
      </c>
      <c r="F1127" s="44">
        <v>0.0</v>
      </c>
      <c r="G1127" s="45">
        <v>0.0</v>
      </c>
    </row>
    <row r="1128">
      <c r="A1128" s="43" t="s">
        <v>390</v>
      </c>
      <c r="B1128" s="44">
        <v>98.0</v>
      </c>
      <c r="C1128" s="45">
        <v>110.0</v>
      </c>
      <c r="D1128" s="44">
        <v>1684.0</v>
      </c>
      <c r="E1128" s="45">
        <v>831.0</v>
      </c>
      <c r="F1128" s="44">
        <v>103.0</v>
      </c>
      <c r="G1128" s="45">
        <v>46.0</v>
      </c>
    </row>
    <row r="1129">
      <c r="A1129" s="43" t="s">
        <v>1192</v>
      </c>
      <c r="B1129" s="44">
        <v>0.0</v>
      </c>
      <c r="C1129" s="45">
        <v>2.0</v>
      </c>
      <c r="D1129" s="44">
        <v>7.0</v>
      </c>
      <c r="E1129" s="45">
        <v>2.0</v>
      </c>
      <c r="F1129" s="44">
        <v>1.0</v>
      </c>
      <c r="G1129" s="45">
        <v>0.0</v>
      </c>
    </row>
    <row r="1130">
      <c r="A1130" s="43" t="s">
        <v>1193</v>
      </c>
      <c r="B1130" s="44">
        <v>0.0</v>
      </c>
      <c r="C1130" s="45">
        <v>0.0</v>
      </c>
      <c r="D1130" s="44">
        <v>0.0</v>
      </c>
      <c r="E1130" s="45">
        <v>0.0</v>
      </c>
      <c r="F1130" s="44">
        <v>0.0</v>
      </c>
      <c r="G1130" s="45">
        <v>0.0</v>
      </c>
    </row>
    <row r="1131">
      <c r="A1131" s="43" t="s">
        <v>1194</v>
      </c>
      <c r="B1131" s="44">
        <v>0.0</v>
      </c>
      <c r="C1131" s="45">
        <v>0.0</v>
      </c>
      <c r="D1131" s="44">
        <v>0.0</v>
      </c>
      <c r="E1131" s="45">
        <v>0.0</v>
      </c>
      <c r="F1131" s="44">
        <v>0.0</v>
      </c>
      <c r="G1131" s="45">
        <v>0.0</v>
      </c>
    </row>
    <row r="1132">
      <c r="A1132" s="43" t="s">
        <v>714</v>
      </c>
      <c r="B1132" s="44">
        <v>36.0</v>
      </c>
      <c r="C1132" s="45">
        <v>16.0</v>
      </c>
      <c r="D1132" s="44">
        <v>132.0</v>
      </c>
      <c r="E1132" s="45">
        <v>61.0</v>
      </c>
      <c r="F1132" s="44">
        <v>14.0</v>
      </c>
      <c r="G1132" s="45">
        <v>2.0</v>
      </c>
    </row>
    <row r="1133">
      <c r="A1133" s="43" t="s">
        <v>460</v>
      </c>
      <c r="B1133" s="44">
        <v>7.0</v>
      </c>
      <c r="C1133" s="45">
        <v>6.0</v>
      </c>
      <c r="D1133" s="44">
        <v>61.0</v>
      </c>
      <c r="E1133" s="45">
        <v>37.0</v>
      </c>
      <c r="F1133" s="44">
        <v>4.0</v>
      </c>
      <c r="G1133" s="45">
        <v>6.0</v>
      </c>
    </row>
    <row r="1134">
      <c r="A1134" s="43" t="s">
        <v>702</v>
      </c>
      <c r="B1134" s="44">
        <v>147.0</v>
      </c>
      <c r="C1134" s="45">
        <v>70.0</v>
      </c>
      <c r="D1134" s="44">
        <v>875.0</v>
      </c>
      <c r="E1134" s="45">
        <v>313.0</v>
      </c>
      <c r="F1134" s="44">
        <v>61.0</v>
      </c>
      <c r="G1134" s="45">
        <v>27.0</v>
      </c>
    </row>
    <row r="1135">
      <c r="A1135" s="43" t="s">
        <v>643</v>
      </c>
      <c r="B1135" s="44">
        <v>28.0</v>
      </c>
      <c r="C1135" s="45">
        <v>15.0</v>
      </c>
      <c r="D1135" s="44">
        <v>146.0</v>
      </c>
      <c r="E1135" s="45">
        <v>27.0</v>
      </c>
      <c r="F1135" s="44">
        <v>3.0</v>
      </c>
      <c r="G1135" s="45">
        <v>0.0</v>
      </c>
    </row>
    <row r="1136">
      <c r="A1136" s="43" t="s">
        <v>531</v>
      </c>
      <c r="B1136" s="44">
        <v>33.0</v>
      </c>
      <c r="C1136" s="45">
        <v>24.0</v>
      </c>
      <c r="D1136" s="44">
        <v>160.0</v>
      </c>
      <c r="E1136" s="45">
        <v>108.0</v>
      </c>
      <c r="F1136" s="44">
        <v>22.0</v>
      </c>
      <c r="G1136" s="45">
        <v>14.0</v>
      </c>
    </row>
    <row r="1137">
      <c r="A1137" s="43" t="s">
        <v>563</v>
      </c>
      <c r="B1137" s="44">
        <v>11.0</v>
      </c>
      <c r="C1137" s="45">
        <v>7.0</v>
      </c>
      <c r="D1137" s="44">
        <v>38.0</v>
      </c>
      <c r="E1137" s="45">
        <v>34.0</v>
      </c>
      <c r="F1137" s="44">
        <v>1.0</v>
      </c>
      <c r="G1137" s="45">
        <v>3.0</v>
      </c>
    </row>
    <row r="1138">
      <c r="A1138" s="43" t="s">
        <v>603</v>
      </c>
      <c r="B1138" s="44">
        <v>10.0</v>
      </c>
      <c r="C1138" s="45">
        <v>6.0</v>
      </c>
      <c r="D1138" s="44">
        <v>69.0</v>
      </c>
      <c r="E1138" s="45">
        <v>32.0</v>
      </c>
      <c r="F1138" s="44">
        <v>5.0</v>
      </c>
      <c r="G1138" s="45">
        <v>1.0</v>
      </c>
    </row>
    <row r="1139">
      <c r="A1139" s="43" t="s">
        <v>84</v>
      </c>
      <c r="B1139" s="44">
        <v>8.0</v>
      </c>
      <c r="C1139" s="45">
        <v>23.0</v>
      </c>
      <c r="D1139" s="44">
        <v>244.0</v>
      </c>
      <c r="E1139" s="45">
        <v>119.0</v>
      </c>
      <c r="F1139" s="44">
        <v>12.0</v>
      </c>
      <c r="G1139" s="45">
        <v>1.0</v>
      </c>
    </row>
    <row r="1140">
      <c r="A1140" s="43" t="s">
        <v>1195</v>
      </c>
      <c r="B1140" s="44">
        <v>0.0</v>
      </c>
      <c r="C1140" s="45">
        <v>0.0</v>
      </c>
      <c r="D1140" s="44">
        <v>0.0</v>
      </c>
      <c r="E1140" s="45">
        <v>0.0</v>
      </c>
      <c r="F1140" s="44">
        <v>0.0</v>
      </c>
      <c r="G1140" s="45">
        <v>0.0</v>
      </c>
    </row>
    <row r="1141">
      <c r="A1141" s="43" t="s">
        <v>515</v>
      </c>
      <c r="B1141" s="44">
        <v>4.0</v>
      </c>
      <c r="C1141" s="45">
        <v>3.0</v>
      </c>
      <c r="D1141" s="44">
        <v>46.0</v>
      </c>
      <c r="E1141" s="45">
        <v>19.0</v>
      </c>
      <c r="F1141" s="44">
        <v>5.0</v>
      </c>
      <c r="G1141" s="45">
        <v>3.0</v>
      </c>
    </row>
    <row r="1142">
      <c r="A1142" s="43" t="s">
        <v>1196</v>
      </c>
      <c r="B1142" s="44">
        <v>0.0</v>
      </c>
      <c r="C1142" s="45">
        <v>0.0</v>
      </c>
      <c r="D1142" s="44">
        <v>0.0</v>
      </c>
      <c r="E1142" s="45">
        <v>0.0</v>
      </c>
      <c r="F1142" s="44">
        <v>0.0</v>
      </c>
      <c r="G1142" s="45">
        <v>0.0</v>
      </c>
    </row>
    <row r="1143">
      <c r="A1143" s="43" t="s">
        <v>326</v>
      </c>
      <c r="B1143" s="44">
        <v>19.0</v>
      </c>
      <c r="C1143" s="45">
        <v>24.0</v>
      </c>
      <c r="D1143" s="44">
        <v>136.0</v>
      </c>
      <c r="E1143" s="45">
        <v>125.0</v>
      </c>
      <c r="F1143" s="44">
        <v>15.0</v>
      </c>
      <c r="G1143" s="45">
        <v>8.0</v>
      </c>
    </row>
    <row r="1144">
      <c r="A1144" s="43" t="s">
        <v>1197</v>
      </c>
      <c r="B1144" s="44">
        <v>1.0</v>
      </c>
      <c r="C1144" s="45">
        <v>0.0</v>
      </c>
      <c r="D1144" s="44">
        <v>3.0</v>
      </c>
      <c r="E1144" s="45">
        <v>4.0</v>
      </c>
      <c r="F1144" s="44">
        <v>0.0</v>
      </c>
      <c r="G1144" s="45">
        <v>0.0</v>
      </c>
    </row>
    <row r="1145">
      <c r="A1145" s="43" t="s">
        <v>1198</v>
      </c>
      <c r="B1145" s="44">
        <v>0.0</v>
      </c>
      <c r="C1145" s="45">
        <v>0.0</v>
      </c>
      <c r="D1145" s="44">
        <v>0.0</v>
      </c>
      <c r="E1145" s="45">
        <v>0.0</v>
      </c>
      <c r="F1145" s="44">
        <v>0.0</v>
      </c>
      <c r="G1145" s="45">
        <v>0.0</v>
      </c>
    </row>
    <row r="1146">
      <c r="A1146" s="43" t="s">
        <v>1199</v>
      </c>
      <c r="B1146" s="44">
        <v>0.0</v>
      </c>
      <c r="C1146" s="45">
        <v>0.0</v>
      </c>
      <c r="D1146" s="44">
        <v>0.0</v>
      </c>
      <c r="E1146" s="45">
        <v>0.0</v>
      </c>
      <c r="F1146" s="44">
        <v>0.0</v>
      </c>
      <c r="G1146" s="45">
        <v>0.0</v>
      </c>
    </row>
    <row r="1147">
      <c r="A1147" s="43" t="s">
        <v>1200</v>
      </c>
      <c r="B1147" s="44">
        <v>0.0</v>
      </c>
      <c r="C1147" s="45">
        <v>0.0</v>
      </c>
      <c r="D1147" s="44">
        <v>0.0</v>
      </c>
      <c r="E1147" s="45">
        <v>0.0</v>
      </c>
      <c r="F1147" s="44">
        <v>0.0</v>
      </c>
      <c r="G1147" s="45">
        <v>0.0</v>
      </c>
    </row>
    <row r="1148">
      <c r="A1148" s="43" t="s">
        <v>378</v>
      </c>
      <c r="B1148" s="44">
        <v>90.0</v>
      </c>
      <c r="C1148" s="45">
        <v>104.0</v>
      </c>
      <c r="D1148" s="44">
        <v>1253.0</v>
      </c>
      <c r="E1148" s="45">
        <v>982.0</v>
      </c>
      <c r="F1148" s="44">
        <v>190.0</v>
      </c>
      <c r="G1148" s="45">
        <v>100.0</v>
      </c>
    </row>
    <row r="1149">
      <c r="A1149" s="43" t="s">
        <v>421</v>
      </c>
      <c r="B1149" s="44">
        <v>1.0</v>
      </c>
      <c r="C1149" s="45">
        <v>1.0</v>
      </c>
      <c r="D1149" s="44">
        <v>12.0</v>
      </c>
      <c r="E1149" s="45">
        <v>10.0</v>
      </c>
      <c r="F1149" s="44">
        <v>3.0</v>
      </c>
      <c r="G1149" s="45">
        <v>4.0</v>
      </c>
    </row>
    <row r="1150">
      <c r="A1150" s="43" t="s">
        <v>723</v>
      </c>
      <c r="B1150" s="44">
        <v>131.0</v>
      </c>
      <c r="C1150" s="45">
        <v>56.0</v>
      </c>
      <c r="D1150" s="44">
        <v>882.0</v>
      </c>
      <c r="E1150" s="45">
        <v>270.0</v>
      </c>
      <c r="F1150" s="44">
        <v>58.0</v>
      </c>
      <c r="G1150" s="45">
        <v>20.0</v>
      </c>
    </row>
    <row r="1151">
      <c r="A1151" s="43" t="s">
        <v>1201</v>
      </c>
      <c r="B1151" s="44">
        <v>11.0</v>
      </c>
      <c r="C1151" s="45">
        <v>5.0</v>
      </c>
      <c r="D1151" s="44">
        <v>26.0</v>
      </c>
      <c r="E1151" s="45">
        <v>6.0</v>
      </c>
      <c r="F1151" s="44">
        <v>0.0</v>
      </c>
      <c r="G1151" s="45">
        <v>0.0</v>
      </c>
    </row>
    <row r="1152">
      <c r="A1152" s="43" t="s">
        <v>1202</v>
      </c>
      <c r="B1152" s="44">
        <v>0.0</v>
      </c>
      <c r="C1152" s="45">
        <v>0.0</v>
      </c>
      <c r="D1152" s="44">
        <v>0.0</v>
      </c>
      <c r="E1152" s="45">
        <v>0.0</v>
      </c>
      <c r="F1152" s="44">
        <v>0.0</v>
      </c>
      <c r="G1152" s="45">
        <v>0.0</v>
      </c>
    </row>
    <row r="1153">
      <c r="A1153" s="43" t="s">
        <v>1203</v>
      </c>
      <c r="B1153" s="44">
        <v>0.0</v>
      </c>
      <c r="C1153" s="45">
        <v>0.0</v>
      </c>
      <c r="D1153" s="44">
        <v>18.0</v>
      </c>
      <c r="E1153" s="45">
        <v>5.0</v>
      </c>
      <c r="F1153" s="44">
        <v>0.0</v>
      </c>
      <c r="G1153" s="45">
        <v>1.0</v>
      </c>
    </row>
    <row r="1154">
      <c r="A1154" s="43" t="s">
        <v>717</v>
      </c>
      <c r="B1154" s="44">
        <v>48.0</v>
      </c>
      <c r="C1154" s="45">
        <v>21.0</v>
      </c>
      <c r="D1154" s="44">
        <v>168.0</v>
      </c>
      <c r="E1154" s="45">
        <v>72.0</v>
      </c>
      <c r="F1154" s="44">
        <v>12.0</v>
      </c>
      <c r="G1154" s="45">
        <v>3.0</v>
      </c>
    </row>
    <row r="1155">
      <c r="A1155" s="43" t="s">
        <v>837</v>
      </c>
      <c r="B1155" s="44">
        <v>18.0</v>
      </c>
      <c r="C1155" s="45">
        <v>5.0</v>
      </c>
      <c r="D1155" s="44">
        <v>82.0</v>
      </c>
      <c r="E1155" s="45">
        <v>39.0</v>
      </c>
      <c r="F1155" s="44">
        <v>4.0</v>
      </c>
      <c r="G1155" s="45">
        <v>4.0</v>
      </c>
    </row>
    <row r="1156">
      <c r="A1156" s="43" t="s">
        <v>1204</v>
      </c>
      <c r="B1156" s="44">
        <v>6.0</v>
      </c>
      <c r="C1156" s="45">
        <v>7.0</v>
      </c>
      <c r="D1156" s="44">
        <v>24.0</v>
      </c>
      <c r="E1156" s="45">
        <v>6.0</v>
      </c>
      <c r="F1156" s="44">
        <v>2.0</v>
      </c>
      <c r="G1156" s="45">
        <v>0.0</v>
      </c>
    </row>
    <row r="1157">
      <c r="A1157" s="43" t="s">
        <v>591</v>
      </c>
      <c r="B1157" s="44">
        <v>84.0</v>
      </c>
      <c r="C1157" s="45">
        <v>51.0</v>
      </c>
      <c r="D1157" s="44">
        <v>304.0</v>
      </c>
      <c r="E1157" s="45">
        <v>196.0</v>
      </c>
      <c r="F1157" s="44">
        <v>27.0</v>
      </c>
      <c r="G1157" s="45">
        <v>12.0</v>
      </c>
    </row>
    <row r="1158">
      <c r="A1158" s="43" t="s">
        <v>56</v>
      </c>
      <c r="B1158" s="44">
        <v>1.0</v>
      </c>
      <c r="C1158" s="45">
        <v>3.0</v>
      </c>
      <c r="D1158" s="44">
        <v>5.0</v>
      </c>
      <c r="E1158" s="45">
        <v>36.0</v>
      </c>
      <c r="F1158" s="44">
        <v>0.0</v>
      </c>
      <c r="G1158" s="45">
        <v>2.0</v>
      </c>
    </row>
    <row r="1159">
      <c r="A1159" s="43" t="s">
        <v>685</v>
      </c>
      <c r="B1159" s="44">
        <v>6.0</v>
      </c>
      <c r="C1159" s="45">
        <v>3.0</v>
      </c>
      <c r="D1159" s="44">
        <v>43.0</v>
      </c>
      <c r="E1159" s="45">
        <v>15.0</v>
      </c>
      <c r="F1159" s="44">
        <v>10.0</v>
      </c>
      <c r="G1159" s="45">
        <v>7.0</v>
      </c>
    </row>
    <row r="1160">
      <c r="A1160" s="43" t="s">
        <v>721</v>
      </c>
      <c r="B1160" s="44">
        <v>7.0</v>
      </c>
      <c r="C1160" s="45">
        <v>3.0</v>
      </c>
      <c r="D1160" s="44">
        <v>23.0</v>
      </c>
      <c r="E1160" s="45">
        <v>10.0</v>
      </c>
      <c r="F1160" s="44">
        <v>3.0</v>
      </c>
      <c r="G1160" s="45">
        <v>0.0</v>
      </c>
    </row>
    <row r="1161">
      <c r="A1161" s="43" t="s">
        <v>1205</v>
      </c>
      <c r="B1161" s="44">
        <v>2.0</v>
      </c>
      <c r="C1161" s="45">
        <v>1.0</v>
      </c>
      <c r="D1161" s="44">
        <v>24.0</v>
      </c>
      <c r="E1161" s="45">
        <v>26.0</v>
      </c>
      <c r="F1161" s="44">
        <v>1.0</v>
      </c>
      <c r="G1161" s="45">
        <v>2.0</v>
      </c>
    </row>
    <row r="1162">
      <c r="A1162" s="43" t="s">
        <v>681</v>
      </c>
      <c r="B1162" s="44">
        <v>22.0</v>
      </c>
      <c r="C1162" s="45">
        <v>11.0</v>
      </c>
      <c r="D1162" s="44">
        <v>68.0</v>
      </c>
      <c r="E1162" s="45">
        <v>39.0</v>
      </c>
      <c r="F1162" s="44">
        <v>1.0</v>
      </c>
      <c r="G1162" s="45">
        <v>1.0</v>
      </c>
    </row>
    <row r="1163">
      <c r="A1163" s="43" t="s">
        <v>1206</v>
      </c>
      <c r="B1163" s="44">
        <v>2.0</v>
      </c>
      <c r="C1163" s="45">
        <v>0.0</v>
      </c>
      <c r="D1163" s="44">
        <v>10.0</v>
      </c>
      <c r="E1163" s="45">
        <v>9.0</v>
      </c>
      <c r="F1163" s="44">
        <v>2.0</v>
      </c>
      <c r="G1163" s="45">
        <v>0.0</v>
      </c>
    </row>
    <row r="1164">
      <c r="A1164" s="43" t="s">
        <v>747</v>
      </c>
      <c r="B1164" s="44">
        <v>72.0</v>
      </c>
      <c r="C1164" s="45">
        <v>29.0</v>
      </c>
      <c r="D1164" s="44">
        <v>287.0</v>
      </c>
      <c r="E1164" s="45">
        <v>108.0</v>
      </c>
      <c r="F1164" s="44">
        <v>20.0</v>
      </c>
      <c r="G1164" s="45">
        <v>3.0</v>
      </c>
    </row>
    <row r="1165">
      <c r="A1165" s="43" t="s">
        <v>548</v>
      </c>
      <c r="B1165" s="44">
        <v>12.0</v>
      </c>
      <c r="C1165" s="45">
        <v>8.0</v>
      </c>
      <c r="D1165" s="44">
        <v>66.0</v>
      </c>
      <c r="E1165" s="45">
        <v>38.0</v>
      </c>
      <c r="F1165" s="44">
        <v>11.0</v>
      </c>
      <c r="G1165" s="45">
        <v>5.0</v>
      </c>
    </row>
    <row r="1166">
      <c r="A1166" s="43" t="s">
        <v>1207</v>
      </c>
      <c r="B1166" s="44">
        <v>1.0</v>
      </c>
      <c r="C1166" s="45">
        <v>0.0</v>
      </c>
      <c r="D1166" s="44">
        <v>5.0</v>
      </c>
      <c r="E1166" s="45">
        <v>0.0</v>
      </c>
      <c r="F1166" s="44">
        <v>1.0</v>
      </c>
      <c r="G1166" s="45">
        <v>0.0</v>
      </c>
    </row>
    <row r="1167">
      <c r="A1167" s="43" t="s">
        <v>1208</v>
      </c>
      <c r="B1167" s="44">
        <v>0.0</v>
      </c>
      <c r="C1167" s="45">
        <v>0.0</v>
      </c>
      <c r="D1167" s="44">
        <v>0.0</v>
      </c>
      <c r="E1167" s="45">
        <v>0.0</v>
      </c>
      <c r="F1167" s="44">
        <v>0.0</v>
      </c>
      <c r="G1167" s="45">
        <v>0.0</v>
      </c>
    </row>
    <row r="1168">
      <c r="A1168" s="43" t="s">
        <v>1209</v>
      </c>
      <c r="B1168" s="44">
        <v>0.0</v>
      </c>
      <c r="C1168" s="45">
        <v>0.0</v>
      </c>
      <c r="D1168" s="44">
        <v>0.0</v>
      </c>
      <c r="E1168" s="45">
        <v>0.0</v>
      </c>
      <c r="F1168" s="44">
        <v>0.0</v>
      </c>
      <c r="G1168" s="45">
        <v>0.0</v>
      </c>
    </row>
    <row r="1169">
      <c r="A1169" s="43" t="s">
        <v>410</v>
      </c>
      <c r="B1169" s="44">
        <v>52.0</v>
      </c>
      <c r="C1169" s="45">
        <v>54.0</v>
      </c>
      <c r="D1169" s="44">
        <v>573.0</v>
      </c>
      <c r="E1169" s="45">
        <v>233.0</v>
      </c>
      <c r="F1169" s="44">
        <v>24.0</v>
      </c>
      <c r="G1169" s="45">
        <v>8.0</v>
      </c>
    </row>
    <row r="1170">
      <c r="A1170" s="43" t="s">
        <v>290</v>
      </c>
      <c r="B1170" s="44">
        <v>26.0</v>
      </c>
      <c r="C1170" s="45">
        <v>36.0</v>
      </c>
      <c r="D1170" s="44">
        <v>390.0</v>
      </c>
      <c r="E1170" s="45">
        <v>242.0</v>
      </c>
      <c r="F1170" s="44">
        <v>23.0</v>
      </c>
      <c r="G1170" s="45">
        <v>10.0</v>
      </c>
    </row>
    <row r="1171">
      <c r="A1171" s="46"/>
      <c r="B1171" s="47"/>
      <c r="C1171" s="48"/>
      <c r="D1171" s="47"/>
      <c r="E1171" s="48"/>
      <c r="F1171" s="44">
        <v>54621.0</v>
      </c>
      <c r="G1171" s="45">
        <v>22223.0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14.29"/>
    <col customWidth="1" min="29" max="29" width="21.29"/>
    <col customWidth="1" min="30" max="65" width="14.29"/>
  </cols>
  <sheetData>
    <row r="1" ht="12.75" customHeight="1">
      <c r="A1" s="49" t="s">
        <v>1</v>
      </c>
      <c r="B1" s="49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1" t="s">
        <v>7</v>
      </c>
      <c r="H1" s="52" t="s">
        <v>8</v>
      </c>
      <c r="I1" s="53" t="s">
        <v>1210</v>
      </c>
      <c r="J1" s="54" t="s">
        <v>10</v>
      </c>
      <c r="K1" s="55" t="s">
        <v>11</v>
      </c>
      <c r="L1" s="56" t="s">
        <v>1211</v>
      </c>
      <c r="M1" s="56" t="s">
        <v>1212</v>
      </c>
      <c r="N1" s="57" t="s">
        <v>12</v>
      </c>
      <c r="O1" s="58"/>
      <c r="P1" s="59" t="s">
        <v>1213</v>
      </c>
      <c r="Q1" s="59">
        <v>-0.785398</v>
      </c>
      <c r="R1" s="58" t="s">
        <v>1</v>
      </c>
      <c r="S1" s="51" t="s">
        <v>7</v>
      </c>
      <c r="T1" s="52" t="s">
        <v>8</v>
      </c>
      <c r="U1" s="51" t="s">
        <v>13</v>
      </c>
      <c r="V1" s="58" t="s">
        <v>1211</v>
      </c>
      <c r="W1" s="58" t="s">
        <v>1212</v>
      </c>
      <c r="X1" s="53" t="s">
        <v>1210</v>
      </c>
      <c r="Y1" s="60" t="s">
        <v>12</v>
      </c>
      <c r="Z1" s="60" t="s">
        <v>13</v>
      </c>
      <c r="AA1" s="52" t="s">
        <v>1214</v>
      </c>
      <c r="AB1" s="60"/>
      <c r="AC1" s="58" t="s">
        <v>1215</v>
      </c>
      <c r="AD1" s="61" t="s">
        <v>13</v>
      </c>
      <c r="AE1" s="58"/>
      <c r="AF1" s="58"/>
      <c r="AG1" s="58" t="s">
        <v>1216</v>
      </c>
      <c r="AH1" s="58" t="s">
        <v>1</v>
      </c>
      <c r="AI1" s="51" t="s">
        <v>7</v>
      </c>
      <c r="AJ1" s="52" t="s">
        <v>8</v>
      </c>
      <c r="AK1" s="58" t="s">
        <v>22</v>
      </c>
      <c r="AL1" s="58" t="s">
        <v>1212</v>
      </c>
      <c r="AM1" s="58" t="s">
        <v>1211</v>
      </c>
      <c r="AN1" s="53" t="s">
        <v>1210</v>
      </c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23</v>
      </c>
      <c r="BB1" s="58" t="s">
        <v>1212</v>
      </c>
      <c r="BC1" s="58" t="s">
        <v>24</v>
      </c>
      <c r="BD1" s="58" t="s">
        <v>1212</v>
      </c>
      <c r="BE1" s="58" t="s">
        <v>25</v>
      </c>
      <c r="BF1" s="58"/>
      <c r="BG1" s="58" t="s">
        <v>0</v>
      </c>
      <c r="BH1" s="58">
        <v>-0.16396201</v>
      </c>
      <c r="BI1" s="58"/>
      <c r="BJ1" s="58"/>
      <c r="BK1" s="58"/>
      <c r="BL1" s="58" t="s">
        <v>1212</v>
      </c>
      <c r="BM1" s="58" t="s">
        <v>1214</v>
      </c>
    </row>
    <row r="2" ht="12.75" customHeight="1">
      <c r="A2" s="49" t="s">
        <v>29</v>
      </c>
      <c r="B2" s="49">
        <v>1.0</v>
      </c>
      <c r="C2" s="44">
        <v>61.0</v>
      </c>
      <c r="D2" s="45">
        <v>31.0</v>
      </c>
      <c r="E2" s="44">
        <v>244.0</v>
      </c>
      <c r="F2" s="45">
        <v>35.0</v>
      </c>
      <c r="G2" s="62">
        <f t="shared" ref="G2:G812" si="1">C2/(C2+D2)</f>
        <v>0.6630434783</v>
      </c>
      <c r="H2" s="63">
        <f t="shared" ref="H2:H812" si="2">E2/(E2+F2)</f>
        <v>0.8745519713</v>
      </c>
      <c r="I2" s="64">
        <f t="shared" ref="I2:I812" si="3">(C2+E2)/(C2+D2+E2+F2)</f>
        <v>0.8221024259</v>
      </c>
      <c r="J2" s="65">
        <f t="shared" ref="J2:J812" si="4">(C2+F2)/(C2+D2+E2+F2)</f>
        <v>0.2587601078</v>
      </c>
      <c r="K2" s="55">
        <f t="shared" ref="K2:K812" si="5">(E2+F2)/(C2+D2)</f>
        <v>3.032608696</v>
      </c>
      <c r="L2" s="66">
        <f t="shared" ref="L2:L812" si="6">G2*$Q$2-H2*$Q$3</f>
        <v>1.087244145</v>
      </c>
      <c r="M2" s="66">
        <f t="shared" ref="M2:M812" si="7">G2*$Q$3+H2*$Q$2</f>
        <v>0.1495592674</v>
      </c>
      <c r="N2" s="67">
        <f t="shared" ref="N2:N812" si="8">($Q$4*M2+$Q$5)*L2+$Q$6*M2+$Q$7</f>
        <v>0.8311589051</v>
      </c>
      <c r="O2" s="58"/>
      <c r="P2" s="59" t="s">
        <v>1217</v>
      </c>
      <c r="Q2" s="59">
        <f>COS(Q1)</f>
        <v>0.7071068967</v>
      </c>
      <c r="R2" s="58" t="s">
        <v>1062</v>
      </c>
      <c r="S2" s="62">
        <v>0.0</v>
      </c>
      <c r="T2" s="63">
        <v>0.0</v>
      </c>
      <c r="U2" s="62">
        <v>-0.0014120055</v>
      </c>
      <c r="V2" s="61">
        <v>0.0</v>
      </c>
      <c r="W2" s="61">
        <v>0.0</v>
      </c>
      <c r="X2" s="64">
        <v>0.0</v>
      </c>
      <c r="Y2" s="68">
        <f t="shared" ref="Y2:Y812" si="9">($Q$4*W2+$Q$5)*V2+$Q$6*W2+$Q$7</f>
        <v>0.004</v>
      </c>
      <c r="Z2" s="68">
        <f t="shared" ref="Z2:Z812" si="10">X2-Y2</f>
        <v>-0.004</v>
      </c>
      <c r="AA2" s="63">
        <f t="shared" ref="AA2:AA812" si="11">(X2-$Q$5*V2-$Q$7)/($Q$4*V2+$Q$6)</f>
        <v>-0.007</v>
      </c>
      <c r="AB2" s="68"/>
      <c r="AC2" s="69">
        <f>AVERAGE(Z2:Z920)</f>
        <v>0.00008636437231</v>
      </c>
      <c r="AD2" s="61">
        <v>-0.175724088073075</v>
      </c>
      <c r="AE2" s="61"/>
      <c r="AF2" s="61"/>
      <c r="AG2" s="70">
        <v>0.01</v>
      </c>
      <c r="AH2" s="58" t="s">
        <v>863</v>
      </c>
      <c r="AI2" s="62">
        <v>1.0</v>
      </c>
      <c r="AJ2" s="63">
        <v>0.730769230769231</v>
      </c>
      <c r="AK2" s="71">
        <f t="shared" ref="AK2:AK812" si="12">_xlfn.FLOOR.MATH((AL2+0.005)/$AG$2)</f>
        <v>-19</v>
      </c>
      <c r="AL2" s="61">
        <v>-0.190374702655031</v>
      </c>
      <c r="AM2" s="61">
        <v>1.2238386908527</v>
      </c>
      <c r="AN2" s="64">
        <v>0.758620689655172</v>
      </c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>
        <v>-9.0</v>
      </c>
      <c r="BB2" s="58">
        <v>-0.09</v>
      </c>
      <c r="BC2" s="58">
        <v>0.71641068</v>
      </c>
      <c r="BD2" s="58">
        <v>-0.09</v>
      </c>
      <c r="BE2" s="58">
        <v>-0.04565468</v>
      </c>
      <c r="BF2" s="58"/>
      <c r="BG2" s="58" t="s">
        <v>28</v>
      </c>
      <c r="BH2" s="58">
        <v>0.70710678</v>
      </c>
      <c r="BI2" s="58"/>
      <c r="BJ2" s="58"/>
      <c r="BK2" s="58"/>
      <c r="BL2" s="58">
        <v>0.0</v>
      </c>
      <c r="BM2" s="58">
        <v>-0.007</v>
      </c>
    </row>
    <row r="3" ht="12.75" customHeight="1">
      <c r="A3" s="49" t="s">
        <v>33</v>
      </c>
      <c r="B3" s="49">
        <v>2.0</v>
      </c>
      <c r="C3" s="44">
        <v>59.0</v>
      </c>
      <c r="D3" s="45">
        <v>22.0</v>
      </c>
      <c r="E3" s="44">
        <v>321.0</v>
      </c>
      <c r="F3" s="45">
        <v>62.0</v>
      </c>
      <c r="G3" s="62">
        <f t="shared" si="1"/>
        <v>0.7283950617</v>
      </c>
      <c r="H3" s="63">
        <f t="shared" si="2"/>
        <v>0.8381201044</v>
      </c>
      <c r="I3" s="64">
        <f t="shared" si="3"/>
        <v>0.8189655172</v>
      </c>
      <c r="J3" s="65">
        <f t="shared" si="4"/>
        <v>0.2607758621</v>
      </c>
      <c r="K3" s="55">
        <f t="shared" si="5"/>
        <v>4.728395062</v>
      </c>
      <c r="L3" s="66">
        <f t="shared" si="6"/>
        <v>1.107693484</v>
      </c>
      <c r="M3" s="66">
        <f t="shared" si="7"/>
        <v>0.07758750276</v>
      </c>
      <c r="N3" s="67">
        <f t="shared" si="8"/>
        <v>0.8172694268</v>
      </c>
      <c r="O3" s="58"/>
      <c r="P3" s="59" t="s">
        <v>1218</v>
      </c>
      <c r="Q3" s="59">
        <f>SIN(Q1)</f>
        <v>-0.7071066656</v>
      </c>
      <c r="R3" s="58" t="s">
        <v>1072</v>
      </c>
      <c r="S3" s="62">
        <v>0.0</v>
      </c>
      <c r="T3" s="63">
        <v>0.0</v>
      </c>
      <c r="U3" s="62">
        <v>-0.0014120055</v>
      </c>
      <c r="V3" s="61">
        <v>0.0</v>
      </c>
      <c r="W3" s="61">
        <v>0.0</v>
      </c>
      <c r="X3" s="64">
        <v>0.0</v>
      </c>
      <c r="Y3" s="68">
        <f t="shared" si="9"/>
        <v>0.004</v>
      </c>
      <c r="Z3" s="68">
        <f t="shared" si="10"/>
        <v>-0.004</v>
      </c>
      <c r="AA3" s="63">
        <f t="shared" si="11"/>
        <v>-0.007</v>
      </c>
      <c r="AB3" s="68"/>
      <c r="AC3" s="61"/>
      <c r="AD3" s="61">
        <v>-0.110909254009611</v>
      </c>
      <c r="AE3" s="61"/>
      <c r="AF3" s="61"/>
      <c r="AG3" s="61"/>
      <c r="AH3" s="58" t="s">
        <v>847</v>
      </c>
      <c r="AI3" s="62">
        <v>0.875</v>
      </c>
      <c r="AJ3" s="63">
        <v>0.615853658536585</v>
      </c>
      <c r="AK3" s="71">
        <f t="shared" si="12"/>
        <v>-18</v>
      </c>
      <c r="AL3" s="61">
        <v>-0.18324396311606</v>
      </c>
      <c r="AM3" s="61">
        <v>1.0541927616496</v>
      </c>
      <c r="AN3" s="64">
        <v>0.627906976744186</v>
      </c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>
        <v>-5.5</v>
      </c>
      <c r="BB3" s="58">
        <v>-0.055</v>
      </c>
      <c r="BC3" s="58">
        <v>0.7247008838</v>
      </c>
      <c r="BD3" s="58">
        <v>-0.055</v>
      </c>
      <c r="BE3" s="58">
        <v>-0.0381646427527</v>
      </c>
      <c r="BF3" s="58"/>
      <c r="BG3" s="58" t="s">
        <v>1219</v>
      </c>
      <c r="BH3" s="58">
        <v>0.58162945</v>
      </c>
      <c r="BI3" s="58"/>
      <c r="BJ3" s="58"/>
      <c r="BK3" s="58"/>
      <c r="BL3" s="58">
        <v>0.0</v>
      </c>
      <c r="BM3" s="58">
        <v>-0.007</v>
      </c>
    </row>
    <row r="4" ht="12.75" customHeight="1">
      <c r="A4" s="49" t="s">
        <v>37</v>
      </c>
      <c r="B4" s="49">
        <v>3.0</v>
      </c>
      <c r="C4" s="44">
        <v>126.0</v>
      </c>
      <c r="D4" s="45">
        <v>29.0</v>
      </c>
      <c r="E4" s="44">
        <v>434.0</v>
      </c>
      <c r="F4" s="45">
        <v>84.0</v>
      </c>
      <c r="G4" s="62">
        <f t="shared" si="1"/>
        <v>0.8129032258</v>
      </c>
      <c r="H4" s="63">
        <f t="shared" si="2"/>
        <v>0.8378378378</v>
      </c>
      <c r="I4" s="64">
        <f t="shared" si="3"/>
        <v>0.8320950966</v>
      </c>
      <c r="J4" s="65">
        <f t="shared" si="4"/>
        <v>0.3120356612</v>
      </c>
      <c r="K4" s="55">
        <f t="shared" si="5"/>
        <v>3.341935484</v>
      </c>
      <c r="L4" s="66">
        <f t="shared" si="6"/>
        <v>1.167250197</v>
      </c>
      <c r="M4" s="66">
        <f t="shared" si="7"/>
        <v>0.01763162398</v>
      </c>
      <c r="N4" s="67">
        <f t="shared" si="8"/>
        <v>0.836015656</v>
      </c>
      <c r="O4" s="58"/>
      <c r="P4" s="59" t="s">
        <v>0</v>
      </c>
      <c r="Q4" s="59">
        <v>-0.166666666666667</v>
      </c>
      <c r="R4" s="58" t="s">
        <v>888</v>
      </c>
      <c r="S4" s="62">
        <v>0.25</v>
      </c>
      <c r="T4" s="63">
        <v>0.121951219512195</v>
      </c>
      <c r="U4" s="62">
        <v>-0.00529574798058346</v>
      </c>
      <c r="V4" s="61">
        <v>0.263009244382361</v>
      </c>
      <c r="W4" s="61">
        <v>-0.0905441180305563</v>
      </c>
      <c r="X4" s="64">
        <v>0.133333333333333</v>
      </c>
      <c r="Y4" s="68">
        <f t="shared" si="9"/>
        <v>0.1422051139</v>
      </c>
      <c r="Z4" s="68">
        <f t="shared" si="10"/>
        <v>-0.008871780566</v>
      </c>
      <c r="AA4" s="63">
        <f t="shared" si="11"/>
        <v>-0.1073596725</v>
      </c>
      <c r="AB4" s="68"/>
      <c r="AC4" s="61"/>
      <c r="AD4" s="61">
        <v>-0.10186383398617</v>
      </c>
      <c r="AE4" s="61"/>
      <c r="AF4" s="61"/>
      <c r="AG4" s="61"/>
      <c r="AH4" s="58" t="s">
        <v>1054</v>
      </c>
      <c r="AI4" s="62">
        <v>1.0</v>
      </c>
      <c r="AJ4" s="63">
        <v>0.75</v>
      </c>
      <c r="AK4" s="71">
        <f t="shared" si="12"/>
        <v>-18</v>
      </c>
      <c r="AL4" s="61">
        <v>-0.176776493102608</v>
      </c>
      <c r="AM4" s="61">
        <v>1.2374368959613</v>
      </c>
      <c r="AN4" s="64">
        <v>0.769230769230769</v>
      </c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>
        <v>-4.0</v>
      </c>
      <c r="BB4" s="58">
        <v>-0.04</v>
      </c>
      <c r="BC4" s="58">
        <v>0.71813</v>
      </c>
      <c r="BD4" s="58"/>
      <c r="BE4" s="58"/>
      <c r="BF4" s="58"/>
      <c r="BG4" s="58" t="s">
        <v>1220</v>
      </c>
      <c r="BH4" s="58">
        <v>0.0014120055</v>
      </c>
      <c r="BI4" s="58"/>
      <c r="BJ4" s="58"/>
      <c r="BK4" s="58"/>
      <c r="BL4" s="58">
        <v>-0.0905441180305563</v>
      </c>
      <c r="BM4" s="58">
        <v>-0.107359672518872</v>
      </c>
    </row>
    <row r="5" ht="12.75" customHeight="1">
      <c r="A5" s="49" t="s">
        <v>42</v>
      </c>
      <c r="B5" s="49">
        <v>4.0</v>
      </c>
      <c r="C5" s="44">
        <v>314.0</v>
      </c>
      <c r="D5" s="45">
        <v>54.0</v>
      </c>
      <c r="E5" s="44">
        <v>1345.0</v>
      </c>
      <c r="F5" s="45">
        <v>132.0</v>
      </c>
      <c r="G5" s="62">
        <f t="shared" si="1"/>
        <v>0.8532608696</v>
      </c>
      <c r="H5" s="63">
        <f t="shared" si="2"/>
        <v>0.9106296547</v>
      </c>
      <c r="I5" s="64">
        <f t="shared" si="3"/>
        <v>0.8991869919</v>
      </c>
      <c r="J5" s="65">
        <f t="shared" si="4"/>
        <v>0.2417344173</v>
      </c>
      <c r="K5" s="55">
        <f t="shared" si="5"/>
        <v>4.013586957</v>
      </c>
      <c r="L5" s="66">
        <f t="shared" si="6"/>
        <v>1.247258944</v>
      </c>
      <c r="M5" s="66">
        <f t="shared" si="7"/>
        <v>0.0405660608</v>
      </c>
      <c r="N5" s="67">
        <f t="shared" si="8"/>
        <v>0.9006931318</v>
      </c>
      <c r="O5" s="58"/>
      <c r="P5" s="59" t="s">
        <v>28</v>
      </c>
      <c r="Q5" s="59">
        <v>0.70710678</v>
      </c>
      <c r="R5" s="58" t="s">
        <v>895</v>
      </c>
      <c r="S5" s="62">
        <v>0.2</v>
      </c>
      <c r="T5" s="63">
        <v>0.0</v>
      </c>
      <c r="U5" s="62">
        <v>0.120420693191533</v>
      </c>
      <c r="V5" s="61">
        <v>0.141421379345196</v>
      </c>
      <c r="W5" s="61">
        <v>-0.141421333129419</v>
      </c>
      <c r="X5" s="64">
        <v>0.142857142857143</v>
      </c>
      <c r="Y5" s="68">
        <f t="shared" si="9"/>
        <v>0.02652115915</v>
      </c>
      <c r="Z5" s="68">
        <f t="shared" si="10"/>
        <v>0.1163359837</v>
      </c>
      <c r="AA5" s="63">
        <f t="shared" si="11"/>
        <v>0.07092549979</v>
      </c>
      <c r="AB5" s="68"/>
      <c r="AC5" s="61"/>
      <c r="AD5" s="61">
        <v>-0.10186383398617</v>
      </c>
      <c r="AE5" s="61"/>
      <c r="AF5" s="61"/>
      <c r="AG5" s="61"/>
      <c r="AH5" s="58" t="s">
        <v>1159</v>
      </c>
      <c r="AI5" s="62">
        <v>1.0</v>
      </c>
      <c r="AJ5" s="63">
        <v>0.75</v>
      </c>
      <c r="AK5" s="71">
        <f t="shared" si="12"/>
        <v>-18</v>
      </c>
      <c r="AL5" s="61">
        <v>-0.176776493102608</v>
      </c>
      <c r="AM5" s="61">
        <v>1.2374368959613</v>
      </c>
      <c r="AN5" s="64">
        <v>0.777777777777778</v>
      </c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>
        <v>-3.0</v>
      </c>
      <c r="BB5" s="58">
        <v>-0.03</v>
      </c>
      <c r="BC5" s="58">
        <v>0.7182246</v>
      </c>
      <c r="BD5" s="58"/>
      <c r="BE5" s="58"/>
      <c r="BF5" s="58"/>
      <c r="BG5" s="58"/>
      <c r="BH5" s="58"/>
      <c r="BI5" s="58"/>
      <c r="BJ5" s="58"/>
      <c r="BK5" s="58"/>
      <c r="BL5" s="58">
        <v>-0.141421333129419</v>
      </c>
      <c r="BM5" s="58">
        <v>0.0709254997854738</v>
      </c>
    </row>
    <row r="6" ht="12.75" customHeight="1">
      <c r="A6" s="49" t="s">
        <v>44</v>
      </c>
      <c r="B6" s="49">
        <v>5.0</v>
      </c>
      <c r="C6" s="44">
        <v>59.0</v>
      </c>
      <c r="D6" s="45">
        <v>74.0</v>
      </c>
      <c r="E6" s="44">
        <v>597.0</v>
      </c>
      <c r="F6" s="45">
        <v>412.0</v>
      </c>
      <c r="G6" s="62">
        <f t="shared" si="1"/>
        <v>0.4436090226</v>
      </c>
      <c r="H6" s="63">
        <f t="shared" si="2"/>
        <v>0.5916749257</v>
      </c>
      <c r="I6" s="64">
        <f t="shared" si="3"/>
        <v>0.5744308231</v>
      </c>
      <c r="J6" s="65">
        <f t="shared" si="4"/>
        <v>0.4124343257</v>
      </c>
      <c r="K6" s="55">
        <f t="shared" si="5"/>
        <v>7.586466165</v>
      </c>
      <c r="L6" s="66">
        <f t="shared" si="6"/>
        <v>0.7320562831</v>
      </c>
      <c r="M6" s="66">
        <f t="shared" si="7"/>
        <v>0.1046985238</v>
      </c>
      <c r="N6" s="67">
        <f t="shared" si="8"/>
        <v>0.568695487</v>
      </c>
      <c r="O6" s="58"/>
      <c r="P6" s="59" t="s">
        <v>1219</v>
      </c>
      <c r="Q6" s="59">
        <v>0.571428571428571</v>
      </c>
      <c r="R6" s="58" t="s">
        <v>971</v>
      </c>
      <c r="S6" s="62">
        <v>0.0</v>
      </c>
      <c r="T6" s="63">
        <v>0.166666666666667</v>
      </c>
      <c r="U6" s="62">
        <v>-0.00815663132000058</v>
      </c>
      <c r="V6" s="61">
        <v>0.117851110941182</v>
      </c>
      <c r="W6" s="61">
        <v>0.11785114945433</v>
      </c>
      <c r="X6" s="64">
        <v>0.142857142857143</v>
      </c>
      <c r="Y6" s="68">
        <f t="shared" si="9"/>
        <v>0.1523620187</v>
      </c>
      <c r="Z6" s="68">
        <f t="shared" si="10"/>
        <v>-0.009504875879</v>
      </c>
      <c r="AA6" s="63">
        <f t="shared" si="11"/>
        <v>0.1006255158</v>
      </c>
      <c r="AB6" s="68"/>
      <c r="AC6" s="61"/>
      <c r="AD6" s="61">
        <v>-0.0824349524072994</v>
      </c>
      <c r="AE6" s="61"/>
      <c r="AF6" s="61"/>
      <c r="AG6" s="61"/>
      <c r="AH6" s="58" t="s">
        <v>1021</v>
      </c>
      <c r="AI6" s="62">
        <v>0.666666666666667</v>
      </c>
      <c r="AJ6" s="63">
        <v>0.428571428571429</v>
      </c>
      <c r="AK6" s="71">
        <f t="shared" si="12"/>
        <v>-17</v>
      </c>
      <c r="AL6" s="61">
        <v>-0.168358630882166</v>
      </c>
      <c r="AM6" s="61">
        <v>0.774450311666076</v>
      </c>
      <c r="AN6" s="64">
        <v>0.5</v>
      </c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>
        <v>-2.0</v>
      </c>
      <c r="BB6" s="58">
        <v>-0.02</v>
      </c>
      <c r="BC6" s="58">
        <v>0.71032144</v>
      </c>
      <c r="BD6" s="58">
        <v>-0.02</v>
      </c>
      <c r="BE6" s="58">
        <v>-0.01231148</v>
      </c>
      <c r="BF6" s="58"/>
      <c r="BG6" s="58"/>
      <c r="BH6" s="58"/>
      <c r="BI6" s="58"/>
      <c r="BJ6" s="58"/>
      <c r="BK6" s="58"/>
      <c r="BL6" s="58">
        <v>0.11785114945433</v>
      </c>
      <c r="BM6" s="58">
        <v>0.100625515814958</v>
      </c>
    </row>
    <row r="7" ht="12.75" customHeight="1">
      <c r="A7" s="49" t="s">
        <v>47</v>
      </c>
      <c r="B7" s="49">
        <v>6.0</v>
      </c>
      <c r="C7" s="44">
        <v>120.0</v>
      </c>
      <c r="D7" s="45">
        <v>69.0</v>
      </c>
      <c r="E7" s="44">
        <v>794.0</v>
      </c>
      <c r="F7" s="45">
        <v>359.0</v>
      </c>
      <c r="G7" s="62">
        <f t="shared" si="1"/>
        <v>0.6349206349</v>
      </c>
      <c r="H7" s="63">
        <f t="shared" si="2"/>
        <v>0.6886383348</v>
      </c>
      <c r="I7" s="64">
        <f t="shared" si="3"/>
        <v>0.6810730253</v>
      </c>
      <c r="J7" s="65">
        <f t="shared" si="4"/>
        <v>0.3569299553</v>
      </c>
      <c r="K7" s="55">
        <f t="shared" si="5"/>
        <v>6.100529101</v>
      </c>
      <c r="L7" s="66">
        <f t="shared" si="6"/>
        <v>0.9358975166</v>
      </c>
      <c r="M7" s="66">
        <f t="shared" si="7"/>
        <v>0.03798430276</v>
      </c>
      <c r="N7" s="67">
        <f t="shared" si="8"/>
        <v>0.6815598928</v>
      </c>
      <c r="O7" s="58"/>
      <c r="P7" s="59" t="s">
        <v>1220</v>
      </c>
      <c r="Q7" s="59">
        <v>0.004</v>
      </c>
      <c r="R7" s="58" t="s">
        <v>1197</v>
      </c>
      <c r="S7" s="62">
        <v>0.0</v>
      </c>
      <c r="T7" s="63">
        <v>0.2</v>
      </c>
      <c r="U7" s="62">
        <v>-0.037530445022096</v>
      </c>
      <c r="V7" s="61">
        <v>0.141421333129419</v>
      </c>
      <c r="W7" s="61">
        <v>0.141421379345196</v>
      </c>
      <c r="X7" s="64">
        <v>0.142857142857143</v>
      </c>
      <c r="Y7" s="68">
        <f t="shared" si="9"/>
        <v>0.1814788669</v>
      </c>
      <c r="Z7" s="68">
        <f t="shared" si="10"/>
        <v>-0.03862172407</v>
      </c>
      <c r="AA7" s="63">
        <f t="shared" si="11"/>
        <v>0.07092555844</v>
      </c>
      <c r="AB7" s="68"/>
      <c r="AC7" s="61"/>
      <c r="AD7" s="61">
        <v>-0.0721068442259478</v>
      </c>
      <c r="AE7" s="61"/>
      <c r="AF7" s="61"/>
      <c r="AG7" s="61"/>
      <c r="AH7" s="58" t="s">
        <v>662</v>
      </c>
      <c r="AI7" s="62">
        <v>0.659420289855072</v>
      </c>
      <c r="AJ7" s="63">
        <v>0.443396226415094</v>
      </c>
      <c r="AK7" s="71">
        <f t="shared" si="12"/>
        <v>-15</v>
      </c>
      <c r="AL7" s="61">
        <v>-0.152751952739073</v>
      </c>
      <c r="AM7" s="61">
        <v>0.779809062018449</v>
      </c>
      <c r="AN7" s="64">
        <v>0.477272727272727</v>
      </c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>
        <v>-1.0</v>
      </c>
      <c r="BB7" s="58">
        <v>-0.01</v>
      </c>
      <c r="BC7" s="58">
        <v>0.70823622</v>
      </c>
      <c r="BD7" s="58">
        <v>-0.01</v>
      </c>
      <c r="BE7" s="58">
        <v>-0.0059931</v>
      </c>
      <c r="BF7" s="58"/>
      <c r="BG7" s="58"/>
      <c r="BH7" s="58"/>
      <c r="BI7" s="58"/>
      <c r="BJ7" s="58"/>
      <c r="BK7" s="58"/>
      <c r="BL7" s="58">
        <v>0.141421379345196</v>
      </c>
      <c r="BM7" s="58">
        <v>0.0709255584378185</v>
      </c>
    </row>
    <row r="8" ht="12.75" customHeight="1">
      <c r="A8" s="49" t="s">
        <v>49</v>
      </c>
      <c r="B8" s="49">
        <v>7.0</v>
      </c>
      <c r="C8" s="44">
        <v>38.0</v>
      </c>
      <c r="D8" s="45">
        <v>84.0</v>
      </c>
      <c r="E8" s="44">
        <v>573.0</v>
      </c>
      <c r="F8" s="45">
        <v>540.0</v>
      </c>
      <c r="G8" s="62">
        <f t="shared" si="1"/>
        <v>0.3114754098</v>
      </c>
      <c r="H8" s="63">
        <f t="shared" si="2"/>
        <v>0.5148247978</v>
      </c>
      <c r="I8" s="64">
        <f t="shared" si="3"/>
        <v>0.4947368421</v>
      </c>
      <c r="J8" s="65">
        <f t="shared" si="4"/>
        <v>0.4680161943</v>
      </c>
      <c r="K8" s="55">
        <f t="shared" si="5"/>
        <v>9.12295082</v>
      </c>
      <c r="L8" s="66">
        <f t="shared" si="6"/>
        <v>0.5842824567</v>
      </c>
      <c r="M8" s="66">
        <f t="shared" si="7"/>
        <v>0.1437898267</v>
      </c>
      <c r="N8" s="67">
        <f t="shared" si="8"/>
        <v>0.4853133896</v>
      </c>
      <c r="O8" s="58"/>
      <c r="P8" s="58"/>
      <c r="Q8" s="58"/>
      <c r="R8" s="58" t="s">
        <v>935</v>
      </c>
      <c r="S8" s="62">
        <v>0.333333333333333</v>
      </c>
      <c r="T8" s="63">
        <v>0.0</v>
      </c>
      <c r="U8" s="62">
        <v>0.126570320668429</v>
      </c>
      <c r="V8" s="61">
        <v>0.235702298908661</v>
      </c>
      <c r="W8" s="61">
        <v>-0.235702221882365</v>
      </c>
      <c r="X8" s="64">
        <v>0.166666666666667</v>
      </c>
      <c r="Y8" s="68">
        <f t="shared" si="9"/>
        <v>0.04523896895</v>
      </c>
      <c r="Z8" s="68">
        <f t="shared" si="10"/>
        <v>0.1214276977</v>
      </c>
      <c r="AA8" s="63">
        <f t="shared" si="11"/>
        <v>-0.007516800954</v>
      </c>
      <c r="AB8" s="68"/>
      <c r="AC8" s="61"/>
      <c r="AD8" s="61">
        <v>-0.0699594305453131</v>
      </c>
      <c r="AE8" s="61"/>
      <c r="AF8" s="61"/>
      <c r="AG8" s="61"/>
      <c r="AH8" s="58" t="s">
        <v>216</v>
      </c>
      <c r="AI8" s="62">
        <v>0.916666666666667</v>
      </c>
      <c r="AJ8" s="63">
        <v>0.714285714285714</v>
      </c>
      <c r="AK8" s="71">
        <f t="shared" si="12"/>
        <v>-14</v>
      </c>
      <c r="AL8" s="61">
        <v>-0.14310475537223</v>
      </c>
      <c r="AM8" s="61">
        <v>1.15325751174674</v>
      </c>
      <c r="AN8" s="64">
        <v>0.775</v>
      </c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>
        <v>0.0</v>
      </c>
      <c r="BB8" s="58">
        <v>0.0</v>
      </c>
      <c r="BC8" s="58">
        <v>0.70726534</v>
      </c>
      <c r="BD8" s="58">
        <v>0.0</v>
      </c>
      <c r="BE8" s="58">
        <v>0.0</v>
      </c>
      <c r="BF8" s="58"/>
      <c r="BG8" s="58"/>
      <c r="BH8" s="58"/>
      <c r="BI8" s="58"/>
      <c r="BJ8" s="58"/>
      <c r="BK8" s="58"/>
      <c r="BL8" s="58">
        <v>-0.235702221882365</v>
      </c>
      <c r="BM8" s="58">
        <v>-0.00751680095386119</v>
      </c>
    </row>
    <row r="9" ht="12.75" customHeight="1">
      <c r="A9" s="49" t="s">
        <v>51</v>
      </c>
      <c r="B9" s="49">
        <v>8.0</v>
      </c>
      <c r="C9" s="44">
        <v>9.0</v>
      </c>
      <c r="D9" s="45">
        <v>16.0</v>
      </c>
      <c r="E9" s="44">
        <v>127.0</v>
      </c>
      <c r="F9" s="45">
        <v>168.0</v>
      </c>
      <c r="G9" s="62">
        <f t="shared" si="1"/>
        <v>0.36</v>
      </c>
      <c r="H9" s="63">
        <f t="shared" si="2"/>
        <v>0.4305084746</v>
      </c>
      <c r="I9" s="64">
        <f t="shared" si="3"/>
        <v>0.425</v>
      </c>
      <c r="J9" s="65">
        <f t="shared" si="4"/>
        <v>0.553125</v>
      </c>
      <c r="K9" s="55">
        <f t="shared" si="5"/>
        <v>11.8</v>
      </c>
      <c r="L9" s="66">
        <f t="shared" si="6"/>
        <v>0.5589738948</v>
      </c>
      <c r="M9" s="66">
        <f t="shared" si="7"/>
        <v>0.04985711184</v>
      </c>
      <c r="N9" s="67">
        <f t="shared" si="8"/>
        <v>0.4230992051</v>
      </c>
      <c r="O9" s="58"/>
      <c r="P9" s="58"/>
      <c r="Q9" s="58"/>
      <c r="R9" s="58" t="s">
        <v>877</v>
      </c>
      <c r="S9" s="62">
        <v>0.333333333333333</v>
      </c>
      <c r="T9" s="63">
        <v>0.166666666666667</v>
      </c>
      <c r="U9" s="62">
        <v>7.78078777584151E-4</v>
      </c>
      <c r="V9" s="61">
        <v>0.353553409849843</v>
      </c>
      <c r="W9" s="61">
        <v>-0.117851072428035</v>
      </c>
      <c r="X9" s="64">
        <v>0.19047619047619</v>
      </c>
      <c r="Y9" s="68">
        <f t="shared" si="9"/>
        <v>0.1936009847</v>
      </c>
      <c r="Z9" s="68">
        <f t="shared" si="10"/>
        <v>-0.00312479418</v>
      </c>
      <c r="AA9" s="63">
        <f t="shared" si="11"/>
        <v>-0.1239481961</v>
      </c>
      <c r="AB9" s="68"/>
      <c r="AC9" s="61"/>
      <c r="AD9" s="61">
        <v>-0.069670297166746</v>
      </c>
      <c r="AE9" s="61"/>
      <c r="AF9" s="61"/>
      <c r="AG9" s="61"/>
      <c r="AH9" s="58" t="s">
        <v>1173</v>
      </c>
      <c r="AI9" s="62">
        <v>0.702127659574468</v>
      </c>
      <c r="AJ9" s="63">
        <v>0.5</v>
      </c>
      <c r="AK9" s="71">
        <f t="shared" si="12"/>
        <v>-14</v>
      </c>
      <c r="AL9" s="61">
        <v>-0.142925699857309</v>
      </c>
      <c r="AM9" s="61">
        <v>0.850032643290726</v>
      </c>
      <c r="AN9" s="64">
        <v>0.55688622754491</v>
      </c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>
        <v>1.0</v>
      </c>
      <c r="BB9" s="58">
        <v>0.01</v>
      </c>
      <c r="BC9" s="58">
        <v>0.70512448</v>
      </c>
      <c r="BD9" s="58">
        <v>0.01</v>
      </c>
      <c r="BE9" s="58">
        <v>0.0065554</v>
      </c>
      <c r="BF9" s="58"/>
      <c r="BG9" s="58"/>
      <c r="BH9" s="58"/>
      <c r="BI9" s="58"/>
      <c r="BJ9" s="58"/>
      <c r="BK9" s="58"/>
      <c r="BL9" s="58">
        <v>-0.117851072428035</v>
      </c>
      <c r="BM9" s="58">
        <v>-0.123948196076903</v>
      </c>
    </row>
    <row r="10" ht="12.75" customHeight="1">
      <c r="A10" s="49" t="s">
        <v>53</v>
      </c>
      <c r="B10" s="49">
        <v>9.0</v>
      </c>
      <c r="C10" s="44">
        <v>121.0</v>
      </c>
      <c r="D10" s="45">
        <v>66.0</v>
      </c>
      <c r="E10" s="44">
        <v>800.0</v>
      </c>
      <c r="F10" s="45">
        <v>311.0</v>
      </c>
      <c r="G10" s="62">
        <f t="shared" si="1"/>
        <v>0.6470588235</v>
      </c>
      <c r="H10" s="63">
        <f t="shared" si="2"/>
        <v>0.7200720072</v>
      </c>
      <c r="I10" s="64">
        <f t="shared" si="3"/>
        <v>0.7095531587</v>
      </c>
      <c r="J10" s="65">
        <f t="shared" si="4"/>
        <v>0.3328197227</v>
      </c>
      <c r="K10" s="55">
        <f t="shared" si="5"/>
        <v>5.941176471</v>
      </c>
      <c r="L10" s="66">
        <f t="shared" si="6"/>
        <v>0.9667074727</v>
      </c>
      <c r="M10" s="66">
        <f t="shared" si="7"/>
        <v>0.05162827525</v>
      </c>
      <c r="N10" s="67">
        <f t="shared" si="8"/>
        <v>0.7087490399</v>
      </c>
      <c r="O10" s="58"/>
      <c r="P10" s="58"/>
      <c r="Q10" s="58"/>
      <c r="R10" s="58" t="s">
        <v>1206</v>
      </c>
      <c r="S10" s="62">
        <v>0.0</v>
      </c>
      <c r="T10" s="63">
        <v>0.222222222222222</v>
      </c>
      <c r="U10" s="62">
        <v>0.0106573965594552</v>
      </c>
      <c r="V10" s="61">
        <v>0.157134814588243</v>
      </c>
      <c r="W10" s="61">
        <v>0.157134865939107</v>
      </c>
      <c r="X10" s="64">
        <v>0.210526315789474</v>
      </c>
      <c r="Y10" s="68">
        <f t="shared" si="9"/>
        <v>0.2007872184</v>
      </c>
      <c r="Z10" s="68">
        <f t="shared" si="10"/>
        <v>0.009739097392</v>
      </c>
      <c r="AA10" s="63">
        <f t="shared" si="11"/>
        <v>0.174996922</v>
      </c>
      <c r="AB10" s="68"/>
      <c r="AC10" s="61"/>
      <c r="AD10" s="61">
        <v>-0.0666073128056935</v>
      </c>
      <c r="AE10" s="61"/>
      <c r="AF10" s="61"/>
      <c r="AG10" s="61"/>
      <c r="AH10" s="58" t="s">
        <v>1123</v>
      </c>
      <c r="AI10" s="62">
        <v>0.2</v>
      </c>
      <c r="AJ10" s="63">
        <v>0.0</v>
      </c>
      <c r="AK10" s="71">
        <f t="shared" si="12"/>
        <v>-14</v>
      </c>
      <c r="AL10" s="61">
        <v>-0.141421333129419</v>
      </c>
      <c r="AM10" s="61">
        <v>0.141421379345196</v>
      </c>
      <c r="AN10" s="64">
        <v>0.142857142857143</v>
      </c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>
        <v>2.0</v>
      </c>
      <c r="BB10" s="58">
        <v>0.02</v>
      </c>
      <c r="BC10" s="58">
        <v>0.70511867</v>
      </c>
      <c r="BD10" s="58">
        <v>0.02</v>
      </c>
      <c r="BE10" s="58">
        <v>0.01153824</v>
      </c>
      <c r="BF10" s="58"/>
      <c r="BG10" s="58"/>
      <c r="BH10" s="58"/>
      <c r="BI10" s="58"/>
      <c r="BJ10" s="58"/>
      <c r="BK10" s="58"/>
      <c r="BL10" s="58">
        <v>0.157134865939107</v>
      </c>
      <c r="BM10" s="58">
        <v>0.174996922047485</v>
      </c>
    </row>
    <row r="11" ht="12.75" customHeight="1">
      <c r="A11" s="49" t="s">
        <v>55</v>
      </c>
      <c r="B11" s="49">
        <v>11.0</v>
      </c>
      <c r="C11" s="44">
        <v>95.0</v>
      </c>
      <c r="D11" s="45">
        <v>36.0</v>
      </c>
      <c r="E11" s="44">
        <v>444.0</v>
      </c>
      <c r="F11" s="45">
        <v>101.0</v>
      </c>
      <c r="G11" s="62">
        <f t="shared" si="1"/>
        <v>0.7251908397</v>
      </c>
      <c r="H11" s="63">
        <f t="shared" si="2"/>
        <v>0.8146788991</v>
      </c>
      <c r="I11" s="64">
        <f t="shared" si="3"/>
        <v>0.7973372781</v>
      </c>
      <c r="J11" s="65">
        <f t="shared" si="4"/>
        <v>0.2899408284</v>
      </c>
      <c r="K11" s="55">
        <f t="shared" si="5"/>
        <v>4.160305344</v>
      </c>
      <c r="L11" s="66">
        <f t="shared" si="6"/>
        <v>1.088852324</v>
      </c>
      <c r="M11" s="66">
        <f t="shared" si="7"/>
        <v>0.06327779154</v>
      </c>
      <c r="N11" s="67">
        <f t="shared" si="8"/>
        <v>0.7986102371</v>
      </c>
      <c r="O11" s="58"/>
      <c r="P11" s="58"/>
      <c r="Q11" s="58"/>
      <c r="R11" s="58" t="s">
        <v>1182</v>
      </c>
      <c r="S11" s="62">
        <v>0.3</v>
      </c>
      <c r="T11" s="63">
        <v>0.233532934131737</v>
      </c>
      <c r="U11" s="62">
        <v>-9.47433661117325E-5</v>
      </c>
      <c r="V11" s="61">
        <v>0.377264763390469</v>
      </c>
      <c r="W11" s="61">
        <v>-0.046999251356923</v>
      </c>
      <c r="X11" s="64">
        <v>0.243654822335025</v>
      </c>
      <c r="Y11" s="68">
        <f t="shared" si="9"/>
        <v>0.2468649506</v>
      </c>
      <c r="Z11" s="68">
        <f t="shared" si="10"/>
        <v>-0.003210128226</v>
      </c>
      <c r="AA11" s="63">
        <f t="shared" si="11"/>
        <v>-0.05331155342</v>
      </c>
      <c r="AB11" s="68"/>
      <c r="AC11" s="61"/>
      <c r="AD11" s="61">
        <v>-0.0645814160803566</v>
      </c>
      <c r="AE11" s="61"/>
      <c r="AF11" s="61"/>
      <c r="AG11" s="61"/>
      <c r="AH11" s="58" t="s">
        <v>152</v>
      </c>
      <c r="AI11" s="62">
        <v>0.833333333333333</v>
      </c>
      <c r="AJ11" s="63">
        <v>0.636363636363636</v>
      </c>
      <c r="AK11" s="71">
        <f t="shared" si="12"/>
        <v>-14</v>
      </c>
      <c r="AL11" s="61">
        <v>-0.13927843860756</v>
      </c>
      <c r="AM11" s="61">
        <v>1.0392327163198</v>
      </c>
      <c r="AN11" s="64">
        <v>0.705882352941176</v>
      </c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>
        <v>3.0</v>
      </c>
      <c r="BB11" s="58">
        <v>0.03</v>
      </c>
      <c r="BC11" s="58">
        <v>0.7015028</v>
      </c>
      <c r="BD11" s="58">
        <v>0.03</v>
      </c>
      <c r="BE11" s="58">
        <v>0.01933779</v>
      </c>
      <c r="BF11" s="58"/>
      <c r="BG11" s="58"/>
      <c r="BH11" s="58"/>
      <c r="BI11" s="58"/>
      <c r="BJ11" s="58"/>
      <c r="BK11" s="58"/>
      <c r="BL11" s="58">
        <v>-0.046999251356923</v>
      </c>
      <c r="BM11" s="58">
        <v>-0.0533115534197478</v>
      </c>
    </row>
    <row r="12" ht="12.75" customHeight="1">
      <c r="A12" s="49" t="s">
        <v>57</v>
      </c>
      <c r="B12" s="49">
        <v>12.0</v>
      </c>
      <c r="C12" s="44">
        <v>134.0</v>
      </c>
      <c r="D12" s="45">
        <v>47.0</v>
      </c>
      <c r="E12" s="44">
        <v>741.0</v>
      </c>
      <c r="F12" s="45">
        <v>144.0</v>
      </c>
      <c r="G12" s="62">
        <f t="shared" si="1"/>
        <v>0.7403314917</v>
      </c>
      <c r="H12" s="63">
        <f t="shared" si="2"/>
        <v>0.8372881356</v>
      </c>
      <c r="I12" s="64">
        <f t="shared" si="3"/>
        <v>0.8208255159</v>
      </c>
      <c r="J12" s="65">
        <f t="shared" si="4"/>
        <v>0.2607879925</v>
      </c>
      <c r="K12" s="55">
        <f t="shared" si="5"/>
        <v>4.889502762</v>
      </c>
      <c r="L12" s="66">
        <f t="shared" si="6"/>
        <v>1.115545525</v>
      </c>
      <c r="M12" s="66">
        <f t="shared" si="7"/>
        <v>0.06855888265</v>
      </c>
      <c r="N12" s="67">
        <f t="shared" si="8"/>
        <v>0.8192395497</v>
      </c>
      <c r="O12" s="58"/>
      <c r="P12" s="58"/>
      <c r="Q12" s="58"/>
      <c r="R12" s="58" t="s">
        <v>538</v>
      </c>
      <c r="S12" s="62">
        <v>1.0</v>
      </c>
      <c r="T12" s="63">
        <v>0.0</v>
      </c>
      <c r="U12" s="62">
        <v>0.0778809696719563</v>
      </c>
      <c r="V12" s="61">
        <v>0.707106896725982</v>
      </c>
      <c r="W12" s="61">
        <v>-0.707106665647094</v>
      </c>
      <c r="X12" s="64">
        <v>0.25</v>
      </c>
      <c r="Y12" s="68">
        <f t="shared" si="9"/>
        <v>0.1832724624</v>
      </c>
      <c r="Z12" s="68">
        <f t="shared" si="10"/>
        <v>0.06672753761</v>
      </c>
      <c r="AA12" s="63">
        <f t="shared" si="11"/>
        <v>-0.5599927786</v>
      </c>
      <c r="AB12" s="68"/>
      <c r="AC12" s="61"/>
      <c r="AD12" s="61">
        <v>-0.060723345956847</v>
      </c>
      <c r="AE12" s="61"/>
      <c r="AF12" s="61"/>
      <c r="AG12" s="61"/>
      <c r="AH12" s="58" t="s">
        <v>1113</v>
      </c>
      <c r="AI12" s="62">
        <v>1.0</v>
      </c>
      <c r="AJ12" s="63">
        <v>0.80952380952381</v>
      </c>
      <c r="AK12" s="71">
        <f t="shared" si="12"/>
        <v>-13</v>
      </c>
      <c r="AL12" s="61">
        <v>-0.134686796868919</v>
      </c>
      <c r="AM12" s="61">
        <v>1.2795265784403</v>
      </c>
      <c r="AN12" s="64">
        <v>0.818181818181818</v>
      </c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>
        <v>4.0</v>
      </c>
      <c r="BB12" s="58">
        <v>0.04</v>
      </c>
      <c r="BC12" s="58">
        <v>0.70191445</v>
      </c>
      <c r="BD12" s="58">
        <v>0.04</v>
      </c>
      <c r="BE12" s="58">
        <v>0.02442056</v>
      </c>
      <c r="BF12" s="58"/>
      <c r="BG12" s="58"/>
      <c r="BH12" s="58"/>
      <c r="BI12" s="58"/>
      <c r="BJ12" s="58"/>
      <c r="BK12" s="58"/>
      <c r="BL12" s="58">
        <v>-0.707106665647094</v>
      </c>
      <c r="BM12" s="58">
        <v>-0.559992778639952</v>
      </c>
    </row>
    <row r="13" ht="12.75" customHeight="1">
      <c r="A13" s="49" t="s">
        <v>59</v>
      </c>
      <c r="B13" s="49">
        <v>13.0</v>
      </c>
      <c r="C13" s="44">
        <v>85.0</v>
      </c>
      <c r="D13" s="45">
        <v>26.0</v>
      </c>
      <c r="E13" s="44">
        <v>267.0</v>
      </c>
      <c r="F13" s="45">
        <v>49.0</v>
      </c>
      <c r="G13" s="62">
        <f t="shared" si="1"/>
        <v>0.7657657658</v>
      </c>
      <c r="H13" s="63">
        <f t="shared" si="2"/>
        <v>0.8449367089</v>
      </c>
      <c r="I13" s="64">
        <f t="shared" si="3"/>
        <v>0.8243559719</v>
      </c>
      <c r="J13" s="65">
        <f t="shared" si="4"/>
        <v>0.3138173302</v>
      </c>
      <c r="K13" s="55">
        <f t="shared" si="5"/>
        <v>2.846846847</v>
      </c>
      <c r="L13" s="66">
        <f t="shared" si="6"/>
        <v>1.138938633</v>
      </c>
      <c r="M13" s="66">
        <f t="shared" si="7"/>
        <v>0.05598249684</v>
      </c>
      <c r="N13" s="67">
        <f t="shared" si="8"/>
        <v>0.8307144563</v>
      </c>
      <c r="O13" s="58"/>
      <c r="P13" s="58"/>
      <c r="Q13" s="58"/>
      <c r="R13" s="58" t="s">
        <v>490</v>
      </c>
      <c r="S13" s="62">
        <v>1.0</v>
      </c>
      <c r="T13" s="63">
        <v>0.142857142857143</v>
      </c>
      <c r="U13" s="62">
        <v>-0.0506279570668134</v>
      </c>
      <c r="V13" s="61">
        <v>0.808122134675567</v>
      </c>
      <c r="W13" s="61">
        <v>-0.60609139468624</v>
      </c>
      <c r="X13" s="64">
        <v>0.25</v>
      </c>
      <c r="Y13" s="68">
        <f t="shared" si="9"/>
        <v>0.310723346</v>
      </c>
      <c r="Z13" s="68">
        <f t="shared" si="10"/>
        <v>-0.06072334596</v>
      </c>
      <c r="AA13" s="63">
        <f t="shared" si="11"/>
        <v>-0.7451286493</v>
      </c>
      <c r="AB13" s="68"/>
      <c r="AC13" s="58"/>
      <c r="AD13" s="61">
        <v>-0.0598045203155392</v>
      </c>
      <c r="AE13" s="58"/>
      <c r="AF13" s="58"/>
      <c r="AG13" s="58"/>
      <c r="AH13" s="58" t="s">
        <v>920</v>
      </c>
      <c r="AI13" s="62">
        <v>1.0</v>
      </c>
      <c r="AJ13" s="63">
        <v>0.8125</v>
      </c>
      <c r="AK13" s="71">
        <f t="shared" si="12"/>
        <v>-13</v>
      </c>
      <c r="AL13" s="61">
        <v>-0.132582312057234</v>
      </c>
      <c r="AM13" s="61">
        <v>1.28163106256425</v>
      </c>
      <c r="AN13" s="64">
        <v>0.823529411764706</v>
      </c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>
        <v>5.0</v>
      </c>
      <c r="BB13" s="58">
        <v>0.05</v>
      </c>
      <c r="BC13" s="58">
        <v>0.699116834</v>
      </c>
      <c r="BD13" s="58">
        <v>0.05</v>
      </c>
      <c r="BE13" s="58">
        <v>0.03207865</v>
      </c>
      <c r="BF13" s="58"/>
      <c r="BG13" s="58"/>
      <c r="BH13" s="58"/>
      <c r="BI13" s="58"/>
      <c r="BJ13" s="58"/>
      <c r="BK13" s="58"/>
      <c r="BL13" s="58">
        <v>-0.60609139468624</v>
      </c>
      <c r="BM13" s="58">
        <v>-0.745128649324131</v>
      </c>
    </row>
    <row r="14" ht="12.75" customHeight="1">
      <c r="A14" s="49" t="s">
        <v>61</v>
      </c>
      <c r="B14" s="49">
        <v>14.0</v>
      </c>
      <c r="C14" s="44">
        <v>17.0</v>
      </c>
      <c r="D14" s="45">
        <v>12.0</v>
      </c>
      <c r="E14" s="44">
        <v>175.0</v>
      </c>
      <c r="F14" s="45">
        <v>92.0</v>
      </c>
      <c r="G14" s="62">
        <f t="shared" si="1"/>
        <v>0.5862068966</v>
      </c>
      <c r="H14" s="63">
        <f t="shared" si="2"/>
        <v>0.6554307116</v>
      </c>
      <c r="I14" s="64">
        <f t="shared" si="3"/>
        <v>0.6486486486</v>
      </c>
      <c r="J14" s="65">
        <f t="shared" si="4"/>
        <v>0.3682432432</v>
      </c>
      <c r="K14" s="55">
        <f t="shared" si="5"/>
        <v>9.206896552</v>
      </c>
      <c r="L14" s="66">
        <f t="shared" si="6"/>
        <v>0.8779703645</v>
      </c>
      <c r="M14" s="66">
        <f t="shared" si="7"/>
        <v>0.04894877251</v>
      </c>
      <c r="N14" s="67">
        <f t="shared" si="8"/>
        <v>0.6456269293</v>
      </c>
      <c r="O14" s="58"/>
      <c r="P14" s="58"/>
      <c r="Q14" s="58"/>
      <c r="R14" s="58" t="s">
        <v>1019</v>
      </c>
      <c r="S14" s="62">
        <v>0.196581196581197</v>
      </c>
      <c r="T14" s="63">
        <v>0.262036306235201</v>
      </c>
      <c r="U14" s="62">
        <v>0.00132309400126329</v>
      </c>
      <c r="V14" s="61">
        <v>0.324291538649664</v>
      </c>
      <c r="W14" s="61">
        <v>0.0462838048880663</v>
      </c>
      <c r="X14" s="64">
        <v>0.25650289017341</v>
      </c>
      <c r="Y14" s="68">
        <f t="shared" si="9"/>
        <v>0.2572550598</v>
      </c>
      <c r="Z14" s="68">
        <f t="shared" si="10"/>
        <v>-0.0007521696262</v>
      </c>
      <c r="AA14" s="63">
        <f t="shared" si="11"/>
        <v>0.04482999985</v>
      </c>
      <c r="AB14" s="68"/>
      <c r="AC14" s="58"/>
      <c r="AD14" s="61">
        <v>-0.0554210314485073</v>
      </c>
      <c r="AE14" s="58"/>
      <c r="AF14" s="58"/>
      <c r="AG14" s="58"/>
      <c r="AH14" s="58" t="s">
        <v>1205</v>
      </c>
      <c r="AI14" s="62">
        <v>0.666666666666667</v>
      </c>
      <c r="AJ14" s="63">
        <v>0.48</v>
      </c>
      <c r="AK14" s="71">
        <f t="shared" si="12"/>
        <v>-13</v>
      </c>
      <c r="AL14" s="61">
        <v>-0.131993133336258</v>
      </c>
      <c r="AM14" s="61">
        <v>0.810815797327926</v>
      </c>
      <c r="AN14" s="64">
        <v>0.490566037735849</v>
      </c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>
        <v>6.0</v>
      </c>
      <c r="BB14" s="58">
        <v>0.06</v>
      </c>
      <c r="BC14" s="58">
        <v>0.697151288</v>
      </c>
      <c r="BD14" s="58">
        <v>0.06</v>
      </c>
      <c r="BE14" s="58">
        <v>0.03718102</v>
      </c>
      <c r="BF14" s="58"/>
      <c r="BG14" s="58"/>
      <c r="BH14" s="58"/>
      <c r="BI14" s="58"/>
      <c r="BJ14" s="58"/>
      <c r="BK14" s="58"/>
      <c r="BL14" s="58">
        <v>0.0462838048880663</v>
      </c>
      <c r="BM14" s="58">
        <v>0.0448299998455075</v>
      </c>
    </row>
    <row r="15" ht="12.75" customHeight="1">
      <c r="A15" s="49" t="s">
        <v>63</v>
      </c>
      <c r="B15" s="49">
        <v>16.0</v>
      </c>
      <c r="C15" s="44">
        <v>103.0</v>
      </c>
      <c r="D15" s="45">
        <v>126.0</v>
      </c>
      <c r="E15" s="44">
        <v>1086.0</v>
      </c>
      <c r="F15" s="45">
        <v>648.0</v>
      </c>
      <c r="G15" s="62">
        <f t="shared" si="1"/>
        <v>0.4497816594</v>
      </c>
      <c r="H15" s="63">
        <f t="shared" si="2"/>
        <v>0.6262975779</v>
      </c>
      <c r="I15" s="64">
        <f t="shared" si="3"/>
        <v>0.6057055527</v>
      </c>
      <c r="J15" s="65">
        <f t="shared" si="4"/>
        <v>0.3825776872</v>
      </c>
      <c r="K15" s="55">
        <f t="shared" si="5"/>
        <v>7.572052402</v>
      </c>
      <c r="L15" s="66">
        <f t="shared" si="6"/>
        <v>0.7609029054</v>
      </c>
      <c r="M15" s="66">
        <f t="shared" si="7"/>
        <v>0.1248157273</v>
      </c>
      <c r="N15" s="67">
        <f t="shared" si="8"/>
        <v>0.5975341011</v>
      </c>
      <c r="O15" s="58"/>
      <c r="P15" s="58"/>
      <c r="Q15" s="58"/>
      <c r="R15" s="58" t="s">
        <v>1120</v>
      </c>
      <c r="S15" s="62">
        <v>0.0</v>
      </c>
      <c r="T15" s="63">
        <v>0.267716535433071</v>
      </c>
      <c r="U15" s="62">
        <v>0.0200425852402789</v>
      </c>
      <c r="V15" s="61">
        <v>0.189304146708671</v>
      </c>
      <c r="W15" s="61">
        <v>0.18930420857231</v>
      </c>
      <c r="X15" s="64">
        <v>0.259541984732824</v>
      </c>
      <c r="Y15" s="68">
        <f t="shared" si="9"/>
        <v>0.2400594005</v>
      </c>
      <c r="Z15" s="68">
        <f t="shared" si="10"/>
        <v>0.01948258426</v>
      </c>
      <c r="AA15" s="63">
        <f t="shared" si="11"/>
        <v>0.2253912293</v>
      </c>
      <c r="AB15" s="68"/>
      <c r="AC15" s="58"/>
      <c r="AD15" s="61">
        <v>-0.0554210314485073</v>
      </c>
      <c r="AE15" s="58"/>
      <c r="AF15" s="58"/>
      <c r="AG15" s="58"/>
      <c r="AH15" s="58" t="s">
        <v>773</v>
      </c>
      <c r="AI15" s="62">
        <v>0.728571428571429</v>
      </c>
      <c r="AJ15" s="63">
        <v>0.553246753246753</v>
      </c>
      <c r="AK15" s="71">
        <f t="shared" si="12"/>
        <v>-12</v>
      </c>
      <c r="AL15" s="61">
        <v>-0.123973118730846</v>
      </c>
      <c r="AM15" s="61">
        <v>0.906382348868751</v>
      </c>
      <c r="AN15" s="64">
        <v>0.58021978021978</v>
      </c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>
        <v>7.0</v>
      </c>
      <c r="BB15" s="58">
        <v>0.07</v>
      </c>
      <c r="BC15" s="58">
        <v>0.69856012</v>
      </c>
      <c r="BD15" s="58">
        <v>0.07</v>
      </c>
      <c r="BE15" s="58">
        <v>0.04325428</v>
      </c>
      <c r="BF15" s="58"/>
      <c r="BG15" s="58"/>
      <c r="BH15" s="58"/>
      <c r="BI15" s="58"/>
      <c r="BJ15" s="58"/>
      <c r="BK15" s="58"/>
      <c r="BL15" s="58">
        <v>0.18930420857231</v>
      </c>
      <c r="BM15" s="58">
        <v>0.225391229296213</v>
      </c>
    </row>
    <row r="16" ht="12.75" customHeight="1">
      <c r="A16" s="49" t="s">
        <v>65</v>
      </c>
      <c r="B16" s="49">
        <v>17.0</v>
      </c>
      <c r="C16" s="44">
        <v>72.0</v>
      </c>
      <c r="D16" s="45">
        <v>80.0</v>
      </c>
      <c r="E16" s="44">
        <v>647.0</v>
      </c>
      <c r="F16" s="45">
        <v>398.0</v>
      </c>
      <c r="G16" s="62">
        <f t="shared" si="1"/>
        <v>0.4736842105</v>
      </c>
      <c r="H16" s="63">
        <f t="shared" si="2"/>
        <v>0.619138756</v>
      </c>
      <c r="I16" s="64">
        <f t="shared" si="3"/>
        <v>0.6006683375</v>
      </c>
      <c r="J16" s="65">
        <f t="shared" si="4"/>
        <v>0.3926482874</v>
      </c>
      <c r="K16" s="55">
        <f t="shared" si="5"/>
        <v>6.875</v>
      </c>
      <c r="L16" s="66">
        <f t="shared" si="6"/>
        <v>0.7727425134</v>
      </c>
      <c r="M16" s="66">
        <f t="shared" si="7"/>
        <v>0.1028520217</v>
      </c>
      <c r="N16" s="67">
        <f t="shared" si="8"/>
        <v>0.5959376993</v>
      </c>
      <c r="O16" s="58"/>
      <c r="P16" s="58"/>
      <c r="Q16" s="58"/>
      <c r="R16" s="58" t="s">
        <v>1087</v>
      </c>
      <c r="S16" s="62">
        <v>0.25</v>
      </c>
      <c r="T16" s="63">
        <v>0.277258566978193</v>
      </c>
      <c r="U16" s="62">
        <v>2.88514092523506E-4</v>
      </c>
      <c r="V16" s="61">
        <v>0.372828104999537</v>
      </c>
      <c r="W16" s="61">
        <v>0.0192747784748693</v>
      </c>
      <c r="X16" s="64">
        <v>0.27536231884058</v>
      </c>
      <c r="Y16" s="68">
        <f t="shared" si="9"/>
        <v>0.2774457434</v>
      </c>
      <c r="Z16" s="68">
        <f t="shared" si="10"/>
        <v>-0.002083424585</v>
      </c>
      <c r="AA16" s="63">
        <f t="shared" si="11"/>
        <v>0.01518394159</v>
      </c>
      <c r="AB16" s="68"/>
      <c r="AC16" s="61"/>
      <c r="AD16" s="61">
        <v>-0.0490047796343417</v>
      </c>
      <c r="AE16" s="61"/>
      <c r="AF16" s="61"/>
      <c r="AG16" s="61"/>
      <c r="AH16" s="58" t="s">
        <v>485</v>
      </c>
      <c r="AI16" s="62">
        <v>0.9</v>
      </c>
      <c r="AJ16" s="63">
        <v>0.727272727272727</v>
      </c>
      <c r="AK16" s="71">
        <f t="shared" si="12"/>
        <v>-12</v>
      </c>
      <c r="AL16" s="61">
        <v>-0.122136437827126</v>
      </c>
      <c r="AM16" s="61">
        <v>1.15065560025127</v>
      </c>
      <c r="AN16" s="64">
        <v>0.78125</v>
      </c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>
        <v>8.0</v>
      </c>
      <c r="BB16" s="58">
        <v>0.08</v>
      </c>
      <c r="BC16" s="58">
        <v>0.6919929287</v>
      </c>
      <c r="BD16" s="58">
        <v>0.08</v>
      </c>
      <c r="BE16" s="58">
        <v>0.054784955</v>
      </c>
      <c r="BF16" s="58"/>
      <c r="BG16" s="58"/>
      <c r="BH16" s="58"/>
      <c r="BI16" s="58"/>
      <c r="BJ16" s="58"/>
      <c r="BK16" s="58"/>
      <c r="BL16" s="58">
        <v>0.0192747784748693</v>
      </c>
      <c r="BM16" s="58">
        <v>0.0151839415854128</v>
      </c>
    </row>
    <row r="17" ht="12.75" customHeight="1">
      <c r="A17" s="49" t="s">
        <v>67</v>
      </c>
      <c r="B17" s="49">
        <v>18.0</v>
      </c>
      <c r="C17" s="44">
        <v>152.0</v>
      </c>
      <c r="D17" s="45">
        <v>105.0</v>
      </c>
      <c r="E17" s="44">
        <v>1035.0</v>
      </c>
      <c r="F17" s="45">
        <v>368.0</v>
      </c>
      <c r="G17" s="62">
        <f t="shared" si="1"/>
        <v>0.5914396887</v>
      </c>
      <c r="H17" s="63">
        <f t="shared" si="2"/>
        <v>0.737704918</v>
      </c>
      <c r="I17" s="64">
        <f t="shared" si="3"/>
        <v>0.715060241</v>
      </c>
      <c r="J17" s="65">
        <f t="shared" si="4"/>
        <v>0.313253012</v>
      </c>
      <c r="K17" s="55">
        <f t="shared" si="5"/>
        <v>5.459143969</v>
      </c>
      <c r="L17" s="66">
        <f t="shared" si="6"/>
        <v>0.9398471477</v>
      </c>
      <c r="M17" s="66">
        <f t="shared" si="7"/>
        <v>0.1034252891</v>
      </c>
      <c r="N17" s="67">
        <f t="shared" si="8"/>
        <v>0.711471795</v>
      </c>
      <c r="O17" s="58"/>
      <c r="P17" s="58"/>
      <c r="Q17" s="58"/>
      <c r="R17" s="58" t="s">
        <v>1013</v>
      </c>
      <c r="S17" s="62">
        <v>0.333333333333333</v>
      </c>
      <c r="T17" s="63">
        <v>0.272401433691756</v>
      </c>
      <c r="U17" s="62">
        <v>-0.00339936323485124</v>
      </c>
      <c r="V17" s="61">
        <v>0.428319168403926</v>
      </c>
      <c r="W17" s="61">
        <v>-0.0430852894408787</v>
      </c>
      <c r="X17" s="64">
        <v>0.278846153846154</v>
      </c>
      <c r="Y17" s="68">
        <f t="shared" si="9"/>
        <v>0.2853229318</v>
      </c>
      <c r="Z17" s="68">
        <f t="shared" si="10"/>
        <v>-0.006476777965</v>
      </c>
      <c r="AA17" s="63">
        <f t="shared" si="11"/>
        <v>-0.05603775624</v>
      </c>
      <c r="AB17" s="68"/>
      <c r="AC17" s="61"/>
      <c r="AD17" s="61">
        <v>-0.0480090645765312</v>
      </c>
      <c r="AE17" s="61"/>
      <c r="AF17" s="61"/>
      <c r="AG17" s="61"/>
      <c r="AH17" s="58" t="s">
        <v>1075</v>
      </c>
      <c r="AI17" s="62">
        <v>0.678571428571429</v>
      </c>
      <c r="AJ17" s="63">
        <v>0.508474576271186</v>
      </c>
      <c r="AK17" s="71">
        <f t="shared" si="12"/>
        <v>-12</v>
      </c>
      <c r="AL17" s="61">
        <v>-0.120276500569351</v>
      </c>
      <c r="AM17" s="61">
        <v>0.839368299257497</v>
      </c>
      <c r="AN17" s="64">
        <v>0.563218390804598</v>
      </c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>
        <v>9.0</v>
      </c>
      <c r="BB17" s="58">
        <v>0.09</v>
      </c>
      <c r="BC17" s="58">
        <v>0.68223517</v>
      </c>
      <c r="BD17" s="58">
        <v>0.09</v>
      </c>
      <c r="BE17" s="58">
        <v>0.06750189945</v>
      </c>
      <c r="BF17" s="58"/>
      <c r="BG17" s="58"/>
      <c r="BH17" s="58"/>
      <c r="BI17" s="58"/>
      <c r="BJ17" s="58"/>
      <c r="BK17" s="58"/>
      <c r="BL17" s="58">
        <v>-0.0430852894408787</v>
      </c>
      <c r="BM17" s="58">
        <v>-0.05603775624119</v>
      </c>
    </row>
    <row r="18" ht="12.75" customHeight="1">
      <c r="A18" s="49" t="s">
        <v>69</v>
      </c>
      <c r="B18" s="49">
        <v>20.0</v>
      </c>
      <c r="C18" s="44">
        <v>145.0</v>
      </c>
      <c r="D18" s="45">
        <v>125.0</v>
      </c>
      <c r="E18" s="44">
        <v>1230.0</v>
      </c>
      <c r="F18" s="45">
        <v>584.0</v>
      </c>
      <c r="G18" s="62">
        <f t="shared" si="1"/>
        <v>0.537037037</v>
      </c>
      <c r="H18" s="63">
        <f t="shared" si="2"/>
        <v>0.6780595369</v>
      </c>
      <c r="I18" s="64">
        <f t="shared" si="3"/>
        <v>0.6597888676</v>
      </c>
      <c r="J18" s="65">
        <f t="shared" si="4"/>
        <v>0.3498080614</v>
      </c>
      <c r="K18" s="55">
        <f t="shared" si="5"/>
        <v>6.718518519</v>
      </c>
      <c r="L18" s="66">
        <f t="shared" si="6"/>
        <v>0.859203011</v>
      </c>
      <c r="M18" s="66">
        <f t="shared" si="7"/>
        <v>0.09971810637</v>
      </c>
      <c r="N18" s="67">
        <f t="shared" si="8"/>
        <v>0.6542503666</v>
      </c>
      <c r="O18" s="58"/>
      <c r="P18" s="58"/>
      <c r="Q18" s="58"/>
      <c r="R18" s="58" t="s">
        <v>948</v>
      </c>
      <c r="S18" s="62">
        <v>0.239130434782609</v>
      </c>
      <c r="T18" s="63">
        <v>0.292746113989637</v>
      </c>
      <c r="U18" s="62">
        <v>-2.61657804820348E-5</v>
      </c>
      <c r="V18" s="61">
        <v>0.376093508196222</v>
      </c>
      <c r="W18" s="61">
        <v>0.0379120717979325</v>
      </c>
      <c r="X18" s="64">
        <v>0.287037037037037</v>
      </c>
      <c r="Y18" s="68">
        <f t="shared" si="9"/>
        <v>0.2892258966</v>
      </c>
      <c r="Z18" s="68">
        <f t="shared" si="10"/>
        <v>-0.002188859536</v>
      </c>
      <c r="AA18" s="63">
        <f t="shared" si="11"/>
        <v>0.03360961407</v>
      </c>
      <c r="AB18" s="68"/>
      <c r="AC18" s="61"/>
      <c r="AD18" s="61">
        <v>-0.0480090645765312</v>
      </c>
      <c r="AE18" s="61"/>
      <c r="AF18" s="61"/>
      <c r="AG18" s="61"/>
      <c r="AH18" s="58" t="s">
        <v>151</v>
      </c>
      <c r="AI18" s="62">
        <v>0.333333333333333</v>
      </c>
      <c r="AJ18" s="63">
        <v>0.166666666666667</v>
      </c>
      <c r="AK18" s="71">
        <f t="shared" si="12"/>
        <v>-12</v>
      </c>
      <c r="AL18" s="61">
        <v>-0.117851072428035</v>
      </c>
      <c r="AM18" s="61">
        <v>0.353553409849843</v>
      </c>
      <c r="AN18" s="64">
        <v>0.19047619047619</v>
      </c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>
        <v>10.0</v>
      </c>
      <c r="BB18" s="58">
        <v>0.1</v>
      </c>
      <c r="BC18" s="58">
        <v>0.7059468</v>
      </c>
      <c r="BD18" s="58">
        <v>0.1</v>
      </c>
      <c r="BE18" s="58">
        <v>0.05459243</v>
      </c>
      <c r="BF18" s="58"/>
      <c r="BG18" s="58"/>
      <c r="BH18" s="58"/>
      <c r="BI18" s="58"/>
      <c r="BJ18" s="58"/>
      <c r="BK18" s="58"/>
      <c r="BL18" s="58">
        <v>0.0379120717979325</v>
      </c>
      <c r="BM18" s="58">
        <v>0.0336096140713141</v>
      </c>
    </row>
    <row r="19" ht="12.75" customHeight="1">
      <c r="A19" s="49" t="s">
        <v>71</v>
      </c>
      <c r="B19" s="49">
        <v>21.0</v>
      </c>
      <c r="C19" s="44">
        <v>18.0</v>
      </c>
      <c r="D19" s="45">
        <v>11.0</v>
      </c>
      <c r="E19" s="44">
        <v>121.0</v>
      </c>
      <c r="F19" s="45">
        <v>59.0</v>
      </c>
      <c r="G19" s="62">
        <f t="shared" si="1"/>
        <v>0.6206896552</v>
      </c>
      <c r="H19" s="63">
        <f t="shared" si="2"/>
        <v>0.6722222222</v>
      </c>
      <c r="I19" s="64">
        <f t="shared" si="3"/>
        <v>0.6650717703</v>
      </c>
      <c r="J19" s="65">
        <f t="shared" si="4"/>
        <v>0.3684210526</v>
      </c>
      <c r="K19" s="55">
        <f t="shared" si="5"/>
        <v>6.206896552</v>
      </c>
      <c r="L19" s="66">
        <f t="shared" si="6"/>
        <v>0.91422675</v>
      </c>
      <c r="M19" s="66">
        <f t="shared" si="7"/>
        <v>0.036439177</v>
      </c>
      <c r="N19" s="67">
        <f t="shared" si="8"/>
        <v>0.6657260419</v>
      </c>
      <c r="O19" s="58"/>
      <c r="P19" s="58"/>
      <c r="Q19" s="58"/>
      <c r="R19" s="58" t="s">
        <v>968</v>
      </c>
      <c r="S19" s="62">
        <v>0.0</v>
      </c>
      <c r="T19" s="63">
        <v>0.416666666666667</v>
      </c>
      <c r="U19" s="62">
        <v>-0.0727590921132021</v>
      </c>
      <c r="V19" s="61">
        <v>0.294627777352956</v>
      </c>
      <c r="W19" s="61">
        <v>0.294627873635826</v>
      </c>
      <c r="X19" s="64">
        <v>0.294117647058823</v>
      </c>
      <c r="Y19" s="68">
        <f t="shared" si="9"/>
        <v>0.3662244913</v>
      </c>
      <c r="Z19" s="68">
        <f t="shared" si="10"/>
        <v>-0.07210684423</v>
      </c>
      <c r="AA19" s="63">
        <f t="shared" si="11"/>
        <v>0.1565778276</v>
      </c>
      <c r="AB19" s="68"/>
      <c r="AC19" s="61"/>
      <c r="AD19" s="61">
        <v>-0.0471468563474206</v>
      </c>
      <c r="AE19" s="61"/>
      <c r="AF19" s="61"/>
      <c r="AG19" s="61"/>
      <c r="AH19" s="58" t="s">
        <v>1027</v>
      </c>
      <c r="AI19" s="62">
        <v>1.0</v>
      </c>
      <c r="AJ19" s="63">
        <v>0.833333333333333</v>
      </c>
      <c r="AK19" s="71">
        <f t="shared" si="12"/>
        <v>-12</v>
      </c>
      <c r="AL19" s="61">
        <v>-0.117850918375443</v>
      </c>
      <c r="AM19" s="61">
        <v>1.29636245143189</v>
      </c>
      <c r="AN19" s="64">
        <v>0.857142857142857</v>
      </c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>
        <v>11.0</v>
      </c>
      <c r="BB19" s="58"/>
      <c r="BC19" s="58"/>
      <c r="BD19" s="58">
        <v>0.11</v>
      </c>
      <c r="BE19" s="58">
        <v>0.06574673</v>
      </c>
      <c r="BF19" s="58"/>
      <c r="BG19" s="58"/>
      <c r="BH19" s="58"/>
      <c r="BI19" s="58"/>
      <c r="BJ19" s="58"/>
      <c r="BK19" s="58"/>
      <c r="BL19" s="58">
        <v>0.294627873635826</v>
      </c>
      <c r="BM19" s="58">
        <v>0.156577827590015</v>
      </c>
    </row>
    <row r="20" ht="12.75" customHeight="1">
      <c r="A20" s="49" t="s">
        <v>73</v>
      </c>
      <c r="B20" s="49">
        <v>22.0</v>
      </c>
      <c r="C20" s="44">
        <v>17.0</v>
      </c>
      <c r="D20" s="45">
        <v>14.0</v>
      </c>
      <c r="E20" s="44">
        <v>123.0</v>
      </c>
      <c r="F20" s="45">
        <v>32.0</v>
      </c>
      <c r="G20" s="62">
        <f t="shared" si="1"/>
        <v>0.5483870968</v>
      </c>
      <c r="H20" s="63">
        <f t="shared" si="2"/>
        <v>0.7935483871</v>
      </c>
      <c r="I20" s="64">
        <f t="shared" si="3"/>
        <v>0.752688172</v>
      </c>
      <c r="J20" s="65">
        <f t="shared" si="4"/>
        <v>0.2634408602</v>
      </c>
      <c r="K20" s="55">
        <f t="shared" si="5"/>
        <v>5</v>
      </c>
      <c r="L20" s="66">
        <f t="shared" si="6"/>
        <v>0.9488916522</v>
      </c>
      <c r="M20" s="66">
        <f t="shared" si="7"/>
        <v>0.1733553659</v>
      </c>
      <c r="N20" s="67">
        <f t="shared" si="8"/>
        <v>0.7466120199</v>
      </c>
      <c r="O20" s="58"/>
      <c r="P20" s="58"/>
      <c r="Q20" s="58"/>
      <c r="R20" s="58" t="s">
        <v>1036</v>
      </c>
      <c r="S20" s="62">
        <v>0.666666666666667</v>
      </c>
      <c r="T20" s="63">
        <v>0.235294117647059</v>
      </c>
      <c r="U20" s="62">
        <v>-0.00687737676984485</v>
      </c>
      <c r="V20" s="61">
        <v>0.637782636793108</v>
      </c>
      <c r="W20" s="61">
        <v>-0.30502635041744</v>
      </c>
      <c r="X20" s="64">
        <v>0.3</v>
      </c>
      <c r="Y20" s="68">
        <f t="shared" si="9"/>
        <v>0.3131030733</v>
      </c>
      <c r="Z20" s="68">
        <f t="shared" si="10"/>
        <v>-0.01310307332</v>
      </c>
      <c r="AA20" s="63">
        <f t="shared" si="11"/>
        <v>-0.3331970383</v>
      </c>
      <c r="AB20" s="68"/>
      <c r="AC20" s="61"/>
      <c r="AD20" s="61">
        <v>-0.0452124032938156</v>
      </c>
      <c r="AE20" s="61"/>
      <c r="AF20" s="61"/>
      <c r="AG20" s="61"/>
      <c r="AH20" s="58" t="s">
        <v>363</v>
      </c>
      <c r="AI20" s="62">
        <v>0.923076923076923</v>
      </c>
      <c r="AJ20" s="63">
        <v>0.76</v>
      </c>
      <c r="AK20" s="71">
        <f t="shared" si="12"/>
        <v>-12</v>
      </c>
      <c r="AL20" s="61">
        <v>-0.115312603700956</v>
      </c>
      <c r="AM20" s="61">
        <v>1.19011512440808</v>
      </c>
      <c r="AN20" s="64">
        <v>0.793650793650794</v>
      </c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>
        <v>12.0</v>
      </c>
      <c r="BB20" s="58"/>
      <c r="BC20" s="58"/>
      <c r="BD20" s="58">
        <v>0.12</v>
      </c>
      <c r="BE20" s="58">
        <v>0.0693407</v>
      </c>
      <c r="BF20" s="58"/>
      <c r="BG20" s="58"/>
      <c r="BH20" s="58"/>
      <c r="BI20" s="58"/>
      <c r="BJ20" s="58"/>
      <c r="BK20" s="58"/>
      <c r="BL20" s="58">
        <v>-0.30502635041744</v>
      </c>
      <c r="BM20" s="58">
        <v>-0.333197038269447</v>
      </c>
    </row>
    <row r="21" ht="12.75" customHeight="1">
      <c r="A21" s="49" t="s">
        <v>75</v>
      </c>
      <c r="B21" s="49">
        <v>23.0</v>
      </c>
      <c r="C21" s="44">
        <v>42.0</v>
      </c>
      <c r="D21" s="45">
        <v>58.0</v>
      </c>
      <c r="E21" s="44">
        <v>663.0</v>
      </c>
      <c r="F21" s="45">
        <v>361.0</v>
      </c>
      <c r="G21" s="62">
        <f t="shared" si="1"/>
        <v>0.42</v>
      </c>
      <c r="H21" s="63">
        <f t="shared" si="2"/>
        <v>0.6474609375</v>
      </c>
      <c r="I21" s="64">
        <f t="shared" si="3"/>
        <v>0.6272241993</v>
      </c>
      <c r="J21" s="65">
        <f t="shared" si="4"/>
        <v>0.3585409253</v>
      </c>
      <c r="K21" s="55">
        <f t="shared" si="5"/>
        <v>10.24</v>
      </c>
      <c r="L21" s="66">
        <f t="shared" si="6"/>
        <v>0.7548088413</v>
      </c>
      <c r="M21" s="66">
        <f t="shared" si="7"/>
        <v>0.1608392947</v>
      </c>
      <c r="N21" s="67">
        <f t="shared" si="8"/>
        <v>0.6094047974</v>
      </c>
      <c r="O21" s="58"/>
      <c r="P21" s="58"/>
      <c r="Q21" s="58"/>
      <c r="R21" s="58" t="s">
        <v>894</v>
      </c>
      <c r="S21" s="62">
        <v>0.161764705882353</v>
      </c>
      <c r="T21" s="63">
        <v>0.315514993481095</v>
      </c>
      <c r="U21" s="62">
        <v>0.00572454609573542</v>
      </c>
      <c r="V21" s="61">
        <v>0.337487694178344</v>
      </c>
      <c r="W21" s="61">
        <v>0.108717926115082</v>
      </c>
      <c r="X21" s="64">
        <v>0.302994011976048</v>
      </c>
      <c r="Y21" s="68">
        <f t="shared" si="9"/>
        <v>0.2986492056</v>
      </c>
      <c r="Z21" s="68">
        <f t="shared" si="10"/>
        <v>0.004344806414</v>
      </c>
      <c r="AA21" s="63">
        <f t="shared" si="11"/>
        <v>0.1171514856</v>
      </c>
      <c r="AB21" s="68"/>
      <c r="AC21" s="61"/>
      <c r="AD21" s="61">
        <v>-0.042338772758216</v>
      </c>
      <c r="AE21" s="61"/>
      <c r="AF21" s="61"/>
      <c r="AG21" s="61"/>
      <c r="AH21" s="58" t="s">
        <v>360</v>
      </c>
      <c r="AI21" s="62">
        <v>0.533333333333333</v>
      </c>
      <c r="AJ21" s="63">
        <v>0.373737373737374</v>
      </c>
      <c r="AK21" s="71">
        <f t="shared" si="12"/>
        <v>-11</v>
      </c>
      <c r="AL21" s="61">
        <v>-0.112851280477831</v>
      </c>
      <c r="AM21" s="61">
        <v>0.641395866424993</v>
      </c>
      <c r="AN21" s="64">
        <v>0.394736842105263</v>
      </c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>
        <v>13.0</v>
      </c>
      <c r="BB21" s="58"/>
      <c r="BC21" s="58"/>
      <c r="BD21" s="58">
        <v>0.13</v>
      </c>
      <c r="BE21" s="58">
        <v>0.0839935</v>
      </c>
      <c r="BF21" s="58"/>
      <c r="BG21" s="58"/>
      <c r="BH21" s="58"/>
      <c r="BI21" s="58"/>
      <c r="BJ21" s="58"/>
      <c r="BK21" s="58"/>
      <c r="BL21" s="58">
        <v>0.108717926115082</v>
      </c>
      <c r="BM21" s="58">
        <v>0.117151485579846</v>
      </c>
    </row>
    <row r="22" ht="12.75" customHeight="1">
      <c r="A22" s="49" t="s">
        <v>77</v>
      </c>
      <c r="B22" s="49">
        <v>24.0</v>
      </c>
      <c r="C22" s="44">
        <v>13.0</v>
      </c>
      <c r="D22" s="45">
        <v>26.0</v>
      </c>
      <c r="E22" s="44">
        <v>115.0</v>
      </c>
      <c r="F22" s="45">
        <v>44.0</v>
      </c>
      <c r="G22" s="62">
        <f t="shared" si="1"/>
        <v>0.3333333333</v>
      </c>
      <c r="H22" s="63">
        <f t="shared" si="2"/>
        <v>0.7232704403</v>
      </c>
      <c r="I22" s="64">
        <f t="shared" si="3"/>
        <v>0.6464646465</v>
      </c>
      <c r="J22" s="65">
        <f t="shared" si="4"/>
        <v>0.2878787879</v>
      </c>
      <c r="K22" s="55">
        <f t="shared" si="5"/>
        <v>4.076923077</v>
      </c>
      <c r="L22" s="66">
        <f t="shared" si="6"/>
        <v>0.7471316483</v>
      </c>
      <c r="M22" s="66">
        <f t="shared" si="7"/>
        <v>0.2757272946</v>
      </c>
      <c r="N22" s="67">
        <f t="shared" si="8"/>
        <v>0.6555262101</v>
      </c>
      <c r="O22" s="58"/>
      <c r="P22" s="58"/>
      <c r="Q22" s="58"/>
      <c r="R22" s="58" t="s">
        <v>863</v>
      </c>
      <c r="S22" s="62">
        <v>0.212765957446808</v>
      </c>
      <c r="T22" s="63">
        <v>0.316549570647931</v>
      </c>
      <c r="U22" s="62">
        <v>0.00520480514609567</v>
      </c>
      <c r="V22" s="61">
        <v>0.374282587312023</v>
      </c>
      <c r="W22" s="61">
        <v>0.0733861578273763</v>
      </c>
      <c r="X22" s="64">
        <v>0.309454545454545</v>
      </c>
      <c r="Y22" s="68">
        <f t="shared" si="9"/>
        <v>0.3060148423</v>
      </c>
      <c r="Z22" s="68">
        <f t="shared" si="10"/>
        <v>0.003439703171</v>
      </c>
      <c r="AA22" s="63">
        <f t="shared" si="11"/>
        <v>0.0801432853</v>
      </c>
      <c r="AB22" s="68"/>
      <c r="AC22" s="61"/>
      <c r="AD22" s="61">
        <v>-0.0417861313267729</v>
      </c>
      <c r="AE22" s="61"/>
      <c r="AF22" s="61"/>
      <c r="AG22" s="61"/>
      <c r="AH22" s="58" t="s">
        <v>416</v>
      </c>
      <c r="AI22" s="62">
        <v>0.5</v>
      </c>
      <c r="AJ22" s="63">
        <v>0.352941176470588</v>
      </c>
      <c r="AK22" s="71">
        <f t="shared" si="12"/>
        <v>-10</v>
      </c>
      <c r="AL22" s="61">
        <v>-0.103986192802612</v>
      </c>
      <c r="AM22" s="61">
        <v>0.603120506826671</v>
      </c>
      <c r="AN22" s="64">
        <v>0.358490566037736</v>
      </c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>
        <v>14.0</v>
      </c>
      <c r="BB22" s="58"/>
      <c r="BC22" s="58"/>
      <c r="BD22" s="58">
        <v>0.14</v>
      </c>
      <c r="BE22" s="58">
        <v>0.07198011</v>
      </c>
      <c r="BF22" s="58"/>
      <c r="BG22" s="58"/>
      <c r="BH22" s="58"/>
      <c r="BI22" s="58"/>
      <c r="BJ22" s="58"/>
      <c r="BK22" s="58"/>
      <c r="BL22" s="58">
        <v>0.0733861578273763</v>
      </c>
      <c r="BM22" s="58">
        <v>0.0801432852960622</v>
      </c>
    </row>
    <row r="23" ht="12.75" customHeight="1">
      <c r="A23" s="49" t="s">
        <v>79</v>
      </c>
      <c r="B23" s="49">
        <v>26.0</v>
      </c>
      <c r="C23" s="44">
        <v>133.0</v>
      </c>
      <c r="D23" s="45">
        <v>89.0</v>
      </c>
      <c r="E23" s="44">
        <v>1345.0</v>
      </c>
      <c r="F23" s="45">
        <v>511.0</v>
      </c>
      <c r="G23" s="62">
        <f t="shared" si="1"/>
        <v>0.5990990991</v>
      </c>
      <c r="H23" s="63">
        <f t="shared" si="2"/>
        <v>0.7246767241</v>
      </c>
      <c r="I23" s="64">
        <f t="shared" si="3"/>
        <v>0.7112608277</v>
      </c>
      <c r="J23" s="65">
        <f t="shared" si="4"/>
        <v>0.3099133782</v>
      </c>
      <c r="K23" s="55">
        <f t="shared" si="5"/>
        <v>8.36036036</v>
      </c>
      <c r="L23" s="66">
        <f t="shared" si="6"/>
        <v>0.9360508469</v>
      </c>
      <c r="M23" s="66">
        <f t="shared" si="7"/>
        <v>0.08879694318</v>
      </c>
      <c r="N23" s="67">
        <f t="shared" si="8"/>
        <v>0.702775935</v>
      </c>
      <c r="O23" s="58"/>
      <c r="P23" s="58"/>
      <c r="Q23" s="58"/>
      <c r="R23" s="58" t="s">
        <v>847</v>
      </c>
      <c r="S23" s="62">
        <v>0.25</v>
      </c>
      <c r="T23" s="63">
        <v>0.333333333333333</v>
      </c>
      <c r="U23" s="62">
        <v>-0.00691065967832699</v>
      </c>
      <c r="V23" s="61">
        <v>0.41247894606386</v>
      </c>
      <c r="W23" s="61">
        <v>0.058925632496887</v>
      </c>
      <c r="X23" s="64">
        <v>0.316455696202532</v>
      </c>
      <c r="Y23" s="68">
        <f t="shared" si="9"/>
        <v>0.3252875189</v>
      </c>
      <c r="Z23" s="68">
        <f t="shared" si="10"/>
        <v>-0.0088318227</v>
      </c>
      <c r="AA23" s="63">
        <f t="shared" si="11"/>
        <v>0.04135623219</v>
      </c>
      <c r="AB23" s="68"/>
      <c r="AC23" s="61"/>
      <c r="AD23" s="61">
        <v>-0.0408097230435968</v>
      </c>
      <c r="AE23" s="61"/>
      <c r="AF23" s="61"/>
      <c r="AG23" s="61"/>
      <c r="AH23" s="58" t="s">
        <v>883</v>
      </c>
      <c r="AI23" s="62">
        <v>1.0</v>
      </c>
      <c r="AJ23" s="63">
        <v>0.854166666666667</v>
      </c>
      <c r="AK23" s="71">
        <f t="shared" si="12"/>
        <v>-10</v>
      </c>
      <c r="AL23" s="61">
        <v>-0.103119524693652</v>
      </c>
      <c r="AM23" s="61">
        <v>1.31109384029954</v>
      </c>
      <c r="AN23" s="64">
        <v>0.879310344827586</v>
      </c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>
        <v>15.0</v>
      </c>
      <c r="BB23" s="58"/>
      <c r="BC23" s="58"/>
      <c r="BD23" s="58">
        <v>0.15</v>
      </c>
      <c r="BE23" s="58">
        <v>0.0842279311</v>
      </c>
      <c r="BF23" s="58"/>
      <c r="BG23" s="58"/>
      <c r="BH23" s="58"/>
      <c r="BI23" s="58"/>
      <c r="BJ23" s="58"/>
      <c r="BK23" s="58"/>
      <c r="BL23" s="58">
        <v>0.058925632496887</v>
      </c>
      <c r="BM23" s="58">
        <v>0.0413562321860327</v>
      </c>
    </row>
    <row r="24" ht="12.75" customHeight="1">
      <c r="A24" s="49" t="s">
        <v>81</v>
      </c>
      <c r="B24" s="49">
        <v>27.0</v>
      </c>
      <c r="C24" s="44">
        <v>61.0</v>
      </c>
      <c r="D24" s="45">
        <v>92.0</v>
      </c>
      <c r="E24" s="44">
        <v>623.0</v>
      </c>
      <c r="F24" s="45">
        <v>347.0</v>
      </c>
      <c r="G24" s="62">
        <f t="shared" si="1"/>
        <v>0.3986928105</v>
      </c>
      <c r="H24" s="63">
        <f t="shared" si="2"/>
        <v>0.6422680412</v>
      </c>
      <c r="I24" s="64">
        <f t="shared" si="3"/>
        <v>0.6090828139</v>
      </c>
      <c r="J24" s="65">
        <f t="shared" si="4"/>
        <v>0.3633125557</v>
      </c>
      <c r="K24" s="55">
        <f t="shared" si="5"/>
        <v>6.339869281</v>
      </c>
      <c r="L24" s="66">
        <f t="shared" si="6"/>
        <v>0.736070449</v>
      </c>
      <c r="M24" s="66">
        <f t="shared" si="7"/>
        <v>0.1722338177</v>
      </c>
      <c r="N24" s="67">
        <f t="shared" si="8"/>
        <v>0.6017703589</v>
      </c>
      <c r="O24" s="58"/>
      <c r="P24" s="58"/>
      <c r="Q24" s="58"/>
      <c r="R24" s="58" t="s">
        <v>1054</v>
      </c>
      <c r="S24" s="62">
        <v>0.253588516746411</v>
      </c>
      <c r="T24" s="63">
        <v>0.333055091819699</v>
      </c>
      <c r="U24" s="62">
        <v>-0.00234365940190462</v>
      </c>
      <c r="V24" s="61">
        <v>0.414819664575314</v>
      </c>
      <c r="W24" s="61">
        <v>0.0561914218924672</v>
      </c>
      <c r="X24" s="64">
        <v>0.321250888415067</v>
      </c>
      <c r="Y24" s="68">
        <f t="shared" si="9"/>
        <v>0.3255462968</v>
      </c>
      <c r="Z24" s="68">
        <f t="shared" si="10"/>
        <v>-0.004295408358</v>
      </c>
      <c r="AA24" s="63">
        <f t="shared" si="11"/>
        <v>0.04763980511</v>
      </c>
      <c r="AB24" s="68"/>
      <c r="AC24" s="61"/>
      <c r="AD24" s="61">
        <v>-0.0402023272984262</v>
      </c>
      <c r="AE24" s="61"/>
      <c r="AF24" s="61"/>
      <c r="AG24" s="61"/>
      <c r="AH24" s="58" t="s">
        <v>676</v>
      </c>
      <c r="AI24" s="62">
        <v>0.666666666666667</v>
      </c>
      <c r="AJ24" s="63">
        <v>0.533333333333333</v>
      </c>
      <c r="AK24" s="71">
        <f t="shared" si="12"/>
        <v>-9</v>
      </c>
      <c r="AL24" s="61">
        <v>-0.0942807655108727</v>
      </c>
      <c r="AM24" s="61">
        <v>0.848528152829105</v>
      </c>
      <c r="AN24" s="64">
        <v>0.541666666666667</v>
      </c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>
        <v>16.0</v>
      </c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>
        <v>0.0561914218924672</v>
      </c>
      <c r="BM24" s="58">
        <v>0.047639805114157</v>
      </c>
    </row>
    <row r="25" ht="12.75" customHeight="1">
      <c r="A25" s="49" t="s">
        <v>83</v>
      </c>
      <c r="B25" s="49">
        <v>28.0</v>
      </c>
      <c r="C25" s="44">
        <v>29.0</v>
      </c>
      <c r="D25" s="45">
        <v>50.0</v>
      </c>
      <c r="E25" s="44">
        <v>700.0</v>
      </c>
      <c r="F25" s="45">
        <v>378.0</v>
      </c>
      <c r="G25" s="62">
        <f t="shared" si="1"/>
        <v>0.3670886076</v>
      </c>
      <c r="H25" s="63">
        <f t="shared" si="2"/>
        <v>0.6493506494</v>
      </c>
      <c r="I25" s="64">
        <f t="shared" si="3"/>
        <v>0.6300777874</v>
      </c>
      <c r="J25" s="65">
        <f t="shared" si="4"/>
        <v>0.3517718237</v>
      </c>
      <c r="K25" s="55">
        <f t="shared" si="5"/>
        <v>13.64556962</v>
      </c>
      <c r="L25" s="66">
        <f t="shared" si="6"/>
        <v>0.7187310586</v>
      </c>
      <c r="M25" s="66">
        <f t="shared" si="7"/>
        <v>0.1995895212</v>
      </c>
      <c r="N25" s="67">
        <f t="shared" si="8"/>
        <v>0.6023622282</v>
      </c>
      <c r="O25" s="58"/>
      <c r="P25" s="58"/>
      <c r="Q25" s="58"/>
      <c r="R25" s="58" t="s">
        <v>1159</v>
      </c>
      <c r="S25" s="62">
        <v>0.388888888888889</v>
      </c>
      <c r="T25" s="63">
        <v>0.319047619047619</v>
      </c>
      <c r="U25" s="62">
        <v>-0.00879199188898772</v>
      </c>
      <c r="V25" s="61">
        <v>0.500586713480844</v>
      </c>
      <c r="W25" s="61">
        <v>-0.0493851537168505</v>
      </c>
      <c r="X25" s="64">
        <v>0.321917808219178</v>
      </c>
      <c r="Y25" s="68">
        <f t="shared" si="9"/>
        <v>0.3338684299</v>
      </c>
      <c r="Z25" s="68">
        <f t="shared" si="10"/>
        <v>-0.01195062166</v>
      </c>
      <c r="AA25" s="63">
        <f t="shared" si="11"/>
        <v>-0.07387426036</v>
      </c>
      <c r="AB25" s="68"/>
      <c r="AC25" s="61"/>
      <c r="AD25" s="61">
        <v>-0.0392795491040371</v>
      </c>
      <c r="AE25" s="61"/>
      <c r="AF25" s="61"/>
      <c r="AG25" s="61"/>
      <c r="AH25" s="58" t="s">
        <v>1014</v>
      </c>
      <c r="AI25" s="62">
        <v>0.65</v>
      </c>
      <c r="AJ25" s="63">
        <v>0.517467248908297</v>
      </c>
      <c r="AK25" s="71">
        <f t="shared" si="12"/>
        <v>-9</v>
      </c>
      <c r="AL25" s="61">
        <v>-0.0937146721377343</v>
      </c>
      <c r="AM25" s="61">
        <v>0.825524023829009</v>
      </c>
      <c r="AN25" s="64">
        <v>0.554858934169279</v>
      </c>
      <c r="AO25" s="58"/>
      <c r="AP25" s="58"/>
      <c r="AQ25" s="58"/>
      <c r="AR25" s="58"/>
      <c r="AS25" s="58"/>
      <c r="AT25" s="58"/>
      <c r="AU25" s="58" t="s">
        <v>23</v>
      </c>
      <c r="AV25" s="58" t="s">
        <v>1212</v>
      </c>
      <c r="AW25" s="58" t="s">
        <v>24</v>
      </c>
      <c r="AX25" s="58" t="s">
        <v>25</v>
      </c>
      <c r="AY25" s="58"/>
      <c r="AZ25" s="58"/>
      <c r="BA25" s="58">
        <v>17.0</v>
      </c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>
        <v>-0.0493851537168505</v>
      </c>
      <c r="BM25" s="58">
        <v>-0.0738742603578008</v>
      </c>
    </row>
    <row r="26" ht="12.75" customHeight="1">
      <c r="A26" s="49" t="s">
        <v>85</v>
      </c>
      <c r="B26" s="49">
        <v>30.0</v>
      </c>
      <c r="C26" s="44">
        <v>84.0</v>
      </c>
      <c r="D26" s="45">
        <v>69.0</v>
      </c>
      <c r="E26" s="44">
        <v>1848.0</v>
      </c>
      <c r="F26" s="45">
        <v>570.0</v>
      </c>
      <c r="G26" s="62">
        <f t="shared" si="1"/>
        <v>0.5490196078</v>
      </c>
      <c r="H26" s="63">
        <f t="shared" si="2"/>
        <v>0.7642679901</v>
      </c>
      <c r="I26" s="64">
        <f t="shared" si="3"/>
        <v>0.7514585764</v>
      </c>
      <c r="J26" s="65">
        <f t="shared" si="4"/>
        <v>0.2543757293</v>
      </c>
      <c r="K26" s="55">
        <f t="shared" si="5"/>
        <v>15.80392157</v>
      </c>
      <c r="L26" s="66">
        <f t="shared" si="6"/>
        <v>0.9286345413</v>
      </c>
      <c r="M26" s="66">
        <f t="shared" si="7"/>
        <v>0.1522037425</v>
      </c>
      <c r="N26" s="67">
        <f t="shared" si="8"/>
        <v>0.7240604053</v>
      </c>
      <c r="O26" s="58"/>
      <c r="P26" s="58"/>
      <c r="Q26" s="58"/>
      <c r="R26" s="58" t="s">
        <v>1021</v>
      </c>
      <c r="S26" s="62">
        <v>0.274285714285714</v>
      </c>
      <c r="T26" s="63">
        <v>0.327014218009479</v>
      </c>
      <c r="U26" s="62">
        <v>0.00182731883910175</v>
      </c>
      <c r="V26" s="61">
        <v>0.425183253560715</v>
      </c>
      <c r="W26" s="61">
        <v>0.0372847520187531</v>
      </c>
      <c r="X26" s="64">
        <v>0.322975929978118</v>
      </c>
      <c r="Y26" s="68">
        <f t="shared" si="9"/>
        <v>0.3233133919</v>
      </c>
      <c r="Z26" s="68">
        <f t="shared" si="10"/>
        <v>-0.0003374619107</v>
      </c>
      <c r="AA26" s="63">
        <f t="shared" si="11"/>
        <v>0.03661058959</v>
      </c>
      <c r="AB26" s="68"/>
      <c r="AC26" s="61"/>
      <c r="AD26" s="61">
        <v>-0.0386217240706583</v>
      </c>
      <c r="AE26" s="61"/>
      <c r="AF26" s="61"/>
      <c r="AG26" s="61"/>
      <c r="AH26" s="58" t="s">
        <v>481</v>
      </c>
      <c r="AI26" s="62">
        <v>0.75</v>
      </c>
      <c r="AJ26" s="63">
        <v>0.620689655172414</v>
      </c>
      <c r="AK26" s="71">
        <f t="shared" si="12"/>
        <v>-9</v>
      </c>
      <c r="AL26" s="61">
        <v>-0.0914360633364356</v>
      </c>
      <c r="AM26" s="61">
        <v>0.969223965015096</v>
      </c>
      <c r="AN26" s="64">
        <v>0.629032258064516</v>
      </c>
      <c r="AO26" s="58"/>
      <c r="AP26" s="58"/>
      <c r="AQ26" s="58"/>
      <c r="AR26" s="58"/>
      <c r="AS26" s="58"/>
      <c r="AT26" s="58"/>
      <c r="AU26" s="58">
        <v>-9.0</v>
      </c>
      <c r="AV26" s="61">
        <f>AU26/100</f>
        <v>-0.09</v>
      </c>
      <c r="AW26" s="58">
        <v>0.71641068</v>
      </c>
      <c r="AX26" s="58">
        <v>-0.04565468</v>
      </c>
      <c r="AY26" s="58"/>
      <c r="AZ26" s="58"/>
      <c r="BA26" s="58">
        <v>18.0</v>
      </c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>
        <v>0.0372847520187531</v>
      </c>
      <c r="BM26" s="58">
        <v>0.0366105895908282</v>
      </c>
    </row>
    <row r="27" ht="12.75" customHeight="1">
      <c r="A27" s="49" t="s">
        <v>87</v>
      </c>
      <c r="B27" s="49">
        <v>31.0</v>
      </c>
      <c r="C27" s="44">
        <v>89.0</v>
      </c>
      <c r="D27" s="45">
        <v>98.0</v>
      </c>
      <c r="E27" s="44">
        <v>836.0</v>
      </c>
      <c r="F27" s="45">
        <v>441.0</v>
      </c>
      <c r="G27" s="62">
        <f t="shared" si="1"/>
        <v>0.4759358289</v>
      </c>
      <c r="H27" s="63">
        <f t="shared" si="2"/>
        <v>0.6546593579</v>
      </c>
      <c r="I27" s="64">
        <f t="shared" si="3"/>
        <v>0.6318306011</v>
      </c>
      <c r="J27" s="65">
        <f t="shared" si="4"/>
        <v>0.3620218579</v>
      </c>
      <c r="K27" s="55">
        <f t="shared" si="5"/>
        <v>6.828877005</v>
      </c>
      <c r="L27" s="66">
        <f t="shared" si="6"/>
        <v>0.7994515027</v>
      </c>
      <c r="M27" s="66">
        <f t="shared" si="7"/>
        <v>0.1263767499</v>
      </c>
      <c r="N27" s="67">
        <f t="shared" si="8"/>
        <v>0.6246741831</v>
      </c>
      <c r="O27" s="58"/>
      <c r="P27" s="58"/>
      <c r="Q27" s="58"/>
      <c r="R27" s="58" t="s">
        <v>662</v>
      </c>
      <c r="S27" s="62">
        <v>0.326241134751773</v>
      </c>
      <c r="T27" s="63">
        <v>0.322847682119205</v>
      </c>
      <c r="U27" s="62">
        <v>-0.00153901588067867</v>
      </c>
      <c r="V27" s="61">
        <v>0.458975104393893</v>
      </c>
      <c r="W27" s="61">
        <v>-0.0023994583727632</v>
      </c>
      <c r="X27" s="64">
        <v>0.323202372127502</v>
      </c>
      <c r="Y27" s="68">
        <f t="shared" si="9"/>
        <v>0.3273568377</v>
      </c>
      <c r="Z27" s="68">
        <f t="shared" si="10"/>
        <v>-0.00415446558</v>
      </c>
      <c r="AA27" s="63">
        <f t="shared" si="11"/>
        <v>-0.01079345902</v>
      </c>
      <c r="AB27" s="68"/>
      <c r="AC27" s="61"/>
      <c r="AD27" s="61">
        <v>-0.0383818016840226</v>
      </c>
      <c r="AE27" s="61"/>
      <c r="AF27" s="61"/>
      <c r="AG27" s="61"/>
      <c r="AH27" s="58" t="s">
        <v>56</v>
      </c>
      <c r="AI27" s="62">
        <v>0.25</v>
      </c>
      <c r="AJ27" s="63">
        <v>0.121951219512195</v>
      </c>
      <c r="AK27" s="71">
        <f t="shared" si="12"/>
        <v>-9</v>
      </c>
      <c r="AL27" s="61">
        <v>-0.0905441180305563</v>
      </c>
      <c r="AM27" s="61">
        <v>0.263009244382361</v>
      </c>
      <c r="AN27" s="64">
        <v>0.133333333333333</v>
      </c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>
        <v>-0.0023994583727632</v>
      </c>
      <c r="BM27" s="58">
        <v>-0.0107934590243154</v>
      </c>
    </row>
    <row r="28" ht="12.75" customHeight="1">
      <c r="A28" s="49" t="s">
        <v>89</v>
      </c>
      <c r="B28" s="49">
        <v>32.0</v>
      </c>
      <c r="C28" s="44">
        <v>24.0</v>
      </c>
      <c r="D28" s="45">
        <v>13.0</v>
      </c>
      <c r="E28" s="44">
        <v>272.0</v>
      </c>
      <c r="F28" s="45">
        <v>92.0</v>
      </c>
      <c r="G28" s="62">
        <f t="shared" si="1"/>
        <v>0.6486486486</v>
      </c>
      <c r="H28" s="63">
        <f t="shared" si="2"/>
        <v>0.7472527473</v>
      </c>
      <c r="I28" s="64">
        <f t="shared" si="3"/>
        <v>0.7381546135</v>
      </c>
      <c r="J28" s="65">
        <f t="shared" si="4"/>
        <v>0.289276808</v>
      </c>
      <c r="K28" s="55">
        <f t="shared" si="5"/>
        <v>9.837837838</v>
      </c>
      <c r="L28" s="66">
        <f t="shared" si="6"/>
        <v>0.9870513315</v>
      </c>
      <c r="M28" s="66">
        <f t="shared" si="7"/>
        <v>0.06972378806</v>
      </c>
      <c r="N28" s="67">
        <f t="shared" si="8"/>
        <v>0.7303226937</v>
      </c>
      <c r="O28" s="58"/>
      <c r="P28" s="58"/>
      <c r="Q28" s="58"/>
      <c r="R28" s="58" t="s">
        <v>216</v>
      </c>
      <c r="S28" s="62">
        <v>0.333333333333333</v>
      </c>
      <c r="T28" s="63">
        <v>0.333333333333333</v>
      </c>
      <c r="U28" s="62">
        <v>-0.00141204378786391</v>
      </c>
      <c r="V28" s="61">
        <v>0.471404520791025</v>
      </c>
      <c r="W28" s="61">
        <v>7.70262957861E-8</v>
      </c>
      <c r="X28" s="64">
        <v>0.333333333333333</v>
      </c>
      <c r="Y28" s="68">
        <f t="shared" si="9"/>
        <v>0.3373333707</v>
      </c>
      <c r="Z28" s="68">
        <f t="shared" si="10"/>
        <v>-0.004000037404</v>
      </c>
      <c r="AA28" s="63">
        <f t="shared" si="11"/>
        <v>-0.008115874887</v>
      </c>
      <c r="AB28" s="68"/>
      <c r="AC28" s="61"/>
      <c r="AD28" s="61">
        <v>-0.0382721063143613</v>
      </c>
      <c r="AE28" s="61"/>
      <c r="AF28" s="61"/>
      <c r="AG28" s="61"/>
      <c r="AH28" s="58" t="s">
        <v>1090</v>
      </c>
      <c r="AI28" s="62">
        <v>0.625</v>
      </c>
      <c r="AJ28" s="63">
        <v>0.5</v>
      </c>
      <c r="AK28" s="71">
        <f t="shared" si="12"/>
        <v>-9</v>
      </c>
      <c r="AL28" s="61">
        <v>-0.0883882176664431</v>
      </c>
      <c r="AM28" s="61">
        <v>0.795495143277286</v>
      </c>
      <c r="AN28" s="64">
        <v>0.571428571428571</v>
      </c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>
        <v>7.70262957861E-8</v>
      </c>
      <c r="BM28" s="58">
        <v>-0.00811587488713115</v>
      </c>
    </row>
    <row r="29" ht="12.75" customHeight="1">
      <c r="A29" s="49" t="s">
        <v>91</v>
      </c>
      <c r="B29" s="49">
        <v>33.0</v>
      </c>
      <c r="C29" s="44">
        <v>209.0</v>
      </c>
      <c r="D29" s="45">
        <v>95.0</v>
      </c>
      <c r="E29" s="44">
        <v>1342.0</v>
      </c>
      <c r="F29" s="45">
        <v>568.0</v>
      </c>
      <c r="G29" s="62">
        <f t="shared" si="1"/>
        <v>0.6875</v>
      </c>
      <c r="H29" s="63">
        <f t="shared" si="2"/>
        <v>0.702617801</v>
      </c>
      <c r="I29" s="64">
        <f t="shared" si="3"/>
        <v>0.7005420054</v>
      </c>
      <c r="J29" s="65">
        <f t="shared" si="4"/>
        <v>0.3509485095</v>
      </c>
      <c r="K29" s="55">
        <f t="shared" si="5"/>
        <v>6.282894737</v>
      </c>
      <c r="L29" s="66">
        <f t="shared" si="6"/>
        <v>0.982961722</v>
      </c>
      <c r="M29" s="66">
        <f t="shared" si="7"/>
        <v>0.01069006025</v>
      </c>
      <c r="N29" s="67">
        <f t="shared" si="8"/>
        <v>0.703416184</v>
      </c>
      <c r="O29" s="58"/>
      <c r="P29" s="58"/>
      <c r="Q29" s="58"/>
      <c r="R29" s="58" t="s">
        <v>1173</v>
      </c>
      <c r="S29" s="62">
        <v>0.0</v>
      </c>
      <c r="T29" s="63">
        <v>0.5</v>
      </c>
      <c r="U29" s="62">
        <v>-0.103220477364764</v>
      </c>
      <c r="V29" s="61">
        <v>0.353553332823547</v>
      </c>
      <c r="W29" s="61">
        <v>0.353553448362991</v>
      </c>
      <c r="X29" s="64">
        <v>0.333333333333333</v>
      </c>
      <c r="Y29" s="68">
        <f t="shared" si="9"/>
        <v>0.4351971673</v>
      </c>
      <c r="Z29" s="68">
        <f t="shared" si="10"/>
        <v>-0.101863834</v>
      </c>
      <c r="AA29" s="63">
        <f t="shared" si="11"/>
        <v>0.1547959175</v>
      </c>
      <c r="AB29" s="68"/>
      <c r="AC29" s="61"/>
      <c r="AD29" s="61">
        <v>-0.0366653947468071</v>
      </c>
      <c r="AE29" s="61"/>
      <c r="AF29" s="61"/>
      <c r="AG29" s="61"/>
      <c r="AH29" s="58" t="s">
        <v>1148</v>
      </c>
      <c r="AI29" s="62">
        <v>1.0</v>
      </c>
      <c r="AJ29" s="63">
        <v>0.875</v>
      </c>
      <c r="AK29" s="71">
        <f t="shared" si="12"/>
        <v>-9</v>
      </c>
      <c r="AL29" s="61">
        <v>-0.0883881310118604</v>
      </c>
      <c r="AM29" s="61">
        <v>1.32582522916719</v>
      </c>
      <c r="AN29" s="64">
        <v>0.911764705882353</v>
      </c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>
        <v>0.353553448362991</v>
      </c>
      <c r="BM29" s="58">
        <v>0.154795917549705</v>
      </c>
    </row>
    <row r="30" ht="12.75" customHeight="1">
      <c r="A30" s="49" t="s">
        <v>93</v>
      </c>
      <c r="B30" s="49">
        <v>34.0</v>
      </c>
      <c r="C30" s="44">
        <v>87.0</v>
      </c>
      <c r="D30" s="45">
        <v>33.0</v>
      </c>
      <c r="E30" s="44">
        <v>563.0</v>
      </c>
      <c r="F30" s="45">
        <v>253.0</v>
      </c>
      <c r="G30" s="62">
        <f t="shared" si="1"/>
        <v>0.725</v>
      </c>
      <c r="H30" s="63">
        <f t="shared" si="2"/>
        <v>0.6899509804</v>
      </c>
      <c r="I30" s="64">
        <f t="shared" si="3"/>
        <v>0.6944444444</v>
      </c>
      <c r="J30" s="65">
        <f t="shared" si="4"/>
        <v>0.3632478632</v>
      </c>
      <c r="K30" s="55">
        <f t="shared" si="5"/>
        <v>6.8</v>
      </c>
      <c r="L30" s="66">
        <f t="shared" si="6"/>
        <v>1.000521437</v>
      </c>
      <c r="M30" s="66">
        <f t="shared" si="7"/>
        <v>-0.02478323596</v>
      </c>
      <c r="N30" s="67">
        <f t="shared" si="8"/>
        <v>0.7014463359</v>
      </c>
      <c r="O30" s="58"/>
      <c r="P30" s="58"/>
      <c r="Q30" s="58"/>
      <c r="R30" s="58" t="s">
        <v>1123</v>
      </c>
      <c r="S30" s="62">
        <v>0.0</v>
      </c>
      <c r="T30" s="63">
        <v>0.5</v>
      </c>
      <c r="U30" s="62">
        <v>-0.103220477364764</v>
      </c>
      <c r="V30" s="61">
        <v>0.353553332823547</v>
      </c>
      <c r="W30" s="61">
        <v>0.353553448362991</v>
      </c>
      <c r="X30" s="64">
        <v>0.333333333333333</v>
      </c>
      <c r="Y30" s="68">
        <f t="shared" si="9"/>
        <v>0.4351971673</v>
      </c>
      <c r="Z30" s="68">
        <f t="shared" si="10"/>
        <v>-0.101863834</v>
      </c>
      <c r="AA30" s="63">
        <f t="shared" si="11"/>
        <v>0.1547959175</v>
      </c>
      <c r="AB30" s="68"/>
      <c r="AC30" s="61"/>
      <c r="AD30" s="61">
        <v>-0.0364860424827131</v>
      </c>
      <c r="AE30" s="61"/>
      <c r="AF30" s="61"/>
      <c r="AG30" s="61"/>
      <c r="AH30" s="58" t="s">
        <v>704</v>
      </c>
      <c r="AI30" s="62">
        <v>0.680297397769517</v>
      </c>
      <c r="AJ30" s="63">
        <v>0.556133828996282</v>
      </c>
      <c r="AK30" s="71">
        <f t="shared" si="12"/>
        <v>-9</v>
      </c>
      <c r="AL30" s="61">
        <v>-0.0877967585992989</v>
      </c>
      <c r="AM30" s="61">
        <v>0.874288919262676</v>
      </c>
      <c r="AN30" s="64">
        <v>0.576827757125155</v>
      </c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>
        <v>0.353553448362991</v>
      </c>
      <c r="BM30" s="58">
        <v>0.154795917549705</v>
      </c>
    </row>
    <row r="31" ht="12.75" customHeight="1">
      <c r="A31" s="49" t="s">
        <v>95</v>
      </c>
      <c r="B31" s="49">
        <v>35.0</v>
      </c>
      <c r="C31" s="44">
        <v>103.0</v>
      </c>
      <c r="D31" s="45">
        <v>35.0</v>
      </c>
      <c r="E31" s="44">
        <v>644.0</v>
      </c>
      <c r="F31" s="45">
        <v>185.0</v>
      </c>
      <c r="G31" s="62">
        <f t="shared" si="1"/>
        <v>0.7463768116</v>
      </c>
      <c r="H31" s="63">
        <f t="shared" si="2"/>
        <v>0.7768395657</v>
      </c>
      <c r="I31" s="64">
        <f t="shared" si="3"/>
        <v>0.7724922441</v>
      </c>
      <c r="J31" s="65">
        <f t="shared" si="4"/>
        <v>0.2978283351</v>
      </c>
      <c r="K31" s="55">
        <f t="shared" si="5"/>
        <v>6.007246377</v>
      </c>
      <c r="L31" s="66">
        <f t="shared" si="6"/>
        <v>1.077076626</v>
      </c>
      <c r="M31" s="66">
        <f t="shared" si="7"/>
        <v>0.02154059602</v>
      </c>
      <c r="N31" s="67">
        <f t="shared" si="8"/>
        <v>0.7740502848</v>
      </c>
      <c r="O31" s="58"/>
      <c r="P31" s="58"/>
      <c r="Q31" s="58"/>
      <c r="R31" s="58" t="s">
        <v>152</v>
      </c>
      <c r="S31" s="62">
        <v>0.387931034482759</v>
      </c>
      <c r="T31" s="63">
        <v>0.336327345309381</v>
      </c>
      <c r="U31" s="62">
        <v>-0.00370039539309713</v>
      </c>
      <c r="V31" s="61">
        <v>0.512128017644459</v>
      </c>
      <c r="W31" s="61">
        <v>-0.0364892348683272</v>
      </c>
      <c r="X31" s="64">
        <v>0.341681574239714</v>
      </c>
      <c r="Y31" s="68">
        <f t="shared" si="9"/>
        <v>0.3483927287</v>
      </c>
      <c r="Z31" s="68">
        <f t="shared" si="10"/>
        <v>-0.006711154498</v>
      </c>
      <c r="AA31" s="63">
        <f t="shared" si="11"/>
        <v>-0.05029609525</v>
      </c>
      <c r="AB31" s="68"/>
      <c r="AC31" s="61"/>
      <c r="AD31" s="61">
        <v>-0.0351971673195036</v>
      </c>
      <c r="AE31" s="61"/>
      <c r="AF31" s="61"/>
      <c r="AG31" s="61"/>
      <c r="AH31" s="58" t="s">
        <v>784</v>
      </c>
      <c r="AI31" s="62">
        <v>0.884615384615385</v>
      </c>
      <c r="AJ31" s="63">
        <v>0.760869565217391</v>
      </c>
      <c r="AK31" s="71">
        <f t="shared" si="12"/>
        <v>-9</v>
      </c>
      <c r="AL31" s="61">
        <v>-0.0875013179213899</v>
      </c>
      <c r="AM31" s="61">
        <v>1.16353358066467</v>
      </c>
      <c r="AN31" s="64">
        <v>0.780487804878049</v>
      </c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>
        <v>-0.0364892348683272</v>
      </c>
      <c r="BM31" s="58">
        <v>-0.0502960952502187</v>
      </c>
    </row>
    <row r="32" ht="12.75" customHeight="1">
      <c r="A32" s="49" t="s">
        <v>97</v>
      </c>
      <c r="B32" s="49">
        <v>36.0</v>
      </c>
      <c r="C32" s="44">
        <v>120.0</v>
      </c>
      <c r="D32" s="45">
        <v>74.0</v>
      </c>
      <c r="E32" s="44">
        <v>751.0</v>
      </c>
      <c r="F32" s="45">
        <v>343.0</v>
      </c>
      <c r="G32" s="62">
        <f t="shared" si="1"/>
        <v>0.618556701</v>
      </c>
      <c r="H32" s="63">
        <f t="shared" si="2"/>
        <v>0.6864716636</v>
      </c>
      <c r="I32" s="64">
        <f t="shared" si="3"/>
        <v>0.676242236</v>
      </c>
      <c r="J32" s="65">
        <f t="shared" si="4"/>
        <v>0.3594720497</v>
      </c>
      <c r="K32" s="55">
        <f t="shared" si="5"/>
        <v>5.639175258</v>
      </c>
      <c r="L32" s="66">
        <f t="shared" si="6"/>
        <v>0.9227943984</v>
      </c>
      <c r="M32" s="66">
        <f t="shared" si="7"/>
        <v>0.04802328137</v>
      </c>
      <c r="N32" s="67">
        <f t="shared" si="8"/>
        <v>0.6765701149</v>
      </c>
      <c r="O32" s="58"/>
      <c r="P32" s="58"/>
      <c r="Q32" s="58"/>
      <c r="R32" s="58" t="s">
        <v>1113</v>
      </c>
      <c r="S32" s="62">
        <v>0.262626262626263</v>
      </c>
      <c r="T32" s="63">
        <v>0.34979633401222</v>
      </c>
      <c r="U32" s="62">
        <v>0.00271555796481138</v>
      </c>
      <c r="V32" s="61">
        <v>0.433048160963357</v>
      </c>
      <c r="W32" s="61">
        <v>0.0616386193524911</v>
      </c>
      <c r="X32" s="64">
        <v>0.341813135985199</v>
      </c>
      <c r="Y32" s="68">
        <f t="shared" si="9"/>
        <v>0.3409846104</v>
      </c>
      <c r="Z32" s="68">
        <f t="shared" si="10"/>
        <v>0.0008285255592</v>
      </c>
      <c r="AA32" s="63">
        <f t="shared" si="11"/>
        <v>0.06329814689</v>
      </c>
      <c r="AB32" s="68"/>
      <c r="AC32" s="61"/>
      <c r="AD32" s="61">
        <v>-0.0338811413891466</v>
      </c>
      <c r="AE32" s="61"/>
      <c r="AF32" s="61"/>
      <c r="AG32" s="61"/>
      <c r="AH32" s="58" t="s">
        <v>661</v>
      </c>
      <c r="AI32" s="62">
        <v>0.76</v>
      </c>
      <c r="AJ32" s="63">
        <v>0.636942675159236</v>
      </c>
      <c r="AK32" s="71">
        <f t="shared" si="12"/>
        <v>-9</v>
      </c>
      <c r="AL32" s="61">
        <v>-0.0870145074675995</v>
      </c>
      <c r="AM32" s="61">
        <v>0.987787652751934</v>
      </c>
      <c r="AN32" s="64">
        <v>0.653846153846154</v>
      </c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>
        <v>0.0616386193524911</v>
      </c>
      <c r="BM32" s="58">
        <v>0.0632981468911339</v>
      </c>
    </row>
    <row r="33" ht="12.75" customHeight="1">
      <c r="A33" s="49" t="s">
        <v>99</v>
      </c>
      <c r="B33" s="49">
        <v>37.0</v>
      </c>
      <c r="C33" s="44">
        <v>42.0</v>
      </c>
      <c r="D33" s="45">
        <v>30.0</v>
      </c>
      <c r="E33" s="44">
        <v>261.0</v>
      </c>
      <c r="F33" s="45">
        <v>178.0</v>
      </c>
      <c r="G33" s="62">
        <f t="shared" si="1"/>
        <v>0.5833333333</v>
      </c>
      <c r="H33" s="63">
        <f t="shared" si="2"/>
        <v>0.5945330296</v>
      </c>
      <c r="I33" s="64">
        <f t="shared" si="3"/>
        <v>0.5929549902</v>
      </c>
      <c r="J33" s="65">
        <f t="shared" si="4"/>
        <v>0.4305283757</v>
      </c>
      <c r="K33" s="55">
        <f t="shared" si="5"/>
        <v>6.097222222</v>
      </c>
      <c r="L33" s="66">
        <f t="shared" si="6"/>
        <v>0.8328772913</v>
      </c>
      <c r="M33" s="66">
        <f t="shared" si="7"/>
        <v>0.007919517276</v>
      </c>
      <c r="N33" s="67">
        <f t="shared" si="8"/>
        <v>0.596359287</v>
      </c>
      <c r="O33" s="58"/>
      <c r="P33" s="58"/>
      <c r="Q33" s="58"/>
      <c r="R33" s="58" t="s">
        <v>920</v>
      </c>
      <c r="S33" s="62">
        <v>0.289473684210526</v>
      </c>
      <c r="T33" s="63">
        <v>0.348290598290598</v>
      </c>
      <c r="U33" s="62">
        <v>0.00246468014336865</v>
      </c>
      <c r="V33" s="61">
        <v>0.450967442159439</v>
      </c>
      <c r="W33" s="61">
        <v>0.0415899124814152</v>
      </c>
      <c r="X33" s="64">
        <v>0.343873517786561</v>
      </c>
      <c r="Y33" s="68">
        <f t="shared" si="9"/>
        <v>0.3435218508</v>
      </c>
      <c r="Z33" s="68">
        <f t="shared" si="10"/>
        <v>0.0003516670098</v>
      </c>
      <c r="AA33" s="63">
        <f t="shared" si="11"/>
        <v>0.04229853662</v>
      </c>
      <c r="AB33" s="68"/>
      <c r="AC33" s="61"/>
      <c r="AD33" s="61">
        <v>-0.0331586973899031</v>
      </c>
      <c r="AE33" s="61"/>
      <c r="AF33" s="61"/>
      <c r="AG33" s="61"/>
      <c r="AH33" s="58" t="s">
        <v>543</v>
      </c>
      <c r="AI33" s="62">
        <v>0.595375722543353</v>
      </c>
      <c r="AJ33" s="63">
        <v>0.475165562913907</v>
      </c>
      <c r="AK33" s="71">
        <f t="shared" si="12"/>
        <v>-9</v>
      </c>
      <c r="AL33" s="61">
        <v>-0.0850012953517524</v>
      </c>
      <c r="AM33" s="61">
        <v>0.756987016375997</v>
      </c>
      <c r="AN33" s="64">
        <v>0.501930501930502</v>
      </c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>
        <v>0.0415899124814152</v>
      </c>
      <c r="BM33" s="58">
        <v>0.0422985366196912</v>
      </c>
    </row>
    <row r="34" ht="12.75" customHeight="1">
      <c r="A34" s="49" t="s">
        <v>101</v>
      </c>
      <c r="B34" s="49">
        <v>38.0</v>
      </c>
      <c r="C34" s="44">
        <v>75.0</v>
      </c>
      <c r="D34" s="45">
        <v>71.0</v>
      </c>
      <c r="E34" s="44">
        <v>405.0</v>
      </c>
      <c r="F34" s="45">
        <v>302.0</v>
      </c>
      <c r="G34" s="62">
        <f t="shared" si="1"/>
        <v>0.5136986301</v>
      </c>
      <c r="H34" s="63">
        <f t="shared" si="2"/>
        <v>0.5728429986</v>
      </c>
      <c r="I34" s="64">
        <f t="shared" si="3"/>
        <v>0.5627198124</v>
      </c>
      <c r="J34" s="65">
        <f t="shared" si="4"/>
        <v>0.4419695193</v>
      </c>
      <c r="K34" s="55">
        <f t="shared" si="5"/>
        <v>4.842465753</v>
      </c>
      <c r="L34" s="66">
        <f t="shared" si="6"/>
        <v>0.7683009469</v>
      </c>
      <c r="M34" s="66">
        <f t="shared" si="7"/>
        <v>0.04182150954</v>
      </c>
      <c r="N34" s="67">
        <f t="shared" si="8"/>
        <v>0.5658135632</v>
      </c>
      <c r="O34" s="58"/>
      <c r="P34" s="58"/>
      <c r="Q34" s="58"/>
      <c r="R34" s="58" t="s">
        <v>1205</v>
      </c>
      <c r="S34" s="62">
        <v>0.25</v>
      </c>
      <c r="T34" s="63">
        <v>0.355140186915888</v>
      </c>
      <c r="U34" s="62">
        <v>0.00253025538611534</v>
      </c>
      <c r="V34" s="61">
        <v>0.427898717588875</v>
      </c>
      <c r="W34" s="61">
        <v>0.074345409061005</v>
      </c>
      <c r="X34" s="64">
        <v>0.34453781512605</v>
      </c>
      <c r="Y34" s="68">
        <f t="shared" si="9"/>
        <v>0.3437511244</v>
      </c>
      <c r="Z34" s="68">
        <f t="shared" si="10"/>
        <v>0.0007866907396</v>
      </c>
      <c r="AA34" s="63">
        <f t="shared" si="11"/>
        <v>0.07591843781</v>
      </c>
      <c r="AB34" s="68"/>
      <c r="AC34" s="61"/>
      <c r="AD34" s="61">
        <v>-0.0321060261060145</v>
      </c>
      <c r="AE34" s="61"/>
      <c r="AF34" s="61"/>
      <c r="AG34" s="61"/>
      <c r="AH34" s="58" t="s">
        <v>475</v>
      </c>
      <c r="AI34" s="62">
        <v>0.685714285714286</v>
      </c>
      <c r="AJ34" s="63">
        <v>0.572727272727273</v>
      </c>
      <c r="AK34" s="71">
        <f t="shared" si="12"/>
        <v>-8</v>
      </c>
      <c r="AL34" s="61">
        <v>-0.0798937376694907</v>
      </c>
      <c r="AM34" s="61">
        <v>0.889852572755438</v>
      </c>
      <c r="AN34" s="64">
        <v>0.581052631578947</v>
      </c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>
        <v>0.074345409061005</v>
      </c>
      <c r="BM34" s="58">
        <v>0.0759184378090062</v>
      </c>
    </row>
    <row r="35" ht="12.75" customHeight="1">
      <c r="A35" s="49" t="s">
        <v>103</v>
      </c>
      <c r="B35" s="49">
        <v>39.0</v>
      </c>
      <c r="C35" s="44">
        <v>19.0</v>
      </c>
      <c r="D35" s="45">
        <v>14.0</v>
      </c>
      <c r="E35" s="44">
        <v>76.0</v>
      </c>
      <c r="F35" s="45">
        <v>44.0</v>
      </c>
      <c r="G35" s="62">
        <f t="shared" si="1"/>
        <v>0.5757575758</v>
      </c>
      <c r="H35" s="63">
        <f t="shared" si="2"/>
        <v>0.6333333333</v>
      </c>
      <c r="I35" s="64">
        <f t="shared" si="3"/>
        <v>0.6209150327</v>
      </c>
      <c r="J35" s="65">
        <f t="shared" si="4"/>
        <v>0.4117647059</v>
      </c>
      <c r="K35" s="55">
        <f t="shared" si="5"/>
        <v>3.636363636</v>
      </c>
      <c r="L35" s="66">
        <f t="shared" si="6"/>
        <v>0.8549563742</v>
      </c>
      <c r="M35" s="66">
        <f t="shared" si="7"/>
        <v>0.04071234831</v>
      </c>
      <c r="N35" s="67">
        <f t="shared" si="8"/>
        <v>0.6260084342</v>
      </c>
      <c r="O35" s="58"/>
      <c r="P35" s="58"/>
      <c r="Q35" s="58"/>
      <c r="R35" s="58" t="s">
        <v>773</v>
      </c>
      <c r="S35" s="62">
        <v>0.2</v>
      </c>
      <c r="T35" s="63">
        <v>0.4</v>
      </c>
      <c r="U35" s="62">
        <v>-0.0238291297375315</v>
      </c>
      <c r="V35" s="61">
        <v>0.424264045604034</v>
      </c>
      <c r="W35" s="61">
        <v>0.141421425560974</v>
      </c>
      <c r="X35" s="64">
        <v>0.35</v>
      </c>
      <c r="Y35" s="68">
        <f t="shared" si="9"/>
        <v>0.374812222</v>
      </c>
      <c r="Z35" s="68">
        <f t="shared" si="10"/>
        <v>-0.02481222198</v>
      </c>
      <c r="AA35" s="63">
        <f t="shared" si="11"/>
        <v>0.09186812995</v>
      </c>
      <c r="AB35" s="68"/>
      <c r="AC35" s="61"/>
      <c r="AD35" s="61">
        <v>-0.0313828191003741</v>
      </c>
      <c r="AE35" s="61"/>
      <c r="AF35" s="61"/>
      <c r="AG35" s="61"/>
      <c r="AH35" s="58" t="s">
        <v>837</v>
      </c>
      <c r="AI35" s="62">
        <v>0.782608695652174</v>
      </c>
      <c r="AJ35" s="63">
        <v>0.677685950413223</v>
      </c>
      <c r="AK35" s="71">
        <f t="shared" si="12"/>
        <v>-7</v>
      </c>
      <c r="AL35" s="61">
        <v>-0.0741914159375387</v>
      </c>
      <c r="AM35" s="61">
        <v>1.03258425888595</v>
      </c>
      <c r="AN35" s="64">
        <v>0.694444444444444</v>
      </c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>
        <v>0.141421425560974</v>
      </c>
      <c r="BM35" s="58">
        <v>0.0918681299469233</v>
      </c>
    </row>
    <row r="36" ht="12.75" customHeight="1">
      <c r="A36" s="49" t="s">
        <v>105</v>
      </c>
      <c r="B36" s="49">
        <v>40.0</v>
      </c>
      <c r="C36" s="44">
        <v>54.0</v>
      </c>
      <c r="D36" s="45">
        <v>22.0</v>
      </c>
      <c r="E36" s="44">
        <v>287.0</v>
      </c>
      <c r="F36" s="45">
        <v>89.0</v>
      </c>
      <c r="G36" s="62">
        <f t="shared" si="1"/>
        <v>0.7105263158</v>
      </c>
      <c r="H36" s="63">
        <f t="shared" si="2"/>
        <v>0.7632978723</v>
      </c>
      <c r="I36" s="64">
        <f t="shared" si="3"/>
        <v>0.7544247788</v>
      </c>
      <c r="J36" s="65">
        <f t="shared" si="4"/>
        <v>0.3163716814</v>
      </c>
      <c r="K36" s="55">
        <f t="shared" si="5"/>
        <v>4.947368421</v>
      </c>
      <c r="L36" s="66">
        <f t="shared" si="6"/>
        <v>1.042151072</v>
      </c>
      <c r="M36" s="66">
        <f t="shared" si="7"/>
        <v>0.03731529578</v>
      </c>
      <c r="N36" s="67">
        <f t="shared" si="8"/>
        <v>0.7557537521</v>
      </c>
      <c r="O36" s="58"/>
      <c r="P36" s="58"/>
      <c r="Q36" s="58"/>
      <c r="R36" s="58" t="s">
        <v>485</v>
      </c>
      <c r="S36" s="62">
        <v>0.181818181818182</v>
      </c>
      <c r="T36" s="63">
        <v>0.387755102040816</v>
      </c>
      <c r="U36" s="62">
        <v>-0.0112791342320913</v>
      </c>
      <c r="V36" s="61">
        <v>0.402749107605545</v>
      </c>
      <c r="W36" s="61">
        <v>0.145619458594276</v>
      </c>
      <c r="X36" s="64">
        <v>0.35</v>
      </c>
      <c r="Y36" s="68">
        <f t="shared" si="9"/>
        <v>0.3622230593</v>
      </c>
      <c r="Z36" s="68">
        <f t="shared" si="10"/>
        <v>-0.01222305932</v>
      </c>
      <c r="AA36" s="63">
        <f t="shared" si="11"/>
        <v>0.1213819627</v>
      </c>
      <c r="AB36" s="68"/>
      <c r="AC36" s="61"/>
      <c r="AD36" s="61">
        <v>-0.0291796818730895</v>
      </c>
      <c r="AE36" s="61"/>
      <c r="AF36" s="61"/>
      <c r="AG36" s="61"/>
      <c r="AH36" s="58" t="s">
        <v>693</v>
      </c>
      <c r="AI36" s="62">
        <v>0.739393939393939</v>
      </c>
      <c r="AJ36" s="63">
        <v>0.636449480642115</v>
      </c>
      <c r="AK36" s="71">
        <f t="shared" si="12"/>
        <v>-7</v>
      </c>
      <c r="AL36" s="61">
        <v>-0.0727925659048094</v>
      </c>
      <c r="AM36" s="61">
        <v>0.972868224052518</v>
      </c>
      <c r="AN36" s="64">
        <v>0.650326797385621</v>
      </c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>
        <v>0.145619458594276</v>
      </c>
      <c r="BM36" s="58">
        <v>0.121381962745841</v>
      </c>
    </row>
    <row r="37" ht="12.75" customHeight="1">
      <c r="A37" s="49" t="s">
        <v>107</v>
      </c>
      <c r="B37" s="49">
        <v>41.0</v>
      </c>
      <c r="C37" s="44">
        <v>99.0</v>
      </c>
      <c r="D37" s="45">
        <v>39.0</v>
      </c>
      <c r="E37" s="44">
        <v>401.0</v>
      </c>
      <c r="F37" s="45">
        <v>126.0</v>
      </c>
      <c r="G37" s="62">
        <f t="shared" si="1"/>
        <v>0.7173913043</v>
      </c>
      <c r="H37" s="63">
        <f t="shared" si="2"/>
        <v>0.7609108159</v>
      </c>
      <c r="I37" s="64">
        <f t="shared" si="3"/>
        <v>0.7518796992</v>
      </c>
      <c r="J37" s="65">
        <f t="shared" si="4"/>
        <v>0.3383458647</v>
      </c>
      <c r="K37" s="55">
        <f t="shared" si="5"/>
        <v>3.81884058</v>
      </c>
      <c r="L37" s="66">
        <f t="shared" si="6"/>
        <v>1.045317449</v>
      </c>
      <c r="M37" s="66">
        <f t="shared" si="7"/>
        <v>0.03077311256</v>
      </c>
      <c r="N37" s="67">
        <f t="shared" si="8"/>
        <v>0.7553744125</v>
      </c>
      <c r="O37" s="58"/>
      <c r="P37" s="58"/>
      <c r="Q37" s="58"/>
      <c r="R37" s="58" t="s">
        <v>1075</v>
      </c>
      <c r="S37" s="62">
        <v>0.276729559748428</v>
      </c>
      <c r="T37" s="63">
        <v>0.364719558267945</v>
      </c>
      <c r="U37" s="62">
        <v>-0.00270412825972904</v>
      </c>
      <c r="V37" s="61">
        <v>0.453573010969186</v>
      </c>
      <c r="W37" s="61">
        <v>0.0622183987424187</v>
      </c>
      <c r="X37" s="64">
        <v>0.350993377483444</v>
      </c>
      <c r="Y37" s="68">
        <f t="shared" si="9"/>
        <v>0.3555744909</v>
      </c>
      <c r="Z37" s="68">
        <f t="shared" si="10"/>
        <v>-0.004581113432</v>
      </c>
      <c r="AA37" s="63">
        <f t="shared" si="11"/>
        <v>0.05297917346</v>
      </c>
      <c r="AB37" s="68"/>
      <c r="AC37" s="61"/>
      <c r="AD37" s="61">
        <v>-0.029042363831939</v>
      </c>
      <c r="AE37" s="61"/>
      <c r="AF37" s="61"/>
      <c r="AG37" s="61"/>
      <c r="AH37" s="58" t="s">
        <v>842</v>
      </c>
      <c r="AI37" s="62">
        <v>0.872340425531915</v>
      </c>
      <c r="AJ37" s="63">
        <v>0.773480662983425</v>
      </c>
      <c r="AK37" s="71">
        <f t="shared" si="12"/>
        <v>-7</v>
      </c>
      <c r="AL37" s="61">
        <v>-0.0699042183272749</v>
      </c>
      <c r="AM37" s="61">
        <v>1.16377126373121</v>
      </c>
      <c r="AN37" s="64">
        <v>0.793859649122807</v>
      </c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>
        <v>0.0622183987424187</v>
      </c>
      <c r="BM37" s="58">
        <v>0.0529791734611206</v>
      </c>
    </row>
    <row r="38" ht="12.75" customHeight="1">
      <c r="A38" s="49" t="s">
        <v>109</v>
      </c>
      <c r="B38" s="49">
        <v>42.0</v>
      </c>
      <c r="C38" s="44">
        <v>193.0</v>
      </c>
      <c r="D38" s="45">
        <v>54.0</v>
      </c>
      <c r="E38" s="44">
        <v>772.0</v>
      </c>
      <c r="F38" s="45">
        <v>168.0</v>
      </c>
      <c r="G38" s="62">
        <f t="shared" si="1"/>
        <v>0.7813765182</v>
      </c>
      <c r="H38" s="63">
        <f t="shared" si="2"/>
        <v>0.8212765957</v>
      </c>
      <c r="I38" s="64">
        <f t="shared" si="3"/>
        <v>0.8129738837</v>
      </c>
      <c r="J38" s="65">
        <f t="shared" si="4"/>
        <v>0.3041280539</v>
      </c>
      <c r="K38" s="55">
        <f t="shared" si="5"/>
        <v>3.805668016</v>
      </c>
      <c r="L38" s="66">
        <f t="shared" si="6"/>
        <v>1.13324688</v>
      </c>
      <c r="M38" s="66">
        <f t="shared" si="7"/>
        <v>0.02821380056</v>
      </c>
      <c r="N38" s="67">
        <f t="shared" si="8"/>
        <v>0.8161198572</v>
      </c>
      <c r="O38" s="58"/>
      <c r="P38" s="58"/>
      <c r="Q38" s="58"/>
      <c r="R38" s="58" t="s">
        <v>151</v>
      </c>
      <c r="S38" s="62">
        <v>0.319148936170213</v>
      </c>
      <c r="T38" s="63">
        <v>0.356209150326797</v>
      </c>
      <c r="U38" s="62">
        <v>4.85702333898774E-4</v>
      </c>
      <c r="V38" s="61">
        <v>0.477550278409284</v>
      </c>
      <c r="W38" s="61">
        <v>0.0262056067728439</v>
      </c>
      <c r="X38" s="64">
        <v>0.352766798418972</v>
      </c>
      <c r="Y38" s="68">
        <f t="shared" si="9"/>
        <v>0.354567923</v>
      </c>
      <c r="Z38" s="68">
        <f t="shared" si="10"/>
        <v>-0.001801124542</v>
      </c>
      <c r="AA38" s="63">
        <f t="shared" si="11"/>
        <v>0.02254357024</v>
      </c>
      <c r="AB38" s="68"/>
      <c r="AC38" s="61"/>
      <c r="AD38" s="61">
        <v>-0.029042363831939</v>
      </c>
      <c r="AE38" s="61"/>
      <c r="AF38" s="61"/>
      <c r="AG38" s="61"/>
      <c r="AH38" s="58" t="s">
        <v>1064</v>
      </c>
      <c r="AI38" s="62">
        <v>0.875</v>
      </c>
      <c r="AJ38" s="63">
        <v>0.777777777777778</v>
      </c>
      <c r="AK38" s="71">
        <f t="shared" si="12"/>
        <v>-7</v>
      </c>
      <c r="AL38" s="61">
        <v>-0.0687463016543329</v>
      </c>
      <c r="AM38" s="61">
        <v>1.16869038569409</v>
      </c>
      <c r="AN38" s="64">
        <v>0.807692307692308</v>
      </c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>
        <v>0.0262056067728439</v>
      </c>
      <c r="BM38" s="58">
        <v>0.022543570243685</v>
      </c>
    </row>
    <row r="39" ht="12.75" customHeight="1">
      <c r="A39" s="49" t="s">
        <v>111</v>
      </c>
      <c r="B39" s="49">
        <v>44.0</v>
      </c>
      <c r="C39" s="44">
        <v>28.0</v>
      </c>
      <c r="D39" s="45">
        <v>7.0</v>
      </c>
      <c r="E39" s="44">
        <v>120.0</v>
      </c>
      <c r="F39" s="45">
        <v>9.0</v>
      </c>
      <c r="G39" s="62">
        <f t="shared" si="1"/>
        <v>0.8</v>
      </c>
      <c r="H39" s="63">
        <f t="shared" si="2"/>
        <v>0.9302325581</v>
      </c>
      <c r="I39" s="64">
        <f t="shared" si="3"/>
        <v>0.9024390244</v>
      </c>
      <c r="J39" s="65">
        <f t="shared" si="4"/>
        <v>0.2256097561</v>
      </c>
      <c r="K39" s="55">
        <f t="shared" si="5"/>
        <v>3.685714286</v>
      </c>
      <c r="L39" s="66">
        <f t="shared" si="6"/>
        <v>1.22345916</v>
      </c>
      <c r="M39" s="66">
        <f t="shared" si="7"/>
        <v>0.0920885249</v>
      </c>
      <c r="N39" s="67">
        <f t="shared" si="8"/>
        <v>0.902960523</v>
      </c>
      <c r="O39" s="58"/>
      <c r="P39" s="58"/>
      <c r="Q39" s="58"/>
      <c r="R39" s="58" t="s">
        <v>1027</v>
      </c>
      <c r="S39" s="62">
        <v>0.0</v>
      </c>
      <c r="T39" s="63">
        <v>0.375</v>
      </c>
      <c r="U39" s="62">
        <v>0.0213299574626403</v>
      </c>
      <c r="V39" s="61">
        <v>0.26516499961766</v>
      </c>
      <c r="W39" s="61">
        <v>0.265165086272243</v>
      </c>
      <c r="X39" s="64">
        <v>0.352941176470588</v>
      </c>
      <c r="Y39" s="68">
        <f t="shared" si="9"/>
        <v>0.3313041255</v>
      </c>
      <c r="Z39" s="68">
        <f t="shared" si="10"/>
        <v>0.02163705098</v>
      </c>
      <c r="AA39" s="63">
        <f t="shared" si="11"/>
        <v>0.3062038553</v>
      </c>
      <c r="AB39" s="68"/>
      <c r="AC39" s="61"/>
      <c r="AD39" s="61">
        <v>-0.0248122219772763</v>
      </c>
      <c r="AE39" s="61"/>
      <c r="AF39" s="61"/>
      <c r="AG39" s="61"/>
      <c r="AH39" s="58" t="s">
        <v>367</v>
      </c>
      <c r="AI39" s="62">
        <v>0.46</v>
      </c>
      <c r="AJ39" s="63">
        <v>0.367839195979899</v>
      </c>
      <c r="AK39" s="71">
        <f t="shared" si="12"/>
        <v>-7</v>
      </c>
      <c r="AL39" s="61">
        <v>-0.0651674338341365</v>
      </c>
      <c r="AM39" s="61">
        <v>0.585370719857606</v>
      </c>
      <c r="AN39" s="64">
        <v>0.372248803827751</v>
      </c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>
        <v>0.265165086272243</v>
      </c>
      <c r="BM39" s="58">
        <v>0.306203855333827</v>
      </c>
    </row>
    <row r="40" ht="12.75" customHeight="1">
      <c r="A40" s="49" t="s">
        <v>113</v>
      </c>
      <c r="B40" s="49">
        <v>45.0</v>
      </c>
      <c r="C40" s="44">
        <v>196.0</v>
      </c>
      <c r="D40" s="45">
        <v>92.0</v>
      </c>
      <c r="E40" s="44">
        <v>988.0</v>
      </c>
      <c r="F40" s="45">
        <v>381.0</v>
      </c>
      <c r="G40" s="62">
        <f t="shared" si="1"/>
        <v>0.6805555556</v>
      </c>
      <c r="H40" s="63">
        <f t="shared" si="2"/>
        <v>0.7216946676</v>
      </c>
      <c r="I40" s="64">
        <f t="shared" si="3"/>
        <v>0.7145443573</v>
      </c>
      <c r="J40" s="65">
        <f t="shared" si="4"/>
        <v>0.3482196741</v>
      </c>
      <c r="K40" s="55">
        <f t="shared" si="5"/>
        <v>4.753472222</v>
      </c>
      <c r="L40" s="66">
        <f t="shared" si="6"/>
        <v>0.991540637</v>
      </c>
      <c r="M40" s="66">
        <f t="shared" si="7"/>
        <v>0.02908990714</v>
      </c>
      <c r="N40" s="67">
        <f t="shared" si="8"/>
        <v>0.716940607</v>
      </c>
      <c r="O40" s="58"/>
      <c r="P40" s="58"/>
      <c r="Q40" s="58"/>
      <c r="R40" s="58" t="s">
        <v>363</v>
      </c>
      <c r="S40" s="62">
        <v>0.377777777777778</v>
      </c>
      <c r="T40" s="63">
        <v>0.350999131190269</v>
      </c>
      <c r="U40" s="62">
        <v>-0.00257678787534932</v>
      </c>
      <c r="V40" s="61">
        <v>0.51532309739746</v>
      </c>
      <c r="W40" s="61">
        <v>-0.0189352783905463</v>
      </c>
      <c r="X40" s="64">
        <v>0.353810264385692</v>
      </c>
      <c r="Y40" s="68">
        <f t="shared" si="9"/>
        <v>0.3591945947</v>
      </c>
      <c r="Z40" s="68">
        <f t="shared" si="10"/>
        <v>-0.005384330313</v>
      </c>
      <c r="AA40" s="63">
        <f t="shared" si="11"/>
        <v>-0.03002461174</v>
      </c>
      <c r="AB40" s="68"/>
      <c r="AC40" s="61"/>
      <c r="AD40" s="61">
        <v>-0.0230120527792948</v>
      </c>
      <c r="AE40" s="61"/>
      <c r="AF40" s="61"/>
      <c r="AG40" s="61"/>
      <c r="AH40" s="58" t="s">
        <v>755</v>
      </c>
      <c r="AI40" s="62">
        <v>0.714285714285714</v>
      </c>
      <c r="AJ40" s="63">
        <v>0.623287671232877</v>
      </c>
      <c r="AK40" s="71">
        <f t="shared" si="12"/>
        <v>-6</v>
      </c>
      <c r="AL40" s="61">
        <v>-0.0643451787748812</v>
      </c>
      <c r="AM40" s="61">
        <v>0.945807221748695</v>
      </c>
      <c r="AN40" s="64">
        <v>0.63125</v>
      </c>
      <c r="AO40" s="58"/>
      <c r="AP40" s="58"/>
      <c r="AQ40" s="58"/>
      <c r="AR40" s="58"/>
      <c r="AS40" s="58"/>
      <c r="AT40" s="58"/>
      <c r="AU40" s="58" t="s">
        <v>23</v>
      </c>
      <c r="AV40" s="58" t="s">
        <v>1212</v>
      </c>
      <c r="AW40" s="58" t="s">
        <v>24</v>
      </c>
      <c r="AX40" s="58" t="s">
        <v>25</v>
      </c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>
        <v>-0.0189352783905463</v>
      </c>
      <c r="BM40" s="58">
        <v>-0.0300246117407598</v>
      </c>
    </row>
    <row r="41" ht="12.75" customHeight="1">
      <c r="A41" s="49" t="s">
        <v>115</v>
      </c>
      <c r="B41" s="49">
        <v>46.0</v>
      </c>
      <c r="C41" s="44">
        <v>90.0</v>
      </c>
      <c r="D41" s="45">
        <v>23.0</v>
      </c>
      <c r="E41" s="44">
        <v>258.0</v>
      </c>
      <c r="F41" s="45">
        <v>45.0</v>
      </c>
      <c r="G41" s="62">
        <f t="shared" si="1"/>
        <v>0.796460177</v>
      </c>
      <c r="H41" s="63">
        <f t="shared" si="2"/>
        <v>0.8514851485</v>
      </c>
      <c r="I41" s="64">
        <f t="shared" si="3"/>
        <v>0.8365384615</v>
      </c>
      <c r="J41" s="65">
        <f t="shared" si="4"/>
        <v>0.3245192308</v>
      </c>
      <c r="K41" s="55">
        <f t="shared" si="5"/>
        <v>2.681415929</v>
      </c>
      <c r="L41" s="66">
        <f t="shared" si="6"/>
        <v>1.165273308</v>
      </c>
      <c r="M41" s="66">
        <f t="shared" si="7"/>
        <v>0.0389087209</v>
      </c>
      <c r="N41" s="67">
        <f t="shared" si="8"/>
        <v>0.8426496627</v>
      </c>
      <c r="O41" s="58"/>
      <c r="P41" s="58"/>
      <c r="Q41" s="58"/>
      <c r="R41" s="58" t="s">
        <v>360</v>
      </c>
      <c r="S41" s="62">
        <v>0.5</v>
      </c>
      <c r="T41" s="63">
        <v>0.352941176470588</v>
      </c>
      <c r="U41" s="62">
        <v>-0.019193681950621</v>
      </c>
      <c r="V41" s="61">
        <v>0.603120506826671</v>
      </c>
      <c r="W41" s="61">
        <v>-0.103986192802612</v>
      </c>
      <c r="X41" s="64">
        <v>0.358490566037736</v>
      </c>
      <c r="Y41" s="68">
        <f t="shared" si="9"/>
        <v>0.3815026188</v>
      </c>
      <c r="Z41" s="68">
        <f t="shared" si="10"/>
        <v>-0.02301205278</v>
      </c>
      <c r="AA41" s="63">
        <f t="shared" si="11"/>
        <v>-0.152853549</v>
      </c>
      <c r="AB41" s="68"/>
      <c r="AC41" s="61"/>
      <c r="AD41" s="61">
        <v>-0.0228337371954683</v>
      </c>
      <c r="AE41" s="61"/>
      <c r="AF41" s="61"/>
      <c r="AG41" s="61"/>
      <c r="AH41" s="58" t="s">
        <v>193</v>
      </c>
      <c r="AI41" s="62">
        <v>0.851063829787234</v>
      </c>
      <c r="AJ41" s="63">
        <v>0.761904761904762</v>
      </c>
      <c r="AK41" s="71">
        <f t="shared" si="12"/>
        <v>-6</v>
      </c>
      <c r="AL41" s="61">
        <v>-0.0630447951424732</v>
      </c>
      <c r="AM41" s="61">
        <v>1.1405410393277</v>
      </c>
      <c r="AN41" s="64">
        <v>0.778210116731518</v>
      </c>
      <c r="AO41" s="58"/>
      <c r="AP41" s="58"/>
      <c r="AQ41" s="58"/>
      <c r="AR41" s="58"/>
      <c r="AS41" s="58"/>
      <c r="AT41" s="58"/>
      <c r="AU41" s="58">
        <v>-9.0</v>
      </c>
      <c r="AV41" s="61">
        <f t="shared" ref="AV41:AV42" si="13">AU41/100</f>
        <v>-0.09</v>
      </c>
      <c r="AW41" s="58">
        <v>0.71641068</v>
      </c>
      <c r="AX41" s="58">
        <v>-0.04565468</v>
      </c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>
        <v>-0.103986192802612</v>
      </c>
      <c r="BM41" s="58">
        <v>-0.152853549022874</v>
      </c>
    </row>
    <row r="42" ht="12.75" customHeight="1">
      <c r="A42" s="49" t="s">
        <v>117</v>
      </c>
      <c r="B42" s="49">
        <v>47.0</v>
      </c>
      <c r="C42" s="44">
        <v>119.0</v>
      </c>
      <c r="D42" s="45">
        <v>27.0</v>
      </c>
      <c r="E42" s="44">
        <v>431.0</v>
      </c>
      <c r="F42" s="45">
        <v>53.0</v>
      </c>
      <c r="G42" s="62">
        <f t="shared" si="1"/>
        <v>0.8150684932</v>
      </c>
      <c r="H42" s="63">
        <f t="shared" si="2"/>
        <v>0.8904958678</v>
      </c>
      <c r="I42" s="64">
        <f t="shared" si="3"/>
        <v>0.873015873</v>
      </c>
      <c r="J42" s="65">
        <f t="shared" si="4"/>
        <v>0.273015873</v>
      </c>
      <c r="K42" s="55">
        <f t="shared" si="5"/>
        <v>3.315068493</v>
      </c>
      <c r="L42" s="66">
        <f t="shared" si="6"/>
        <v>1.206016117</v>
      </c>
      <c r="M42" s="66">
        <f t="shared" si="7"/>
        <v>0.05333540514</v>
      </c>
      <c r="N42" s="67">
        <f t="shared" si="8"/>
        <v>0.8765389875</v>
      </c>
      <c r="O42" s="58"/>
      <c r="P42" s="58"/>
      <c r="Q42" s="58"/>
      <c r="R42" s="58" t="s">
        <v>416</v>
      </c>
      <c r="S42" s="62">
        <v>0.308270676691729</v>
      </c>
      <c r="T42" s="63">
        <v>0.365786578657866</v>
      </c>
      <c r="U42" s="62">
        <v>0.00294856277212746</v>
      </c>
      <c r="V42" s="61">
        <v>0.476630449520329</v>
      </c>
      <c r="W42" s="61">
        <v>0.0406699621865155</v>
      </c>
      <c r="X42" s="64">
        <v>0.361865709892363</v>
      </c>
      <c r="Y42" s="68">
        <f t="shared" si="9"/>
        <v>0.3610378437</v>
      </c>
      <c r="Z42" s="68">
        <f t="shared" si="10"/>
        <v>0.0008278661496</v>
      </c>
      <c r="AA42" s="63">
        <f t="shared" si="11"/>
        <v>0.04235265061</v>
      </c>
      <c r="AB42" s="68"/>
      <c r="AC42" s="61"/>
      <c r="AD42" s="61">
        <v>-0.0223064413956082</v>
      </c>
      <c r="AE42" s="61"/>
      <c r="AF42" s="61"/>
      <c r="AG42" s="61"/>
      <c r="AH42" s="58" t="s">
        <v>563</v>
      </c>
      <c r="AI42" s="62">
        <v>0.611111111111111</v>
      </c>
      <c r="AJ42" s="63">
        <v>0.527777777777778</v>
      </c>
      <c r="AK42" s="71">
        <f t="shared" si="12"/>
        <v>-6</v>
      </c>
      <c r="AL42" s="61">
        <v>-0.0589254335122896</v>
      </c>
      <c r="AM42" s="61">
        <v>0.805316065979622</v>
      </c>
      <c r="AN42" s="64">
        <v>0.544444444444444</v>
      </c>
      <c r="AO42" s="58"/>
      <c r="AP42" s="58"/>
      <c r="AQ42" s="58"/>
      <c r="AR42" s="58"/>
      <c r="AS42" s="58"/>
      <c r="AT42" s="58"/>
      <c r="AU42" s="58">
        <v>-5.5</v>
      </c>
      <c r="AV42" s="61">
        <f t="shared" si="13"/>
        <v>-0.055</v>
      </c>
      <c r="AW42" s="58">
        <v>0.7247008838</v>
      </c>
      <c r="AX42" s="58">
        <v>-0.0381646427527</v>
      </c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>
        <v>0.0406699621865155</v>
      </c>
      <c r="BM42" s="58">
        <v>0.0423526506050709</v>
      </c>
    </row>
    <row r="43" ht="12.75" customHeight="1">
      <c r="A43" s="49" t="s">
        <v>119</v>
      </c>
      <c r="B43" s="49">
        <v>48.0</v>
      </c>
      <c r="C43" s="44">
        <v>79.0</v>
      </c>
      <c r="D43" s="45">
        <v>116.0</v>
      </c>
      <c r="E43" s="44">
        <v>756.0</v>
      </c>
      <c r="F43" s="45">
        <v>587.0</v>
      </c>
      <c r="G43" s="62">
        <f t="shared" si="1"/>
        <v>0.4051282051</v>
      </c>
      <c r="H43" s="63">
        <f t="shared" si="2"/>
        <v>0.5629188384</v>
      </c>
      <c r="I43" s="64">
        <f t="shared" si="3"/>
        <v>0.5429128739</v>
      </c>
      <c r="J43" s="65">
        <f t="shared" si="4"/>
        <v>0.433029909</v>
      </c>
      <c r="K43" s="55">
        <f t="shared" si="5"/>
        <v>6.887179487</v>
      </c>
      <c r="L43" s="66">
        <f t="shared" si="6"/>
        <v>0.6845126108</v>
      </c>
      <c r="M43" s="66">
        <f t="shared" si="7"/>
        <v>0.1115749387</v>
      </c>
      <c r="N43" s="67">
        <f t="shared" si="8"/>
        <v>0.5390515404</v>
      </c>
      <c r="O43" s="58"/>
      <c r="P43" s="58"/>
      <c r="Q43" s="58"/>
      <c r="R43" s="58" t="s">
        <v>883</v>
      </c>
      <c r="S43" s="62">
        <v>0.25</v>
      </c>
      <c r="T43" s="63">
        <v>0.373456790123457</v>
      </c>
      <c r="U43" s="62">
        <v>0.00867413501891828</v>
      </c>
      <c r="V43" s="61">
        <v>0.44085050980896</v>
      </c>
      <c r="W43" s="61">
        <v>0.0872972055136702</v>
      </c>
      <c r="X43" s="64">
        <v>0.366279069767442</v>
      </c>
      <c r="Y43" s="68">
        <f t="shared" si="9"/>
        <v>0.3591983323</v>
      </c>
      <c r="Z43" s="68">
        <f t="shared" si="10"/>
        <v>0.007080737471</v>
      </c>
      <c r="AA43" s="63">
        <f t="shared" si="11"/>
        <v>0.101516882</v>
      </c>
      <c r="AB43" s="68"/>
      <c r="AC43" s="61"/>
      <c r="AD43" s="61">
        <v>-0.0217919340383087</v>
      </c>
      <c r="AE43" s="61"/>
      <c r="AF43" s="61"/>
      <c r="AG43" s="61"/>
      <c r="AH43" s="58" t="s">
        <v>707</v>
      </c>
      <c r="AI43" s="62">
        <v>0.685082872928177</v>
      </c>
      <c r="AJ43" s="63">
        <v>0.604229607250755</v>
      </c>
      <c r="AK43" s="71">
        <f t="shared" si="12"/>
        <v>-6</v>
      </c>
      <c r="AL43" s="61">
        <v>-0.0571717434751349</v>
      </c>
      <c r="AM43" s="61">
        <v>0.911681607144698</v>
      </c>
      <c r="AN43" s="64">
        <v>0.616695059625213</v>
      </c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>
        <v>0.0872972055136702</v>
      </c>
      <c r="BM43" s="58">
        <v>0.101516881977066</v>
      </c>
    </row>
    <row r="44" ht="12.75" customHeight="1">
      <c r="A44" s="49" t="s">
        <v>121</v>
      </c>
      <c r="B44" s="49">
        <v>49.0</v>
      </c>
      <c r="C44" s="44">
        <v>51.0</v>
      </c>
      <c r="D44" s="45">
        <v>61.0</v>
      </c>
      <c r="E44" s="44">
        <v>787.0</v>
      </c>
      <c r="F44" s="45">
        <v>715.0</v>
      </c>
      <c r="G44" s="62">
        <f t="shared" si="1"/>
        <v>0.4553571429</v>
      </c>
      <c r="H44" s="63">
        <f t="shared" si="2"/>
        <v>0.5239680426</v>
      </c>
      <c r="I44" s="64">
        <f t="shared" si="3"/>
        <v>0.5192069393</v>
      </c>
      <c r="J44" s="65">
        <f t="shared" si="4"/>
        <v>0.4745972739</v>
      </c>
      <c r="K44" s="55">
        <f t="shared" si="5"/>
        <v>13.41071429</v>
      </c>
      <c r="L44" s="66">
        <f t="shared" si="6"/>
        <v>0.6924874717</v>
      </c>
      <c r="M44" s="66">
        <f t="shared" si="7"/>
        <v>0.04851534563</v>
      </c>
      <c r="N44" s="67">
        <f t="shared" si="8"/>
        <v>0.5157862628</v>
      </c>
      <c r="O44" s="58"/>
      <c r="P44" s="58"/>
      <c r="Q44" s="58"/>
      <c r="R44" s="58" t="s">
        <v>676</v>
      </c>
      <c r="S44" s="62">
        <v>0.46</v>
      </c>
      <c r="T44" s="63">
        <v>0.367839195979899</v>
      </c>
      <c r="U44" s="62">
        <v>-0.0114341842449437</v>
      </c>
      <c r="V44" s="61">
        <v>0.585370719857606</v>
      </c>
      <c r="W44" s="61">
        <v>-0.0651674338341365</v>
      </c>
      <c r="X44" s="64">
        <v>0.372248803827751</v>
      </c>
      <c r="Y44" s="68">
        <f t="shared" si="9"/>
        <v>0.3870389225</v>
      </c>
      <c r="Z44" s="68">
        <f t="shared" si="10"/>
        <v>-0.01479011865</v>
      </c>
      <c r="AA44" s="63">
        <f t="shared" si="11"/>
        <v>-0.09637898765</v>
      </c>
      <c r="AB44" s="68"/>
      <c r="AC44" s="61"/>
      <c r="AD44" s="61">
        <v>-0.0216433572480127</v>
      </c>
      <c r="AE44" s="61"/>
      <c r="AF44" s="61"/>
      <c r="AG44" s="61"/>
      <c r="AH44" s="58" t="s">
        <v>795</v>
      </c>
      <c r="AI44" s="62">
        <v>0.743589743589744</v>
      </c>
      <c r="AJ44" s="63">
        <v>0.666666666666667</v>
      </c>
      <c r="AK44" s="71">
        <f t="shared" si="12"/>
        <v>-5</v>
      </c>
      <c r="AL44" s="61">
        <v>-0.0543926663818003</v>
      </c>
      <c r="AM44" s="61">
        <v>0.997201879791742</v>
      </c>
      <c r="AN44" s="64">
        <v>0.685185185185185</v>
      </c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>
        <v>-0.0651674338341365</v>
      </c>
      <c r="BM44" s="58">
        <v>-0.0963789876467138</v>
      </c>
    </row>
    <row r="45" ht="12.75" customHeight="1">
      <c r="A45" s="49" t="s">
        <v>123</v>
      </c>
      <c r="B45" s="49">
        <v>50.0</v>
      </c>
      <c r="C45" s="44">
        <v>189.0</v>
      </c>
      <c r="D45" s="45">
        <v>37.0</v>
      </c>
      <c r="E45" s="44">
        <v>662.0</v>
      </c>
      <c r="F45" s="45">
        <v>148.0</v>
      </c>
      <c r="G45" s="62">
        <f t="shared" si="1"/>
        <v>0.8362831858</v>
      </c>
      <c r="H45" s="63">
        <f t="shared" si="2"/>
        <v>0.8172839506</v>
      </c>
      <c r="I45" s="64">
        <f t="shared" si="3"/>
        <v>0.8214285714</v>
      </c>
      <c r="J45" s="65">
        <f t="shared" si="4"/>
        <v>0.3252895753</v>
      </c>
      <c r="K45" s="55">
        <f t="shared" si="5"/>
        <v>3.584070796</v>
      </c>
      <c r="L45" s="66">
        <f t="shared" si="6"/>
        <v>1.169248538</v>
      </c>
      <c r="M45" s="66">
        <f t="shared" si="7"/>
        <v>-0.01343429701</v>
      </c>
      <c r="N45" s="67">
        <f t="shared" si="8"/>
        <v>0.8257248326</v>
      </c>
      <c r="O45" s="58"/>
      <c r="P45" s="58"/>
      <c r="Q45" s="58"/>
      <c r="R45" s="58" t="s">
        <v>1014</v>
      </c>
      <c r="S45" s="62">
        <v>0.29608938547486</v>
      </c>
      <c r="T45" s="63">
        <v>0.387550200803213</v>
      </c>
      <c r="U45" s="62">
        <v>-0.00210431270288108</v>
      </c>
      <c r="V45" s="61">
        <v>0.483406176777453</v>
      </c>
      <c r="W45" s="61">
        <v>0.0646726417188652</v>
      </c>
      <c r="X45" s="64">
        <v>0.373617021276596</v>
      </c>
      <c r="Y45" s="68">
        <f t="shared" si="9"/>
        <v>0.3775650546</v>
      </c>
      <c r="Z45" s="68">
        <f t="shared" si="10"/>
        <v>-0.003948033339</v>
      </c>
      <c r="AA45" s="63">
        <f t="shared" si="11"/>
        <v>0.05662956162</v>
      </c>
      <c r="AB45" s="68"/>
      <c r="AC45" s="61"/>
      <c r="AD45" s="61">
        <v>-0.0204542509844851</v>
      </c>
      <c r="AE45" s="61"/>
      <c r="AF45" s="61"/>
      <c r="AG45" s="61"/>
      <c r="AH45" s="58" t="s">
        <v>793</v>
      </c>
      <c r="AI45" s="62">
        <v>0.857142857142857</v>
      </c>
      <c r="AJ45" s="63">
        <v>0.78125</v>
      </c>
      <c r="AK45" s="71">
        <f t="shared" si="12"/>
        <v>-5</v>
      </c>
      <c r="AL45" s="61">
        <v>-0.0536641646303363</v>
      </c>
      <c r="AM45" s="61">
        <v>1.15851870830192</v>
      </c>
      <c r="AN45" s="64">
        <v>0.804347826086956</v>
      </c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>
        <v>0.0646726417188652</v>
      </c>
      <c r="BM45" s="58">
        <v>0.0566295616175317</v>
      </c>
    </row>
    <row r="46" ht="12.75" customHeight="1">
      <c r="A46" s="49" t="s">
        <v>125</v>
      </c>
      <c r="B46" s="49">
        <v>51.0</v>
      </c>
      <c r="C46" s="44">
        <v>14.0</v>
      </c>
      <c r="D46" s="45">
        <v>12.0</v>
      </c>
      <c r="E46" s="44">
        <v>117.0</v>
      </c>
      <c r="F46" s="45">
        <v>52.0</v>
      </c>
      <c r="G46" s="62">
        <f t="shared" si="1"/>
        <v>0.5384615385</v>
      </c>
      <c r="H46" s="63">
        <f t="shared" si="2"/>
        <v>0.6923076923</v>
      </c>
      <c r="I46" s="64">
        <f t="shared" si="3"/>
        <v>0.6717948718</v>
      </c>
      <c r="J46" s="65">
        <f t="shared" si="4"/>
        <v>0.3384615385</v>
      </c>
      <c r="K46" s="55">
        <f t="shared" si="5"/>
        <v>6.5</v>
      </c>
      <c r="L46" s="66">
        <f t="shared" si="6"/>
        <v>0.8702852514</v>
      </c>
      <c r="M46" s="66">
        <f t="shared" si="7"/>
        <v>0.1087858008</v>
      </c>
      <c r="N46" s="67">
        <f t="shared" si="8"/>
        <v>0.6657688035</v>
      </c>
      <c r="O46" s="58"/>
      <c r="P46" s="58"/>
      <c r="Q46" s="58"/>
      <c r="R46" s="58" t="s">
        <v>481</v>
      </c>
      <c r="S46" s="62">
        <v>0.297297297297297</v>
      </c>
      <c r="T46" s="63">
        <v>0.383177570093458</v>
      </c>
      <c r="U46" s="62">
        <v>0.0021227884762236</v>
      </c>
      <c r="V46" s="61">
        <v>0.481168383236454</v>
      </c>
      <c r="W46" s="61">
        <v>0.0607266018860025</v>
      </c>
      <c r="X46" s="64">
        <v>0.374301675977654</v>
      </c>
      <c r="Y46" s="68">
        <f t="shared" si="9"/>
        <v>0.374068388</v>
      </c>
      <c r="Z46" s="68">
        <f t="shared" si="10"/>
        <v>0.0002332879809</v>
      </c>
      <c r="AA46" s="63">
        <f t="shared" si="11"/>
        <v>0.06120150398</v>
      </c>
      <c r="AB46" s="68"/>
      <c r="AC46" s="61"/>
      <c r="AD46" s="61">
        <v>-0.0203833975736994</v>
      </c>
      <c r="AE46" s="61"/>
      <c r="AF46" s="61"/>
      <c r="AG46" s="61"/>
      <c r="AH46" s="58" t="s">
        <v>1161</v>
      </c>
      <c r="AI46" s="62">
        <v>0.875</v>
      </c>
      <c r="AJ46" s="63">
        <v>0.8</v>
      </c>
      <c r="AK46" s="71">
        <f t="shared" si="12"/>
        <v>-5</v>
      </c>
      <c r="AL46" s="61">
        <v>-0.0530328150604221</v>
      </c>
      <c r="AM46" s="61">
        <v>1.18440386715291</v>
      </c>
      <c r="AN46" s="64">
        <v>0.833333333333333</v>
      </c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>
        <v>0.0607266018860025</v>
      </c>
      <c r="BM46" s="58">
        <v>0.0612015039825033</v>
      </c>
    </row>
    <row r="47" ht="12.75" customHeight="1">
      <c r="A47" s="49" t="s">
        <v>127</v>
      </c>
      <c r="B47" s="49">
        <v>52.0</v>
      </c>
      <c r="C47" s="44">
        <v>79.0</v>
      </c>
      <c r="D47" s="45">
        <v>53.0</v>
      </c>
      <c r="E47" s="44">
        <v>503.0</v>
      </c>
      <c r="F47" s="45">
        <v>253.0</v>
      </c>
      <c r="G47" s="62">
        <f t="shared" si="1"/>
        <v>0.5984848485</v>
      </c>
      <c r="H47" s="63">
        <f t="shared" si="2"/>
        <v>0.6653439153</v>
      </c>
      <c r="I47" s="64">
        <f t="shared" si="3"/>
        <v>0.6554054054</v>
      </c>
      <c r="J47" s="65">
        <f t="shared" si="4"/>
        <v>0.3738738739</v>
      </c>
      <c r="K47" s="55">
        <f t="shared" si="5"/>
        <v>5.727272727</v>
      </c>
      <c r="L47" s="66">
        <f t="shared" si="6"/>
        <v>0.8936618814</v>
      </c>
      <c r="M47" s="66">
        <f t="shared" si="7"/>
        <v>0.04727664558</v>
      </c>
      <c r="N47" s="67">
        <f t="shared" si="8"/>
        <v>0.6558880454</v>
      </c>
      <c r="O47" s="58"/>
      <c r="P47" s="58"/>
      <c r="Q47" s="58"/>
      <c r="R47" s="58" t="s">
        <v>56</v>
      </c>
      <c r="S47" s="62">
        <v>0.375</v>
      </c>
      <c r="T47" s="63">
        <v>0.379746835443038</v>
      </c>
      <c r="U47" s="62">
        <v>-0.00116178731383493</v>
      </c>
      <c r="V47" s="61">
        <v>0.533686604872406</v>
      </c>
      <c r="W47" s="61">
        <v>0.00335660673397825</v>
      </c>
      <c r="X47" s="64">
        <v>0.379282218597064</v>
      </c>
      <c r="Y47" s="68">
        <f t="shared" si="9"/>
        <v>0.382992915</v>
      </c>
      <c r="Z47" s="68">
        <f t="shared" si="10"/>
        <v>-0.003710696419</v>
      </c>
      <c r="AA47" s="63">
        <f t="shared" si="11"/>
        <v>-0.00433426177</v>
      </c>
      <c r="AB47" s="68"/>
      <c r="AC47" s="61"/>
      <c r="AD47" s="61">
        <v>-0.0183635327696738</v>
      </c>
      <c r="AE47" s="61"/>
      <c r="AF47" s="61"/>
      <c r="AG47" s="61"/>
      <c r="AH47" s="58" t="s">
        <v>567</v>
      </c>
      <c r="AI47" s="62">
        <v>0.615384615384615</v>
      </c>
      <c r="AJ47" s="63">
        <v>0.544117647058823</v>
      </c>
      <c r="AK47" s="71">
        <f t="shared" si="12"/>
        <v>-5</v>
      </c>
      <c r="AL47" s="61">
        <v>-0.0503932226095274</v>
      </c>
      <c r="AM47" s="61">
        <v>0.819891920809034</v>
      </c>
      <c r="AN47" s="64">
        <v>0.570093457943925</v>
      </c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>
        <v>0.00335660673397825</v>
      </c>
      <c r="BM47" s="58">
        <v>-0.00433426177015912</v>
      </c>
    </row>
    <row r="48" ht="12.75" customHeight="1">
      <c r="A48" s="49" t="s">
        <v>129</v>
      </c>
      <c r="B48" s="49">
        <v>53.0</v>
      </c>
      <c r="C48" s="44">
        <v>58.0</v>
      </c>
      <c r="D48" s="45">
        <v>81.0</v>
      </c>
      <c r="E48" s="44">
        <v>1081.0</v>
      </c>
      <c r="F48" s="45">
        <v>708.0</v>
      </c>
      <c r="G48" s="62">
        <f t="shared" si="1"/>
        <v>0.4172661871</v>
      </c>
      <c r="H48" s="63">
        <f t="shared" si="2"/>
        <v>0.6042481833</v>
      </c>
      <c r="I48" s="64">
        <f t="shared" si="3"/>
        <v>0.5907676349</v>
      </c>
      <c r="J48" s="65">
        <f t="shared" si="4"/>
        <v>0.3973029046</v>
      </c>
      <c r="K48" s="55">
        <f t="shared" si="5"/>
        <v>12.8705036</v>
      </c>
      <c r="L48" s="66">
        <f t="shared" si="6"/>
        <v>0.7223197168</v>
      </c>
      <c r="M48" s="66">
        <f t="shared" si="7"/>
        <v>0.1322163556</v>
      </c>
      <c r="N48" s="67">
        <f t="shared" si="8"/>
        <v>0.5743922922</v>
      </c>
      <c r="O48" s="58"/>
      <c r="P48" s="58"/>
      <c r="Q48" s="58"/>
      <c r="R48" s="58" t="s">
        <v>1090</v>
      </c>
      <c r="S48" s="62">
        <v>0.75</v>
      </c>
      <c r="T48" s="63">
        <v>0.342857142857143</v>
      </c>
      <c r="U48" s="62">
        <v>-0.0322553252053636</v>
      </c>
      <c r="V48" s="61">
        <v>0.77276674362349</v>
      </c>
      <c r="W48" s="61">
        <v>-0.28789334892927</v>
      </c>
      <c r="X48" s="64">
        <v>0.384615384615385</v>
      </c>
      <c r="Y48" s="68">
        <f t="shared" si="9"/>
        <v>0.4229971863</v>
      </c>
      <c r="Z48" s="68">
        <f t="shared" si="10"/>
        <v>-0.03838180168</v>
      </c>
      <c r="AA48" s="63">
        <f t="shared" si="11"/>
        <v>-0.3746056028</v>
      </c>
      <c r="AB48" s="68"/>
      <c r="AC48" s="61"/>
      <c r="AD48" s="61">
        <v>-0.0180493510329477</v>
      </c>
      <c r="AE48" s="61"/>
      <c r="AF48" s="61"/>
      <c r="AG48" s="61"/>
      <c r="AH48" s="58" t="s">
        <v>808</v>
      </c>
      <c r="AI48" s="62">
        <v>0.750853242320819</v>
      </c>
      <c r="AJ48" s="63">
        <v>0.679676985195155</v>
      </c>
      <c r="AK48" s="71">
        <f t="shared" si="12"/>
        <v>-5</v>
      </c>
      <c r="AL48" s="61">
        <v>-0.0503290487903672</v>
      </c>
      <c r="AM48" s="61">
        <v>1.01153763279253</v>
      </c>
      <c r="AN48" s="64">
        <v>0.69980694980695</v>
      </c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>
        <v>-0.28789334892927</v>
      </c>
      <c r="BM48" s="58">
        <v>-0.374605602811995</v>
      </c>
    </row>
    <row r="49" ht="12.75" customHeight="1">
      <c r="A49" s="49" t="s">
        <v>131</v>
      </c>
      <c r="B49" s="49">
        <v>54.0</v>
      </c>
      <c r="C49" s="44">
        <v>112.0</v>
      </c>
      <c r="D49" s="45">
        <v>87.0</v>
      </c>
      <c r="E49" s="44">
        <v>979.0</v>
      </c>
      <c r="F49" s="45">
        <v>599.0</v>
      </c>
      <c r="G49" s="62">
        <f t="shared" si="1"/>
        <v>0.5628140704</v>
      </c>
      <c r="H49" s="63">
        <f t="shared" si="2"/>
        <v>0.6204055767</v>
      </c>
      <c r="I49" s="64">
        <f t="shared" si="3"/>
        <v>0.6139561058</v>
      </c>
      <c r="J49" s="65">
        <f t="shared" si="4"/>
        <v>0.4001125492</v>
      </c>
      <c r="K49" s="55">
        <f t="shared" si="5"/>
        <v>7.929648241</v>
      </c>
      <c r="L49" s="66">
        <f t="shared" si="6"/>
        <v>0.8366626294</v>
      </c>
      <c r="M49" s="66">
        <f t="shared" si="7"/>
        <v>0.04072348137</v>
      </c>
      <c r="N49" s="67">
        <f t="shared" si="8"/>
        <v>0.6132017428</v>
      </c>
      <c r="O49" s="58"/>
      <c r="P49" s="58"/>
      <c r="Q49" s="58"/>
      <c r="R49" s="58" t="s">
        <v>1148</v>
      </c>
      <c r="S49" s="62">
        <v>0.225</v>
      </c>
      <c r="T49" s="63">
        <v>0.414607948442535</v>
      </c>
      <c r="U49" s="62">
        <v>-0.00245351951029593</v>
      </c>
      <c r="V49" s="61">
        <v>0.452271095737329</v>
      </c>
      <c r="W49" s="61">
        <v>0.13407314001053</v>
      </c>
      <c r="X49" s="64">
        <v>0.386801099908341</v>
      </c>
      <c r="Y49" s="68">
        <f t="shared" si="9"/>
        <v>0.3903109467</v>
      </c>
      <c r="Z49" s="68">
        <f t="shared" si="10"/>
        <v>-0.003509846825</v>
      </c>
      <c r="AA49" s="63">
        <f t="shared" si="11"/>
        <v>0.12699755</v>
      </c>
      <c r="AB49" s="68"/>
      <c r="AC49" s="61"/>
      <c r="AD49" s="61">
        <v>-0.0165494051175106</v>
      </c>
      <c r="AE49" s="61"/>
      <c r="AF49" s="61"/>
      <c r="AG49" s="61"/>
      <c r="AH49" s="58" t="s">
        <v>245</v>
      </c>
      <c r="AI49" s="62">
        <v>0.388888888888889</v>
      </c>
      <c r="AJ49" s="63">
        <v>0.319047619047619</v>
      </c>
      <c r="AK49" s="71">
        <f t="shared" si="12"/>
        <v>-5</v>
      </c>
      <c r="AL49" s="61">
        <v>-0.0493851537168505</v>
      </c>
      <c r="AM49" s="61">
        <v>0.500586713480844</v>
      </c>
      <c r="AN49" s="64">
        <v>0.321917808219178</v>
      </c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>
        <v>0.13407314001053</v>
      </c>
      <c r="BM49" s="58">
        <v>0.126997549984062</v>
      </c>
    </row>
    <row r="50" ht="12.75" customHeight="1">
      <c r="A50" s="49" t="s">
        <v>133</v>
      </c>
      <c r="B50" s="49">
        <v>57.0</v>
      </c>
      <c r="C50" s="44">
        <v>5.0</v>
      </c>
      <c r="D50" s="45">
        <v>2.0</v>
      </c>
      <c r="E50" s="44">
        <v>68.0</v>
      </c>
      <c r="F50" s="45">
        <v>35.0</v>
      </c>
      <c r="G50" s="62">
        <f t="shared" si="1"/>
        <v>0.7142857143</v>
      </c>
      <c r="H50" s="63">
        <f t="shared" si="2"/>
        <v>0.6601941748</v>
      </c>
      <c r="I50" s="64">
        <f t="shared" si="3"/>
        <v>0.6636363636</v>
      </c>
      <c r="J50" s="65">
        <f t="shared" si="4"/>
        <v>0.3636363636</v>
      </c>
      <c r="K50" s="55">
        <f t="shared" si="5"/>
        <v>14.71428571</v>
      </c>
      <c r="L50" s="66">
        <f t="shared" si="6"/>
        <v>0.9719040564</v>
      </c>
      <c r="M50" s="66">
        <f t="shared" si="7"/>
        <v>-0.0382483356</v>
      </c>
      <c r="N50" s="67">
        <f t="shared" si="8"/>
        <v>0.6755793748</v>
      </c>
      <c r="O50" s="58"/>
      <c r="P50" s="58"/>
      <c r="Q50" s="58"/>
      <c r="R50" s="58" t="s">
        <v>704</v>
      </c>
      <c r="S50" s="62">
        <v>0.152173913043478</v>
      </c>
      <c r="T50" s="63">
        <v>0.40303738317757</v>
      </c>
      <c r="U50" s="62">
        <v>0.0194710781732124</v>
      </c>
      <c r="V50" s="61">
        <v>0.392593643564645</v>
      </c>
      <c r="W50" s="61">
        <v>0.177387325032607</v>
      </c>
      <c r="X50" s="64">
        <v>0.390243902439024</v>
      </c>
      <c r="Y50" s="68">
        <f t="shared" si="9"/>
        <v>0.3713629568</v>
      </c>
      <c r="Z50" s="68">
        <f t="shared" si="10"/>
        <v>0.0188809456</v>
      </c>
      <c r="AA50" s="63">
        <f t="shared" si="11"/>
        <v>0.2147017198</v>
      </c>
      <c r="AB50" s="68"/>
      <c r="AC50" s="61"/>
      <c r="AD50" s="61">
        <v>-0.0153807851224476</v>
      </c>
      <c r="AE50" s="61"/>
      <c r="AF50" s="61"/>
      <c r="AG50" s="61"/>
      <c r="AH50" s="58" t="s">
        <v>473</v>
      </c>
      <c r="AI50" s="62">
        <v>0.61864406779661</v>
      </c>
      <c r="AJ50" s="63">
        <v>0.550480769230769</v>
      </c>
      <c r="AK50" s="71">
        <f t="shared" si="12"/>
        <v>-5</v>
      </c>
      <c r="AL50" s="61">
        <v>-0.0481985955639155</v>
      </c>
      <c r="AM50" s="61">
        <v>0.826696108191216</v>
      </c>
      <c r="AN50" s="64">
        <v>0.558947368421053</v>
      </c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>
        <v>0.177387325032607</v>
      </c>
      <c r="BM50" s="58">
        <v>0.214701719807184</v>
      </c>
    </row>
    <row r="51" ht="12.75" customHeight="1">
      <c r="A51" s="49" t="s">
        <v>134</v>
      </c>
      <c r="B51" s="49">
        <v>58.0</v>
      </c>
      <c r="C51" s="44">
        <v>92.0</v>
      </c>
      <c r="D51" s="45">
        <v>82.0</v>
      </c>
      <c r="E51" s="44">
        <v>1500.0</v>
      </c>
      <c r="F51" s="45">
        <v>714.0</v>
      </c>
      <c r="G51" s="62">
        <f t="shared" si="1"/>
        <v>0.5287356322</v>
      </c>
      <c r="H51" s="63">
        <f t="shared" si="2"/>
        <v>0.6775067751</v>
      </c>
      <c r="I51" s="64">
        <f t="shared" si="3"/>
        <v>0.6666666667</v>
      </c>
      <c r="J51" s="65">
        <f t="shared" si="4"/>
        <v>0.337520938</v>
      </c>
      <c r="K51" s="55">
        <f t="shared" si="5"/>
        <v>12.72413793</v>
      </c>
      <c r="L51" s="66">
        <f t="shared" si="6"/>
        <v>0.8529421687</v>
      </c>
      <c r="M51" s="66">
        <f t="shared" si="7"/>
        <v>0.1051972233</v>
      </c>
      <c r="N51" s="67">
        <f t="shared" si="8"/>
        <v>0.6522793649</v>
      </c>
      <c r="O51" s="58"/>
      <c r="P51" s="58"/>
      <c r="Q51" s="58"/>
      <c r="R51" s="58" t="s">
        <v>784</v>
      </c>
      <c r="S51" s="62">
        <v>0.354838709677419</v>
      </c>
      <c r="T51" s="63">
        <v>0.396610169491525</v>
      </c>
      <c r="U51" s="62">
        <v>8.95343420679595E-4</v>
      </c>
      <c r="V51" s="61">
        <v>0.531354593349133</v>
      </c>
      <c r="W51" s="61">
        <v>0.0295369693166008</v>
      </c>
      <c r="X51" s="64">
        <v>0.392638036809816</v>
      </c>
      <c r="Y51" s="68">
        <f t="shared" si="9"/>
        <v>0.3939869363</v>
      </c>
      <c r="Z51" s="68">
        <f t="shared" si="10"/>
        <v>-0.001348899526</v>
      </c>
      <c r="AA51" s="63">
        <f t="shared" si="11"/>
        <v>0.02674346175</v>
      </c>
      <c r="AB51" s="68"/>
      <c r="AC51" s="61"/>
      <c r="AD51" s="61">
        <v>-0.0149110479474847</v>
      </c>
      <c r="AE51" s="61"/>
      <c r="AF51" s="61"/>
      <c r="AG51" s="61"/>
      <c r="AH51" s="58" t="s">
        <v>265</v>
      </c>
      <c r="AI51" s="62">
        <v>0.782608695652174</v>
      </c>
      <c r="AJ51" s="63">
        <v>0.715415019762846</v>
      </c>
      <c r="AK51" s="71">
        <f t="shared" si="12"/>
        <v>-5</v>
      </c>
      <c r="AL51" s="61">
        <v>-0.0475129307933676</v>
      </c>
      <c r="AM51" s="61">
        <v>1.05926273531173</v>
      </c>
      <c r="AN51" s="64">
        <v>0.729813664596273</v>
      </c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>
        <v>0.0295369693166008</v>
      </c>
      <c r="BM51" s="58">
        <v>0.0267434617488896</v>
      </c>
    </row>
    <row r="52" ht="12.75" customHeight="1">
      <c r="A52" s="49" t="s">
        <v>136</v>
      </c>
      <c r="B52" s="49">
        <v>59.0</v>
      </c>
      <c r="C52" s="44">
        <v>111.0</v>
      </c>
      <c r="D52" s="45">
        <v>47.0</v>
      </c>
      <c r="E52" s="44">
        <v>556.0</v>
      </c>
      <c r="F52" s="45">
        <v>160.0</v>
      </c>
      <c r="G52" s="62">
        <f t="shared" si="1"/>
        <v>0.7025316456</v>
      </c>
      <c r="H52" s="63">
        <f t="shared" si="2"/>
        <v>0.7765363128</v>
      </c>
      <c r="I52" s="64">
        <f t="shared" si="3"/>
        <v>0.7631578947</v>
      </c>
      <c r="J52" s="65">
        <f t="shared" si="4"/>
        <v>0.3100686499</v>
      </c>
      <c r="K52" s="55">
        <f t="shared" si="5"/>
        <v>4.53164557</v>
      </c>
      <c r="L52" s="66">
        <f t="shared" si="6"/>
        <v>1.045858975</v>
      </c>
      <c r="M52" s="66">
        <f t="shared" si="7"/>
        <v>0.05232937296</v>
      </c>
      <c r="N52" s="67">
        <f t="shared" si="8"/>
        <v>0.7643149467</v>
      </c>
      <c r="O52" s="58"/>
      <c r="P52" s="58"/>
      <c r="Q52" s="58"/>
      <c r="R52" s="58" t="s">
        <v>661</v>
      </c>
      <c r="S52" s="62">
        <v>0.261627906976744</v>
      </c>
      <c r="T52" s="63">
        <v>0.405774278215223</v>
      </c>
      <c r="U52" s="62">
        <v>0.00732733526719731</v>
      </c>
      <c r="V52" s="61">
        <v>0.471924594273362</v>
      </c>
      <c r="W52" s="61">
        <v>0.101926953697438</v>
      </c>
      <c r="X52" s="64">
        <v>0.393837265286471</v>
      </c>
      <c r="Y52" s="68">
        <f t="shared" si="9"/>
        <v>0.3879280811</v>
      </c>
      <c r="Z52" s="68">
        <f t="shared" si="10"/>
        <v>0.005909184197</v>
      </c>
      <c r="AA52" s="63">
        <f t="shared" si="11"/>
        <v>0.1139186142</v>
      </c>
      <c r="AB52" s="68"/>
      <c r="AC52" s="61"/>
      <c r="AD52" s="61">
        <v>-0.0148949202996678</v>
      </c>
      <c r="AE52" s="61"/>
      <c r="AF52" s="61"/>
      <c r="AG52" s="61"/>
      <c r="AH52" s="58" t="s">
        <v>417</v>
      </c>
      <c r="AI52" s="62">
        <v>0.5</v>
      </c>
      <c r="AJ52" s="63">
        <v>0.433333333333333</v>
      </c>
      <c r="AK52" s="71">
        <f t="shared" si="12"/>
        <v>-5</v>
      </c>
      <c r="AL52" s="61">
        <v>-0.0471403442422884</v>
      </c>
      <c r="AM52" s="61">
        <v>0.659966336810065</v>
      </c>
      <c r="AN52" s="64">
        <v>0.435779816513761</v>
      </c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>
        <v>0.101926953697438</v>
      </c>
      <c r="BM52" s="58">
        <v>0.113918614240624</v>
      </c>
    </row>
    <row r="53" ht="12.75" customHeight="1">
      <c r="A53" s="49" t="s">
        <v>138</v>
      </c>
      <c r="B53" s="49">
        <v>60.0</v>
      </c>
      <c r="C53" s="44">
        <v>57.0</v>
      </c>
      <c r="D53" s="45">
        <v>21.0</v>
      </c>
      <c r="E53" s="44">
        <v>270.0</v>
      </c>
      <c r="F53" s="45">
        <v>80.0</v>
      </c>
      <c r="G53" s="62">
        <f t="shared" si="1"/>
        <v>0.7307692308</v>
      </c>
      <c r="H53" s="63">
        <f t="shared" si="2"/>
        <v>0.7714285714</v>
      </c>
      <c r="I53" s="64">
        <f t="shared" si="3"/>
        <v>0.7640186916</v>
      </c>
      <c r="J53" s="65">
        <f t="shared" si="4"/>
        <v>0.3200934579</v>
      </c>
      <c r="K53" s="55">
        <f t="shared" si="5"/>
        <v>4.487179487</v>
      </c>
      <c r="L53" s="66">
        <f t="shared" si="6"/>
        <v>1.062214248</v>
      </c>
      <c r="M53" s="66">
        <f t="shared" si="7"/>
        <v>0.02875066906</v>
      </c>
      <c r="N53" s="67">
        <f t="shared" si="8"/>
        <v>0.7664379552</v>
      </c>
      <c r="O53" s="58"/>
      <c r="P53" s="58"/>
      <c r="Q53" s="58"/>
      <c r="R53" s="58" t="s">
        <v>543</v>
      </c>
      <c r="S53" s="62">
        <v>0.533333333333333</v>
      </c>
      <c r="T53" s="63">
        <v>0.373737373737374</v>
      </c>
      <c r="U53" s="62">
        <v>-0.00644085575678444</v>
      </c>
      <c r="V53" s="61">
        <v>0.641395866424993</v>
      </c>
      <c r="W53" s="61">
        <v>-0.112851280477831</v>
      </c>
      <c r="X53" s="64">
        <v>0.394736842105263</v>
      </c>
      <c r="Y53" s="68">
        <f t="shared" si="9"/>
        <v>0.405112644</v>
      </c>
      <c r="Z53" s="68">
        <f t="shared" si="10"/>
        <v>-0.01037580186</v>
      </c>
      <c r="AA53" s="63">
        <f t="shared" si="11"/>
        <v>-0.1351874447</v>
      </c>
      <c r="AB53" s="68"/>
      <c r="AC53" s="61"/>
      <c r="AD53" s="61">
        <v>-0.0147901186533299</v>
      </c>
      <c r="AE53" s="61"/>
      <c r="AF53" s="61"/>
      <c r="AG53" s="61"/>
      <c r="AH53" s="58" t="s">
        <v>678</v>
      </c>
      <c r="AI53" s="62">
        <v>0.666666666666667</v>
      </c>
      <c r="AJ53" s="63">
        <v>0.6</v>
      </c>
      <c r="AK53" s="71">
        <f t="shared" si="12"/>
        <v>-5</v>
      </c>
      <c r="AL53" s="61">
        <v>-0.0471403057291406</v>
      </c>
      <c r="AM53" s="61">
        <v>0.895668597205578</v>
      </c>
      <c r="AN53" s="64">
        <v>0.607142857142857</v>
      </c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>
        <v>-0.112851280477831</v>
      </c>
      <c r="BM53" s="58">
        <v>-0.135187444725144</v>
      </c>
    </row>
    <row r="54" ht="12.75" customHeight="1">
      <c r="A54" s="49" t="s">
        <v>140</v>
      </c>
      <c r="B54" s="49">
        <v>61.0</v>
      </c>
      <c r="C54" s="44">
        <v>68.0</v>
      </c>
      <c r="D54" s="45">
        <v>44.0</v>
      </c>
      <c r="E54" s="44">
        <v>329.0</v>
      </c>
      <c r="F54" s="45">
        <v>190.0</v>
      </c>
      <c r="G54" s="62">
        <f t="shared" si="1"/>
        <v>0.6071428571</v>
      </c>
      <c r="H54" s="63">
        <f t="shared" si="2"/>
        <v>0.633911368</v>
      </c>
      <c r="I54" s="64">
        <f t="shared" si="3"/>
        <v>0.6291600634</v>
      </c>
      <c r="J54" s="65">
        <f t="shared" si="4"/>
        <v>0.4088748019</v>
      </c>
      <c r="K54" s="55">
        <f t="shared" si="5"/>
        <v>4.633928571</v>
      </c>
      <c r="L54" s="66">
        <f t="shared" si="6"/>
        <v>0.8775578553</v>
      </c>
      <c r="M54" s="66">
        <f t="shared" si="7"/>
        <v>0.01892833895</v>
      </c>
      <c r="N54" s="67">
        <f t="shared" si="8"/>
        <v>0.6325748509</v>
      </c>
      <c r="O54" s="58"/>
      <c r="P54" s="58"/>
      <c r="Q54" s="58"/>
      <c r="R54" s="58" t="s">
        <v>475</v>
      </c>
      <c r="S54" s="62">
        <v>0.412935323383085</v>
      </c>
      <c r="T54" s="63">
        <v>0.393103448275862</v>
      </c>
      <c r="U54" s="62">
        <v>-0.00280444351587883</v>
      </c>
      <c r="V54" s="61">
        <v>0.569955483630672</v>
      </c>
      <c r="W54" s="61">
        <v>-0.0140231602426902</v>
      </c>
      <c r="X54" s="64">
        <v>0.394781144781145</v>
      </c>
      <c r="Y54" s="68">
        <f t="shared" si="9"/>
        <v>0.4003382485</v>
      </c>
      <c r="Z54" s="68">
        <f t="shared" si="10"/>
        <v>-0.005557103748</v>
      </c>
      <c r="AA54" s="63">
        <f t="shared" si="11"/>
        <v>-0.02568706443</v>
      </c>
      <c r="AB54" s="68"/>
      <c r="AC54" s="61"/>
      <c r="AD54" s="61">
        <v>-0.0132279262670505</v>
      </c>
      <c r="AE54" s="61"/>
      <c r="AF54" s="61"/>
      <c r="AG54" s="61"/>
      <c r="AH54" s="58" t="s">
        <v>122</v>
      </c>
      <c r="AI54" s="62">
        <v>0.3</v>
      </c>
      <c r="AJ54" s="63">
        <v>0.233532934131737</v>
      </c>
      <c r="AK54" s="71">
        <f t="shared" si="12"/>
        <v>-5</v>
      </c>
      <c r="AL54" s="61">
        <v>-0.046999251356923</v>
      </c>
      <c r="AM54" s="61">
        <v>0.377264763390469</v>
      </c>
      <c r="AN54" s="64">
        <v>0.243654822335025</v>
      </c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>
        <v>-0.0140231602426902</v>
      </c>
      <c r="BM54" s="58">
        <v>-0.0256870644283832</v>
      </c>
    </row>
    <row r="55" ht="12.75" customHeight="1">
      <c r="A55" s="49" t="s">
        <v>142</v>
      </c>
      <c r="B55" s="49">
        <v>62.0</v>
      </c>
      <c r="C55" s="44">
        <v>122.0</v>
      </c>
      <c r="D55" s="45">
        <v>63.0</v>
      </c>
      <c r="E55" s="44">
        <v>718.0</v>
      </c>
      <c r="F55" s="45">
        <v>280.0</v>
      </c>
      <c r="G55" s="62">
        <f t="shared" si="1"/>
        <v>0.6594594595</v>
      </c>
      <c r="H55" s="63">
        <f t="shared" si="2"/>
        <v>0.7194388778</v>
      </c>
      <c r="I55" s="64">
        <f t="shared" si="3"/>
        <v>0.7100591716</v>
      </c>
      <c r="J55" s="65">
        <f t="shared" si="4"/>
        <v>0.3398140321</v>
      </c>
      <c r="K55" s="55">
        <f t="shared" si="5"/>
        <v>5.394594595</v>
      </c>
      <c r="L55" s="66">
        <f t="shared" si="6"/>
        <v>0.9750283579</v>
      </c>
      <c r="M55" s="66">
        <f t="shared" si="7"/>
        <v>0.04241201273</v>
      </c>
      <c r="N55" s="67">
        <f t="shared" si="8"/>
        <v>0.7107924459</v>
      </c>
      <c r="O55" s="58"/>
      <c r="P55" s="58"/>
      <c r="Q55" s="58"/>
      <c r="R55" s="58" t="s">
        <v>837</v>
      </c>
      <c r="S55" s="62">
        <v>0.0</v>
      </c>
      <c r="T55" s="63">
        <v>0.422222222222222</v>
      </c>
      <c r="U55" s="62">
        <v>0.0242760321685202</v>
      </c>
      <c r="V55" s="61">
        <v>0.298556147717662</v>
      </c>
      <c r="W55" s="61">
        <v>0.298556245284303</v>
      </c>
      <c r="X55" s="64">
        <v>0.395833333333333</v>
      </c>
      <c r="Y55" s="68">
        <f t="shared" si="9"/>
        <v>0.3708586779</v>
      </c>
      <c r="Z55" s="68">
        <f t="shared" si="10"/>
        <v>0.02497465542</v>
      </c>
      <c r="AA55" s="63">
        <f t="shared" si="11"/>
        <v>0.3464307504</v>
      </c>
      <c r="AB55" s="68"/>
      <c r="AC55" s="61"/>
      <c r="AD55" s="61">
        <v>-0.0132223792953375</v>
      </c>
      <c r="AE55" s="61"/>
      <c r="AF55" s="61"/>
      <c r="AG55" s="61"/>
      <c r="AH55" s="58" t="s">
        <v>843</v>
      </c>
      <c r="AI55" s="62">
        <v>0.947368421052632</v>
      </c>
      <c r="AJ55" s="63">
        <v>0.880952380952381</v>
      </c>
      <c r="AK55" s="71">
        <f t="shared" si="12"/>
        <v>-5</v>
      </c>
      <c r="AL55" s="61">
        <v>-0.0469630210912759</v>
      </c>
      <c r="AM55" s="61">
        <v>1.29281804495583</v>
      </c>
      <c r="AN55" s="64">
        <v>0.901639344262295</v>
      </c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>
        <v>0.298556245284303</v>
      </c>
      <c r="BM55" s="58">
        <v>0.346430750374224</v>
      </c>
    </row>
    <row r="56" ht="12.75" customHeight="1">
      <c r="A56" s="49" t="s">
        <v>144</v>
      </c>
      <c r="B56" s="49">
        <v>63.0</v>
      </c>
      <c r="C56" s="44">
        <v>99.0</v>
      </c>
      <c r="D56" s="45">
        <v>42.0</v>
      </c>
      <c r="E56" s="44">
        <v>834.0</v>
      </c>
      <c r="F56" s="45">
        <v>370.0</v>
      </c>
      <c r="G56" s="62">
        <f t="shared" si="1"/>
        <v>0.7021276596</v>
      </c>
      <c r="H56" s="63">
        <f t="shared" si="2"/>
        <v>0.6926910299</v>
      </c>
      <c r="I56" s="64">
        <f t="shared" si="3"/>
        <v>0.6936802974</v>
      </c>
      <c r="J56" s="65">
        <f t="shared" si="4"/>
        <v>0.3486988848</v>
      </c>
      <c r="K56" s="55">
        <f t="shared" si="5"/>
        <v>8.539007092</v>
      </c>
      <c r="L56" s="66">
        <f t="shared" si="6"/>
        <v>0.9862857549</v>
      </c>
      <c r="M56" s="66">
        <f t="shared" si="7"/>
        <v>-0.006672543678</v>
      </c>
      <c r="N56" s="67">
        <f t="shared" si="8"/>
        <v>0.6986933014</v>
      </c>
      <c r="O56" s="58"/>
      <c r="P56" s="58"/>
      <c r="Q56" s="58"/>
      <c r="R56" s="58" t="s">
        <v>693</v>
      </c>
      <c r="S56" s="62">
        <v>0.34453781512605</v>
      </c>
      <c r="T56" s="63">
        <v>0.403429602888087</v>
      </c>
      <c r="U56" s="62">
        <v>0.00171278349162185</v>
      </c>
      <c r="V56" s="61">
        <v>0.528892826580058</v>
      </c>
      <c r="W56" s="61">
        <v>0.0416428689024736</v>
      </c>
      <c r="X56" s="64">
        <v>0.397718011409943</v>
      </c>
      <c r="Y56" s="68">
        <f t="shared" si="9"/>
        <v>0.3981088595</v>
      </c>
      <c r="Z56" s="68">
        <f t="shared" si="10"/>
        <v>-0.0003908481385</v>
      </c>
      <c r="AA56" s="63">
        <f t="shared" si="11"/>
        <v>0.04083412795</v>
      </c>
      <c r="AB56" s="68"/>
      <c r="AC56" s="61"/>
      <c r="AD56" s="61">
        <v>-0.0131346886336353</v>
      </c>
      <c r="AE56" s="61"/>
      <c r="AF56" s="61"/>
      <c r="AG56" s="61"/>
      <c r="AH56" s="58" t="s">
        <v>599</v>
      </c>
      <c r="AI56" s="62">
        <v>0.625</v>
      </c>
      <c r="AJ56" s="63">
        <v>0.559322033898305</v>
      </c>
      <c r="AK56" s="71">
        <f t="shared" si="12"/>
        <v>-5</v>
      </c>
      <c r="AL56" s="61">
        <v>-0.0464411983691391</v>
      </c>
      <c r="AM56" s="61">
        <v>0.83744214886652</v>
      </c>
      <c r="AN56" s="64">
        <v>0.567164179104478</v>
      </c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>
        <v>0.0416428689024736</v>
      </c>
      <c r="BM56" s="58">
        <v>0.040834127951147</v>
      </c>
    </row>
    <row r="57" ht="12.75" customHeight="1">
      <c r="A57" s="49" t="s">
        <v>146</v>
      </c>
      <c r="B57" s="49">
        <v>64.0</v>
      </c>
      <c r="C57" s="44">
        <v>65.0</v>
      </c>
      <c r="D57" s="45">
        <v>66.0</v>
      </c>
      <c r="E57" s="44">
        <v>584.0</v>
      </c>
      <c r="F57" s="45">
        <v>410.0</v>
      </c>
      <c r="G57" s="62">
        <f t="shared" si="1"/>
        <v>0.4961832061</v>
      </c>
      <c r="H57" s="63">
        <f t="shared" si="2"/>
        <v>0.5875251509</v>
      </c>
      <c r="I57" s="64">
        <f t="shared" si="3"/>
        <v>0.5768888889</v>
      </c>
      <c r="J57" s="65">
        <f t="shared" si="4"/>
        <v>0.4222222222</v>
      </c>
      <c r="K57" s="55">
        <f t="shared" si="5"/>
        <v>7.58778626</v>
      </c>
      <c r="L57" s="66">
        <f t="shared" si="6"/>
        <v>0.7662975175</v>
      </c>
      <c r="M57" s="66">
        <f t="shared" si="7"/>
        <v>0.06458863378</v>
      </c>
      <c r="N57" s="67">
        <f t="shared" si="8"/>
        <v>0.5745129426</v>
      </c>
      <c r="O57" s="58"/>
      <c r="P57" s="58"/>
      <c r="Q57" s="58"/>
      <c r="R57" s="58" t="s">
        <v>842</v>
      </c>
      <c r="S57" s="62">
        <v>0.0</v>
      </c>
      <c r="T57" s="63">
        <v>0.434782608695652</v>
      </c>
      <c r="U57" s="62">
        <v>0.0178792129005202</v>
      </c>
      <c r="V57" s="61">
        <v>0.307437680716128</v>
      </c>
      <c r="W57" s="61">
        <v>0.307437781185209</v>
      </c>
      <c r="X57" s="64">
        <v>0.4</v>
      </c>
      <c r="Y57" s="68">
        <f t="shared" si="9"/>
        <v>0.3813170075</v>
      </c>
      <c r="Z57" s="68">
        <f t="shared" si="10"/>
        <v>0.0186829925</v>
      </c>
      <c r="AA57" s="63">
        <f t="shared" si="11"/>
        <v>0.3433535618</v>
      </c>
      <c r="AB57" s="68"/>
      <c r="AC57" s="61"/>
      <c r="AD57" s="61">
        <v>-0.0131030733190113</v>
      </c>
      <c r="AE57" s="61"/>
      <c r="AF57" s="61"/>
      <c r="AG57" s="61"/>
      <c r="AH57" s="58" t="s">
        <v>579</v>
      </c>
      <c r="AI57" s="62">
        <v>0.619047619047619</v>
      </c>
      <c r="AJ57" s="63">
        <v>0.555555555555556</v>
      </c>
      <c r="AK57" s="71">
        <f t="shared" si="12"/>
        <v>-4</v>
      </c>
      <c r="AL57" s="61">
        <v>-0.044895532933767</v>
      </c>
      <c r="AM57" s="61">
        <v>0.830569877300978</v>
      </c>
      <c r="AN57" s="64">
        <v>0.565891472868217</v>
      </c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>
        <v>0.307437781185209</v>
      </c>
      <c r="BM57" s="58">
        <v>0.343353561815572</v>
      </c>
    </row>
    <row r="58" ht="12.75" customHeight="1">
      <c r="A58" s="49" t="s">
        <v>148</v>
      </c>
      <c r="B58" s="49">
        <v>65.0</v>
      </c>
      <c r="C58" s="44">
        <v>87.0</v>
      </c>
      <c r="D58" s="45">
        <v>115.0</v>
      </c>
      <c r="E58" s="44">
        <v>1948.0</v>
      </c>
      <c r="F58" s="45">
        <v>991.0</v>
      </c>
      <c r="G58" s="62">
        <f t="shared" si="1"/>
        <v>0.4306930693</v>
      </c>
      <c r="H58" s="63">
        <f t="shared" si="2"/>
        <v>0.6628104798</v>
      </c>
      <c r="I58" s="64">
        <f t="shared" si="3"/>
        <v>0.6478828399</v>
      </c>
      <c r="J58" s="65">
        <f t="shared" si="4"/>
        <v>0.3432028017</v>
      </c>
      <c r="K58" s="55">
        <f t="shared" si="5"/>
        <v>14.54950495</v>
      </c>
      <c r="L58" s="66">
        <f t="shared" si="6"/>
        <v>0.773223748</v>
      </c>
      <c r="M58" s="66">
        <f t="shared" si="7"/>
        <v>0.1641319213</v>
      </c>
      <c r="N58" s="67">
        <f t="shared" si="8"/>
        <v>0.6233896407</v>
      </c>
      <c r="O58" s="58"/>
      <c r="P58" s="58"/>
      <c r="Q58" s="58"/>
      <c r="R58" s="58" t="s">
        <v>1064</v>
      </c>
      <c r="S58" s="62">
        <v>0.0</v>
      </c>
      <c r="T58" s="63">
        <v>0.5</v>
      </c>
      <c r="U58" s="62">
        <v>-0.0365538106980976</v>
      </c>
      <c r="V58" s="61">
        <v>0.353553332823547</v>
      </c>
      <c r="W58" s="61">
        <v>0.353553448362991</v>
      </c>
      <c r="X58" s="64">
        <v>0.4</v>
      </c>
      <c r="Y58" s="68">
        <f t="shared" si="9"/>
        <v>0.4351971673</v>
      </c>
      <c r="Z58" s="68">
        <f t="shared" si="10"/>
        <v>-0.03519716732</v>
      </c>
      <c r="AA58" s="63">
        <f t="shared" si="11"/>
        <v>0.2848764529</v>
      </c>
      <c r="AB58" s="68"/>
      <c r="AC58" s="61"/>
      <c r="AD58" s="61">
        <v>-0.0129855009779608</v>
      </c>
      <c r="AE58" s="61"/>
      <c r="AF58" s="61"/>
      <c r="AG58" s="61"/>
      <c r="AH58" s="58" t="s">
        <v>480</v>
      </c>
      <c r="AI58" s="62">
        <v>0.625</v>
      </c>
      <c r="AJ58" s="63">
        <v>0.5625</v>
      </c>
      <c r="AK58" s="71">
        <f t="shared" si="12"/>
        <v>-4</v>
      </c>
      <c r="AL58" s="61">
        <v>-0.0441940366210692</v>
      </c>
      <c r="AM58" s="61">
        <v>0.839689309880229</v>
      </c>
      <c r="AN58" s="64">
        <v>0.569444444444444</v>
      </c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>
        <v>0.353553448362991</v>
      </c>
      <c r="BM58" s="58">
        <v>0.284876452865291</v>
      </c>
    </row>
    <row r="59" ht="12.75" customHeight="1">
      <c r="A59" s="49" t="s">
        <v>150</v>
      </c>
      <c r="B59" s="49">
        <v>66.0</v>
      </c>
      <c r="C59" s="44">
        <v>33.0</v>
      </c>
      <c r="D59" s="45">
        <v>43.0</v>
      </c>
      <c r="E59" s="44">
        <v>652.0</v>
      </c>
      <c r="F59" s="45">
        <v>299.0</v>
      </c>
      <c r="G59" s="62">
        <f t="shared" si="1"/>
        <v>0.4342105263</v>
      </c>
      <c r="H59" s="63">
        <f t="shared" si="2"/>
        <v>0.6855941115</v>
      </c>
      <c r="I59" s="64">
        <f t="shared" si="3"/>
        <v>0.6669912366</v>
      </c>
      <c r="J59" s="65">
        <f t="shared" si="4"/>
        <v>0.323271665</v>
      </c>
      <c r="K59" s="55">
        <f t="shared" si="5"/>
        <v>12.51315789</v>
      </c>
      <c r="L59" s="66">
        <f t="shared" si="6"/>
        <v>0.7918214239</v>
      </c>
      <c r="M59" s="66">
        <f t="shared" si="7"/>
        <v>0.1777551671</v>
      </c>
      <c r="N59" s="67">
        <f t="shared" si="8"/>
        <v>0.642018287</v>
      </c>
      <c r="O59" s="58"/>
      <c r="P59" s="58"/>
      <c r="Q59" s="58"/>
      <c r="R59" s="58" t="s">
        <v>367</v>
      </c>
      <c r="S59" s="62">
        <v>0.236842105263158</v>
      </c>
      <c r="T59" s="63">
        <v>0.414163090128755</v>
      </c>
      <c r="U59" s="62">
        <v>0.0104151223036268</v>
      </c>
      <c r="V59" s="61">
        <v>0.460330167761721</v>
      </c>
      <c r="W59" s="61">
        <v>0.125384946061918</v>
      </c>
      <c r="X59" s="64">
        <v>0.400793650793651</v>
      </c>
      <c r="Y59" s="68">
        <f t="shared" si="9"/>
        <v>0.3915313777</v>
      </c>
      <c r="Z59" s="68">
        <f t="shared" si="10"/>
        <v>0.009262273067</v>
      </c>
      <c r="AA59" s="63">
        <f t="shared" si="11"/>
        <v>0.1441076958</v>
      </c>
      <c r="AB59" s="68"/>
      <c r="AC59" s="61"/>
      <c r="AD59" s="61">
        <v>-0.0125753828977013</v>
      </c>
      <c r="AE59" s="61"/>
      <c r="AF59" s="61"/>
      <c r="AG59" s="61"/>
      <c r="AH59" s="58" t="s">
        <v>289</v>
      </c>
      <c r="AI59" s="62">
        <v>0.620689655172414</v>
      </c>
      <c r="AJ59" s="63">
        <v>0.559722222222222</v>
      </c>
      <c r="AK59" s="71">
        <f t="shared" si="12"/>
        <v>-4</v>
      </c>
      <c r="AL59" s="61">
        <v>-0.0431103488864844</v>
      </c>
      <c r="AM59" s="61">
        <v>0.834677250143023</v>
      </c>
      <c r="AN59" s="64">
        <v>0.57158836689038</v>
      </c>
      <c r="AO59" s="58"/>
      <c r="AP59" s="58"/>
      <c r="AQ59" s="58"/>
      <c r="AR59" s="58"/>
      <c r="AS59" s="58"/>
      <c r="AT59" s="58"/>
      <c r="AU59" s="58" t="s">
        <v>23</v>
      </c>
      <c r="AV59" s="58" t="s">
        <v>1212</v>
      </c>
      <c r="AW59" s="58" t="s">
        <v>24</v>
      </c>
      <c r="AX59" s="58" t="s">
        <v>25</v>
      </c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>
        <v>0.125384946061918</v>
      </c>
      <c r="BM59" s="58">
        <v>0.144107695837405</v>
      </c>
    </row>
    <row r="60" ht="12.75" customHeight="1">
      <c r="A60" s="49" t="s">
        <v>152</v>
      </c>
      <c r="B60" s="49">
        <v>67.0</v>
      </c>
      <c r="C60" s="44">
        <v>5.0</v>
      </c>
      <c r="D60" s="45">
        <v>1.0</v>
      </c>
      <c r="E60" s="44">
        <v>7.0</v>
      </c>
      <c r="F60" s="45">
        <v>4.0</v>
      </c>
      <c r="G60" s="62">
        <f t="shared" si="1"/>
        <v>0.8333333333</v>
      </c>
      <c r="H60" s="63">
        <f t="shared" si="2"/>
        <v>0.6363636364</v>
      </c>
      <c r="I60" s="64">
        <f t="shared" si="3"/>
        <v>0.7058823529</v>
      </c>
      <c r="J60" s="65">
        <f t="shared" si="4"/>
        <v>0.5294117647</v>
      </c>
      <c r="K60" s="55">
        <f t="shared" si="5"/>
        <v>1.833333333</v>
      </c>
      <c r="L60" s="66">
        <f t="shared" si="6"/>
        <v>1.039232716</v>
      </c>
      <c r="M60" s="66">
        <f t="shared" si="7"/>
        <v>-0.1392784386</v>
      </c>
      <c r="N60" s="67">
        <f t="shared" si="8"/>
        <v>0.6833846055</v>
      </c>
      <c r="O60" s="58"/>
      <c r="P60" s="58"/>
      <c r="Q60" s="58"/>
      <c r="R60" s="58" t="s">
        <v>755</v>
      </c>
      <c r="S60" s="62">
        <v>0.442857142857143</v>
      </c>
      <c r="T60" s="63">
        <v>0.4</v>
      </c>
      <c r="U60" s="62">
        <v>-0.00514564444505838</v>
      </c>
      <c r="V60" s="61">
        <v>0.595990006237487</v>
      </c>
      <c r="W60" s="61">
        <v>-0.0303044789533205</v>
      </c>
      <c r="X60" s="64">
        <v>0.403030303030303</v>
      </c>
      <c r="Y60" s="68">
        <f t="shared" si="9"/>
        <v>0.4111219235</v>
      </c>
      <c r="Z60" s="68">
        <f t="shared" si="10"/>
        <v>-0.00809162051</v>
      </c>
      <c r="AA60" s="63">
        <f t="shared" si="11"/>
        <v>-0.04744422388</v>
      </c>
      <c r="AB60" s="68"/>
      <c r="AC60" s="61"/>
      <c r="AD60" s="61">
        <v>-0.0122230593237521</v>
      </c>
      <c r="AE60" s="61"/>
      <c r="AF60" s="61"/>
      <c r="AG60" s="61"/>
      <c r="AH60" s="58" t="s">
        <v>153</v>
      </c>
      <c r="AI60" s="62">
        <v>0.333333333333333</v>
      </c>
      <c r="AJ60" s="63">
        <v>0.272401433691756</v>
      </c>
      <c r="AK60" s="71">
        <f t="shared" si="12"/>
        <v>-4</v>
      </c>
      <c r="AL60" s="61">
        <v>-0.0430852894408787</v>
      </c>
      <c r="AM60" s="61">
        <v>0.428319168403926</v>
      </c>
      <c r="AN60" s="64">
        <v>0.278846153846154</v>
      </c>
      <c r="AO60" s="58"/>
      <c r="AP60" s="58"/>
      <c r="AQ60" s="58"/>
      <c r="AR60" s="58"/>
      <c r="AS60" s="58"/>
      <c r="AT60" s="58"/>
      <c r="AU60" s="58">
        <v>-9.0</v>
      </c>
      <c r="AV60" s="61">
        <f t="shared" ref="AV60:AV62" si="14">AU60/100</f>
        <v>-0.09</v>
      </c>
      <c r="AW60" s="58">
        <v>0.71641068</v>
      </c>
      <c r="AX60" s="58">
        <v>-0.04565468</v>
      </c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>
        <v>-0.0303044789533205</v>
      </c>
      <c r="BM60" s="58">
        <v>-0.0474442238783255</v>
      </c>
    </row>
    <row r="61" ht="12.75" customHeight="1">
      <c r="A61" s="49" t="s">
        <v>154</v>
      </c>
      <c r="B61" s="49">
        <v>69.0</v>
      </c>
      <c r="C61" s="44">
        <v>114.0</v>
      </c>
      <c r="D61" s="45">
        <v>39.0</v>
      </c>
      <c r="E61" s="44">
        <v>611.0</v>
      </c>
      <c r="F61" s="45">
        <v>231.0</v>
      </c>
      <c r="G61" s="62">
        <f t="shared" si="1"/>
        <v>0.7450980392</v>
      </c>
      <c r="H61" s="63">
        <f t="shared" si="2"/>
        <v>0.7256532067</v>
      </c>
      <c r="I61" s="64">
        <f t="shared" si="3"/>
        <v>0.7286432161</v>
      </c>
      <c r="J61" s="65">
        <f t="shared" si="4"/>
        <v>0.3467336683</v>
      </c>
      <c r="K61" s="55">
        <f t="shared" si="5"/>
        <v>5.503267974</v>
      </c>
      <c r="L61" s="66">
        <f t="shared" si="6"/>
        <v>1.039978182</v>
      </c>
      <c r="M61" s="66">
        <f t="shared" si="7"/>
        <v>-0.01374940304</v>
      </c>
      <c r="N61" s="67">
        <f t="shared" si="8"/>
        <v>0.7339020014</v>
      </c>
      <c r="O61" s="58"/>
      <c r="P61" s="58"/>
      <c r="Q61" s="58"/>
      <c r="R61" s="58" t="s">
        <v>193</v>
      </c>
      <c r="S61" s="62">
        <v>0.269767441860465</v>
      </c>
      <c r="T61" s="63">
        <v>0.427487352445194</v>
      </c>
      <c r="U61" s="62">
        <v>-0.00260664943381605</v>
      </c>
      <c r="V61" s="61">
        <v>0.493033575045486</v>
      </c>
      <c r="W61" s="61">
        <v>0.111524898863027</v>
      </c>
      <c r="X61" s="64">
        <v>0.403283369022127</v>
      </c>
      <c r="Y61" s="68">
        <f t="shared" si="9"/>
        <v>0.4071916441</v>
      </c>
      <c r="Z61" s="68">
        <f t="shared" si="10"/>
        <v>-0.003908275031</v>
      </c>
      <c r="AA61" s="63">
        <f t="shared" si="11"/>
        <v>0.1035367034</v>
      </c>
      <c r="AB61" s="68"/>
      <c r="AC61" s="61"/>
      <c r="AD61" s="61">
        <v>-0.0119506216551543</v>
      </c>
      <c r="AE61" s="61"/>
      <c r="AF61" s="61"/>
      <c r="AG61" s="61"/>
      <c r="AH61" s="58" t="s">
        <v>340</v>
      </c>
      <c r="AI61" s="62">
        <v>0.5</v>
      </c>
      <c r="AJ61" s="63">
        <v>0.44007858546169</v>
      </c>
      <c r="AK61" s="71">
        <f t="shared" si="12"/>
        <v>-4</v>
      </c>
      <c r="AL61" s="61">
        <v>-0.0423707299421721</v>
      </c>
      <c r="AM61" s="61">
        <v>0.664735949551496</v>
      </c>
      <c r="AN61" s="64">
        <v>0.452566096423017</v>
      </c>
      <c r="AO61" s="58"/>
      <c r="AP61" s="58"/>
      <c r="AQ61" s="58"/>
      <c r="AR61" s="58"/>
      <c r="AS61" s="58"/>
      <c r="AT61" s="58"/>
      <c r="AU61" s="58">
        <v>-5.5</v>
      </c>
      <c r="AV61" s="61">
        <f t="shared" si="14"/>
        <v>-0.055</v>
      </c>
      <c r="AW61" s="58">
        <v>0.7247008838</v>
      </c>
      <c r="AX61" s="58">
        <v>-0.0381646427527</v>
      </c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>
        <v>0.111524898863027</v>
      </c>
      <c r="BM61" s="58">
        <v>0.103536703392834</v>
      </c>
    </row>
    <row r="62" ht="12.75" customHeight="1">
      <c r="A62" s="49" t="s">
        <v>156</v>
      </c>
      <c r="B62" s="49">
        <v>70.0</v>
      </c>
      <c r="C62" s="44">
        <v>15.0</v>
      </c>
      <c r="D62" s="45">
        <v>4.0</v>
      </c>
      <c r="E62" s="44">
        <v>44.0</v>
      </c>
      <c r="F62" s="45">
        <v>9.0</v>
      </c>
      <c r="G62" s="62">
        <f t="shared" si="1"/>
        <v>0.7894736842</v>
      </c>
      <c r="H62" s="63">
        <f t="shared" si="2"/>
        <v>0.8301886792</v>
      </c>
      <c r="I62" s="64">
        <f t="shared" si="3"/>
        <v>0.8194444444</v>
      </c>
      <c r="J62" s="65">
        <f t="shared" si="4"/>
        <v>0.3333333333</v>
      </c>
      <c r="K62" s="55">
        <f t="shared" si="5"/>
        <v>2.789473684</v>
      </c>
      <c r="L62" s="66">
        <f t="shared" si="6"/>
        <v>1.145274236</v>
      </c>
      <c r="M62" s="66">
        <f t="shared" si="7"/>
        <v>0.02879003622</v>
      </c>
      <c r="N62" s="67">
        <f t="shared" si="8"/>
        <v>0.8247872119</v>
      </c>
      <c r="O62" s="58"/>
      <c r="P62" s="58"/>
      <c r="Q62" s="58"/>
      <c r="R62" s="58" t="s">
        <v>563</v>
      </c>
      <c r="S62" s="62">
        <v>0.327137546468401</v>
      </c>
      <c r="T62" s="63">
        <v>0.413560411311054</v>
      </c>
      <c r="U62" s="62">
        <v>0.00462777497089245</v>
      </c>
      <c r="V62" s="61">
        <v>0.523752538771623</v>
      </c>
      <c r="W62" s="61">
        <v>0.0611102793596372</v>
      </c>
      <c r="X62" s="64">
        <v>0.406684412895593</v>
      </c>
      <c r="Y62" s="68">
        <f t="shared" si="9"/>
        <v>0.4039346868</v>
      </c>
      <c r="Z62" s="68">
        <f t="shared" si="10"/>
        <v>0.002749726047</v>
      </c>
      <c r="AA62" s="63">
        <f t="shared" si="11"/>
        <v>0.06678992994</v>
      </c>
      <c r="AB62" s="68"/>
      <c r="AC62" s="61"/>
      <c r="AD62" s="61">
        <v>-0.0119430111335574</v>
      </c>
      <c r="AE62" s="61"/>
      <c r="AF62" s="61"/>
      <c r="AG62" s="61"/>
      <c r="AH62" s="58" t="s">
        <v>470</v>
      </c>
      <c r="AI62" s="62">
        <v>0.545454545454545</v>
      </c>
      <c r="AJ62" s="63">
        <v>0.486338797814208</v>
      </c>
      <c r="AK62" s="71">
        <f t="shared" si="12"/>
        <v>-4</v>
      </c>
      <c r="AL62" s="61">
        <v>-0.0418010268185661</v>
      </c>
      <c r="AM62" s="61">
        <v>0.729588076638665</v>
      </c>
      <c r="AN62" s="64">
        <v>0.489690721649485</v>
      </c>
      <c r="AO62" s="58"/>
      <c r="AP62" s="58"/>
      <c r="AQ62" s="58"/>
      <c r="AR62" s="58"/>
      <c r="AS62" s="58"/>
      <c r="AT62" s="58"/>
      <c r="AU62" s="58">
        <v>-4.0</v>
      </c>
      <c r="AV62" s="61">
        <f t="shared" si="14"/>
        <v>-0.04</v>
      </c>
      <c r="AW62" s="58">
        <v>0.71813</v>
      </c>
      <c r="AX62" s="58">
        <v>0.027839</v>
      </c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>
        <v>0.0611102793596372</v>
      </c>
      <c r="BM62" s="58">
        <v>0.0667899299364453</v>
      </c>
    </row>
    <row r="63" ht="12.75" customHeight="1">
      <c r="A63" s="49" t="s">
        <v>158</v>
      </c>
      <c r="B63" s="49">
        <v>71.0</v>
      </c>
      <c r="C63" s="44">
        <v>211.0</v>
      </c>
      <c r="D63" s="45">
        <v>60.0</v>
      </c>
      <c r="E63" s="44">
        <v>940.0</v>
      </c>
      <c r="F63" s="45">
        <v>218.0</v>
      </c>
      <c r="G63" s="62">
        <f t="shared" si="1"/>
        <v>0.778597786</v>
      </c>
      <c r="H63" s="63">
        <f t="shared" si="2"/>
        <v>0.8117443869</v>
      </c>
      <c r="I63" s="64">
        <f t="shared" si="3"/>
        <v>0.8054583625</v>
      </c>
      <c r="J63" s="65">
        <f t="shared" si="4"/>
        <v>0.300209937</v>
      </c>
      <c r="K63" s="55">
        <f t="shared" si="5"/>
        <v>4.273062731</v>
      </c>
      <c r="L63" s="66">
        <f t="shared" si="6"/>
        <v>1.124541731</v>
      </c>
      <c r="M63" s="66">
        <f t="shared" si="7"/>
        <v>0.02343837001</v>
      </c>
      <c r="N63" s="67">
        <f t="shared" si="8"/>
        <v>0.8081715325</v>
      </c>
      <c r="O63" s="58"/>
      <c r="P63" s="58"/>
      <c r="Q63" s="58"/>
      <c r="R63" s="58" t="s">
        <v>707</v>
      </c>
      <c r="S63" s="62">
        <v>0.247706422018349</v>
      </c>
      <c r="T63" s="63">
        <v>0.419036564132327</v>
      </c>
      <c r="U63" s="62">
        <v>0.0129605667869582</v>
      </c>
      <c r="V63" s="61">
        <v>0.471458467020316</v>
      </c>
      <c r="W63" s="61">
        <v>0.121148782345561</v>
      </c>
      <c r="X63" s="64">
        <v>0.408842794759825</v>
      </c>
      <c r="Y63" s="68">
        <f t="shared" si="9"/>
        <v>0.3970799176</v>
      </c>
      <c r="Z63" s="68">
        <f t="shared" si="10"/>
        <v>0.01176287715</v>
      </c>
      <c r="AA63" s="63">
        <f t="shared" si="11"/>
        <v>0.1450157309</v>
      </c>
      <c r="AB63" s="68"/>
      <c r="AC63" s="61"/>
      <c r="AD63" s="61">
        <v>-0.0118020969955411</v>
      </c>
      <c r="AE63" s="61"/>
      <c r="AF63" s="61"/>
      <c r="AG63" s="61"/>
      <c r="AH63" s="58" t="s">
        <v>564</v>
      </c>
      <c r="AI63" s="62">
        <v>0.611111111111111</v>
      </c>
      <c r="AJ63" s="63">
        <v>0.552380952380952</v>
      </c>
      <c r="AK63" s="71">
        <f t="shared" si="12"/>
        <v>-4</v>
      </c>
      <c r="AL63" s="61">
        <v>-0.0415283590690313</v>
      </c>
      <c r="AM63" s="61">
        <v>0.822713134737606</v>
      </c>
      <c r="AN63" s="64">
        <v>0.560975609756098</v>
      </c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>
        <v>0.121148782345561</v>
      </c>
      <c r="BM63" s="58">
        <v>0.14501573089152</v>
      </c>
    </row>
    <row r="64" ht="12.75" customHeight="1">
      <c r="A64" s="49" t="s">
        <v>160</v>
      </c>
      <c r="B64" s="49">
        <v>73.0</v>
      </c>
      <c r="C64" s="44">
        <v>2.0</v>
      </c>
      <c r="D64" s="45">
        <v>1.0</v>
      </c>
      <c r="E64" s="44">
        <v>18.0</v>
      </c>
      <c r="F64" s="45">
        <v>11.0</v>
      </c>
      <c r="G64" s="62">
        <f t="shared" si="1"/>
        <v>0.6666666667</v>
      </c>
      <c r="H64" s="63">
        <f t="shared" si="2"/>
        <v>0.6206896552</v>
      </c>
      <c r="I64" s="64">
        <f t="shared" si="3"/>
        <v>0.625</v>
      </c>
      <c r="J64" s="65">
        <f t="shared" si="4"/>
        <v>0.40625</v>
      </c>
      <c r="K64" s="55">
        <f t="shared" si="5"/>
        <v>9.666666667</v>
      </c>
      <c r="L64" s="66">
        <f t="shared" si="6"/>
        <v>0.9102983903</v>
      </c>
      <c r="M64" s="66">
        <f t="shared" si="7"/>
        <v>-0.03251050787</v>
      </c>
      <c r="N64" s="67">
        <f t="shared" si="8"/>
        <v>0.6340331077</v>
      </c>
      <c r="O64" s="58"/>
      <c r="P64" s="58"/>
      <c r="Q64" s="58"/>
      <c r="R64" s="58" t="s">
        <v>795</v>
      </c>
      <c r="S64" s="62">
        <v>0.428571428571429</v>
      </c>
      <c r="T64" s="63">
        <v>0.411985018726592</v>
      </c>
      <c r="U64" s="62">
        <v>-0.00245235744248612</v>
      </c>
      <c r="V64" s="61">
        <v>0.59436316577088</v>
      </c>
      <c r="W64" s="61">
        <v>-0.0117282657593989</v>
      </c>
      <c r="X64" s="64">
        <v>0.413559322033898</v>
      </c>
      <c r="Y64" s="68">
        <f t="shared" si="9"/>
        <v>0.4187381663</v>
      </c>
      <c r="Z64" s="68">
        <f t="shared" si="10"/>
        <v>-0.005178844311</v>
      </c>
      <c r="AA64" s="63">
        <f t="shared" si="11"/>
        <v>-0.02269184464</v>
      </c>
      <c r="AB64" s="68"/>
      <c r="AC64" s="61"/>
      <c r="AD64" s="61">
        <v>-0.0115233566717716</v>
      </c>
      <c r="AE64" s="61"/>
      <c r="AF64" s="61"/>
      <c r="AG64" s="61"/>
      <c r="AH64" s="58" t="s">
        <v>336</v>
      </c>
      <c r="AI64" s="62">
        <v>0.696356275303644</v>
      </c>
      <c r="AJ64" s="63">
        <v>0.638432364096081</v>
      </c>
      <c r="AK64" s="71">
        <f t="shared" si="12"/>
        <v>-4</v>
      </c>
      <c r="AL64" s="61">
        <v>-0.0409582361869778</v>
      </c>
      <c r="AM64" s="61">
        <v>0.943838105062794</v>
      </c>
      <c r="AN64" s="64">
        <v>0.652215799614644</v>
      </c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>
        <v>-0.0117282657593989</v>
      </c>
      <c r="BM64" s="58">
        <v>-0.022691844644535</v>
      </c>
    </row>
    <row r="65" ht="12.75" customHeight="1">
      <c r="A65" s="49" t="s">
        <v>162</v>
      </c>
      <c r="B65" s="49">
        <v>76.0</v>
      </c>
      <c r="C65" s="44">
        <v>121.0</v>
      </c>
      <c r="D65" s="45">
        <v>50.0</v>
      </c>
      <c r="E65" s="44">
        <v>610.0</v>
      </c>
      <c r="F65" s="45">
        <v>118.0</v>
      </c>
      <c r="G65" s="62">
        <f t="shared" si="1"/>
        <v>0.7076023392</v>
      </c>
      <c r="H65" s="63">
        <f t="shared" si="2"/>
        <v>0.8379120879</v>
      </c>
      <c r="I65" s="64">
        <f t="shared" si="3"/>
        <v>0.8131256952</v>
      </c>
      <c r="J65" s="65">
        <f t="shared" si="4"/>
        <v>0.2658509455</v>
      </c>
      <c r="K65" s="55">
        <f t="shared" si="5"/>
        <v>4.257309942</v>
      </c>
      <c r="L65" s="66">
        <f t="shared" si="6"/>
        <v>1.092843717</v>
      </c>
      <c r="M65" s="66">
        <f t="shared" si="7"/>
        <v>0.09214308555</v>
      </c>
      <c r="N65" s="67">
        <f t="shared" si="8"/>
        <v>0.8126273947</v>
      </c>
      <c r="O65" s="58"/>
      <c r="P65" s="58"/>
      <c r="Q65" s="58"/>
      <c r="R65" s="58" t="s">
        <v>793</v>
      </c>
      <c r="S65" s="62">
        <v>0.341573033707865</v>
      </c>
      <c r="T65" s="63">
        <v>0.447230929989551</v>
      </c>
      <c r="U65" s="62">
        <v>-0.018741087218072</v>
      </c>
      <c r="V65" s="61">
        <v>0.557768619549608</v>
      </c>
      <c r="W65" s="61">
        <v>0.0747115060846549</v>
      </c>
      <c r="X65" s="64">
        <v>0.413694721825963</v>
      </c>
      <c r="Y65" s="68">
        <f t="shared" si="9"/>
        <v>0.4341489728</v>
      </c>
      <c r="Z65" s="68">
        <f t="shared" si="10"/>
        <v>-0.02045425098</v>
      </c>
      <c r="AA65" s="63">
        <f t="shared" si="11"/>
        <v>0.03196196386</v>
      </c>
      <c r="AB65" s="68"/>
      <c r="AC65" s="61"/>
      <c r="AD65" s="61">
        <v>-0.0114025747027078</v>
      </c>
      <c r="AE65" s="61"/>
      <c r="AF65" s="61"/>
      <c r="AG65" s="61"/>
      <c r="AH65" s="58" t="s">
        <v>831</v>
      </c>
      <c r="AI65" s="62">
        <v>0.771739130434783</v>
      </c>
      <c r="AJ65" s="63">
        <v>0.716904276985743</v>
      </c>
      <c r="AK65" s="71">
        <f t="shared" si="12"/>
        <v>-4</v>
      </c>
      <c r="AL65" s="61">
        <v>-0.0387739247221546</v>
      </c>
      <c r="AM65" s="61">
        <v>1.05262985449128</v>
      </c>
      <c r="AN65" s="64">
        <v>0.725557461406518</v>
      </c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>
        <v>0.0747115060846549</v>
      </c>
      <c r="BM65" s="58">
        <v>0.0319619638586157</v>
      </c>
    </row>
    <row r="66" ht="12.75" customHeight="1">
      <c r="A66" s="49" t="s">
        <v>164</v>
      </c>
      <c r="B66" s="49">
        <v>77.0</v>
      </c>
      <c r="C66" s="44">
        <v>14.0</v>
      </c>
      <c r="D66" s="45">
        <v>24.0</v>
      </c>
      <c r="E66" s="44">
        <v>166.0</v>
      </c>
      <c r="F66" s="45">
        <v>45.0</v>
      </c>
      <c r="G66" s="62">
        <f t="shared" si="1"/>
        <v>0.3684210526</v>
      </c>
      <c r="H66" s="63">
        <f t="shared" si="2"/>
        <v>0.7867298578</v>
      </c>
      <c r="I66" s="64">
        <f t="shared" si="3"/>
        <v>0.7228915663</v>
      </c>
      <c r="J66" s="65">
        <f t="shared" si="4"/>
        <v>0.2369477912</v>
      </c>
      <c r="K66" s="55">
        <f t="shared" si="5"/>
        <v>5.552631579</v>
      </c>
      <c r="L66" s="66">
        <f t="shared" si="6"/>
        <v>0.8168149937</v>
      </c>
      <c r="M66" s="66">
        <f t="shared" si="7"/>
        <v>0.2957891262</v>
      </c>
      <c r="N66" s="67">
        <f t="shared" si="8"/>
        <v>0.7103302791</v>
      </c>
      <c r="O66" s="58"/>
      <c r="P66" s="58"/>
      <c r="Q66" s="58"/>
      <c r="R66" s="58" t="s">
        <v>1161</v>
      </c>
      <c r="S66" s="62">
        <v>0.32258064516129</v>
      </c>
      <c r="T66" s="63">
        <v>0.419413919413919</v>
      </c>
      <c r="U66" s="62">
        <v>0.0078674119485867</v>
      </c>
      <c r="V66" s="61">
        <v>0.524669377026621</v>
      </c>
      <c r="W66" s="61">
        <v>0.068471550598169</v>
      </c>
      <c r="X66" s="64">
        <v>0.41421143847487</v>
      </c>
      <c r="Y66" s="68">
        <f t="shared" si="9"/>
        <v>0.4081363865</v>
      </c>
      <c r="Z66" s="68">
        <f t="shared" si="10"/>
        <v>0.006075052012</v>
      </c>
      <c r="AA66" s="63">
        <f t="shared" si="11"/>
        <v>0.08102373432</v>
      </c>
      <c r="AB66" s="68"/>
      <c r="AC66" s="61"/>
      <c r="AD66" s="61">
        <v>-0.011212674890978</v>
      </c>
      <c r="AE66" s="61"/>
      <c r="AF66" s="61"/>
      <c r="AG66" s="61"/>
      <c r="AH66" s="58" t="s">
        <v>718</v>
      </c>
      <c r="AI66" s="62">
        <v>0.761904761904762</v>
      </c>
      <c r="AJ66" s="63">
        <v>0.707792207792208</v>
      </c>
      <c r="AK66" s="71">
        <f t="shared" si="12"/>
        <v>-4</v>
      </c>
      <c r="AL66" s="61">
        <v>-0.0382631841523402</v>
      </c>
      <c r="AM66" s="61">
        <v>1.03923269981417</v>
      </c>
      <c r="AN66" s="64">
        <v>0.719387755102041</v>
      </c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>
        <v>0.068471550598169</v>
      </c>
      <c r="BM66" s="58">
        <v>0.0810237343234959</v>
      </c>
    </row>
    <row r="67" ht="12.75" customHeight="1">
      <c r="A67" s="49" t="s">
        <v>166</v>
      </c>
      <c r="B67" s="49">
        <v>79.0</v>
      </c>
      <c r="C67" s="44">
        <v>136.0</v>
      </c>
      <c r="D67" s="45">
        <v>89.0</v>
      </c>
      <c r="E67" s="44">
        <v>1224.0</v>
      </c>
      <c r="F67" s="45">
        <v>423.0</v>
      </c>
      <c r="G67" s="62">
        <f t="shared" si="1"/>
        <v>0.6044444444</v>
      </c>
      <c r="H67" s="63">
        <f t="shared" si="2"/>
        <v>0.7431693989</v>
      </c>
      <c r="I67" s="64">
        <f t="shared" si="3"/>
        <v>0.7264957265</v>
      </c>
      <c r="J67" s="65">
        <f t="shared" si="4"/>
        <v>0.2986111111</v>
      </c>
      <c r="K67" s="55">
        <f t="shared" si="5"/>
        <v>7.32</v>
      </c>
      <c r="L67" s="66">
        <f t="shared" si="6"/>
        <v>0.952906871</v>
      </c>
      <c r="M67" s="66">
        <f t="shared" si="7"/>
        <v>0.09809351172</v>
      </c>
      <c r="N67" s="67">
        <f t="shared" si="8"/>
        <v>0.7182813476</v>
      </c>
      <c r="O67" s="58"/>
      <c r="P67" s="58"/>
      <c r="Q67" s="58"/>
      <c r="R67" s="58" t="s">
        <v>567</v>
      </c>
      <c r="S67" s="62">
        <v>0.258064516129032</v>
      </c>
      <c r="T67" s="63">
        <v>0.430194805194805</v>
      </c>
      <c r="U67" s="62">
        <v>0.00783216316677665</v>
      </c>
      <c r="V67" s="61">
        <v>0.486672813435092</v>
      </c>
      <c r="W67" s="61">
        <v>0.121714574167106</v>
      </c>
      <c r="X67" s="64">
        <v>0.414454277286136</v>
      </c>
      <c r="Y67" s="68">
        <f t="shared" si="9"/>
        <v>0.4078083022</v>
      </c>
      <c r="Z67" s="68">
        <f t="shared" si="10"/>
        <v>0.006645975067</v>
      </c>
      <c r="AA67" s="63">
        <f t="shared" si="11"/>
        <v>0.1352690353</v>
      </c>
      <c r="AB67" s="68"/>
      <c r="AC67" s="61"/>
      <c r="AD67" s="61">
        <v>-0.0111030515716565</v>
      </c>
      <c r="AE67" s="61"/>
      <c r="AF67" s="61"/>
      <c r="AG67" s="61"/>
      <c r="AH67" s="58" t="s">
        <v>133</v>
      </c>
      <c r="AI67" s="62">
        <v>0.714285714285714</v>
      </c>
      <c r="AJ67" s="63">
        <v>0.660194174757282</v>
      </c>
      <c r="AK67" s="71">
        <f t="shared" si="12"/>
        <v>-4</v>
      </c>
      <c r="AL67" s="61">
        <v>-0.0382483355987328</v>
      </c>
      <c r="AM67" s="61">
        <v>0.971904056396529</v>
      </c>
      <c r="AN67" s="64">
        <v>0.663636363636364</v>
      </c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>
        <v>0.121714574167106</v>
      </c>
      <c r="BM67" s="58">
        <v>0.135269035288832</v>
      </c>
    </row>
    <row r="68" ht="12.75" customHeight="1">
      <c r="A68" s="49" t="s">
        <v>167</v>
      </c>
      <c r="B68" s="49">
        <v>81.0</v>
      </c>
      <c r="C68" s="44">
        <v>99.0</v>
      </c>
      <c r="D68" s="45">
        <v>30.0</v>
      </c>
      <c r="E68" s="44">
        <v>470.0</v>
      </c>
      <c r="F68" s="45">
        <v>90.0</v>
      </c>
      <c r="G68" s="62">
        <f t="shared" si="1"/>
        <v>0.7674418605</v>
      </c>
      <c r="H68" s="63">
        <f t="shared" si="2"/>
        <v>0.8392857143</v>
      </c>
      <c r="I68" s="64">
        <f t="shared" si="3"/>
        <v>0.8258345428</v>
      </c>
      <c r="J68" s="65">
        <f t="shared" si="4"/>
        <v>0.2743105951</v>
      </c>
      <c r="K68" s="55">
        <f t="shared" si="5"/>
        <v>4.341085271</v>
      </c>
      <c r="L68" s="66">
        <f t="shared" si="6"/>
        <v>1.136127955</v>
      </c>
      <c r="M68" s="66">
        <f t="shared" si="7"/>
        <v>0.05080146186</v>
      </c>
      <c r="N68" s="67">
        <f t="shared" si="8"/>
        <v>0.8267736934</v>
      </c>
      <c r="O68" s="58"/>
      <c r="P68" s="58"/>
      <c r="Q68" s="58"/>
      <c r="R68" s="58" t="s">
        <v>808</v>
      </c>
      <c r="S68" s="62">
        <v>0.225352112676056</v>
      </c>
      <c r="T68" s="63">
        <v>0.431016042780749</v>
      </c>
      <c r="U68" s="62">
        <v>0.0133873543993374</v>
      </c>
      <c r="V68" s="61">
        <v>0.464122349916111</v>
      </c>
      <c r="W68" s="61">
        <v>0.145426435458914</v>
      </c>
      <c r="X68" s="64">
        <v>0.416500994035785</v>
      </c>
      <c r="Y68" s="68">
        <f t="shared" si="9"/>
        <v>0.4040356041</v>
      </c>
      <c r="Z68" s="68">
        <f t="shared" si="10"/>
        <v>0.01246538989</v>
      </c>
      <c r="AA68" s="63">
        <f t="shared" si="11"/>
        <v>0.1706561957</v>
      </c>
      <c r="AB68" s="68"/>
      <c r="AC68" s="61"/>
      <c r="AD68" s="61">
        <v>-0.0109350329107968</v>
      </c>
      <c r="AE68" s="61"/>
      <c r="AF68" s="61"/>
      <c r="AG68" s="61"/>
      <c r="AH68" s="58" t="s">
        <v>418</v>
      </c>
      <c r="AI68" s="62">
        <v>0.5</v>
      </c>
      <c r="AJ68" s="63">
        <v>0.446428571428571</v>
      </c>
      <c r="AK68" s="71">
        <f t="shared" si="12"/>
        <v>-4</v>
      </c>
      <c r="AL68" s="61">
        <v>-0.0378806110708768</v>
      </c>
      <c r="AM68" s="61">
        <v>0.669226066955444</v>
      </c>
      <c r="AN68" s="64">
        <v>0.451612903225806</v>
      </c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>
        <v>0.145426435458914</v>
      </c>
      <c r="BM68" s="58">
        <v>0.170656195650662</v>
      </c>
    </row>
    <row r="69" ht="12.75" customHeight="1">
      <c r="A69" s="49" t="s">
        <v>169</v>
      </c>
      <c r="B69" s="49">
        <v>82.0</v>
      </c>
      <c r="C69" s="44">
        <v>96.0</v>
      </c>
      <c r="D69" s="45">
        <v>57.0</v>
      </c>
      <c r="E69" s="44">
        <v>620.0</v>
      </c>
      <c r="F69" s="45">
        <v>168.0</v>
      </c>
      <c r="G69" s="62">
        <f t="shared" si="1"/>
        <v>0.6274509804</v>
      </c>
      <c r="H69" s="63">
        <f t="shared" si="2"/>
        <v>0.7868020305</v>
      </c>
      <c r="I69" s="64">
        <f t="shared" si="3"/>
        <v>0.7608926674</v>
      </c>
      <c r="J69" s="65">
        <f t="shared" si="4"/>
        <v>0.2805526036</v>
      </c>
      <c r="K69" s="55">
        <f t="shared" si="5"/>
        <v>5.150326797</v>
      </c>
      <c r="L69" s="66">
        <f t="shared" si="6"/>
        <v>1.000027876</v>
      </c>
      <c r="M69" s="66">
        <f t="shared" si="7"/>
        <v>0.1126783715</v>
      </c>
      <c r="N69" s="67">
        <f t="shared" si="8"/>
        <v>0.75673388</v>
      </c>
      <c r="O69" s="58"/>
      <c r="P69" s="58"/>
      <c r="Q69" s="58"/>
      <c r="R69" s="58" t="s">
        <v>245</v>
      </c>
      <c r="S69" s="62">
        <v>0.363636363636364</v>
      </c>
      <c r="T69" s="63">
        <v>0.422077922077922</v>
      </c>
      <c r="U69" s="62">
        <v>0.00364156358396467</v>
      </c>
      <c r="V69" s="61">
        <v>0.555583892751403</v>
      </c>
      <c r="W69" s="61">
        <v>0.0413245130581268</v>
      </c>
      <c r="X69" s="64">
        <v>0.418181818181818</v>
      </c>
      <c r="Y69" s="68">
        <f t="shared" si="9"/>
        <v>0.4166446059</v>
      </c>
      <c r="Z69" s="68">
        <f t="shared" si="10"/>
        <v>0.001537212269</v>
      </c>
      <c r="AA69" s="63">
        <f t="shared" si="11"/>
        <v>0.04453485543</v>
      </c>
      <c r="AB69" s="68"/>
      <c r="AC69" s="61"/>
      <c r="AD69" s="61">
        <v>-0.0107016102805028</v>
      </c>
      <c r="AE69" s="61"/>
      <c r="AF69" s="61"/>
      <c r="AG69" s="61"/>
      <c r="AH69" s="58" t="s">
        <v>240</v>
      </c>
      <c r="AI69" s="62">
        <v>0.786259541984733</v>
      </c>
      <c r="AJ69" s="63">
        <v>0.733427362482369</v>
      </c>
      <c r="AK69" s="71">
        <f t="shared" si="12"/>
        <v>-4</v>
      </c>
      <c r="AL69" s="61">
        <v>-0.037357816807206</v>
      </c>
      <c r="AM69" s="61">
        <v>1.07458092153327</v>
      </c>
      <c r="AN69" s="64">
        <v>0.741666666666667</v>
      </c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>
        <v>0.0413245130581268</v>
      </c>
      <c r="BM69" s="58">
        <v>0.0445348554269061</v>
      </c>
    </row>
    <row r="70" ht="12.75" customHeight="1">
      <c r="A70" s="49" t="s">
        <v>171</v>
      </c>
      <c r="B70" s="49">
        <v>83.0</v>
      </c>
      <c r="C70" s="44">
        <v>120.0</v>
      </c>
      <c r="D70" s="45">
        <v>23.0</v>
      </c>
      <c r="E70" s="44">
        <v>521.0</v>
      </c>
      <c r="F70" s="45">
        <v>112.0</v>
      </c>
      <c r="G70" s="62">
        <f t="shared" si="1"/>
        <v>0.8391608392</v>
      </c>
      <c r="H70" s="63">
        <f t="shared" si="2"/>
        <v>0.8230647709</v>
      </c>
      <c r="I70" s="64">
        <f t="shared" si="3"/>
        <v>0.8260309278</v>
      </c>
      <c r="J70" s="65">
        <f t="shared" si="4"/>
        <v>0.2989690722</v>
      </c>
      <c r="K70" s="55">
        <f t="shared" si="5"/>
        <v>4.426573427</v>
      </c>
      <c r="L70" s="66">
        <f t="shared" si="6"/>
        <v>1.175371003</v>
      </c>
      <c r="M70" s="66">
        <f t="shared" si="7"/>
        <v>-0.01138144694</v>
      </c>
      <c r="N70" s="67">
        <f t="shared" si="8"/>
        <v>0.8308386915</v>
      </c>
      <c r="O70" s="58"/>
      <c r="P70" s="58"/>
      <c r="Q70" s="58"/>
      <c r="R70" s="58" t="s">
        <v>473</v>
      </c>
      <c r="S70" s="62">
        <v>0.388297872340425</v>
      </c>
      <c r="T70" s="63">
        <v>0.424479166666667</v>
      </c>
      <c r="U70" s="62">
        <v>-8.67170281320107E-4</v>
      </c>
      <c r="V70" s="61">
        <v>0.574720151694264</v>
      </c>
      <c r="W70" s="61">
        <v>0.0255841324779981</v>
      </c>
      <c r="X70" s="64">
        <v>0.419402985074627</v>
      </c>
      <c r="Y70" s="68">
        <f t="shared" si="9"/>
        <v>0.4225574007</v>
      </c>
      <c r="Z70" s="68">
        <f t="shared" si="10"/>
        <v>-0.003154415648</v>
      </c>
      <c r="AA70" s="63">
        <f t="shared" si="11"/>
        <v>0.0189522193</v>
      </c>
      <c r="AB70" s="68"/>
      <c r="AC70" s="61"/>
      <c r="AD70" s="61">
        <v>-0.0105322986038326</v>
      </c>
      <c r="AE70" s="61"/>
      <c r="AF70" s="61"/>
      <c r="AG70" s="61"/>
      <c r="AH70" s="58" t="s">
        <v>317</v>
      </c>
      <c r="AI70" s="62">
        <v>0.655172413793103</v>
      </c>
      <c r="AJ70" s="63">
        <v>0.602357984994641</v>
      </c>
      <c r="AK70" s="71">
        <f t="shared" si="12"/>
        <v>-4</v>
      </c>
      <c r="AL70" s="61">
        <v>-0.0373452954535237</v>
      </c>
      <c r="AM70" s="61">
        <v>0.889208278633175</v>
      </c>
      <c r="AN70" s="64">
        <v>0.613902847571189</v>
      </c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>
        <v>0.0255841324779981</v>
      </c>
      <c r="BM70" s="58">
        <v>0.0189522193017332</v>
      </c>
    </row>
    <row r="71" ht="12.75" customHeight="1">
      <c r="A71" s="49" t="s">
        <v>173</v>
      </c>
      <c r="B71" s="49">
        <v>84.0</v>
      </c>
      <c r="C71" s="44">
        <v>89.0</v>
      </c>
      <c r="D71" s="45">
        <v>44.0</v>
      </c>
      <c r="E71" s="44">
        <v>818.0</v>
      </c>
      <c r="F71" s="45">
        <v>239.0</v>
      </c>
      <c r="G71" s="62">
        <f t="shared" si="1"/>
        <v>0.6691729323</v>
      </c>
      <c r="H71" s="63">
        <f t="shared" si="2"/>
        <v>0.7738883633</v>
      </c>
      <c r="I71" s="64">
        <f t="shared" si="3"/>
        <v>0.7621848739</v>
      </c>
      <c r="J71" s="65">
        <f t="shared" si="4"/>
        <v>0.2756302521</v>
      </c>
      <c r="K71" s="55">
        <f t="shared" si="5"/>
        <v>7.947368421</v>
      </c>
      <c r="L71" s="66">
        <f t="shared" si="6"/>
        <v>1.020398416</v>
      </c>
      <c r="M71" s="66">
        <f t="shared" si="7"/>
        <v>0.07404515806</v>
      </c>
      <c r="N71" s="67">
        <f t="shared" si="8"/>
        <v>0.7552495633</v>
      </c>
      <c r="O71" s="58"/>
      <c r="P71" s="58"/>
      <c r="Q71" s="58"/>
      <c r="R71" s="58" t="s">
        <v>265</v>
      </c>
      <c r="S71" s="62">
        <v>0.274509803921569</v>
      </c>
      <c r="T71" s="63">
        <v>0.440145102781137</v>
      </c>
      <c r="U71" s="62">
        <v>0.00480235839242488</v>
      </c>
      <c r="V71" s="61">
        <v>0.505337311600305</v>
      </c>
      <c r="W71" s="61">
        <v>0.11712192559829</v>
      </c>
      <c r="X71" s="64">
        <v>0.421959095801938</v>
      </c>
      <c r="Y71" s="68">
        <f t="shared" si="9"/>
        <v>0.4183899073</v>
      </c>
      <c r="Z71" s="68">
        <f t="shared" si="10"/>
        <v>0.003569188457</v>
      </c>
      <c r="AA71" s="63">
        <f t="shared" si="11"/>
        <v>0.1244477606</v>
      </c>
      <c r="AB71" s="68"/>
      <c r="AC71" s="61"/>
      <c r="AD71" s="61">
        <v>-0.0104056011175903</v>
      </c>
      <c r="AE71" s="61"/>
      <c r="AF71" s="61"/>
      <c r="AG71" s="61"/>
      <c r="AH71" s="58" t="s">
        <v>581</v>
      </c>
      <c r="AI71" s="62">
        <v>0.619047619047619</v>
      </c>
      <c r="AJ71" s="63">
        <v>0.566666666666667</v>
      </c>
      <c r="AK71" s="71">
        <f t="shared" si="12"/>
        <v>-4</v>
      </c>
      <c r="AL71" s="61">
        <v>-0.0370387896368117</v>
      </c>
      <c r="AM71" s="61">
        <v>0.83842661803039</v>
      </c>
      <c r="AN71" s="64">
        <v>0.583333333333333</v>
      </c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>
        <v>0.11712192559829</v>
      </c>
      <c r="BM71" s="58">
        <v>0.124447760575287</v>
      </c>
    </row>
    <row r="72" ht="12.75" customHeight="1">
      <c r="A72" s="49" t="s">
        <v>175</v>
      </c>
      <c r="B72" s="49">
        <v>85.0</v>
      </c>
      <c r="C72" s="44">
        <v>34.0</v>
      </c>
      <c r="D72" s="45">
        <v>28.0</v>
      </c>
      <c r="E72" s="44">
        <v>547.0</v>
      </c>
      <c r="F72" s="45">
        <v>211.0</v>
      </c>
      <c r="G72" s="62">
        <f t="shared" si="1"/>
        <v>0.5483870968</v>
      </c>
      <c r="H72" s="63">
        <f t="shared" si="2"/>
        <v>0.7216358839</v>
      </c>
      <c r="I72" s="64">
        <f t="shared" si="3"/>
        <v>0.7085365854</v>
      </c>
      <c r="J72" s="65">
        <f t="shared" si="4"/>
        <v>0.2987804878</v>
      </c>
      <c r="K72" s="55">
        <f t="shared" si="5"/>
        <v>12.22580645</v>
      </c>
      <c r="L72" s="66">
        <f t="shared" si="6"/>
        <v>0.8980418419</v>
      </c>
      <c r="M72" s="66">
        <f t="shared" si="7"/>
        <v>0.122505539</v>
      </c>
      <c r="N72" s="67">
        <f t="shared" si="8"/>
        <v>0.6906787903</v>
      </c>
      <c r="O72" s="58"/>
      <c r="P72" s="58"/>
      <c r="Q72" s="58"/>
      <c r="R72" s="58" t="s">
        <v>417</v>
      </c>
      <c r="S72" s="62">
        <v>0.166666666666667</v>
      </c>
      <c r="T72" s="63">
        <v>0.445983379501385</v>
      </c>
      <c r="U72" s="62">
        <v>0.0159685177235795</v>
      </c>
      <c r="V72" s="61">
        <v>0.433208969867577</v>
      </c>
      <c r="W72" s="61">
        <v>0.197506812529408</v>
      </c>
      <c r="X72" s="64">
        <v>0.424552429667519</v>
      </c>
      <c r="Y72" s="68">
        <f t="shared" si="9"/>
        <v>0.4089257483</v>
      </c>
      <c r="Z72" s="68">
        <f t="shared" si="10"/>
        <v>0.01562668132</v>
      </c>
      <c r="AA72" s="63">
        <f t="shared" si="11"/>
        <v>0.2288085629</v>
      </c>
      <c r="AB72" s="68"/>
      <c r="AC72" s="61"/>
      <c r="AD72" s="61">
        <v>-0.0103758018570334</v>
      </c>
      <c r="AE72" s="61"/>
      <c r="AF72" s="61"/>
      <c r="AG72" s="61"/>
      <c r="AH72" s="58" t="s">
        <v>241</v>
      </c>
      <c r="AI72" s="62">
        <v>0.387931034482759</v>
      </c>
      <c r="AJ72" s="63">
        <v>0.336327345309381</v>
      </c>
      <c r="AK72" s="71">
        <f t="shared" si="12"/>
        <v>-4</v>
      </c>
      <c r="AL72" s="61">
        <v>-0.0364892348683272</v>
      </c>
      <c r="AM72" s="61">
        <v>0.512128017644459</v>
      </c>
      <c r="AN72" s="64">
        <v>0.341681574239714</v>
      </c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>
        <v>0.197506812529408</v>
      </c>
      <c r="BM72" s="58">
        <v>0.22880856288778</v>
      </c>
    </row>
    <row r="73" ht="12.75" customHeight="1">
      <c r="A73" s="49" t="s">
        <v>177</v>
      </c>
      <c r="B73" s="49">
        <v>86.0</v>
      </c>
      <c r="C73" s="44">
        <v>20.0</v>
      </c>
      <c r="D73" s="45">
        <v>20.0</v>
      </c>
      <c r="E73" s="44">
        <v>536.0</v>
      </c>
      <c r="F73" s="45">
        <v>185.0</v>
      </c>
      <c r="G73" s="62">
        <f t="shared" si="1"/>
        <v>0.5</v>
      </c>
      <c r="H73" s="63">
        <f t="shared" si="2"/>
        <v>0.7434119279</v>
      </c>
      <c r="I73" s="64">
        <f t="shared" si="3"/>
        <v>0.7306176084</v>
      </c>
      <c r="J73" s="65">
        <f t="shared" si="4"/>
        <v>0.2693823916</v>
      </c>
      <c r="K73" s="55">
        <f t="shared" si="5"/>
        <v>18.025</v>
      </c>
      <c r="L73" s="66">
        <f t="shared" si="6"/>
        <v>0.8792249779</v>
      </c>
      <c r="M73" s="66">
        <f t="shared" si="7"/>
        <v>0.1721183685</v>
      </c>
      <c r="N73" s="67">
        <f t="shared" si="8"/>
        <v>0.6988375016</v>
      </c>
      <c r="O73" s="58"/>
      <c r="P73" s="58"/>
      <c r="Q73" s="58"/>
      <c r="R73" s="58" t="s">
        <v>678</v>
      </c>
      <c r="S73" s="62">
        <v>0.408239700374532</v>
      </c>
      <c r="T73" s="63">
        <v>0.426490984743412</v>
      </c>
      <c r="U73" s="62">
        <v>-9.02386299975744E-5</v>
      </c>
      <c r="V73" s="61">
        <v>0.59024372580264</v>
      </c>
      <c r="W73" s="61">
        <v>0.0129057033869179</v>
      </c>
      <c r="X73" s="64">
        <v>0.424944462075532</v>
      </c>
      <c r="Y73" s="68">
        <f t="shared" si="9"/>
        <v>0.4274704429</v>
      </c>
      <c r="Z73" s="68">
        <f t="shared" si="10"/>
        <v>-0.002525980866</v>
      </c>
      <c r="AA73" s="63">
        <f t="shared" si="11"/>
        <v>0.007565979865</v>
      </c>
      <c r="AB73" s="68"/>
      <c r="AC73" s="61"/>
      <c r="AD73" s="61">
        <v>-0.0103742893681826</v>
      </c>
      <c r="AE73" s="61"/>
      <c r="AF73" s="61"/>
      <c r="AG73" s="61"/>
      <c r="AH73" s="58" t="s">
        <v>703</v>
      </c>
      <c r="AI73" s="62">
        <v>0.679245283018868</v>
      </c>
      <c r="AJ73" s="63">
        <v>0.628865979381443</v>
      </c>
      <c r="AK73" s="71">
        <f t="shared" si="12"/>
        <v>-4</v>
      </c>
      <c r="AL73" s="61">
        <v>-0.035623396095031</v>
      </c>
      <c r="AM73" s="61">
        <v>0.92497435001054</v>
      </c>
      <c r="AN73" s="64">
        <v>0.636627906976744</v>
      </c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>
        <v>0.0129057033869179</v>
      </c>
      <c r="BM73" s="58">
        <v>0.00756597986455065</v>
      </c>
    </row>
    <row r="74" ht="12.75" customHeight="1">
      <c r="A74" s="49" t="s">
        <v>179</v>
      </c>
      <c r="B74" s="49">
        <v>88.0</v>
      </c>
      <c r="C74" s="44">
        <v>83.0</v>
      </c>
      <c r="D74" s="45">
        <v>34.0</v>
      </c>
      <c r="E74" s="44">
        <v>421.0</v>
      </c>
      <c r="F74" s="45">
        <v>65.0</v>
      </c>
      <c r="G74" s="62">
        <f t="shared" si="1"/>
        <v>0.7094017094</v>
      </c>
      <c r="H74" s="63">
        <f t="shared" si="2"/>
        <v>0.866255144</v>
      </c>
      <c r="I74" s="64">
        <f t="shared" si="3"/>
        <v>0.8358208955</v>
      </c>
      <c r="J74" s="65">
        <f t="shared" si="4"/>
        <v>0.2454394693</v>
      </c>
      <c r="K74" s="55">
        <f t="shared" si="5"/>
        <v>4.153846154</v>
      </c>
      <c r="L74" s="66">
        <f t="shared" si="6"/>
        <v>1.114157628</v>
      </c>
      <c r="M74" s="66">
        <f t="shared" si="7"/>
        <v>0.1109123093</v>
      </c>
      <c r="N74" s="67">
        <f t="shared" si="8"/>
        <v>0.8346112425</v>
      </c>
      <c r="O74" s="58"/>
      <c r="P74" s="58"/>
      <c r="Q74" s="58"/>
      <c r="R74" s="58" t="s">
        <v>122</v>
      </c>
      <c r="S74" s="62">
        <v>0.36</v>
      </c>
      <c r="T74" s="63">
        <v>0.430508474576271</v>
      </c>
      <c r="U74" s="62">
        <v>0.0039048274956352</v>
      </c>
      <c r="V74" s="61">
        <v>0.558973894811797</v>
      </c>
      <c r="W74" s="61">
        <v>0.0498571118389093</v>
      </c>
      <c r="X74" s="64">
        <v>0.425</v>
      </c>
      <c r="Y74" s="68">
        <f t="shared" si="9"/>
        <v>0.4230992051</v>
      </c>
      <c r="Z74" s="68">
        <f t="shared" si="10"/>
        <v>0.00190079494</v>
      </c>
      <c r="AA74" s="63">
        <f t="shared" si="11"/>
        <v>0.0538314565</v>
      </c>
      <c r="AB74" s="68"/>
      <c r="AC74" s="61"/>
      <c r="AD74" s="61">
        <v>-0.0102913875857806</v>
      </c>
      <c r="AE74" s="61"/>
      <c r="AF74" s="61"/>
      <c r="AG74" s="61"/>
      <c r="AH74" s="58" t="s">
        <v>874</v>
      </c>
      <c r="AI74" s="62">
        <v>0.75</v>
      </c>
      <c r="AJ74" s="63">
        <v>0.7</v>
      </c>
      <c r="AK74" s="71">
        <f t="shared" si="12"/>
        <v>-4</v>
      </c>
      <c r="AL74" s="61">
        <v>-0.0353551715271336</v>
      </c>
      <c r="AM74" s="61">
        <v>1.02530483849745</v>
      </c>
      <c r="AN74" s="64">
        <v>0.722222222222222</v>
      </c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>
        <v>0.0498571118389093</v>
      </c>
      <c r="BM74" s="58">
        <v>0.0538314565008149</v>
      </c>
    </row>
    <row r="75" ht="12.75" customHeight="1">
      <c r="A75" s="49" t="s">
        <v>181</v>
      </c>
      <c r="B75" s="49">
        <v>89.0</v>
      </c>
      <c r="C75" s="44">
        <v>95.0</v>
      </c>
      <c r="D75" s="45">
        <v>46.0</v>
      </c>
      <c r="E75" s="44">
        <v>760.0</v>
      </c>
      <c r="F75" s="45">
        <v>261.0</v>
      </c>
      <c r="G75" s="62">
        <f t="shared" si="1"/>
        <v>0.6737588652</v>
      </c>
      <c r="H75" s="63">
        <f t="shared" si="2"/>
        <v>0.7443682664</v>
      </c>
      <c r="I75" s="64">
        <f t="shared" si="3"/>
        <v>0.7358003442</v>
      </c>
      <c r="J75" s="65">
        <f t="shared" si="4"/>
        <v>0.3063683305</v>
      </c>
      <c r="K75" s="55">
        <f t="shared" si="5"/>
        <v>7.241134752</v>
      </c>
      <c r="L75" s="66">
        <f t="shared" si="6"/>
        <v>1.002767303</v>
      </c>
      <c r="M75" s="66">
        <f t="shared" si="7"/>
        <v>0.04992855022</v>
      </c>
      <c r="N75" s="67">
        <f t="shared" si="8"/>
        <v>0.7332497061</v>
      </c>
      <c r="O75" s="58"/>
      <c r="P75" s="58"/>
      <c r="Q75" s="58"/>
      <c r="R75" s="58" t="s">
        <v>843</v>
      </c>
      <c r="S75" s="62">
        <v>0.326086956521739</v>
      </c>
      <c r="T75" s="63">
        <v>0.441780821917808</v>
      </c>
      <c r="U75" s="62">
        <v>3.90675844635979E-4</v>
      </c>
      <c r="V75" s="61">
        <v>0.542964499822041</v>
      </c>
      <c r="W75" s="61">
        <v>0.0818080054822589</v>
      </c>
      <c r="X75" s="64">
        <v>0.42603550295858</v>
      </c>
      <c r="Y75" s="68">
        <f t="shared" si="9"/>
        <v>0.4272781704</v>
      </c>
      <c r="Z75" s="68">
        <f t="shared" si="10"/>
        <v>-0.001242667406</v>
      </c>
      <c r="AA75" s="63">
        <f t="shared" si="11"/>
        <v>0.07922414544</v>
      </c>
      <c r="AB75" s="68"/>
      <c r="AC75" s="61"/>
      <c r="AD75" s="61">
        <v>-0.0102901782654974</v>
      </c>
      <c r="AE75" s="61"/>
      <c r="AF75" s="61"/>
      <c r="AG75" s="61"/>
      <c r="AH75" s="58" t="s">
        <v>769</v>
      </c>
      <c r="AI75" s="62">
        <v>0.888888888888889</v>
      </c>
      <c r="AJ75" s="63">
        <v>0.839130434782609</v>
      </c>
      <c r="AK75" s="71">
        <f t="shared" si="12"/>
        <v>-4</v>
      </c>
      <c r="AL75" s="61">
        <v>-0.0351843406655186</v>
      </c>
      <c r="AM75" s="61">
        <v>1.22189418753856</v>
      </c>
      <c r="AN75" s="64">
        <v>0.845864661654135</v>
      </c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>
        <v>0.0818080054822589</v>
      </c>
      <c r="BM75" s="58">
        <v>0.0792241454416361</v>
      </c>
    </row>
    <row r="76" ht="12.75" customHeight="1">
      <c r="A76" s="49" t="s">
        <v>183</v>
      </c>
      <c r="B76" s="49">
        <v>91.0</v>
      </c>
      <c r="C76" s="44">
        <v>133.0</v>
      </c>
      <c r="D76" s="45">
        <v>78.0</v>
      </c>
      <c r="E76" s="44">
        <v>1310.0</v>
      </c>
      <c r="F76" s="45">
        <v>442.0</v>
      </c>
      <c r="G76" s="62">
        <f t="shared" si="1"/>
        <v>0.6303317536</v>
      </c>
      <c r="H76" s="63">
        <f t="shared" si="2"/>
        <v>0.747716895</v>
      </c>
      <c r="I76" s="64">
        <f t="shared" si="3"/>
        <v>0.7350993377</v>
      </c>
      <c r="J76" s="65">
        <f t="shared" si="4"/>
        <v>0.2929190015</v>
      </c>
      <c r="K76" s="55">
        <f t="shared" si="5"/>
        <v>8.303317536</v>
      </c>
      <c r="L76" s="66">
        <f t="shared" si="6"/>
        <v>0.9744275306</v>
      </c>
      <c r="M76" s="66">
        <f t="shared" si="7"/>
        <v>0.08300398873</v>
      </c>
      <c r="N76" s="67">
        <f t="shared" si="8"/>
        <v>0.7269749356</v>
      </c>
      <c r="O76" s="58"/>
      <c r="P76" s="58"/>
      <c r="Q76" s="58"/>
      <c r="R76" s="58" t="s">
        <v>599</v>
      </c>
      <c r="S76" s="62">
        <v>0.25</v>
      </c>
      <c r="T76" s="63">
        <v>0.458333333333333</v>
      </c>
      <c r="U76" s="62">
        <v>-5.91486127227148E-4</v>
      </c>
      <c r="V76" s="61">
        <v>0.500867279269747</v>
      </c>
      <c r="W76" s="61">
        <v>0.147313994587635</v>
      </c>
      <c r="X76" s="64">
        <v>0.428571428571429</v>
      </c>
      <c r="Y76" s="68">
        <f t="shared" si="9"/>
        <v>0.4300486146</v>
      </c>
      <c r="Z76" s="68">
        <f t="shared" si="10"/>
        <v>-0.001477186014</v>
      </c>
      <c r="AA76" s="63">
        <f t="shared" si="11"/>
        <v>0.1442866682</v>
      </c>
      <c r="AB76" s="68"/>
      <c r="AC76" s="61"/>
      <c r="AD76" s="61">
        <v>-0.0102520844560996</v>
      </c>
      <c r="AE76" s="61"/>
      <c r="AF76" s="61"/>
      <c r="AG76" s="61"/>
      <c r="AH76" s="58" t="s">
        <v>646</v>
      </c>
      <c r="AI76" s="62">
        <v>0.651685393258427</v>
      </c>
      <c r="AJ76" s="63">
        <v>0.602661596958175</v>
      </c>
      <c r="AK76" s="71">
        <f t="shared" si="12"/>
        <v>-3</v>
      </c>
      <c r="AL76" s="61">
        <v>-0.0346649138768624</v>
      </c>
      <c r="AM76" s="61">
        <v>0.886957268407265</v>
      </c>
      <c r="AN76" s="64">
        <v>0.609756097560976</v>
      </c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>
        <v>0.147313994587635</v>
      </c>
      <c r="BM76" s="58">
        <v>0.144286668179426</v>
      </c>
    </row>
    <row r="77" ht="12.75" customHeight="1">
      <c r="A77" s="49" t="s">
        <v>185</v>
      </c>
      <c r="B77" s="49">
        <v>92.0</v>
      </c>
      <c r="C77" s="44">
        <v>35.0</v>
      </c>
      <c r="D77" s="45">
        <v>5.0</v>
      </c>
      <c r="E77" s="44">
        <v>103.0</v>
      </c>
      <c r="F77" s="45">
        <v>17.0</v>
      </c>
      <c r="G77" s="62">
        <f t="shared" si="1"/>
        <v>0.875</v>
      </c>
      <c r="H77" s="63">
        <f t="shared" si="2"/>
        <v>0.8583333333</v>
      </c>
      <c r="I77" s="64">
        <f t="shared" si="3"/>
        <v>0.8625</v>
      </c>
      <c r="J77" s="65">
        <f t="shared" si="4"/>
        <v>0.325</v>
      </c>
      <c r="K77" s="55">
        <f t="shared" si="5"/>
        <v>3</v>
      </c>
      <c r="L77" s="66">
        <f t="shared" si="6"/>
        <v>1.225651756</v>
      </c>
      <c r="M77" s="66">
        <f t="shared" si="7"/>
        <v>-0.01178491275</v>
      </c>
      <c r="N77" s="67">
        <f t="shared" si="8"/>
        <v>0.8663397972</v>
      </c>
      <c r="O77" s="58"/>
      <c r="P77" s="58"/>
      <c r="Q77" s="58"/>
      <c r="R77" s="58" t="s">
        <v>579</v>
      </c>
      <c r="S77" s="62">
        <v>0.0</v>
      </c>
      <c r="T77" s="63">
        <v>0.5</v>
      </c>
      <c r="U77" s="62">
        <v>-0.00798238212666907</v>
      </c>
      <c r="V77" s="61">
        <v>0.353553332823547</v>
      </c>
      <c r="W77" s="61">
        <v>0.353553448362991</v>
      </c>
      <c r="X77" s="64">
        <v>0.428571428571429</v>
      </c>
      <c r="Y77" s="68">
        <f t="shared" si="9"/>
        <v>0.4351971673</v>
      </c>
      <c r="Z77" s="68">
        <f t="shared" si="10"/>
        <v>-0.006625738748</v>
      </c>
      <c r="AA77" s="63">
        <f t="shared" si="11"/>
        <v>0.3406252537</v>
      </c>
      <c r="AB77" s="68"/>
      <c r="AC77" s="61"/>
      <c r="AD77" s="61">
        <v>-0.0102272479240907</v>
      </c>
      <c r="AE77" s="61"/>
      <c r="AF77" s="61"/>
      <c r="AG77" s="61"/>
      <c r="AH77" s="58" t="s">
        <v>293</v>
      </c>
      <c r="AI77" s="62">
        <v>0.652360515021459</v>
      </c>
      <c r="AJ77" s="63">
        <v>0.604395604395604</v>
      </c>
      <c r="AK77" s="71">
        <f t="shared" si="12"/>
        <v>-3</v>
      </c>
      <c r="AL77" s="61">
        <v>-0.0339161683576453</v>
      </c>
      <c r="AM77" s="61">
        <v>0.888660779879323</v>
      </c>
      <c r="AN77" s="64">
        <v>0.616024973985432</v>
      </c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>
        <v>0.353553448362991</v>
      </c>
      <c r="BM77" s="58">
        <v>0.340625253714828</v>
      </c>
    </row>
    <row r="78" ht="12.75" customHeight="1">
      <c r="A78" s="49" t="s">
        <v>187</v>
      </c>
      <c r="B78" s="49">
        <v>93.0</v>
      </c>
      <c r="C78" s="44">
        <v>149.0</v>
      </c>
      <c r="D78" s="45">
        <v>63.0</v>
      </c>
      <c r="E78" s="44">
        <v>568.0</v>
      </c>
      <c r="F78" s="45">
        <v>152.0</v>
      </c>
      <c r="G78" s="62">
        <f t="shared" si="1"/>
        <v>0.7028301887</v>
      </c>
      <c r="H78" s="63">
        <f t="shared" si="2"/>
        <v>0.7888888889</v>
      </c>
      <c r="I78" s="64">
        <f t="shared" si="3"/>
        <v>0.7693133047</v>
      </c>
      <c r="J78" s="65">
        <f t="shared" si="4"/>
        <v>0.3229613734</v>
      </c>
      <c r="K78" s="55">
        <f t="shared" si="5"/>
        <v>3.396226415</v>
      </c>
      <c r="L78" s="66">
        <f t="shared" si="6"/>
        <v>1.054804665</v>
      </c>
      <c r="M78" s="66">
        <f t="shared" si="7"/>
        <v>0.06085286285</v>
      </c>
      <c r="N78" s="67">
        <f t="shared" si="8"/>
        <v>0.7739346144</v>
      </c>
      <c r="O78" s="58"/>
      <c r="P78" s="58"/>
      <c r="Q78" s="58"/>
      <c r="R78" s="58" t="s">
        <v>480</v>
      </c>
      <c r="S78" s="62">
        <v>0.398576512455516</v>
      </c>
      <c r="T78" s="63">
        <v>0.433100824350032</v>
      </c>
      <c r="U78" s="62">
        <v>0.00118081926475289</v>
      </c>
      <c r="V78" s="61">
        <v>0.588084680625443</v>
      </c>
      <c r="W78" s="61">
        <v>0.0244124711479479</v>
      </c>
      <c r="X78" s="64">
        <v>0.430276564774381</v>
      </c>
      <c r="Y78" s="68">
        <f t="shared" si="9"/>
        <v>0.4313958817</v>
      </c>
      <c r="Z78" s="68">
        <f t="shared" si="10"/>
        <v>-0.001119316907</v>
      </c>
      <c r="AA78" s="63">
        <f t="shared" si="11"/>
        <v>0.02204812235</v>
      </c>
      <c r="AB78" s="68"/>
      <c r="AC78" s="61"/>
      <c r="AD78" s="61">
        <v>-0.0100759391538984</v>
      </c>
      <c r="AE78" s="61"/>
      <c r="AF78" s="61"/>
      <c r="AG78" s="61"/>
      <c r="AH78" s="58" t="s">
        <v>160</v>
      </c>
      <c r="AI78" s="62">
        <v>0.666666666666667</v>
      </c>
      <c r="AJ78" s="63">
        <v>0.620689655172414</v>
      </c>
      <c r="AK78" s="71">
        <f t="shared" si="12"/>
        <v>-3</v>
      </c>
      <c r="AL78" s="61">
        <v>-0.0325105078658444</v>
      </c>
      <c r="AM78" s="61">
        <v>0.910298390287931</v>
      </c>
      <c r="AN78" s="64">
        <v>0.625</v>
      </c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>
        <v>0.0244124711479479</v>
      </c>
      <c r="BM78" s="58">
        <v>0.0220481223456723</v>
      </c>
    </row>
    <row r="79" ht="12.75" customHeight="1">
      <c r="A79" s="49" t="s">
        <v>189</v>
      </c>
      <c r="B79" s="49">
        <v>94.0</v>
      </c>
      <c r="C79" s="44">
        <v>131.0</v>
      </c>
      <c r="D79" s="45">
        <v>52.0</v>
      </c>
      <c r="E79" s="44">
        <v>1563.0</v>
      </c>
      <c r="F79" s="45">
        <v>355.0</v>
      </c>
      <c r="G79" s="62">
        <f t="shared" si="1"/>
        <v>0.7158469945</v>
      </c>
      <c r="H79" s="63">
        <f t="shared" si="2"/>
        <v>0.814911366</v>
      </c>
      <c r="I79" s="64">
        <f t="shared" si="3"/>
        <v>0.8062827225</v>
      </c>
      <c r="J79" s="65">
        <f t="shared" si="4"/>
        <v>0.2313184198</v>
      </c>
      <c r="K79" s="55">
        <f t="shared" si="5"/>
        <v>10.48087432</v>
      </c>
      <c r="L79" s="66">
        <f t="shared" si="6"/>
        <v>1.082409606</v>
      </c>
      <c r="M79" s="66">
        <f t="shared" si="7"/>
        <v>0.0700492657</v>
      </c>
      <c r="N79" s="67">
        <f t="shared" si="8"/>
        <v>0.796770323</v>
      </c>
      <c r="O79" s="58"/>
      <c r="P79" s="58"/>
      <c r="Q79" s="58"/>
      <c r="R79" s="58" t="s">
        <v>289</v>
      </c>
      <c r="S79" s="62">
        <v>0.5</v>
      </c>
      <c r="T79" s="63">
        <v>0.433333333333333</v>
      </c>
      <c r="U79" s="62">
        <v>-0.00998167652363496</v>
      </c>
      <c r="V79" s="61">
        <v>0.659966336810065</v>
      </c>
      <c r="W79" s="61">
        <v>-0.0471403442422884</v>
      </c>
      <c r="X79" s="64">
        <v>0.435779816513761</v>
      </c>
      <c r="Y79" s="68">
        <f t="shared" si="9"/>
        <v>0.4489145051</v>
      </c>
      <c r="Z79" s="68">
        <f t="shared" si="10"/>
        <v>-0.01313468863</v>
      </c>
      <c r="AA79" s="63">
        <f t="shared" si="11"/>
        <v>-0.07560526762</v>
      </c>
      <c r="AB79" s="68"/>
      <c r="AC79" s="61"/>
      <c r="AD79" s="61">
        <v>-0.00992255482819171</v>
      </c>
      <c r="AE79" s="61"/>
      <c r="AF79" s="61"/>
      <c r="AG79" s="61"/>
      <c r="AH79" s="58" t="s">
        <v>498</v>
      </c>
      <c r="AI79" s="62">
        <v>0.704</v>
      </c>
      <c r="AJ79" s="63">
        <v>0.658256880733945</v>
      </c>
      <c r="AK79" s="71">
        <f t="shared" si="12"/>
        <v>-3</v>
      </c>
      <c r="AL79" s="61">
        <v>-0.0323451124312499</v>
      </c>
      <c r="AM79" s="61">
        <v>0.963261083370128</v>
      </c>
      <c r="AN79" s="64">
        <v>0.663991975927783</v>
      </c>
      <c r="AO79" s="58"/>
      <c r="AP79" s="58"/>
      <c r="AQ79" s="58"/>
      <c r="AR79" s="58"/>
      <c r="AS79" s="58"/>
      <c r="AT79" s="58"/>
      <c r="AU79" s="58" t="s">
        <v>23</v>
      </c>
      <c r="AV79" s="58" t="s">
        <v>1212</v>
      </c>
      <c r="AW79" s="58" t="s">
        <v>24</v>
      </c>
      <c r="AX79" s="58" t="s">
        <v>25</v>
      </c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>
        <v>-0.0471403442422884</v>
      </c>
      <c r="BM79" s="58">
        <v>-0.0756052676206075</v>
      </c>
    </row>
    <row r="80" ht="12.75" customHeight="1">
      <c r="A80" s="49" t="s">
        <v>191</v>
      </c>
      <c r="B80" s="49">
        <v>95.0</v>
      </c>
      <c r="C80" s="44">
        <v>114.0</v>
      </c>
      <c r="D80" s="45">
        <v>42.0</v>
      </c>
      <c r="E80" s="44">
        <v>395.0</v>
      </c>
      <c r="F80" s="45">
        <v>107.0</v>
      </c>
      <c r="G80" s="62">
        <f t="shared" si="1"/>
        <v>0.7307692308</v>
      </c>
      <c r="H80" s="63">
        <f t="shared" si="2"/>
        <v>0.7868525896</v>
      </c>
      <c r="I80" s="64">
        <f t="shared" si="3"/>
        <v>0.773556231</v>
      </c>
      <c r="J80" s="65">
        <f t="shared" si="4"/>
        <v>0.3358662614</v>
      </c>
      <c r="K80" s="55">
        <f t="shared" si="5"/>
        <v>3.217948718</v>
      </c>
      <c r="L80" s="66">
        <f t="shared" si="6"/>
        <v>1.073120674</v>
      </c>
      <c r="M80" s="66">
        <f t="shared" si="7"/>
        <v>0.03965709872</v>
      </c>
      <c r="N80" s="67">
        <f t="shared" si="8"/>
        <v>0.7783792949</v>
      </c>
      <c r="O80" s="58"/>
      <c r="P80" s="58"/>
      <c r="Q80" s="58"/>
      <c r="R80" s="58" t="s">
        <v>153</v>
      </c>
      <c r="S80" s="62">
        <v>0.256637168141593</v>
      </c>
      <c r="T80" s="63">
        <v>0.459978655282818</v>
      </c>
      <c r="U80" s="62">
        <v>0.00669228913306374</v>
      </c>
      <c r="V80" s="61">
        <v>0.506723884755013</v>
      </c>
      <c r="W80" s="61">
        <v>0.143784227251509</v>
      </c>
      <c r="X80" s="64">
        <v>0.438095238095238</v>
      </c>
      <c r="Y80" s="68">
        <f t="shared" si="9"/>
        <v>0.4323271597</v>
      </c>
      <c r="Z80" s="68">
        <f t="shared" si="10"/>
        <v>0.005768078391</v>
      </c>
      <c r="AA80" s="63">
        <f t="shared" si="11"/>
        <v>0.1556289487</v>
      </c>
      <c r="AB80" s="68"/>
      <c r="AC80" s="61"/>
      <c r="AD80" s="61">
        <v>-0.00986615944186064</v>
      </c>
      <c r="AE80" s="61"/>
      <c r="AF80" s="61"/>
      <c r="AG80" s="61"/>
      <c r="AH80" s="58" t="s">
        <v>346</v>
      </c>
      <c r="AI80" s="62">
        <v>0.728395061728395</v>
      </c>
      <c r="AJ80" s="63">
        <v>0.682926829268293</v>
      </c>
      <c r="AK80" s="71">
        <f t="shared" si="12"/>
        <v>-3</v>
      </c>
      <c r="AL80" s="61">
        <v>-0.0321507324377581</v>
      </c>
      <c r="AM80" s="61">
        <v>0.99795528481414</v>
      </c>
      <c r="AN80" s="64">
        <v>0.695804195804196</v>
      </c>
      <c r="AO80" s="58"/>
      <c r="AP80" s="58"/>
      <c r="AQ80" s="58"/>
      <c r="AR80" s="58"/>
      <c r="AS80" s="58"/>
      <c r="AT80" s="58"/>
      <c r="AU80" s="58">
        <v>-9.0</v>
      </c>
      <c r="AV80" s="61">
        <f t="shared" ref="AV80:AV83" si="15">AU80/100</f>
        <v>-0.09</v>
      </c>
      <c r="AW80" s="58">
        <v>0.71641068</v>
      </c>
      <c r="AX80" s="58">
        <v>-0.04565468</v>
      </c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>
        <v>0.143784227251509</v>
      </c>
      <c r="BM80" s="58">
        <v>0.155628948726132</v>
      </c>
    </row>
    <row r="81" ht="12.75" customHeight="1">
      <c r="A81" s="49" t="s">
        <v>193</v>
      </c>
      <c r="B81" s="49">
        <v>96.0</v>
      </c>
      <c r="C81" s="44">
        <v>40.0</v>
      </c>
      <c r="D81" s="45">
        <v>7.0</v>
      </c>
      <c r="E81" s="44">
        <v>160.0</v>
      </c>
      <c r="F81" s="45">
        <v>50.0</v>
      </c>
      <c r="G81" s="62">
        <f t="shared" si="1"/>
        <v>0.8510638298</v>
      </c>
      <c r="H81" s="63">
        <f t="shared" si="2"/>
        <v>0.7619047619</v>
      </c>
      <c r="I81" s="64">
        <f t="shared" si="3"/>
        <v>0.7782101167</v>
      </c>
      <c r="J81" s="65">
        <f t="shared" si="4"/>
        <v>0.3501945525</v>
      </c>
      <c r="K81" s="55">
        <f t="shared" si="5"/>
        <v>4.468085106</v>
      </c>
      <c r="L81" s="66">
        <f t="shared" si="6"/>
        <v>1.140541039</v>
      </c>
      <c r="M81" s="66">
        <f t="shared" si="7"/>
        <v>-0.06304479514</v>
      </c>
      <c r="N81" s="67">
        <f t="shared" si="8"/>
        <v>0.7864429006</v>
      </c>
      <c r="O81" s="58"/>
      <c r="P81" s="58"/>
      <c r="Q81" s="58"/>
      <c r="R81" s="58" t="s">
        <v>340</v>
      </c>
      <c r="S81" s="62">
        <v>0.264705882352941</v>
      </c>
      <c r="T81" s="63">
        <v>0.460144927536232</v>
      </c>
      <c r="U81" s="62">
        <v>0.00610698783993258</v>
      </c>
      <c r="V81" s="61">
        <v>0.51254690044027</v>
      </c>
      <c r="W81" s="61">
        <v>0.138196357906586</v>
      </c>
      <c r="X81" s="64">
        <v>0.438709677419355</v>
      </c>
      <c r="Y81" s="68">
        <f t="shared" si="9"/>
        <v>0.4335893833</v>
      </c>
      <c r="Z81" s="68">
        <f t="shared" si="10"/>
        <v>0.005120294158</v>
      </c>
      <c r="AA81" s="63">
        <f t="shared" si="11"/>
        <v>0.148731854</v>
      </c>
      <c r="AB81" s="68"/>
      <c r="AC81" s="61"/>
      <c r="AD81" s="61">
        <v>-0.00975737619257899</v>
      </c>
      <c r="AE81" s="61"/>
      <c r="AF81" s="61"/>
      <c r="AG81" s="61"/>
      <c r="AH81" s="58" t="s">
        <v>633</v>
      </c>
      <c r="AI81" s="62">
        <v>0.645161290322581</v>
      </c>
      <c r="AJ81" s="63">
        <v>0.6</v>
      </c>
      <c r="AK81" s="71">
        <f t="shared" si="12"/>
        <v>-3</v>
      </c>
      <c r="AL81" s="61">
        <v>-0.031933710768988</v>
      </c>
      <c r="AM81" s="61">
        <v>0.880461997275987</v>
      </c>
      <c r="AN81" s="64">
        <v>0.602766798418972</v>
      </c>
      <c r="AO81" s="58"/>
      <c r="AP81" s="58"/>
      <c r="AQ81" s="58"/>
      <c r="AR81" s="58"/>
      <c r="AS81" s="58"/>
      <c r="AT81" s="58"/>
      <c r="AU81" s="58">
        <v>-5.5</v>
      </c>
      <c r="AV81" s="61">
        <f t="shared" si="15"/>
        <v>-0.055</v>
      </c>
      <c r="AW81" s="58">
        <v>0.7247008838</v>
      </c>
      <c r="AX81" s="58">
        <v>-0.0381646427527</v>
      </c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>
        <v>0.138196357906586</v>
      </c>
      <c r="BM81" s="58">
        <v>0.14873185397322</v>
      </c>
    </row>
    <row r="82" ht="12.75" customHeight="1">
      <c r="A82" s="49" t="s">
        <v>195</v>
      </c>
      <c r="B82" s="49">
        <v>97.0</v>
      </c>
      <c r="C82" s="44">
        <v>181.0</v>
      </c>
      <c r="D82" s="45">
        <v>40.0</v>
      </c>
      <c r="E82" s="44">
        <v>1433.0</v>
      </c>
      <c r="F82" s="45">
        <v>191.0</v>
      </c>
      <c r="G82" s="62">
        <f t="shared" si="1"/>
        <v>0.8190045249</v>
      </c>
      <c r="H82" s="63">
        <f t="shared" si="2"/>
        <v>0.8823891626</v>
      </c>
      <c r="I82" s="64">
        <f t="shared" si="3"/>
        <v>0.874796748</v>
      </c>
      <c r="J82" s="65">
        <f t="shared" si="4"/>
        <v>0.2016260163</v>
      </c>
      <c r="K82" s="55">
        <f t="shared" si="5"/>
        <v>7.34841629</v>
      </c>
      <c r="L82" s="66">
        <f t="shared" si="6"/>
        <v>1.203067007</v>
      </c>
      <c r="M82" s="66">
        <f t="shared" si="7"/>
        <v>0.0448199037</v>
      </c>
      <c r="N82" s="67">
        <f t="shared" si="8"/>
        <v>0.8713213194</v>
      </c>
      <c r="O82" s="58"/>
      <c r="P82" s="58"/>
      <c r="Q82" s="58"/>
      <c r="R82" s="58" t="s">
        <v>470</v>
      </c>
      <c r="S82" s="62">
        <v>0.348958333333333</v>
      </c>
      <c r="T82" s="63">
        <v>0.45134328358209</v>
      </c>
      <c r="U82" s="62">
        <v>0.00386043746354592</v>
      </c>
      <c r="V82" s="61">
        <v>0.565898688485946</v>
      </c>
      <c r="W82" s="61">
        <v>0.0723971850787454</v>
      </c>
      <c r="X82" s="64">
        <v>0.440814140332084</v>
      </c>
      <c r="Y82" s="68">
        <f t="shared" si="9"/>
        <v>0.4386923741</v>
      </c>
      <c r="Z82" s="68">
        <f t="shared" si="10"/>
        <v>0.002121766213</v>
      </c>
      <c r="AA82" s="63">
        <f t="shared" si="11"/>
        <v>0.07684428694</v>
      </c>
      <c r="AB82" s="68"/>
      <c r="AC82" s="61"/>
      <c r="AD82" s="61">
        <v>-0.00950487587898774</v>
      </c>
      <c r="AE82" s="61"/>
      <c r="AF82" s="61"/>
      <c r="AG82" s="61"/>
      <c r="AH82" s="58" t="s">
        <v>444</v>
      </c>
      <c r="AI82" s="62">
        <v>0.515923566878981</v>
      </c>
      <c r="AJ82" s="63">
        <v>0.471066475370636</v>
      </c>
      <c r="AK82" s="71">
        <f t="shared" si="12"/>
        <v>-3</v>
      </c>
      <c r="AL82" s="61">
        <v>-0.0317186395535753</v>
      </c>
      <c r="AM82" s="61">
        <v>0.697907357021055</v>
      </c>
      <c r="AN82" s="64">
        <v>0.476923076923077</v>
      </c>
      <c r="AO82" s="58"/>
      <c r="AP82" s="58"/>
      <c r="AQ82" s="58"/>
      <c r="AR82" s="58"/>
      <c r="AS82" s="58"/>
      <c r="AT82" s="58"/>
      <c r="AU82" s="58">
        <v>-4.0</v>
      </c>
      <c r="AV82" s="61">
        <f t="shared" si="15"/>
        <v>-0.04</v>
      </c>
      <c r="AW82" s="58">
        <v>0.71813</v>
      </c>
      <c r="AX82" s="58">
        <v>0.027839</v>
      </c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>
        <v>0.0723971850787454</v>
      </c>
      <c r="BM82" s="58">
        <v>0.0768442869431206</v>
      </c>
    </row>
    <row r="83" ht="12.75" customHeight="1">
      <c r="A83" s="49" t="s">
        <v>196</v>
      </c>
      <c r="B83" s="49">
        <v>99.0</v>
      </c>
      <c r="C83" s="44">
        <v>151.0</v>
      </c>
      <c r="D83" s="45">
        <v>43.0</v>
      </c>
      <c r="E83" s="44">
        <v>640.0</v>
      </c>
      <c r="F83" s="45">
        <v>163.0</v>
      </c>
      <c r="G83" s="62">
        <f t="shared" si="1"/>
        <v>0.7783505155</v>
      </c>
      <c r="H83" s="63">
        <f t="shared" si="2"/>
        <v>0.797011208</v>
      </c>
      <c r="I83" s="64">
        <f t="shared" si="3"/>
        <v>0.7933801404</v>
      </c>
      <c r="J83" s="65">
        <f t="shared" si="4"/>
        <v>0.3149448345</v>
      </c>
      <c r="K83" s="55">
        <f t="shared" si="5"/>
        <v>4.139175258</v>
      </c>
      <c r="L83" s="66">
        <f t="shared" si="6"/>
        <v>1.113948955</v>
      </c>
      <c r="M83" s="66">
        <f t="shared" si="7"/>
        <v>0.01319528423</v>
      </c>
      <c r="N83" s="67">
        <f t="shared" si="8"/>
        <v>0.7967712091</v>
      </c>
      <c r="O83" s="58"/>
      <c r="P83" s="58"/>
      <c r="Q83" s="58"/>
      <c r="R83" s="58" t="s">
        <v>564</v>
      </c>
      <c r="S83" s="62">
        <v>0.375</v>
      </c>
      <c r="T83" s="63">
        <v>0.456896551724138</v>
      </c>
      <c r="U83" s="62">
        <v>-0.00259978923851689</v>
      </c>
      <c r="V83" s="61">
        <v>0.588239683507553</v>
      </c>
      <c r="W83" s="61">
        <v>0.0579097031967968</v>
      </c>
      <c r="X83" s="64">
        <v>0.442857142857143</v>
      </c>
      <c r="Y83" s="68">
        <f t="shared" si="9"/>
        <v>0.4473620632</v>
      </c>
      <c r="Z83" s="68">
        <f t="shared" si="10"/>
        <v>-0.004504920339</v>
      </c>
      <c r="AA83" s="63">
        <f t="shared" si="11"/>
        <v>0.04839337748</v>
      </c>
      <c r="AB83" s="68"/>
      <c r="AC83" s="61"/>
      <c r="AD83" s="61">
        <v>-0.00950053651984728</v>
      </c>
      <c r="AE83" s="61"/>
      <c r="AF83" s="61"/>
      <c r="AG83" s="61"/>
      <c r="AH83" s="58" t="s">
        <v>555</v>
      </c>
      <c r="AI83" s="62">
        <v>0.603896103896104</v>
      </c>
      <c r="AJ83" s="63">
        <v>0.559598494353827</v>
      </c>
      <c r="AK83" s="71">
        <f t="shared" si="12"/>
        <v>-3</v>
      </c>
      <c r="AL83" s="61">
        <v>-0.0313230056681791</v>
      </c>
      <c r="AM83" s="61">
        <v>0.822714925414554</v>
      </c>
      <c r="AN83" s="64">
        <v>0.56677181913775</v>
      </c>
      <c r="AO83" s="58"/>
      <c r="AP83" s="58"/>
      <c r="AQ83" s="58"/>
      <c r="AR83" s="58"/>
      <c r="AS83" s="58"/>
      <c r="AT83" s="58"/>
      <c r="AU83" s="58">
        <v>-3.0</v>
      </c>
      <c r="AV83" s="61">
        <f t="shared" si="15"/>
        <v>-0.03</v>
      </c>
      <c r="AW83" s="58">
        <v>0.7182246</v>
      </c>
      <c r="AX83" s="58">
        <v>0.02422929</v>
      </c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>
        <v>0.0579097031967968</v>
      </c>
      <c r="BM83" s="58">
        <v>0.0483933774786207</v>
      </c>
    </row>
    <row r="84" ht="12.75" customHeight="1">
      <c r="A84" s="49" t="s">
        <v>198</v>
      </c>
      <c r="B84" s="49">
        <v>100.0</v>
      </c>
      <c r="C84" s="44">
        <v>199.0</v>
      </c>
      <c r="D84" s="45">
        <v>21.0</v>
      </c>
      <c r="E84" s="44">
        <v>799.0</v>
      </c>
      <c r="F84" s="45">
        <v>90.0</v>
      </c>
      <c r="G84" s="62">
        <f t="shared" si="1"/>
        <v>0.9045454545</v>
      </c>
      <c r="H84" s="63">
        <f t="shared" si="2"/>
        <v>0.8987626547</v>
      </c>
      <c r="I84" s="64">
        <f t="shared" si="3"/>
        <v>0.8999098287</v>
      </c>
      <c r="J84" s="65">
        <f t="shared" si="4"/>
        <v>0.2605951307</v>
      </c>
      <c r="K84" s="55">
        <f t="shared" si="5"/>
        <v>4.040909091</v>
      </c>
      <c r="L84" s="66">
        <f t="shared" si="6"/>
        <v>1.275131393</v>
      </c>
      <c r="M84" s="66">
        <f t="shared" si="7"/>
        <v>-0.004088848654</v>
      </c>
      <c r="N84" s="67">
        <f t="shared" si="8"/>
        <v>0.9041865385</v>
      </c>
      <c r="O84" s="58"/>
      <c r="P84" s="58"/>
      <c r="Q84" s="58"/>
      <c r="R84" s="58" t="s">
        <v>336</v>
      </c>
      <c r="S84" s="62">
        <v>0.441860465116279</v>
      </c>
      <c r="T84" s="63">
        <v>0.444444444444444</v>
      </c>
      <c r="U84" s="62">
        <v>-0.00153704081486328</v>
      </c>
      <c r="V84" s="61">
        <v>0.626712211450757</v>
      </c>
      <c r="W84" s="61">
        <v>0.00182725170856773</v>
      </c>
      <c r="X84" s="64">
        <v>0.44390243902439</v>
      </c>
      <c r="Y84" s="68">
        <f t="shared" si="9"/>
        <v>0.4480057375</v>
      </c>
      <c r="Z84" s="68">
        <f t="shared" si="10"/>
        <v>-0.004103298475</v>
      </c>
      <c r="AA84" s="63">
        <f t="shared" si="11"/>
        <v>-0.00695969615</v>
      </c>
      <c r="AB84" s="68"/>
      <c r="AC84" s="61"/>
      <c r="AD84" s="61">
        <v>-0.00923670113854158</v>
      </c>
      <c r="AE84" s="61"/>
      <c r="AF84" s="61"/>
      <c r="AG84" s="61"/>
      <c r="AH84" s="58" t="s">
        <v>763</v>
      </c>
      <c r="AI84" s="62">
        <v>0.720257234726688</v>
      </c>
      <c r="AJ84" s="63">
        <v>0.675961538461539</v>
      </c>
      <c r="AK84" s="71">
        <f t="shared" si="12"/>
        <v>-3</v>
      </c>
      <c r="AL84" s="61">
        <v>-0.0313216258881262</v>
      </c>
      <c r="AM84" s="61">
        <v>0.987275767659244</v>
      </c>
      <c r="AN84" s="64">
        <v>0.686158401184308</v>
      </c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>
        <v>0.00182725170856773</v>
      </c>
      <c r="BM84" s="58">
        <v>-0.00695969615041634</v>
      </c>
    </row>
    <row r="85" ht="12.75" customHeight="1">
      <c r="A85" s="49" t="s">
        <v>200</v>
      </c>
      <c r="B85" s="49">
        <v>102.0</v>
      </c>
      <c r="C85" s="44">
        <v>199.0</v>
      </c>
      <c r="D85" s="45">
        <v>66.0</v>
      </c>
      <c r="E85" s="44">
        <v>844.0</v>
      </c>
      <c r="F85" s="45">
        <v>156.0</v>
      </c>
      <c r="G85" s="62">
        <f t="shared" si="1"/>
        <v>0.7509433962</v>
      </c>
      <c r="H85" s="63">
        <f t="shared" si="2"/>
        <v>0.844</v>
      </c>
      <c r="I85" s="64">
        <f t="shared" si="3"/>
        <v>0.8245059289</v>
      </c>
      <c r="J85" s="65">
        <f t="shared" si="4"/>
        <v>0.2806324111</v>
      </c>
      <c r="K85" s="55">
        <f t="shared" si="5"/>
        <v>3.773584906</v>
      </c>
      <c r="L85" s="66">
        <f t="shared" si="6"/>
        <v>1.12779528</v>
      </c>
      <c r="M85" s="66">
        <f t="shared" si="7"/>
        <v>0.06580113984</v>
      </c>
      <c r="N85" s="67">
        <f t="shared" si="8"/>
        <v>0.8267039714</v>
      </c>
      <c r="O85" s="58"/>
      <c r="P85" s="58"/>
      <c r="Q85" s="58"/>
      <c r="R85" s="58" t="s">
        <v>831</v>
      </c>
      <c r="S85" s="62">
        <v>0.246268656716418</v>
      </c>
      <c r="T85" s="63">
        <v>0.475770925110132</v>
      </c>
      <c r="U85" s="62">
        <v>0.00302208257398334</v>
      </c>
      <c r="V85" s="61">
        <v>0.510559058078081</v>
      </c>
      <c r="W85" s="61">
        <v>0.16228269370294</v>
      </c>
      <c r="X85" s="64">
        <v>0.446257197696737</v>
      </c>
      <c r="Y85" s="68">
        <f t="shared" si="9"/>
        <v>0.4439435895</v>
      </c>
      <c r="Z85" s="68">
        <f t="shared" si="10"/>
        <v>0.002313608182</v>
      </c>
      <c r="AA85" s="63">
        <f t="shared" si="11"/>
        <v>0.1670399213</v>
      </c>
      <c r="AB85" s="68"/>
      <c r="AC85" s="61"/>
      <c r="AD85" s="61">
        <v>-0.00920492216574398</v>
      </c>
      <c r="AE85" s="61"/>
      <c r="AF85" s="61"/>
      <c r="AG85" s="61"/>
      <c r="AH85" s="58" t="s">
        <v>330</v>
      </c>
      <c r="AI85" s="62">
        <v>0.442857142857143</v>
      </c>
      <c r="AJ85" s="63">
        <v>0.4</v>
      </c>
      <c r="AK85" s="71">
        <f t="shared" si="12"/>
        <v>-3</v>
      </c>
      <c r="AL85" s="61">
        <v>-0.0303044789533205</v>
      </c>
      <c r="AM85" s="61">
        <v>0.595990006237487</v>
      </c>
      <c r="AN85" s="64">
        <v>0.403030303030303</v>
      </c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>
        <v>0.16228269370294</v>
      </c>
      <c r="BM85" s="58">
        <v>0.167039921339834</v>
      </c>
    </row>
    <row r="86" ht="12.75" customHeight="1">
      <c r="A86" s="49" t="s">
        <v>202</v>
      </c>
      <c r="B86" s="49">
        <v>103.0</v>
      </c>
      <c r="C86" s="44">
        <v>188.0</v>
      </c>
      <c r="D86" s="45">
        <v>61.0</v>
      </c>
      <c r="E86" s="44">
        <v>649.0</v>
      </c>
      <c r="F86" s="45">
        <v>151.0</v>
      </c>
      <c r="G86" s="62">
        <f t="shared" si="1"/>
        <v>0.7550200803</v>
      </c>
      <c r="H86" s="63">
        <f t="shared" si="2"/>
        <v>0.81125</v>
      </c>
      <c r="I86" s="64">
        <f t="shared" si="3"/>
        <v>0.7979027645</v>
      </c>
      <c r="J86" s="65">
        <f t="shared" si="4"/>
        <v>0.323164919</v>
      </c>
      <c r="K86" s="55">
        <f t="shared" si="5"/>
        <v>3.212851406</v>
      </c>
      <c r="L86" s="66">
        <f t="shared" si="6"/>
        <v>1.107520188</v>
      </c>
      <c r="M86" s="66">
        <f t="shared" si="7"/>
        <v>0.03976073848</v>
      </c>
      <c r="N86" s="67">
        <f t="shared" si="8"/>
        <v>0.8025161528</v>
      </c>
      <c r="O86" s="58"/>
      <c r="P86" s="58"/>
      <c r="Q86" s="58"/>
      <c r="R86" s="58" t="s">
        <v>718</v>
      </c>
      <c r="S86" s="62">
        <v>0.0</v>
      </c>
      <c r="T86" s="63">
        <v>0.464566929133858</v>
      </c>
      <c r="U86" s="62">
        <v>0.0399032150901205</v>
      </c>
      <c r="V86" s="61">
        <v>0.328498372229752</v>
      </c>
      <c r="W86" s="61">
        <v>0.328498479581362</v>
      </c>
      <c r="X86" s="64">
        <v>0.446969696969697</v>
      </c>
      <c r="Y86" s="68">
        <f t="shared" si="9"/>
        <v>0.4060116405</v>
      </c>
      <c r="Z86" s="68">
        <f t="shared" si="10"/>
        <v>0.04095805648</v>
      </c>
      <c r="AA86" s="63">
        <f t="shared" si="11"/>
        <v>0.4077702691</v>
      </c>
      <c r="AB86" s="68"/>
      <c r="AC86" s="61"/>
      <c r="AD86" s="61">
        <v>-0.00906156363405208</v>
      </c>
      <c r="AE86" s="61"/>
      <c r="AF86" s="61"/>
      <c r="AG86" s="61"/>
      <c r="AH86" s="58" t="s">
        <v>680</v>
      </c>
      <c r="AI86" s="62">
        <v>0.666666666666667</v>
      </c>
      <c r="AJ86" s="63">
        <v>0.625</v>
      </c>
      <c r="AK86" s="71">
        <f t="shared" si="12"/>
        <v>-3</v>
      </c>
      <c r="AL86" s="61">
        <v>-0.029462633310991</v>
      </c>
      <c r="AM86" s="61">
        <v>0.913346263846755</v>
      </c>
      <c r="AN86" s="64">
        <v>0.62962962962963</v>
      </c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>
        <v>0.328498479581362</v>
      </c>
      <c r="BM86" s="58">
        <v>0.407770269122047</v>
      </c>
    </row>
    <row r="87" ht="12.75" customHeight="1">
      <c r="A87" s="49" t="s">
        <v>204</v>
      </c>
      <c r="B87" s="49">
        <v>104.0</v>
      </c>
      <c r="C87" s="44">
        <v>344.0</v>
      </c>
      <c r="D87" s="45">
        <v>66.0</v>
      </c>
      <c r="E87" s="44">
        <v>1087.0</v>
      </c>
      <c r="F87" s="45">
        <v>142.0</v>
      </c>
      <c r="G87" s="62">
        <f t="shared" si="1"/>
        <v>0.8390243902</v>
      </c>
      <c r="H87" s="63">
        <f t="shared" si="2"/>
        <v>0.8844589097</v>
      </c>
      <c r="I87" s="64">
        <f t="shared" si="3"/>
        <v>0.8730933496</v>
      </c>
      <c r="J87" s="65">
        <f t="shared" si="4"/>
        <v>0.2965222697</v>
      </c>
      <c r="K87" s="55">
        <f t="shared" si="5"/>
        <v>2.997560976</v>
      </c>
      <c r="L87" s="66">
        <f t="shared" si="6"/>
        <v>1.218686723</v>
      </c>
      <c r="M87" s="66">
        <f t="shared" si="7"/>
        <v>0.03212725593</v>
      </c>
      <c r="N87" s="67">
        <f t="shared" si="8"/>
        <v>0.8775745667</v>
      </c>
      <c r="O87" s="58"/>
      <c r="P87" s="58"/>
      <c r="Q87" s="58"/>
      <c r="R87" s="58" t="s">
        <v>133</v>
      </c>
      <c r="S87" s="62">
        <v>0.436170212765957</v>
      </c>
      <c r="T87" s="63">
        <v>0.449402390438247</v>
      </c>
      <c r="U87" s="62">
        <v>-1.9939295847432E-4</v>
      </c>
      <c r="V87" s="61">
        <v>0.62619439142987</v>
      </c>
      <c r="W87" s="61">
        <v>0.00935666488050696</v>
      </c>
      <c r="X87" s="64">
        <v>0.448480355819125</v>
      </c>
      <c r="Y87" s="68">
        <f t="shared" si="9"/>
        <v>0.4511564502</v>
      </c>
      <c r="Z87" s="68">
        <f t="shared" si="10"/>
        <v>-0.002676094426</v>
      </c>
      <c r="AA87" s="63">
        <f t="shared" si="11"/>
        <v>0.003627040941</v>
      </c>
      <c r="AB87" s="68"/>
      <c r="AC87" s="61"/>
      <c r="AD87" s="61">
        <v>-0.00905647922574493</v>
      </c>
      <c r="AE87" s="61"/>
      <c r="AF87" s="61"/>
      <c r="AG87" s="61"/>
      <c r="AH87" s="58" t="s">
        <v>801</v>
      </c>
      <c r="AI87" s="62">
        <v>0.857142857142857</v>
      </c>
      <c r="AJ87" s="63">
        <v>0.816091954022988</v>
      </c>
      <c r="AK87" s="71">
        <f t="shared" si="12"/>
        <v>-3</v>
      </c>
      <c r="AL87" s="61">
        <v>-0.0290271786452715</v>
      </c>
      <c r="AM87" s="61">
        <v>1.18315568623574</v>
      </c>
      <c r="AN87" s="64">
        <v>0.826086956521739</v>
      </c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>
        <v>0.00935666488050696</v>
      </c>
      <c r="BM87" s="58">
        <v>0.00362704094125398</v>
      </c>
    </row>
    <row r="88" ht="12.75" customHeight="1">
      <c r="A88" s="49" t="s">
        <v>206</v>
      </c>
      <c r="B88" s="49">
        <v>105.0</v>
      </c>
      <c r="C88" s="44">
        <v>158.0</v>
      </c>
      <c r="D88" s="45">
        <v>47.0</v>
      </c>
      <c r="E88" s="44">
        <v>590.0</v>
      </c>
      <c r="F88" s="45">
        <v>71.0</v>
      </c>
      <c r="G88" s="62">
        <f t="shared" si="1"/>
        <v>0.7707317073</v>
      </c>
      <c r="H88" s="63">
        <f t="shared" si="2"/>
        <v>0.8925869894</v>
      </c>
      <c r="I88" s="64">
        <f t="shared" si="3"/>
        <v>0.8637413395</v>
      </c>
      <c r="J88" s="65">
        <f t="shared" si="4"/>
        <v>0.2644341801</v>
      </c>
      <c r="K88" s="55">
        <f t="shared" si="5"/>
        <v>3.224390244</v>
      </c>
      <c r="L88" s="66">
        <f t="shared" si="6"/>
        <v>1.176143916</v>
      </c>
      <c r="M88" s="66">
        <f t="shared" si="7"/>
        <v>0.08616488847</v>
      </c>
      <c r="N88" s="67">
        <f t="shared" si="8"/>
        <v>0.8680060313</v>
      </c>
      <c r="O88" s="58"/>
      <c r="P88" s="58"/>
      <c r="Q88" s="58"/>
      <c r="R88" s="58" t="s">
        <v>418</v>
      </c>
      <c r="S88" s="62">
        <v>0.330985915492958</v>
      </c>
      <c r="T88" s="63">
        <v>0.458957459556621</v>
      </c>
      <c r="U88" s="62">
        <v>0.00819561696047499</v>
      </c>
      <c r="V88" s="61">
        <v>0.558574302465177</v>
      </c>
      <c r="W88" s="61">
        <v>0.090489637875946</v>
      </c>
      <c r="X88" s="64">
        <v>0.448923246824959</v>
      </c>
      <c r="Y88" s="68">
        <f t="shared" si="9"/>
        <v>0.4422558432</v>
      </c>
      <c r="Z88" s="68">
        <f t="shared" si="10"/>
        <v>0.006667403644</v>
      </c>
      <c r="AA88" s="63">
        <f t="shared" si="11"/>
        <v>0.1044284748</v>
      </c>
      <c r="AB88" s="68"/>
      <c r="AC88" s="61"/>
      <c r="AD88" s="61">
        <v>-0.00903310769243926</v>
      </c>
      <c r="AE88" s="61"/>
      <c r="AF88" s="61"/>
      <c r="AG88" s="61"/>
      <c r="AH88" s="58" t="s">
        <v>1119</v>
      </c>
      <c r="AI88" s="62">
        <v>1.0</v>
      </c>
      <c r="AJ88" s="63">
        <v>0.96</v>
      </c>
      <c r="AK88" s="71">
        <f t="shared" si="12"/>
        <v>-3</v>
      </c>
      <c r="AL88" s="61">
        <v>-0.0282840447901519</v>
      </c>
      <c r="AM88" s="61">
        <v>1.38592929574719</v>
      </c>
      <c r="AN88" s="64">
        <v>0.967213114754098</v>
      </c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>
        <v>0.090489637875946</v>
      </c>
      <c r="BM88" s="58">
        <v>0.104428474782129</v>
      </c>
    </row>
    <row r="89" ht="12.75" customHeight="1">
      <c r="A89" s="49" t="s">
        <v>207</v>
      </c>
      <c r="B89" s="49">
        <v>107.0</v>
      </c>
      <c r="C89" s="44">
        <v>122.0</v>
      </c>
      <c r="D89" s="45">
        <v>29.0</v>
      </c>
      <c r="E89" s="44">
        <v>449.0</v>
      </c>
      <c r="F89" s="45">
        <v>40.0</v>
      </c>
      <c r="G89" s="62">
        <f t="shared" si="1"/>
        <v>0.8079470199</v>
      </c>
      <c r="H89" s="63">
        <f t="shared" si="2"/>
        <v>0.918200409</v>
      </c>
      <c r="I89" s="64">
        <f t="shared" si="3"/>
        <v>0.8921875</v>
      </c>
      <c r="J89" s="65">
        <f t="shared" si="4"/>
        <v>0.253125</v>
      </c>
      <c r="K89" s="55">
        <f t="shared" si="5"/>
        <v>3.238410596</v>
      </c>
      <c r="L89" s="66">
        <f t="shared" si="6"/>
        <v>1.22057054</v>
      </c>
      <c r="M89" s="66">
        <f t="shared" si="7"/>
        <v>0.07796111854</v>
      </c>
      <c r="N89" s="67">
        <f t="shared" si="8"/>
        <v>0.8957634072</v>
      </c>
      <c r="O89" s="58"/>
      <c r="P89" s="58"/>
      <c r="Q89" s="58"/>
      <c r="R89" s="58" t="s">
        <v>240</v>
      </c>
      <c r="S89" s="62">
        <v>0.5</v>
      </c>
      <c r="T89" s="63">
        <v>0.446428571428571</v>
      </c>
      <c r="U89" s="62">
        <v>-0.00513746306267743</v>
      </c>
      <c r="V89" s="61">
        <v>0.669226066955444</v>
      </c>
      <c r="W89" s="61">
        <v>-0.0378806110708768</v>
      </c>
      <c r="X89" s="64">
        <v>0.451612903225806</v>
      </c>
      <c r="Y89" s="68">
        <f t="shared" si="9"/>
        <v>0.4597933412</v>
      </c>
      <c r="Z89" s="68">
        <f t="shared" si="10"/>
        <v>-0.008180437996</v>
      </c>
      <c r="AA89" s="63">
        <f t="shared" si="11"/>
        <v>-0.05566839098</v>
      </c>
      <c r="AB89" s="68"/>
      <c r="AC89" s="61"/>
      <c r="AD89" s="61">
        <v>-0.00898012256219605</v>
      </c>
      <c r="AE89" s="61"/>
      <c r="AF89" s="61"/>
      <c r="AG89" s="61"/>
      <c r="AH89" s="58" t="s">
        <v>608</v>
      </c>
      <c r="AI89" s="62">
        <v>0.62780269058296</v>
      </c>
      <c r="AJ89" s="63">
        <v>0.588364434687157</v>
      </c>
      <c r="AK89" s="71">
        <f t="shared" si="12"/>
        <v>-3</v>
      </c>
      <c r="AL89" s="61">
        <v>-0.0278869176668191</v>
      </c>
      <c r="AM89" s="61">
        <v>0.859960025891311</v>
      </c>
      <c r="AN89" s="64">
        <v>0.596119929453263</v>
      </c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>
        <v>-0.0378806110708768</v>
      </c>
      <c r="BM89" s="58">
        <v>-0.0556683909754492</v>
      </c>
    </row>
    <row r="90" ht="12.75" customHeight="1">
      <c r="A90" s="49" t="s">
        <v>209</v>
      </c>
      <c r="B90" s="49">
        <v>108.0</v>
      </c>
      <c r="C90" s="44">
        <v>126.0</v>
      </c>
      <c r="D90" s="45">
        <v>39.0</v>
      </c>
      <c r="E90" s="44">
        <v>456.0</v>
      </c>
      <c r="F90" s="45">
        <v>80.0</v>
      </c>
      <c r="G90" s="62">
        <f t="shared" si="1"/>
        <v>0.7636363636</v>
      </c>
      <c r="H90" s="63">
        <f t="shared" si="2"/>
        <v>0.8507462687</v>
      </c>
      <c r="I90" s="64">
        <f t="shared" si="3"/>
        <v>0.8302425107</v>
      </c>
      <c r="J90" s="65">
        <f t="shared" si="4"/>
        <v>0.2938659058</v>
      </c>
      <c r="K90" s="55">
        <f t="shared" si="5"/>
        <v>3.248484848</v>
      </c>
      <c r="L90" s="66">
        <f t="shared" si="6"/>
        <v>1.141540897</v>
      </c>
      <c r="M90" s="66">
        <f t="shared" si="7"/>
        <v>0.06159619107</v>
      </c>
      <c r="N90" s="67">
        <f t="shared" si="8"/>
        <v>0.8346700359</v>
      </c>
      <c r="O90" s="58"/>
      <c r="P90" s="58"/>
      <c r="Q90" s="58"/>
      <c r="R90" s="58" t="s">
        <v>317</v>
      </c>
      <c r="S90" s="62">
        <v>0.5</v>
      </c>
      <c r="T90" s="63">
        <v>0.44007858546169</v>
      </c>
      <c r="U90" s="62">
        <v>0.00114081146551509</v>
      </c>
      <c r="V90" s="61">
        <v>0.664735949551496</v>
      </c>
      <c r="W90" s="61">
        <v>-0.0423707299421721</v>
      </c>
      <c r="X90" s="64">
        <v>0.452566096423017</v>
      </c>
      <c r="Y90" s="68">
        <f t="shared" si="9"/>
        <v>0.4545216757</v>
      </c>
      <c r="Z90" s="68">
        <f t="shared" si="10"/>
        <v>-0.0019555793</v>
      </c>
      <c r="AA90" s="63">
        <f t="shared" si="11"/>
        <v>-0.04661608966</v>
      </c>
      <c r="AB90" s="68"/>
      <c r="AC90" s="61"/>
      <c r="AD90" s="61">
        <v>-0.00894098407033139</v>
      </c>
      <c r="AE90" s="61"/>
      <c r="AF90" s="61"/>
      <c r="AG90" s="61"/>
      <c r="AH90" s="58" t="s">
        <v>569</v>
      </c>
      <c r="AI90" s="62">
        <v>0.615384615384615</v>
      </c>
      <c r="AJ90" s="63">
        <v>0.576923076923077</v>
      </c>
      <c r="AK90" s="71">
        <f t="shared" si="12"/>
        <v>-3</v>
      </c>
      <c r="AL90" s="61">
        <v>-0.0271962769024533</v>
      </c>
      <c r="AM90" s="61">
        <v>0.843088858935466</v>
      </c>
      <c r="AN90" s="64">
        <v>0.584615384615385</v>
      </c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>
        <v>-0.0423707299421721</v>
      </c>
      <c r="BM90" s="58">
        <v>-0.0466160896571126</v>
      </c>
    </row>
    <row r="91" ht="12.75" customHeight="1">
      <c r="A91" s="49" t="s">
        <v>211</v>
      </c>
      <c r="B91" s="49">
        <v>109.0</v>
      </c>
      <c r="C91" s="44">
        <v>119.0</v>
      </c>
      <c r="D91" s="45">
        <v>31.0</v>
      </c>
      <c r="E91" s="44">
        <v>460.0</v>
      </c>
      <c r="F91" s="45">
        <v>88.0</v>
      </c>
      <c r="G91" s="62">
        <f t="shared" si="1"/>
        <v>0.7933333333</v>
      </c>
      <c r="H91" s="63">
        <f t="shared" si="2"/>
        <v>0.8394160584</v>
      </c>
      <c r="I91" s="64">
        <f t="shared" si="3"/>
        <v>0.829512894</v>
      </c>
      <c r="J91" s="65">
        <f t="shared" si="4"/>
        <v>0.2965616046</v>
      </c>
      <c r="K91" s="55">
        <f t="shared" si="5"/>
        <v>3.653333333</v>
      </c>
      <c r="L91" s="66">
        <f t="shared" si="6"/>
        <v>1.154528162</v>
      </c>
      <c r="M91" s="66">
        <f t="shared" si="7"/>
        <v>0.03258559603</v>
      </c>
      <c r="N91" s="67">
        <f t="shared" si="8"/>
        <v>0.8327248666</v>
      </c>
      <c r="O91" s="58"/>
      <c r="P91" s="58"/>
      <c r="Q91" s="58"/>
      <c r="R91" s="58" t="s">
        <v>581</v>
      </c>
      <c r="S91" s="62">
        <v>0.425</v>
      </c>
      <c r="T91" s="63">
        <v>0.455947136563877</v>
      </c>
      <c r="U91" s="62">
        <v>0.00106295063603373</v>
      </c>
      <c r="V91" s="61">
        <v>0.622923690555565</v>
      </c>
      <c r="W91" s="61">
        <v>0.0218830319067652</v>
      </c>
      <c r="X91" s="64">
        <v>0.453441295546559</v>
      </c>
      <c r="Y91" s="68">
        <f t="shared" si="9"/>
        <v>0.4547062448</v>
      </c>
      <c r="Z91" s="68">
        <f t="shared" si="10"/>
        <v>-0.001264949296</v>
      </c>
      <c r="AA91" s="63">
        <f t="shared" si="11"/>
        <v>0.01917788269</v>
      </c>
      <c r="AB91" s="68"/>
      <c r="AC91" s="61"/>
      <c r="AD91" s="61">
        <v>-0.00887178056573068</v>
      </c>
      <c r="AE91" s="61"/>
      <c r="AF91" s="61"/>
      <c r="AG91" s="61"/>
      <c r="AH91" s="58" t="s">
        <v>841</v>
      </c>
      <c r="AI91" s="62">
        <v>0.838461538461539</v>
      </c>
      <c r="AJ91" s="63">
        <v>0.801346801346801</v>
      </c>
      <c r="AK91" s="71">
        <f t="shared" si="12"/>
        <v>-3</v>
      </c>
      <c r="AL91" s="61">
        <v>-0.0262438928332429</v>
      </c>
      <c r="AM91" s="61">
        <v>1.15951960121293</v>
      </c>
      <c r="AN91" s="64">
        <v>0.812646370023419</v>
      </c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>
        <v>0.0218830319067652</v>
      </c>
      <c r="BM91" s="58">
        <v>0.0191778826912284</v>
      </c>
    </row>
    <row r="92" ht="12.75" customHeight="1">
      <c r="A92" s="49" t="s">
        <v>212</v>
      </c>
      <c r="B92" s="49">
        <v>110.0</v>
      </c>
      <c r="C92" s="44">
        <v>233.0</v>
      </c>
      <c r="D92" s="45">
        <v>72.0</v>
      </c>
      <c r="E92" s="44">
        <v>833.0</v>
      </c>
      <c r="F92" s="45">
        <v>202.0</v>
      </c>
      <c r="G92" s="62">
        <f t="shared" si="1"/>
        <v>0.7639344262</v>
      </c>
      <c r="H92" s="63">
        <f t="shared" si="2"/>
        <v>0.8048309179</v>
      </c>
      <c r="I92" s="64">
        <f t="shared" si="3"/>
        <v>0.7955223881</v>
      </c>
      <c r="J92" s="65">
        <f t="shared" si="4"/>
        <v>0.3246268657</v>
      </c>
      <c r="K92" s="55">
        <f t="shared" si="5"/>
        <v>3.393442623</v>
      </c>
      <c r="L92" s="66">
        <f t="shared" si="6"/>
        <v>1.109284608</v>
      </c>
      <c r="M92" s="66">
        <f t="shared" si="7"/>
        <v>0.02891836782</v>
      </c>
      <c r="N92" s="67">
        <f t="shared" si="8"/>
        <v>0.799560999</v>
      </c>
      <c r="O92" s="58"/>
      <c r="P92" s="58"/>
      <c r="Q92" s="58"/>
      <c r="R92" s="58" t="s">
        <v>241</v>
      </c>
      <c r="S92" s="62">
        <v>0.45945945945946</v>
      </c>
      <c r="T92" s="63">
        <v>0.452674897119342</v>
      </c>
      <c r="U92" s="62">
        <v>-9.37577597758699E-4</v>
      </c>
      <c r="V92" s="61">
        <v>0.644976389673974</v>
      </c>
      <c r="W92" s="61">
        <v>-0.00479730465058409</v>
      </c>
      <c r="X92" s="64">
        <v>0.454258675078864</v>
      </c>
      <c r="Y92" s="68">
        <f t="shared" si="9"/>
        <v>0.4578415525</v>
      </c>
      <c r="Z92" s="68">
        <f t="shared" si="10"/>
        <v>-0.003582877429</v>
      </c>
      <c r="AA92" s="63">
        <f t="shared" si="11"/>
        <v>-0.01252014661</v>
      </c>
      <c r="AB92" s="68"/>
      <c r="AC92" s="61"/>
      <c r="AD92" s="61">
        <v>-0.00886730901472255</v>
      </c>
      <c r="AE92" s="61"/>
      <c r="AF92" s="61"/>
      <c r="AG92" s="61"/>
      <c r="AH92" s="58" t="s">
        <v>466</v>
      </c>
      <c r="AI92" s="62">
        <v>0.59375</v>
      </c>
      <c r="AJ92" s="63">
        <v>0.558016877637131</v>
      </c>
      <c r="AK92" s="71">
        <f t="shared" si="12"/>
        <v>-3</v>
      </c>
      <c r="AL92" s="61">
        <v>-0.0252670000612488</v>
      </c>
      <c r="AM92" s="61">
        <v>0.814422173651846</v>
      </c>
      <c r="AN92" s="64">
        <v>0.562267657992565</v>
      </c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>
        <v>-0.00479730465058409</v>
      </c>
      <c r="BM92" s="58">
        <v>-0.0125201466126171</v>
      </c>
    </row>
    <row r="93" ht="12.75" customHeight="1">
      <c r="A93" s="49" t="s">
        <v>214</v>
      </c>
      <c r="B93" s="49">
        <v>111.0</v>
      </c>
      <c r="C93" s="44">
        <v>175.0</v>
      </c>
      <c r="D93" s="45">
        <v>32.0</v>
      </c>
      <c r="E93" s="44">
        <v>663.0</v>
      </c>
      <c r="F93" s="45">
        <v>118.0</v>
      </c>
      <c r="G93" s="62">
        <f t="shared" si="1"/>
        <v>0.845410628</v>
      </c>
      <c r="H93" s="63">
        <f t="shared" si="2"/>
        <v>0.8489116517</v>
      </c>
      <c r="I93" s="64">
        <f t="shared" si="3"/>
        <v>0.8481781377</v>
      </c>
      <c r="J93" s="65">
        <f t="shared" si="4"/>
        <v>0.2965587045</v>
      </c>
      <c r="K93" s="55">
        <f t="shared" si="5"/>
        <v>3.77294686</v>
      </c>
      <c r="L93" s="66">
        <f t="shared" si="6"/>
        <v>1.198066773</v>
      </c>
      <c r="M93" s="66">
        <f t="shared" si="7"/>
        <v>0.002475793367</v>
      </c>
      <c r="N93" s="67">
        <f t="shared" si="8"/>
        <v>0.8520815163</v>
      </c>
      <c r="O93" s="58"/>
      <c r="P93" s="58"/>
      <c r="Q93" s="58"/>
      <c r="R93" s="58" t="s">
        <v>703</v>
      </c>
      <c r="S93" s="62">
        <v>0.307692307692308</v>
      </c>
      <c r="T93" s="63">
        <v>0.468227424749164</v>
      </c>
      <c r="U93" s="62">
        <v>0.0110493269289649</v>
      </c>
      <c r="V93" s="61">
        <v>0.548658085917671</v>
      </c>
      <c r="W93" s="61">
        <v>0.113515559538812</v>
      </c>
      <c r="X93" s="64">
        <v>0.456233421750663</v>
      </c>
      <c r="Y93" s="68">
        <f t="shared" si="9"/>
        <v>0.4464456815</v>
      </c>
      <c r="Z93" s="68">
        <f t="shared" si="10"/>
        <v>0.009787740211</v>
      </c>
      <c r="AA93" s="63">
        <f t="shared" si="11"/>
        <v>0.1339072986</v>
      </c>
      <c r="AB93" s="68"/>
      <c r="AC93" s="61"/>
      <c r="AD93" s="61">
        <v>-0.00883182269995564</v>
      </c>
      <c r="AE93" s="61"/>
      <c r="AF93" s="61"/>
      <c r="AG93" s="61"/>
      <c r="AH93" s="58" t="s">
        <v>804</v>
      </c>
      <c r="AI93" s="62">
        <v>0.75</v>
      </c>
      <c r="AJ93" s="63">
        <v>0.714285714285714</v>
      </c>
      <c r="AK93" s="71">
        <f t="shared" si="12"/>
        <v>-3</v>
      </c>
      <c r="AL93" s="61">
        <v>-0.025253644431048</v>
      </c>
      <c r="AM93" s="61">
        <v>1.03540636229241</v>
      </c>
      <c r="AN93" s="64">
        <v>0.724137931034483</v>
      </c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>
        <v>0.113515559538812</v>
      </c>
      <c r="BM93" s="58">
        <v>0.133907298552038</v>
      </c>
    </row>
    <row r="94" ht="12.75" customHeight="1">
      <c r="A94" s="49" t="s">
        <v>216</v>
      </c>
      <c r="B94" s="49">
        <v>112.0</v>
      </c>
      <c r="C94" s="44">
        <v>11.0</v>
      </c>
      <c r="D94" s="45">
        <v>1.0</v>
      </c>
      <c r="E94" s="44">
        <v>20.0</v>
      </c>
      <c r="F94" s="45">
        <v>8.0</v>
      </c>
      <c r="G94" s="62">
        <f t="shared" si="1"/>
        <v>0.9166666667</v>
      </c>
      <c r="H94" s="63">
        <f t="shared" si="2"/>
        <v>0.7142857143</v>
      </c>
      <c r="I94" s="64">
        <f t="shared" si="3"/>
        <v>0.775</v>
      </c>
      <c r="J94" s="65">
        <f t="shared" si="4"/>
        <v>0.475</v>
      </c>
      <c r="K94" s="55">
        <f t="shared" si="5"/>
        <v>2.333333333</v>
      </c>
      <c r="L94" s="66">
        <f t="shared" si="6"/>
        <v>1.153257512</v>
      </c>
      <c r="M94" s="66">
        <f t="shared" si="7"/>
        <v>-0.1431047554</v>
      </c>
      <c r="N94" s="67">
        <f t="shared" si="8"/>
        <v>0.7652081654</v>
      </c>
      <c r="O94" s="58"/>
      <c r="P94" s="58"/>
      <c r="Q94" s="58"/>
      <c r="R94" s="58" t="s">
        <v>874</v>
      </c>
      <c r="S94" s="62">
        <v>0.365079365079365</v>
      </c>
      <c r="T94" s="63">
        <v>0.474442988204456</v>
      </c>
      <c r="U94" s="62">
        <v>3.17922691810912E-4</v>
      </c>
      <c r="V94" s="61">
        <v>0.593631936328858</v>
      </c>
      <c r="W94" s="61">
        <v>0.0773318565248264</v>
      </c>
      <c r="X94" s="64">
        <v>0.458942632170979</v>
      </c>
      <c r="Y94" s="68">
        <f t="shared" si="9"/>
        <v>0.4602996893</v>
      </c>
      <c r="Z94" s="68">
        <f t="shared" si="10"/>
        <v>-0.001357057177</v>
      </c>
      <c r="AA94" s="63">
        <f t="shared" si="11"/>
        <v>0.07445971654</v>
      </c>
      <c r="AB94" s="68"/>
      <c r="AC94" s="61"/>
      <c r="AD94" s="61">
        <v>-0.0087608646813081</v>
      </c>
      <c r="AE94" s="61"/>
      <c r="AF94" s="61"/>
      <c r="AG94" s="61"/>
      <c r="AH94" s="58" t="s">
        <v>93</v>
      </c>
      <c r="AI94" s="62">
        <v>0.725</v>
      </c>
      <c r="AJ94" s="63">
        <v>0.689950980392157</v>
      </c>
      <c r="AK94" s="71">
        <f t="shared" si="12"/>
        <v>-2</v>
      </c>
      <c r="AL94" s="61">
        <v>-0.0247832359559966</v>
      </c>
      <c r="AM94" s="61">
        <v>1.00052143733138</v>
      </c>
      <c r="AN94" s="64">
        <v>0.694444444444444</v>
      </c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>
        <v>0.0773318565248264</v>
      </c>
      <c r="BM94" s="58">
        <v>0.0744597165433349</v>
      </c>
    </row>
    <row r="95" ht="12.75" customHeight="1">
      <c r="A95" s="49" t="s">
        <v>218</v>
      </c>
      <c r="B95" s="49">
        <v>113.0</v>
      </c>
      <c r="C95" s="44">
        <v>245.0</v>
      </c>
      <c r="D95" s="45">
        <v>37.0</v>
      </c>
      <c r="E95" s="44">
        <v>929.0</v>
      </c>
      <c r="F95" s="45">
        <v>77.0</v>
      </c>
      <c r="G95" s="62">
        <f t="shared" si="1"/>
        <v>0.8687943262</v>
      </c>
      <c r="H95" s="63">
        <f t="shared" si="2"/>
        <v>0.9234592445</v>
      </c>
      <c r="I95" s="64">
        <f t="shared" si="3"/>
        <v>0.9114906832</v>
      </c>
      <c r="J95" s="65">
        <f t="shared" si="4"/>
        <v>0.25</v>
      </c>
      <c r="K95" s="55">
        <f t="shared" si="5"/>
        <v>3.567375887</v>
      </c>
      <c r="L95" s="66">
        <f t="shared" si="6"/>
        <v>1.267314647</v>
      </c>
      <c r="M95" s="66">
        <f t="shared" si="7"/>
        <v>0.03865414149</v>
      </c>
      <c r="N95" s="67">
        <f t="shared" si="8"/>
        <v>0.914050367</v>
      </c>
      <c r="O95" s="58"/>
      <c r="P95" s="58"/>
      <c r="Q95" s="58"/>
      <c r="R95" s="58" t="s">
        <v>769</v>
      </c>
      <c r="S95" s="62">
        <v>0.287671232876712</v>
      </c>
      <c r="T95" s="63">
        <v>0.471275559883155</v>
      </c>
      <c r="U95" s="62">
        <v>0.0141174877448351</v>
      </c>
      <c r="V95" s="61">
        <v>0.536656402506734</v>
      </c>
      <c r="W95" s="61">
        <v>0.129827952369736</v>
      </c>
      <c r="X95" s="64">
        <v>0.459090909090909</v>
      </c>
      <c r="Y95" s="68">
        <f t="shared" si="9"/>
        <v>0.4460486151</v>
      </c>
      <c r="Z95" s="68">
        <f t="shared" si="10"/>
        <v>0.01304229397</v>
      </c>
      <c r="AA95" s="63">
        <f t="shared" si="11"/>
        <v>0.1568874486</v>
      </c>
      <c r="AB95" s="68"/>
      <c r="AC95" s="61"/>
      <c r="AD95" s="61">
        <v>-0.0087139319681131</v>
      </c>
      <c r="AE95" s="61"/>
      <c r="AF95" s="61"/>
      <c r="AG95" s="61"/>
      <c r="AH95" s="58" t="s">
        <v>499</v>
      </c>
      <c r="AI95" s="62">
        <v>0.557291666666667</v>
      </c>
      <c r="AJ95" s="63">
        <v>0.523099850968703</v>
      </c>
      <c r="AK95" s="71">
        <f t="shared" si="12"/>
        <v>-2</v>
      </c>
      <c r="AL95" s="61">
        <v>-0.0241771399132752</v>
      </c>
      <c r="AM95" s="61">
        <v>0.763952172406889</v>
      </c>
      <c r="AN95" s="64">
        <v>0.527379400260756</v>
      </c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>
        <v>0.129827952369736</v>
      </c>
      <c r="BM95" s="58">
        <v>0.156887448627884</v>
      </c>
    </row>
    <row r="96" ht="12.75" customHeight="1">
      <c r="A96" s="49" t="s">
        <v>220</v>
      </c>
      <c r="B96" s="49">
        <v>115.0</v>
      </c>
      <c r="C96" s="44">
        <v>195.0</v>
      </c>
      <c r="D96" s="45">
        <v>62.0</v>
      </c>
      <c r="E96" s="44">
        <v>533.0</v>
      </c>
      <c r="F96" s="45">
        <v>122.0</v>
      </c>
      <c r="G96" s="62">
        <f t="shared" si="1"/>
        <v>0.7587548638</v>
      </c>
      <c r="H96" s="63">
        <f t="shared" si="2"/>
        <v>0.813740458</v>
      </c>
      <c r="I96" s="64">
        <f t="shared" si="3"/>
        <v>0.798245614</v>
      </c>
      <c r="J96" s="65">
        <f t="shared" si="4"/>
        <v>0.3475877193</v>
      </c>
      <c r="K96" s="55">
        <f t="shared" si="5"/>
        <v>2.548638132</v>
      </c>
      <c r="L96" s="66">
        <f t="shared" si="6"/>
        <v>1.111922099</v>
      </c>
      <c r="M96" s="66">
        <f t="shared" si="7"/>
        <v>0.03888086821</v>
      </c>
      <c r="N96" s="67">
        <f t="shared" si="8"/>
        <v>0.805259878</v>
      </c>
      <c r="O96" s="58"/>
      <c r="P96" s="58"/>
      <c r="Q96" s="58"/>
      <c r="R96" s="58" t="s">
        <v>646</v>
      </c>
      <c r="S96" s="62">
        <v>0.25</v>
      </c>
      <c r="T96" s="63">
        <v>0.486842105263158</v>
      </c>
      <c r="U96" s="62">
        <v>0.00636914844225212</v>
      </c>
      <c r="V96" s="61">
        <v>0.521026021930739</v>
      </c>
      <c r="W96" s="61">
        <v>0.167472743836402</v>
      </c>
      <c r="X96" s="64">
        <v>0.459302325581395</v>
      </c>
      <c r="Y96" s="68">
        <f t="shared" si="9"/>
        <v>0.4535768005</v>
      </c>
      <c r="Z96" s="68">
        <f t="shared" si="10"/>
        <v>0.005725525071</v>
      </c>
      <c r="AA96" s="63">
        <f t="shared" si="11"/>
        <v>0.1792879163</v>
      </c>
      <c r="AB96" s="68"/>
      <c r="AC96" s="61"/>
      <c r="AD96" s="61">
        <v>-0.00861161121071441</v>
      </c>
      <c r="AE96" s="61"/>
      <c r="AF96" s="61"/>
      <c r="AG96" s="61"/>
      <c r="AH96" s="58" t="s">
        <v>319</v>
      </c>
      <c r="AI96" s="62">
        <v>0.577777777777778</v>
      </c>
      <c r="AJ96" s="63">
        <v>0.545356371490281</v>
      </c>
      <c r="AK96" s="71">
        <f t="shared" si="12"/>
        <v>-2</v>
      </c>
      <c r="AL96" s="61">
        <v>-0.0229252664751982</v>
      </c>
      <c r="AM96" s="61">
        <v>0.794175776875569</v>
      </c>
      <c r="AN96" s="64">
        <v>0.551694178974805</v>
      </c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>
        <v>0.167472743836402</v>
      </c>
      <c r="BM96" s="58">
        <v>0.179287916300757</v>
      </c>
    </row>
    <row r="97" ht="12.75" customHeight="1">
      <c r="A97" s="49" t="s">
        <v>222</v>
      </c>
      <c r="B97" s="49">
        <v>116.0</v>
      </c>
      <c r="C97" s="44">
        <v>41.0</v>
      </c>
      <c r="D97" s="45">
        <v>18.0</v>
      </c>
      <c r="E97" s="44">
        <v>153.0</v>
      </c>
      <c r="F97" s="45">
        <v>45.0</v>
      </c>
      <c r="G97" s="62">
        <f t="shared" si="1"/>
        <v>0.6949152542</v>
      </c>
      <c r="H97" s="63">
        <f t="shared" si="2"/>
        <v>0.7727272727</v>
      </c>
      <c r="I97" s="64">
        <f t="shared" si="3"/>
        <v>0.7548638132</v>
      </c>
      <c r="J97" s="65">
        <f t="shared" si="4"/>
        <v>0.3346303502</v>
      </c>
      <c r="K97" s="55">
        <f t="shared" si="5"/>
        <v>3.355932203</v>
      </c>
      <c r="L97" s="66">
        <f t="shared" si="6"/>
        <v>1.037779974</v>
      </c>
      <c r="M97" s="66">
        <f t="shared" si="7"/>
        <v>0.0550215755</v>
      </c>
      <c r="N97" s="67">
        <f t="shared" si="8"/>
        <v>0.7597454413</v>
      </c>
      <c r="O97" s="58"/>
      <c r="P97" s="58"/>
      <c r="Q97" s="58"/>
      <c r="R97" s="58" t="s">
        <v>293</v>
      </c>
      <c r="S97" s="62">
        <v>0.436170212765957</v>
      </c>
      <c r="T97" s="63">
        <v>0.46319018404908</v>
      </c>
      <c r="U97" s="62">
        <v>-4.27147744320566E-4</v>
      </c>
      <c r="V97" s="61">
        <v>0.635943832196656</v>
      </c>
      <c r="W97" s="61">
        <v>0.0191061088333612</v>
      </c>
      <c r="X97" s="64">
        <v>0.459785522788204</v>
      </c>
      <c r="Y97" s="68">
        <f t="shared" si="9"/>
        <v>0.4625729032</v>
      </c>
      <c r="Z97" s="68">
        <f t="shared" si="10"/>
        <v>-0.002787380455</v>
      </c>
      <c r="AA97" s="63">
        <f t="shared" si="11"/>
        <v>0.01311738239</v>
      </c>
      <c r="AB97" s="68"/>
      <c r="AC97" s="61"/>
      <c r="AD97" s="61">
        <v>-0.00848532106595223</v>
      </c>
      <c r="AE97" s="61"/>
      <c r="AF97" s="61"/>
      <c r="AG97" s="61"/>
      <c r="AH97" s="58" t="s">
        <v>370</v>
      </c>
      <c r="AI97" s="62">
        <v>0.595854922279793</v>
      </c>
      <c r="AJ97" s="63">
        <v>0.563545150501672</v>
      </c>
      <c r="AK97" s="71">
        <f t="shared" si="12"/>
        <v>-2</v>
      </c>
      <c r="AL97" s="61">
        <v>-0.0228463247664591</v>
      </c>
      <c r="AM97" s="61">
        <v>0.819819657304993</v>
      </c>
      <c r="AN97" s="64">
        <v>0.571428571428571</v>
      </c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>
        <v>0.0191061088333612</v>
      </c>
      <c r="BM97" s="58">
        <v>0.0131173823907452</v>
      </c>
    </row>
    <row r="98" ht="12.75" customHeight="1">
      <c r="A98" s="49" t="s">
        <v>224</v>
      </c>
      <c r="B98" s="49">
        <v>117.0</v>
      </c>
      <c r="C98" s="44">
        <v>226.0</v>
      </c>
      <c r="D98" s="45">
        <v>68.0</v>
      </c>
      <c r="E98" s="44">
        <v>861.0</v>
      </c>
      <c r="F98" s="45">
        <v>145.0</v>
      </c>
      <c r="G98" s="62">
        <f t="shared" si="1"/>
        <v>0.768707483</v>
      </c>
      <c r="H98" s="63">
        <f t="shared" si="2"/>
        <v>0.8558648111</v>
      </c>
      <c r="I98" s="64">
        <f t="shared" si="3"/>
        <v>0.8361538462</v>
      </c>
      <c r="J98" s="65">
        <f t="shared" si="4"/>
        <v>0.2853846154</v>
      </c>
      <c r="K98" s="55">
        <f t="shared" si="5"/>
        <v>3.421768707</v>
      </c>
      <c r="L98" s="66">
        <f t="shared" si="6"/>
        <v>1.148746076</v>
      </c>
      <c r="M98" s="66">
        <f t="shared" si="7"/>
        <v>0.06162972546</v>
      </c>
      <c r="N98" s="67">
        <f t="shared" si="8"/>
        <v>0.8397036403</v>
      </c>
      <c r="O98" s="58"/>
      <c r="P98" s="58"/>
      <c r="Q98" s="58"/>
      <c r="R98" s="58" t="s">
        <v>160</v>
      </c>
      <c r="S98" s="62">
        <v>0.468085106382979</v>
      </c>
      <c r="T98" s="63">
        <v>0.459837019790454</v>
      </c>
      <c r="U98" s="62">
        <v>-0.00208202724204831</v>
      </c>
      <c r="V98" s="61">
        <v>0.656140028783244</v>
      </c>
      <c r="W98" s="61">
        <v>-0.00583217074978176</v>
      </c>
      <c r="X98" s="64">
        <v>0.460526315789474</v>
      </c>
      <c r="Y98" s="68">
        <f t="shared" si="9"/>
        <v>0.4652661808</v>
      </c>
      <c r="Z98" s="68">
        <f t="shared" si="10"/>
        <v>-0.004739864973</v>
      </c>
      <c r="AA98" s="63">
        <f t="shared" si="11"/>
        <v>-0.01609002234</v>
      </c>
      <c r="AB98" s="68"/>
      <c r="AC98" s="61"/>
      <c r="AD98" s="61">
        <v>-0.00833460533042008</v>
      </c>
      <c r="AE98" s="61"/>
      <c r="AF98" s="61"/>
      <c r="AG98" s="61"/>
      <c r="AH98" s="58" t="s">
        <v>467</v>
      </c>
      <c r="AI98" s="62">
        <v>0.76271186440678</v>
      </c>
      <c r="AJ98" s="63">
        <v>0.730769230769231</v>
      </c>
      <c r="AK98" s="71">
        <f t="shared" si="12"/>
        <v>-2</v>
      </c>
      <c r="AL98" s="61">
        <v>-0.0225866802980932</v>
      </c>
      <c r="AM98" s="61">
        <v>1.05605061366349</v>
      </c>
      <c r="AN98" s="64">
        <v>0.734345351043643</v>
      </c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>
        <v>-0.00583217074978176</v>
      </c>
      <c r="BM98" s="58">
        <v>-0.0160900223387775</v>
      </c>
    </row>
    <row r="99" ht="12.75" customHeight="1">
      <c r="A99" s="49" t="s">
        <v>226</v>
      </c>
      <c r="B99" s="49">
        <v>118.0</v>
      </c>
      <c r="C99" s="44">
        <v>4.0</v>
      </c>
      <c r="D99" s="45">
        <v>2.0</v>
      </c>
      <c r="E99" s="44">
        <v>17.0</v>
      </c>
      <c r="F99" s="45">
        <v>1.0</v>
      </c>
      <c r="G99" s="62">
        <f t="shared" si="1"/>
        <v>0.6666666667</v>
      </c>
      <c r="H99" s="63">
        <f t="shared" si="2"/>
        <v>0.9444444444</v>
      </c>
      <c r="I99" s="64">
        <f t="shared" si="3"/>
        <v>0.875</v>
      </c>
      <c r="J99" s="65">
        <f t="shared" si="4"/>
        <v>0.2083333333</v>
      </c>
      <c r="K99" s="55">
        <f t="shared" si="5"/>
        <v>3</v>
      </c>
      <c r="L99" s="66">
        <f t="shared" si="6"/>
        <v>1.13922756</v>
      </c>
      <c r="M99" s="66">
        <f t="shared" si="7"/>
        <v>0.1964187365</v>
      </c>
      <c r="N99" s="67">
        <f t="shared" si="8"/>
        <v>0.8845005365</v>
      </c>
      <c r="O99" s="58"/>
      <c r="P99" s="58"/>
      <c r="Q99" s="58"/>
      <c r="R99" s="58" t="s">
        <v>498</v>
      </c>
      <c r="S99" s="62">
        <v>0.26241134751773</v>
      </c>
      <c r="T99" s="63">
        <v>0.483292583537082</v>
      </c>
      <c r="U99" s="62">
        <v>0.00892283811689482</v>
      </c>
      <c r="V99" s="61">
        <v>0.527292280885822</v>
      </c>
      <c r="W99" s="61">
        <v>0.156186705984365</v>
      </c>
      <c r="X99" s="64">
        <v>0.460526315789474</v>
      </c>
      <c r="Y99" s="68">
        <f t="shared" si="9"/>
        <v>0.4523754857</v>
      </c>
      <c r="Z99" s="68">
        <f t="shared" si="10"/>
        <v>0.008150830064</v>
      </c>
      <c r="AA99" s="63">
        <f t="shared" si="11"/>
        <v>0.1730430572</v>
      </c>
      <c r="AB99" s="68"/>
      <c r="AC99" s="61"/>
      <c r="AD99" s="61">
        <v>-0.00823278385040826</v>
      </c>
      <c r="AE99" s="61"/>
      <c r="AF99" s="61"/>
      <c r="AG99" s="61"/>
      <c r="AH99" s="58" t="s">
        <v>597</v>
      </c>
      <c r="AI99" s="62">
        <v>0.623711340206186</v>
      </c>
      <c r="AJ99" s="63">
        <v>0.591780821917808</v>
      </c>
      <c r="AK99" s="71">
        <f t="shared" si="12"/>
        <v>-2</v>
      </c>
      <c r="AL99" s="61">
        <v>-0.0225781455712242</v>
      </c>
      <c r="AM99" s="61">
        <v>0.859482754006197</v>
      </c>
      <c r="AN99" s="64">
        <v>0.598484848484848</v>
      </c>
      <c r="AO99" s="58"/>
      <c r="AP99" s="58"/>
      <c r="AQ99" s="58"/>
      <c r="AR99" s="58"/>
      <c r="AS99" s="58"/>
      <c r="AT99" s="58"/>
      <c r="AU99" s="58" t="s">
        <v>23</v>
      </c>
      <c r="AV99" s="58" t="s">
        <v>1212</v>
      </c>
      <c r="AW99" s="58" t="s">
        <v>24</v>
      </c>
      <c r="AX99" s="58" t="s">
        <v>25</v>
      </c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>
        <v>0.156186705984365</v>
      </c>
      <c r="BM99" s="58">
        <v>0.173043057232586</v>
      </c>
    </row>
    <row r="100" ht="12.75" customHeight="1">
      <c r="A100" s="49" t="s">
        <v>228</v>
      </c>
      <c r="B100" s="49">
        <v>119.0</v>
      </c>
      <c r="C100" s="44">
        <v>24.0</v>
      </c>
      <c r="D100" s="45">
        <v>5.0</v>
      </c>
      <c r="E100" s="44">
        <v>86.0</v>
      </c>
      <c r="F100" s="45">
        <v>17.0</v>
      </c>
      <c r="G100" s="62">
        <f t="shared" si="1"/>
        <v>0.8275862069</v>
      </c>
      <c r="H100" s="63">
        <f t="shared" si="2"/>
        <v>0.8349514563</v>
      </c>
      <c r="I100" s="64">
        <f t="shared" si="3"/>
        <v>0.8333333333</v>
      </c>
      <c r="J100" s="65">
        <f t="shared" si="4"/>
        <v>0.3106060606</v>
      </c>
      <c r="K100" s="55">
        <f t="shared" si="5"/>
        <v>3.551724138</v>
      </c>
      <c r="L100" s="66">
        <f t="shared" si="6"/>
        <v>1.175591655</v>
      </c>
      <c r="M100" s="66">
        <f t="shared" si="7"/>
        <v>0.005208209895</v>
      </c>
      <c r="N100" s="67">
        <f t="shared" si="8"/>
        <v>0.8372244949</v>
      </c>
      <c r="O100" s="58"/>
      <c r="P100" s="58"/>
      <c r="Q100" s="58"/>
      <c r="R100" s="58" t="s">
        <v>346</v>
      </c>
      <c r="S100" s="62">
        <v>0.390243902439024</v>
      </c>
      <c r="T100" s="63">
        <v>0.46917928848186</v>
      </c>
      <c r="U100" s="62">
        <v>0.00297788232619717</v>
      </c>
      <c r="V100" s="61">
        <v>0.607703957088979</v>
      </c>
      <c r="W100" s="61">
        <v>0.0558158460437435</v>
      </c>
      <c r="X100" s="64">
        <v>0.46100410483107</v>
      </c>
      <c r="Y100" s="68">
        <f t="shared" si="9"/>
        <v>0.4599531057</v>
      </c>
      <c r="Z100" s="68">
        <f t="shared" si="10"/>
        <v>0.001050999124</v>
      </c>
      <c r="AA100" s="63">
        <f t="shared" si="11"/>
        <v>0.05805132673</v>
      </c>
      <c r="AB100" s="68"/>
      <c r="AC100" s="61"/>
      <c r="AD100" s="61">
        <v>-0.00818044351713609</v>
      </c>
      <c r="AE100" s="61"/>
      <c r="AF100" s="61"/>
      <c r="AG100" s="61"/>
      <c r="AH100" s="58" t="s">
        <v>253</v>
      </c>
      <c r="AI100" s="62">
        <v>0.923076923076923</v>
      </c>
      <c r="AJ100" s="63">
        <v>0.891666666666667</v>
      </c>
      <c r="AK100" s="71">
        <f t="shared" si="12"/>
        <v>-2</v>
      </c>
      <c r="AL100" s="61">
        <v>-0.0222101956320354</v>
      </c>
      <c r="AM100" s="61">
        <v>1.28321750205162</v>
      </c>
      <c r="AN100" s="64">
        <v>0.901162790697674</v>
      </c>
      <c r="AO100" s="58"/>
      <c r="AP100" s="58"/>
      <c r="AQ100" s="58"/>
      <c r="AR100" s="58"/>
      <c r="AS100" s="58"/>
      <c r="AT100" s="58"/>
      <c r="AU100" s="58">
        <v>-9.0</v>
      </c>
      <c r="AV100" s="61">
        <f t="shared" ref="AV100:AV104" si="16">AU100/100</f>
        <v>-0.09</v>
      </c>
      <c r="AW100" s="58">
        <v>0.71641068</v>
      </c>
      <c r="AX100" s="58">
        <v>-0.04565468</v>
      </c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>
        <v>0.0558158460437435</v>
      </c>
      <c r="BM100" s="58">
        <v>0.0580513267281166</v>
      </c>
    </row>
    <row r="101" ht="12.75" customHeight="1">
      <c r="A101" s="49" t="s">
        <v>230</v>
      </c>
      <c r="B101" s="49">
        <v>121.0</v>
      </c>
      <c r="C101" s="44">
        <v>245.0</v>
      </c>
      <c r="D101" s="45">
        <v>69.0</v>
      </c>
      <c r="E101" s="44">
        <v>831.0</v>
      </c>
      <c r="F101" s="45">
        <v>143.0</v>
      </c>
      <c r="G101" s="62">
        <f t="shared" si="1"/>
        <v>0.7802547771</v>
      </c>
      <c r="H101" s="63">
        <f t="shared" si="2"/>
        <v>0.8531827515</v>
      </c>
      <c r="I101" s="64">
        <f t="shared" si="3"/>
        <v>0.8354037267</v>
      </c>
      <c r="J101" s="65">
        <f t="shared" si="4"/>
        <v>0.301242236</v>
      </c>
      <c r="K101" s="55">
        <f t="shared" si="5"/>
        <v>3.101910828</v>
      </c>
      <c r="L101" s="66">
        <f t="shared" si="6"/>
        <v>1.155014745</v>
      </c>
      <c r="M101" s="66">
        <f t="shared" si="7"/>
        <v>0.05156805401</v>
      </c>
      <c r="N101" s="67">
        <f t="shared" si="8"/>
        <v>0.8402592393</v>
      </c>
      <c r="O101" s="58"/>
      <c r="P101" s="58"/>
      <c r="Q101" s="58"/>
      <c r="R101" s="58" t="s">
        <v>633</v>
      </c>
      <c r="S101" s="62">
        <v>0.405511811023622</v>
      </c>
      <c r="T101" s="63">
        <v>0.469046291132181</v>
      </c>
      <c r="U101" s="62">
        <v>8.96731222632008E-4</v>
      </c>
      <c r="V101" s="61">
        <v>0.618405957235259</v>
      </c>
      <c r="W101" s="61">
        <v>0.0449257627698796</v>
      </c>
      <c r="X101" s="64">
        <v>0.461162677088422</v>
      </c>
      <c r="Y101" s="68">
        <f t="shared" si="9"/>
        <v>0.4623205164</v>
      </c>
      <c r="Z101" s="68">
        <f t="shared" si="10"/>
        <v>-0.001157839283</v>
      </c>
      <c r="AA101" s="63">
        <f t="shared" si="11"/>
        <v>0.04245365365</v>
      </c>
      <c r="AB101" s="68"/>
      <c r="AC101" s="61"/>
      <c r="AD101" s="61">
        <v>-0.00818043799552132</v>
      </c>
      <c r="AE101" s="61"/>
      <c r="AF101" s="61"/>
      <c r="AG101" s="61"/>
      <c r="AH101" s="58" t="s">
        <v>681</v>
      </c>
      <c r="AI101" s="62">
        <v>0.666666666666667</v>
      </c>
      <c r="AJ101" s="63">
        <v>0.635514018691589</v>
      </c>
      <c r="AK101" s="71">
        <f t="shared" si="12"/>
        <v>-2</v>
      </c>
      <c r="AL101" s="61">
        <v>-0.0220280981818627</v>
      </c>
      <c r="AM101" s="61">
        <v>0.920780796546316</v>
      </c>
      <c r="AN101" s="64">
        <v>0.642857142857143</v>
      </c>
      <c r="AO101" s="58"/>
      <c r="AP101" s="58"/>
      <c r="AQ101" s="58"/>
      <c r="AR101" s="58"/>
      <c r="AS101" s="58"/>
      <c r="AT101" s="58"/>
      <c r="AU101" s="58">
        <v>-5.5</v>
      </c>
      <c r="AV101" s="61">
        <f t="shared" si="16"/>
        <v>-0.055</v>
      </c>
      <c r="AW101" s="58">
        <v>0.7247008838</v>
      </c>
      <c r="AX101" s="58">
        <v>-0.0381646427527</v>
      </c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>
        <v>0.0449257627698796</v>
      </c>
      <c r="BM101" s="58">
        <v>0.0424536536466509</v>
      </c>
    </row>
    <row r="102" ht="12.75" customHeight="1">
      <c r="A102" s="49" t="s">
        <v>232</v>
      </c>
      <c r="B102" s="49">
        <v>124.0</v>
      </c>
      <c r="C102" s="44">
        <v>158.0</v>
      </c>
      <c r="D102" s="45">
        <v>52.0</v>
      </c>
      <c r="E102" s="44">
        <v>434.0</v>
      </c>
      <c r="F102" s="45">
        <v>114.0</v>
      </c>
      <c r="G102" s="62">
        <f t="shared" si="1"/>
        <v>0.7523809524</v>
      </c>
      <c r="H102" s="63">
        <f t="shared" si="2"/>
        <v>0.7919708029</v>
      </c>
      <c r="I102" s="64">
        <f t="shared" si="3"/>
        <v>0.7810026385</v>
      </c>
      <c r="J102" s="65">
        <f t="shared" si="4"/>
        <v>0.3588390501</v>
      </c>
      <c r="K102" s="55">
        <f t="shared" si="5"/>
        <v>2.60952381</v>
      </c>
      <c r="L102" s="66">
        <f t="shared" si="6"/>
        <v>1.092021594</v>
      </c>
      <c r="M102" s="66">
        <f t="shared" si="7"/>
        <v>0.02799443022</v>
      </c>
      <c r="N102" s="67">
        <f t="shared" si="8"/>
        <v>0.7870776033</v>
      </c>
      <c r="O102" s="58"/>
      <c r="P102" s="58"/>
      <c r="Q102" s="58"/>
      <c r="R102" s="58" t="s">
        <v>444</v>
      </c>
      <c r="S102" s="62">
        <v>0.343137254901961</v>
      </c>
      <c r="T102" s="63">
        <v>0.480048367593712</v>
      </c>
      <c r="U102" s="62">
        <v>0.00494282299458326</v>
      </c>
      <c r="V102" s="61">
        <v>0.582080120023318</v>
      </c>
      <c r="W102" s="61">
        <v>0.0968108713145406</v>
      </c>
      <c r="X102" s="64">
        <v>0.465016146393972</v>
      </c>
      <c r="Y102" s="68">
        <f t="shared" si="9"/>
        <v>0.46152135</v>
      </c>
      <c r="Z102" s="68">
        <f t="shared" si="10"/>
        <v>0.003494796394</v>
      </c>
      <c r="AA102" s="63">
        <f t="shared" si="11"/>
        <v>0.1041774065</v>
      </c>
      <c r="AB102" s="68"/>
      <c r="AC102" s="61"/>
      <c r="AD102" s="61">
        <v>-0.00809162050968526</v>
      </c>
      <c r="AE102" s="61"/>
      <c r="AF102" s="61"/>
      <c r="AG102" s="61"/>
      <c r="AH102" s="58" t="s">
        <v>668</v>
      </c>
      <c r="AI102" s="62">
        <v>0.662650602409639</v>
      </c>
      <c r="AJ102" s="63">
        <v>0.631701631701632</v>
      </c>
      <c r="AK102" s="71">
        <f t="shared" si="12"/>
        <v>-2</v>
      </c>
      <c r="AL102" s="61">
        <v>-0.0218840775096381</v>
      </c>
      <c r="AM102" s="61">
        <v>0.915245245559851</v>
      </c>
      <c r="AN102" s="64">
        <v>0.63671875</v>
      </c>
      <c r="AO102" s="58"/>
      <c r="AP102" s="58"/>
      <c r="AQ102" s="58"/>
      <c r="AR102" s="58"/>
      <c r="AS102" s="58"/>
      <c r="AT102" s="58"/>
      <c r="AU102" s="58">
        <v>-4.0</v>
      </c>
      <c r="AV102" s="61">
        <f t="shared" si="16"/>
        <v>-0.04</v>
      </c>
      <c r="AW102" s="58">
        <v>0.71813</v>
      </c>
      <c r="AX102" s="58">
        <v>0.027839</v>
      </c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>
        <v>0.0968108713145406</v>
      </c>
      <c r="BM102" s="58">
        <v>0.10417740649448</v>
      </c>
    </row>
    <row r="103" ht="12.75" customHeight="1">
      <c r="A103" s="49" t="s">
        <v>234</v>
      </c>
      <c r="B103" s="49">
        <v>125.0</v>
      </c>
      <c r="C103" s="44">
        <v>54.0</v>
      </c>
      <c r="D103" s="45">
        <v>10.0</v>
      </c>
      <c r="E103" s="44">
        <v>163.0</v>
      </c>
      <c r="F103" s="45">
        <v>33.0</v>
      </c>
      <c r="G103" s="62">
        <f t="shared" si="1"/>
        <v>0.84375</v>
      </c>
      <c r="H103" s="63">
        <f t="shared" si="2"/>
        <v>0.8316326531</v>
      </c>
      <c r="I103" s="64">
        <f t="shared" si="3"/>
        <v>0.8346153846</v>
      </c>
      <c r="J103" s="65">
        <f t="shared" si="4"/>
        <v>0.3346153846</v>
      </c>
      <c r="K103" s="55">
        <f t="shared" si="5"/>
        <v>3.0625</v>
      </c>
      <c r="L103" s="66">
        <f t="shared" si="6"/>
        <v>1.184674436</v>
      </c>
      <c r="M103" s="66">
        <f t="shared" si="7"/>
        <v>-0.008568064618</v>
      </c>
      <c r="N103" s="67">
        <f t="shared" si="8"/>
        <v>0.838487017</v>
      </c>
      <c r="O103" s="58"/>
      <c r="P103" s="58"/>
      <c r="Q103" s="58"/>
      <c r="R103" s="58" t="s">
        <v>555</v>
      </c>
      <c r="S103" s="62">
        <v>0.335051546391753</v>
      </c>
      <c r="T103" s="63">
        <v>0.477821695213</v>
      </c>
      <c r="U103" s="62">
        <v>0.00956060522287172</v>
      </c>
      <c r="V103" s="61">
        <v>0.57478816488822</v>
      </c>
      <c r="W103" s="61">
        <v>0.100953834301437</v>
      </c>
      <c r="X103" s="64">
        <v>0.466612707405909</v>
      </c>
      <c r="Y103" s="68">
        <f t="shared" si="9"/>
        <v>0.4584533356</v>
      </c>
      <c r="Z103" s="68">
        <f t="shared" si="10"/>
        <v>0.008159371827</v>
      </c>
      <c r="AA103" s="63">
        <f t="shared" si="11"/>
        <v>0.1181086868</v>
      </c>
      <c r="AB103" s="68"/>
      <c r="AC103" s="61"/>
      <c r="AD103" s="61">
        <v>-0.00801157788699103</v>
      </c>
      <c r="AE103" s="61"/>
      <c r="AF103" s="61"/>
      <c r="AG103" s="61"/>
      <c r="AH103" s="58" t="s">
        <v>738</v>
      </c>
      <c r="AI103" s="62">
        <v>0.709090909090909</v>
      </c>
      <c r="AJ103" s="63">
        <v>0.678191489361702</v>
      </c>
      <c r="AK103" s="71">
        <f t="shared" si="12"/>
        <v>-2</v>
      </c>
      <c r="AL103" s="61">
        <v>-0.0218490289394148</v>
      </c>
      <c r="AM103" s="61">
        <v>0.980956794936668</v>
      </c>
      <c r="AN103" s="64">
        <v>0.685185185185185</v>
      </c>
      <c r="AO103" s="58"/>
      <c r="AP103" s="58"/>
      <c r="AQ103" s="58"/>
      <c r="AR103" s="58"/>
      <c r="AS103" s="58"/>
      <c r="AT103" s="58"/>
      <c r="AU103" s="58">
        <v>-3.0</v>
      </c>
      <c r="AV103" s="61">
        <f t="shared" si="16"/>
        <v>-0.03</v>
      </c>
      <c r="AW103" s="58">
        <v>0.7182246</v>
      </c>
      <c r="AX103" s="58">
        <v>0.02422929</v>
      </c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>
        <v>0.100953834301437</v>
      </c>
      <c r="BM103" s="58">
        <v>0.11810868680445</v>
      </c>
    </row>
    <row r="104" ht="12.75" customHeight="1">
      <c r="A104" s="49" t="s">
        <v>236</v>
      </c>
      <c r="B104" s="49">
        <v>126.0</v>
      </c>
      <c r="C104" s="44">
        <v>21.0</v>
      </c>
      <c r="D104" s="45">
        <v>5.0</v>
      </c>
      <c r="E104" s="44">
        <v>93.0</v>
      </c>
      <c r="F104" s="45">
        <v>16.0</v>
      </c>
      <c r="G104" s="62">
        <f t="shared" si="1"/>
        <v>0.8076923077</v>
      </c>
      <c r="H104" s="63">
        <f t="shared" si="2"/>
        <v>0.8532110092</v>
      </c>
      <c r="I104" s="64">
        <f t="shared" si="3"/>
        <v>0.8444444444</v>
      </c>
      <c r="J104" s="65">
        <f t="shared" si="4"/>
        <v>0.2740740741</v>
      </c>
      <c r="K104" s="55">
        <f t="shared" si="5"/>
        <v>4.192307692</v>
      </c>
      <c r="L104" s="66">
        <f t="shared" si="6"/>
        <v>1.174435993</v>
      </c>
      <c r="M104" s="66">
        <f t="shared" si="7"/>
        <v>0.03218677439</v>
      </c>
      <c r="N104" s="67">
        <f t="shared" si="8"/>
        <v>0.8465438781</v>
      </c>
      <c r="O104" s="58"/>
      <c r="P104" s="58"/>
      <c r="Q104" s="58"/>
      <c r="R104" s="58" t="s">
        <v>763</v>
      </c>
      <c r="S104" s="62">
        <v>0.338129496402878</v>
      </c>
      <c r="T104" s="63">
        <v>0.478237791932059</v>
      </c>
      <c r="U104" s="62">
        <v>0.0107693463244947</v>
      </c>
      <c r="V104" s="61">
        <v>0.577258829332465</v>
      </c>
      <c r="W104" s="61">
        <v>0.0990716201917943</v>
      </c>
      <c r="X104" s="64">
        <v>0.468610973801285</v>
      </c>
      <c r="Y104" s="68">
        <f t="shared" si="9"/>
        <v>0.4592643252</v>
      </c>
      <c r="Z104" s="68">
        <f t="shared" si="10"/>
        <v>0.009346648619</v>
      </c>
      <c r="AA104" s="63">
        <f t="shared" si="11"/>
        <v>0.1187397168</v>
      </c>
      <c r="AB104" s="68"/>
      <c r="AC104" s="61"/>
      <c r="AD104" s="61">
        <v>-0.00797868945046831</v>
      </c>
      <c r="AE104" s="61"/>
      <c r="AF104" s="61"/>
      <c r="AG104" s="61"/>
      <c r="AH104" s="58" t="s">
        <v>798</v>
      </c>
      <c r="AI104" s="62">
        <v>0.815384615384615</v>
      </c>
      <c r="AJ104" s="63">
        <v>0.784552845528455</v>
      </c>
      <c r="AK104" s="71">
        <f t="shared" si="12"/>
        <v>-2</v>
      </c>
      <c r="AL104" s="61">
        <v>-0.0218011686853894</v>
      </c>
      <c r="AM104" s="61">
        <v>1.13132663164829</v>
      </c>
      <c r="AN104" s="64">
        <v>0.790996784565916</v>
      </c>
      <c r="AO104" s="58"/>
      <c r="AP104" s="58"/>
      <c r="AQ104" s="58"/>
      <c r="AR104" s="58"/>
      <c r="AS104" s="58"/>
      <c r="AT104" s="58"/>
      <c r="AU104" s="58">
        <v>-2.0</v>
      </c>
      <c r="AV104" s="61">
        <f t="shared" si="16"/>
        <v>-0.02</v>
      </c>
      <c r="AW104" s="58">
        <v>0.71032144</v>
      </c>
      <c r="AX104" s="58">
        <v>-0.01231148</v>
      </c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>
        <v>0.0990716201917943</v>
      </c>
      <c r="BM104" s="58">
        <v>0.118739716817785</v>
      </c>
    </row>
    <row r="105" ht="12.75" customHeight="1">
      <c r="A105" s="49" t="s">
        <v>238</v>
      </c>
      <c r="B105" s="49">
        <v>127.0</v>
      </c>
      <c r="C105" s="44">
        <v>63.0</v>
      </c>
      <c r="D105" s="45">
        <v>10.0</v>
      </c>
      <c r="E105" s="44">
        <v>251.0</v>
      </c>
      <c r="F105" s="45">
        <v>29.0</v>
      </c>
      <c r="G105" s="62">
        <f t="shared" si="1"/>
        <v>0.8630136986</v>
      </c>
      <c r="H105" s="63">
        <f t="shared" si="2"/>
        <v>0.8964285714</v>
      </c>
      <c r="I105" s="64">
        <f t="shared" si="3"/>
        <v>0.8895184136</v>
      </c>
      <c r="J105" s="65">
        <f t="shared" si="4"/>
        <v>0.2606232295</v>
      </c>
      <c r="K105" s="55">
        <f t="shared" si="5"/>
        <v>3.835616438</v>
      </c>
      <c r="L105" s="66">
        <f t="shared" si="6"/>
        <v>1.244113556</v>
      </c>
      <c r="M105" s="66">
        <f t="shared" si="7"/>
        <v>0.02362808643</v>
      </c>
      <c r="N105" s="67">
        <f t="shared" si="8"/>
        <v>0.8923235574</v>
      </c>
      <c r="O105" s="58"/>
      <c r="P105" s="58"/>
      <c r="Q105" s="58"/>
      <c r="R105" s="58" t="s">
        <v>330</v>
      </c>
      <c r="S105" s="62">
        <v>0.287037037037037</v>
      </c>
      <c r="T105" s="63">
        <v>0.487783595113438</v>
      </c>
      <c r="U105" s="62">
        <v>0.0118617397244173</v>
      </c>
      <c r="V105" s="61">
        <v>0.547880900002695</v>
      </c>
      <c r="W105" s="61">
        <v>0.141949342038025</v>
      </c>
      <c r="X105" s="64">
        <v>0.470494417862839</v>
      </c>
      <c r="Y105" s="68">
        <f t="shared" si="9"/>
        <v>0.4595623199</v>
      </c>
      <c r="Z105" s="68">
        <f t="shared" si="10"/>
        <v>0.01093209798</v>
      </c>
      <c r="AA105" s="63">
        <f t="shared" si="11"/>
        <v>0.1647190867</v>
      </c>
      <c r="AB105" s="68"/>
      <c r="AC105" s="61"/>
      <c r="AD105" s="61">
        <v>-0.00785284657026986</v>
      </c>
      <c r="AE105" s="61"/>
      <c r="AF105" s="61"/>
      <c r="AG105" s="61"/>
      <c r="AH105" s="58" t="s">
        <v>514</v>
      </c>
      <c r="AI105" s="62">
        <v>0.570652173913043</v>
      </c>
      <c r="AJ105" s="63">
        <v>0.539961013645224</v>
      </c>
      <c r="AK105" s="71">
        <f t="shared" si="12"/>
        <v>-2</v>
      </c>
      <c r="AL105" s="61">
        <v>-0.021701799228228</v>
      </c>
      <c r="AM105" s="61">
        <v>0.785322119743687</v>
      </c>
      <c r="AN105" s="64">
        <v>0.544628099173554</v>
      </c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>
        <v>0.141949342038025</v>
      </c>
      <c r="BM105" s="58">
        <v>0.164719086734507</v>
      </c>
    </row>
    <row r="106" ht="12.75" customHeight="1">
      <c r="A106" s="49" t="s">
        <v>240</v>
      </c>
      <c r="B106" s="49">
        <v>128.0</v>
      </c>
      <c r="C106" s="44">
        <v>103.0</v>
      </c>
      <c r="D106" s="45">
        <v>28.0</v>
      </c>
      <c r="E106" s="44">
        <v>520.0</v>
      </c>
      <c r="F106" s="45">
        <v>189.0</v>
      </c>
      <c r="G106" s="62">
        <f t="shared" si="1"/>
        <v>0.786259542</v>
      </c>
      <c r="H106" s="63">
        <f t="shared" si="2"/>
        <v>0.7334273625</v>
      </c>
      <c r="I106" s="64">
        <f t="shared" si="3"/>
        <v>0.7416666667</v>
      </c>
      <c r="J106" s="65">
        <f t="shared" si="4"/>
        <v>0.3476190476</v>
      </c>
      <c r="K106" s="55">
        <f t="shared" si="5"/>
        <v>5.41221374</v>
      </c>
      <c r="L106" s="66">
        <f t="shared" si="6"/>
        <v>1.074580922</v>
      </c>
      <c r="M106" s="66">
        <f t="shared" si="7"/>
        <v>-0.03735781681</v>
      </c>
      <c r="N106" s="67">
        <f t="shared" si="8"/>
        <v>0.7491867976</v>
      </c>
      <c r="O106" s="58"/>
      <c r="P106" s="58"/>
      <c r="Q106" s="58"/>
      <c r="R106" s="58" t="s">
        <v>680</v>
      </c>
      <c r="S106" s="62">
        <v>0.354938271604938</v>
      </c>
      <c r="T106" s="63">
        <v>0.487782388197326</v>
      </c>
      <c r="U106" s="62">
        <v>0.0022875424091453</v>
      </c>
      <c r="V106" s="61">
        <v>0.595893477843439</v>
      </c>
      <c r="W106" s="61">
        <v>0.0939350730506886</v>
      </c>
      <c r="X106" s="64">
        <v>0.470517448856799</v>
      </c>
      <c r="Y106" s="68">
        <f t="shared" si="9"/>
        <v>0.4697082867</v>
      </c>
      <c r="Z106" s="68">
        <f t="shared" si="10"/>
        <v>0.0008091621441</v>
      </c>
      <c r="AA106" s="63">
        <f t="shared" si="11"/>
        <v>0.09564898933</v>
      </c>
      <c r="AB106" s="68"/>
      <c r="AC106" s="61"/>
      <c r="AD106" s="61">
        <v>-0.00784634365113623</v>
      </c>
      <c r="AE106" s="61"/>
      <c r="AF106" s="61"/>
      <c r="AG106" s="61"/>
      <c r="AH106" s="58" t="s">
        <v>560</v>
      </c>
      <c r="AI106" s="62">
        <v>0.610687022900763</v>
      </c>
      <c r="AJ106" s="63">
        <v>0.580895008605852</v>
      </c>
      <c r="AK106" s="71">
        <f t="shared" si="12"/>
        <v>-2</v>
      </c>
      <c r="AL106" s="61">
        <v>-0.0210659976584132</v>
      </c>
      <c r="AM106" s="61">
        <v>0.842575738260511</v>
      </c>
      <c r="AN106" s="64">
        <v>0.583913379737046</v>
      </c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>
        <v>0.0939350730506886</v>
      </c>
      <c r="BM106" s="58">
        <v>0.0956489893338946</v>
      </c>
    </row>
    <row r="107" ht="12.75" customHeight="1">
      <c r="A107" s="49" t="s">
        <v>242</v>
      </c>
      <c r="B107" s="49">
        <v>129.0</v>
      </c>
      <c r="C107" s="44">
        <v>92.0</v>
      </c>
      <c r="D107" s="45">
        <v>45.0</v>
      </c>
      <c r="E107" s="44">
        <v>489.0</v>
      </c>
      <c r="F107" s="45">
        <v>200.0</v>
      </c>
      <c r="G107" s="62">
        <f t="shared" si="1"/>
        <v>0.6715328467</v>
      </c>
      <c r="H107" s="63">
        <f t="shared" si="2"/>
        <v>0.709724238</v>
      </c>
      <c r="I107" s="64">
        <f t="shared" si="3"/>
        <v>0.7033898305</v>
      </c>
      <c r="J107" s="65">
        <f t="shared" si="4"/>
        <v>0.3535108959</v>
      </c>
      <c r="K107" s="55">
        <f t="shared" si="5"/>
        <v>5.02919708</v>
      </c>
      <c r="L107" s="66">
        <f t="shared" si="6"/>
        <v>0.9766962468</v>
      </c>
      <c r="M107" s="66">
        <f t="shared" si="7"/>
        <v>0.02700555137</v>
      </c>
      <c r="N107" s="67">
        <f t="shared" si="8"/>
        <v>0.705664245</v>
      </c>
      <c r="O107" s="58"/>
      <c r="P107" s="58"/>
      <c r="Q107" s="58"/>
      <c r="R107" s="58" t="s">
        <v>801</v>
      </c>
      <c r="S107" s="62">
        <v>0.413005272407733</v>
      </c>
      <c r="T107" s="63">
        <v>0.491854636591479</v>
      </c>
      <c r="U107" s="62">
        <v>-0.00928991622630043</v>
      </c>
      <c r="V107" s="61">
        <v>0.639832568566965</v>
      </c>
      <c r="W107" s="61">
        <v>0.0557550246535841</v>
      </c>
      <c r="X107" s="64">
        <v>0.471131639722864</v>
      </c>
      <c r="Y107" s="68">
        <f t="shared" si="9"/>
        <v>0.4823443146</v>
      </c>
      <c r="Z107" s="68">
        <f t="shared" si="10"/>
        <v>-0.01121267489</v>
      </c>
      <c r="AA107" s="63">
        <f t="shared" si="11"/>
        <v>0.03163084067</v>
      </c>
      <c r="AB107" s="68"/>
      <c r="AC107" s="61"/>
      <c r="AD107" s="61">
        <v>-0.00782296438024444</v>
      </c>
      <c r="AE107" s="61"/>
      <c r="AF107" s="61"/>
      <c r="AG107" s="61"/>
      <c r="AH107" s="58" t="s">
        <v>771</v>
      </c>
      <c r="AI107" s="62">
        <v>0.925925925925926</v>
      </c>
      <c r="AJ107" s="63">
        <v>0.897435897435897</v>
      </c>
      <c r="AK107" s="71">
        <f t="shared" si="12"/>
        <v>-2</v>
      </c>
      <c r="AL107" s="61">
        <v>-0.020145281671286</v>
      </c>
      <c r="AM107" s="61">
        <v>1.28931151314752</v>
      </c>
      <c r="AN107" s="64">
        <v>0.900900900900901</v>
      </c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>
        <v>0.0557550246535841</v>
      </c>
      <c r="BM107" s="58">
        <v>0.0316308406682252</v>
      </c>
    </row>
    <row r="108" ht="12.75" customHeight="1">
      <c r="A108" s="49" t="s">
        <v>244</v>
      </c>
      <c r="B108" s="49">
        <v>130.0</v>
      </c>
      <c r="C108" s="44">
        <v>29.0</v>
      </c>
      <c r="D108" s="45">
        <v>44.0</v>
      </c>
      <c r="E108" s="44">
        <v>640.0</v>
      </c>
      <c r="F108" s="45">
        <v>598.0</v>
      </c>
      <c r="G108" s="62">
        <f t="shared" si="1"/>
        <v>0.397260274</v>
      </c>
      <c r="H108" s="63">
        <f t="shared" si="2"/>
        <v>0.5169628433</v>
      </c>
      <c r="I108" s="64">
        <f t="shared" si="3"/>
        <v>0.5102974828</v>
      </c>
      <c r="J108" s="65">
        <f t="shared" si="4"/>
        <v>0.4782608696</v>
      </c>
      <c r="K108" s="55">
        <f t="shared" si="5"/>
        <v>16.95890411</v>
      </c>
      <c r="L108" s="66">
        <f t="shared" si="6"/>
        <v>0.6464533519</v>
      </c>
      <c r="M108" s="66">
        <f t="shared" si="7"/>
        <v>0.08464260412</v>
      </c>
      <c r="N108" s="67">
        <f t="shared" si="8"/>
        <v>0.5003591679</v>
      </c>
      <c r="O108" s="58"/>
      <c r="P108" s="58"/>
      <c r="Q108" s="58"/>
      <c r="R108" s="58" t="s">
        <v>1119</v>
      </c>
      <c r="S108" s="62">
        <v>0.278688524590164</v>
      </c>
      <c r="T108" s="63">
        <v>0.496919917864476</v>
      </c>
      <c r="U108" s="62">
        <v>0.00753483622642465</v>
      </c>
      <c r="V108" s="61">
        <v>0.548437963990871</v>
      </c>
      <c r="W108" s="61">
        <v>0.154312987665421</v>
      </c>
      <c r="X108" s="64">
        <v>0.472627737226277</v>
      </c>
      <c r="Y108" s="68">
        <f t="shared" si="9"/>
        <v>0.4658778694</v>
      </c>
      <c r="Z108" s="68">
        <f t="shared" si="10"/>
        <v>0.006749867847</v>
      </c>
      <c r="AA108" s="63">
        <f t="shared" si="11"/>
        <v>0.1683745607</v>
      </c>
      <c r="AB108" s="68"/>
      <c r="AC108" s="61"/>
      <c r="AD108" s="61">
        <v>-0.00765344716521843</v>
      </c>
      <c r="AE108" s="61"/>
      <c r="AF108" s="61"/>
      <c r="AG108" s="61"/>
      <c r="AH108" s="58" t="s">
        <v>331</v>
      </c>
      <c r="AI108" s="62">
        <v>0.77319587628866</v>
      </c>
      <c r="AJ108" s="63">
        <v>0.745192307692308</v>
      </c>
      <c r="AK108" s="71">
        <f t="shared" si="12"/>
        <v>-2</v>
      </c>
      <c r="AL108" s="61">
        <v>-0.0198013378181769</v>
      </c>
      <c r="AM108" s="61">
        <v>1.07366258460197</v>
      </c>
      <c r="AN108" s="64">
        <v>0.754098360655738</v>
      </c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>
        <v>0.154312987665421</v>
      </c>
      <c r="BM108" s="58">
        <v>0.168374560706076</v>
      </c>
    </row>
    <row r="109" ht="12.75" customHeight="1">
      <c r="A109" s="49" t="s">
        <v>74</v>
      </c>
      <c r="B109" s="49">
        <v>131.0</v>
      </c>
      <c r="C109" s="44">
        <v>4.0</v>
      </c>
      <c r="D109" s="45">
        <v>12.0</v>
      </c>
      <c r="E109" s="44">
        <v>116.0</v>
      </c>
      <c r="F109" s="45">
        <v>70.0</v>
      </c>
      <c r="G109" s="62">
        <f t="shared" si="1"/>
        <v>0.25</v>
      </c>
      <c r="H109" s="63">
        <f t="shared" si="2"/>
        <v>0.623655914</v>
      </c>
      <c r="I109" s="64">
        <f t="shared" si="3"/>
        <v>0.5940594059</v>
      </c>
      <c r="J109" s="65">
        <f t="shared" si="4"/>
        <v>0.3663366337</v>
      </c>
      <c r="K109" s="55">
        <f t="shared" si="5"/>
        <v>11.625</v>
      </c>
      <c r="L109" s="66">
        <f t="shared" si="6"/>
        <v>0.617767978</v>
      </c>
      <c r="M109" s="66">
        <f t="shared" si="7"/>
        <v>0.2642147315</v>
      </c>
      <c r="N109" s="67">
        <f t="shared" si="8"/>
        <v>0.5646038722</v>
      </c>
      <c r="O109" s="58"/>
      <c r="P109" s="58"/>
      <c r="Q109" s="58"/>
      <c r="R109" s="58" t="s">
        <v>608</v>
      </c>
      <c r="S109" s="62">
        <v>0.176470588235294</v>
      </c>
      <c r="T109" s="63">
        <v>0.50625</v>
      </c>
      <c r="U109" s="62">
        <v>0.0146320111448838</v>
      </c>
      <c r="V109" s="61">
        <v>0.482756319494309</v>
      </c>
      <c r="W109" s="61">
        <v>0.233189337235688</v>
      </c>
      <c r="X109" s="64">
        <v>0.474576271186441</v>
      </c>
      <c r="Y109" s="68">
        <f t="shared" si="9"/>
        <v>0.4598490454</v>
      </c>
      <c r="Z109" s="68">
        <f t="shared" si="10"/>
        <v>0.01472722577</v>
      </c>
      <c r="AA109" s="63">
        <f t="shared" si="11"/>
        <v>0.2631855696</v>
      </c>
      <c r="AB109" s="68"/>
      <c r="AC109" s="61"/>
      <c r="AD109" s="61">
        <v>-0.00765005252751283</v>
      </c>
      <c r="AE109" s="61"/>
      <c r="AF109" s="61"/>
      <c r="AG109" s="61"/>
      <c r="AH109" s="58" t="s">
        <v>527</v>
      </c>
      <c r="AI109" s="62">
        <v>0.610966057441253</v>
      </c>
      <c r="AJ109" s="63">
        <v>0.583283935981031</v>
      </c>
      <c r="AK109" s="71">
        <f t="shared" si="12"/>
        <v>-2</v>
      </c>
      <c r="AL109" s="61">
        <v>-0.0195740778191724</v>
      </c>
      <c r="AM109" s="61">
        <v>0.844462271979253</v>
      </c>
      <c r="AN109" s="64">
        <v>0.588405797101449</v>
      </c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>
        <v>0.233189337235688</v>
      </c>
      <c r="BM109" s="58">
        <v>0.263185569629284</v>
      </c>
    </row>
    <row r="110" ht="12.75" customHeight="1">
      <c r="A110" s="49" t="s">
        <v>247</v>
      </c>
      <c r="B110" s="49">
        <v>133.0</v>
      </c>
      <c r="C110" s="44">
        <v>102.0</v>
      </c>
      <c r="D110" s="45">
        <v>52.0</v>
      </c>
      <c r="E110" s="44">
        <v>671.0</v>
      </c>
      <c r="F110" s="45">
        <v>167.0</v>
      </c>
      <c r="G110" s="62">
        <f t="shared" si="1"/>
        <v>0.6623376623</v>
      </c>
      <c r="H110" s="63">
        <f t="shared" si="2"/>
        <v>0.8007159905</v>
      </c>
      <c r="I110" s="64">
        <f t="shared" si="3"/>
        <v>0.779233871</v>
      </c>
      <c r="J110" s="65">
        <f t="shared" si="4"/>
        <v>0.2711693548</v>
      </c>
      <c r="K110" s="55">
        <f t="shared" si="5"/>
        <v>5.441558442</v>
      </c>
      <c r="L110" s="66">
        <f t="shared" si="6"/>
        <v>1.034535143</v>
      </c>
      <c r="M110" s="66">
        <f t="shared" si="7"/>
        <v>0.09784842322</v>
      </c>
      <c r="N110" s="67">
        <f t="shared" si="8"/>
        <v>0.7745689265</v>
      </c>
      <c r="O110" s="58"/>
      <c r="P110" s="58"/>
      <c r="Q110" s="58"/>
      <c r="R110" s="58" t="s">
        <v>569</v>
      </c>
      <c r="S110" s="62">
        <v>0.463414634146341</v>
      </c>
      <c r="T110" s="63">
        <v>0.478260869565217</v>
      </c>
      <c r="U110" s="62">
        <v>-7.38969039805526E-4</v>
      </c>
      <c r="V110" s="61">
        <v>0.665865132636367</v>
      </c>
      <c r="W110" s="61">
        <v>0.0104979825404428</v>
      </c>
      <c r="X110" s="64">
        <v>0.476470588235294</v>
      </c>
      <c r="Y110" s="68">
        <f t="shared" si="9"/>
        <v>0.4796715569</v>
      </c>
      <c r="Z110" s="68">
        <f t="shared" si="10"/>
        <v>-0.003200968694</v>
      </c>
      <c r="AA110" s="63">
        <f t="shared" si="11"/>
        <v>0.003546171488</v>
      </c>
      <c r="AB110" s="68"/>
      <c r="AC110" s="61"/>
      <c r="AD110" s="61">
        <v>-0.0075973459837172</v>
      </c>
      <c r="AE110" s="61"/>
      <c r="AF110" s="61"/>
      <c r="AG110" s="61"/>
      <c r="AH110" s="58" t="s">
        <v>342</v>
      </c>
      <c r="AI110" s="62">
        <v>0.568376068376068</v>
      </c>
      <c r="AJ110" s="63">
        <v>0.541057367829021</v>
      </c>
      <c r="AK110" s="71">
        <f t="shared" si="12"/>
        <v>-2</v>
      </c>
      <c r="AL110" s="61">
        <v>-0.0193171102266993</v>
      </c>
      <c r="AM110" s="61">
        <v>0.784487909172089</v>
      </c>
      <c r="AN110" s="64">
        <v>0.546749777382012</v>
      </c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>
        <v>0.0104979825404428</v>
      </c>
      <c r="BM110" s="58">
        <v>0.00354617148755017</v>
      </c>
    </row>
    <row r="111" ht="12.75" customHeight="1">
      <c r="A111" s="49" t="s">
        <v>249</v>
      </c>
      <c r="B111" s="49">
        <v>134.0</v>
      </c>
      <c r="C111" s="44">
        <v>63.0</v>
      </c>
      <c r="D111" s="45">
        <v>2.0</v>
      </c>
      <c r="E111" s="44">
        <v>118.0</v>
      </c>
      <c r="F111" s="45">
        <v>3.0</v>
      </c>
      <c r="G111" s="62">
        <f t="shared" si="1"/>
        <v>0.9692307692</v>
      </c>
      <c r="H111" s="63">
        <f t="shared" si="2"/>
        <v>0.9752066116</v>
      </c>
      <c r="I111" s="64">
        <f t="shared" si="3"/>
        <v>0.9731182796</v>
      </c>
      <c r="J111" s="65">
        <f t="shared" si="4"/>
        <v>0.3548387097</v>
      </c>
      <c r="K111" s="55">
        <f t="shared" si="5"/>
        <v>1.861538462</v>
      </c>
      <c r="L111" s="66">
        <f t="shared" si="6"/>
        <v>1.374924857</v>
      </c>
      <c r="M111" s="66">
        <f t="shared" si="7"/>
        <v>0.004225783301</v>
      </c>
      <c r="N111" s="67">
        <f t="shared" si="8"/>
        <v>0.9776650658</v>
      </c>
      <c r="O111" s="58"/>
      <c r="P111" s="58"/>
      <c r="Q111" s="58"/>
      <c r="R111" s="58" t="s">
        <v>841</v>
      </c>
      <c r="S111" s="62">
        <v>0.515923566878981</v>
      </c>
      <c r="T111" s="63">
        <v>0.471066475370636</v>
      </c>
      <c r="U111" s="62">
        <v>-0.00316503087939096</v>
      </c>
      <c r="V111" s="61">
        <v>0.697907357021055</v>
      </c>
      <c r="W111" s="61">
        <v>-0.0317186395535753</v>
      </c>
      <c r="X111" s="64">
        <v>0.476923076923077</v>
      </c>
      <c r="Y111" s="68">
        <f t="shared" si="9"/>
        <v>0.4830595324</v>
      </c>
      <c r="Z111" s="68">
        <f t="shared" si="10"/>
        <v>-0.006136455467</v>
      </c>
      <c r="AA111" s="63">
        <f t="shared" si="11"/>
        <v>-0.04520207503</v>
      </c>
      <c r="AB111" s="68"/>
      <c r="AC111" s="61"/>
      <c r="AD111" s="61">
        <v>-0.00754729243734187</v>
      </c>
      <c r="AE111" s="61"/>
      <c r="AF111" s="61"/>
      <c r="AG111" s="61"/>
      <c r="AH111" s="58" t="s">
        <v>530</v>
      </c>
      <c r="AI111" s="62">
        <v>0.8</v>
      </c>
      <c r="AJ111" s="63">
        <v>0.772727272727273</v>
      </c>
      <c r="AK111" s="71">
        <f t="shared" si="12"/>
        <v>-2</v>
      </c>
      <c r="AL111" s="61">
        <v>-0.0192845486839623</v>
      </c>
      <c r="AM111" s="61">
        <v>1.11208612265354</v>
      </c>
      <c r="AN111" s="64">
        <v>0.777777777777778</v>
      </c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>
        <v>-0.0317186395535753</v>
      </c>
      <c r="BM111" s="58">
        <v>-0.0452020750250216</v>
      </c>
    </row>
    <row r="112" ht="12.75" customHeight="1">
      <c r="A112" s="49" t="s">
        <v>251</v>
      </c>
      <c r="B112" s="49">
        <v>135.0</v>
      </c>
      <c r="C112" s="44">
        <v>136.0</v>
      </c>
      <c r="D112" s="45">
        <v>27.0</v>
      </c>
      <c r="E112" s="44">
        <v>533.0</v>
      </c>
      <c r="F112" s="45">
        <v>62.0</v>
      </c>
      <c r="G112" s="62">
        <f t="shared" si="1"/>
        <v>0.8343558282</v>
      </c>
      <c r="H112" s="63">
        <f t="shared" si="2"/>
        <v>0.8957983193</v>
      </c>
      <c r="I112" s="64">
        <f t="shared" si="3"/>
        <v>0.882585752</v>
      </c>
      <c r="J112" s="65">
        <f t="shared" si="4"/>
        <v>0.2612137203</v>
      </c>
      <c r="K112" s="55">
        <f t="shared" si="5"/>
        <v>3.650306748</v>
      </c>
      <c r="L112" s="66">
        <f t="shared" si="6"/>
        <v>1.223403723</v>
      </c>
      <c r="M112" s="66">
        <f t="shared" si="7"/>
        <v>0.04344660202</v>
      </c>
      <c r="N112" s="67">
        <f t="shared" si="8"/>
        <v>0.8850449079</v>
      </c>
      <c r="O112" s="58"/>
      <c r="P112" s="58"/>
      <c r="Q112" s="58"/>
      <c r="R112" s="58" t="s">
        <v>466</v>
      </c>
      <c r="S112" s="62">
        <v>0.659420289855072</v>
      </c>
      <c r="T112" s="63">
        <v>0.443396226415094</v>
      </c>
      <c r="U112" s="62">
        <v>-0.00623324010537241</v>
      </c>
      <c r="V112" s="61">
        <v>0.779809062018449</v>
      </c>
      <c r="W112" s="61">
        <v>-0.152751952739073</v>
      </c>
      <c r="X112" s="64">
        <v>0.477272727272727</v>
      </c>
      <c r="Y112" s="68">
        <f t="shared" si="9"/>
        <v>0.4879743376</v>
      </c>
      <c r="Z112" s="68">
        <f t="shared" si="10"/>
        <v>-0.01070161028</v>
      </c>
      <c r="AA112" s="63">
        <f t="shared" si="11"/>
        <v>-0.1769933352</v>
      </c>
      <c r="AB112" s="68"/>
      <c r="AC112" s="61"/>
      <c r="AD112" s="61">
        <v>-0.00752013092018244</v>
      </c>
      <c r="AE112" s="61"/>
      <c r="AF112" s="61"/>
      <c r="AG112" s="61"/>
      <c r="AH112" s="58" t="s">
        <v>666</v>
      </c>
      <c r="AI112" s="62">
        <v>0.662162162162162</v>
      </c>
      <c r="AJ112" s="63">
        <v>0.635157545605307</v>
      </c>
      <c r="AK112" s="71">
        <f t="shared" si="12"/>
        <v>-2</v>
      </c>
      <c r="AL112" s="61">
        <v>-0.0190949975990974</v>
      </c>
      <c r="AM112" s="61">
        <v>0.917343565849414</v>
      </c>
      <c r="AN112" s="64">
        <v>0.642424242424242</v>
      </c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>
        <v>-0.152751952739073</v>
      </c>
      <c r="BM112" s="58">
        <v>-0.176993335240508</v>
      </c>
    </row>
    <row r="113" ht="12.75" customHeight="1">
      <c r="A113" s="49" t="s">
        <v>253</v>
      </c>
      <c r="B113" s="49">
        <v>136.0</v>
      </c>
      <c r="C113" s="44">
        <v>48.0</v>
      </c>
      <c r="D113" s="45">
        <v>4.0</v>
      </c>
      <c r="E113" s="44">
        <v>107.0</v>
      </c>
      <c r="F113" s="45">
        <v>13.0</v>
      </c>
      <c r="G113" s="62">
        <f t="shared" si="1"/>
        <v>0.9230769231</v>
      </c>
      <c r="H113" s="63">
        <f t="shared" si="2"/>
        <v>0.8916666667</v>
      </c>
      <c r="I113" s="64">
        <f t="shared" si="3"/>
        <v>0.9011627907</v>
      </c>
      <c r="J113" s="65">
        <f t="shared" si="4"/>
        <v>0.3546511628</v>
      </c>
      <c r="K113" s="55">
        <f t="shared" si="5"/>
        <v>2.307692308</v>
      </c>
      <c r="L113" s="66">
        <f t="shared" si="6"/>
        <v>1.283217502</v>
      </c>
      <c r="M113" s="66">
        <f t="shared" si="7"/>
        <v>-0.02221019563</v>
      </c>
      <c r="N113" s="67">
        <f t="shared" si="8"/>
        <v>0.9034303408</v>
      </c>
      <c r="O113" s="58"/>
      <c r="P113" s="58"/>
      <c r="Q113" s="58"/>
      <c r="R113" s="58" t="s">
        <v>804</v>
      </c>
      <c r="S113" s="62">
        <v>0.335526315789474</v>
      </c>
      <c r="T113" s="63">
        <v>0.495575221238938</v>
      </c>
      <c r="U113" s="62">
        <v>0.00625427790324423</v>
      </c>
      <c r="V113" s="61">
        <v>0.587677514195383</v>
      </c>
      <c r="W113" s="61">
        <v>0.113171762389809</v>
      </c>
      <c r="X113" s="64">
        <v>0.478136200716846</v>
      </c>
      <c r="Y113" s="68">
        <f t="shared" si="9"/>
        <v>0.4731355832</v>
      </c>
      <c r="Z113" s="68">
        <f t="shared" si="10"/>
        <v>0.005000617467</v>
      </c>
      <c r="AA113" s="63">
        <f t="shared" si="11"/>
        <v>0.1237331229</v>
      </c>
      <c r="AB113" s="68"/>
      <c r="AC113" s="61"/>
      <c r="AD113" s="61">
        <v>-0.00746396970982066</v>
      </c>
      <c r="AE113" s="61"/>
      <c r="AF113" s="61"/>
      <c r="AG113" s="61"/>
      <c r="AH113" s="58" t="s">
        <v>233</v>
      </c>
      <c r="AI113" s="62">
        <v>0.377777777777778</v>
      </c>
      <c r="AJ113" s="63">
        <v>0.350999131190269</v>
      </c>
      <c r="AK113" s="71">
        <f t="shared" si="12"/>
        <v>-2</v>
      </c>
      <c r="AL113" s="61">
        <v>-0.0189352783905463</v>
      </c>
      <c r="AM113" s="61">
        <v>0.51532309739746</v>
      </c>
      <c r="AN113" s="64">
        <v>0.353810264385692</v>
      </c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>
        <v>0.113171762389809</v>
      </c>
      <c r="BM113" s="58">
        <v>0.123733122900391</v>
      </c>
    </row>
    <row r="114" ht="12.75" customHeight="1">
      <c r="A114" s="49" t="s">
        <v>255</v>
      </c>
      <c r="B114" s="49">
        <v>138.0</v>
      </c>
      <c r="C114" s="44">
        <v>78.0</v>
      </c>
      <c r="D114" s="45">
        <v>58.0</v>
      </c>
      <c r="E114" s="44">
        <v>593.0</v>
      </c>
      <c r="F114" s="45">
        <v>266.0</v>
      </c>
      <c r="G114" s="62">
        <f t="shared" si="1"/>
        <v>0.5735294118</v>
      </c>
      <c r="H114" s="63">
        <f t="shared" si="2"/>
        <v>0.6903376019</v>
      </c>
      <c r="I114" s="64">
        <f t="shared" si="3"/>
        <v>0.6743718593</v>
      </c>
      <c r="J114" s="65">
        <f t="shared" si="4"/>
        <v>0.3457286432</v>
      </c>
      <c r="K114" s="55">
        <f t="shared" si="5"/>
        <v>6.316176471</v>
      </c>
      <c r="L114" s="66">
        <f t="shared" si="6"/>
        <v>0.8936889224</v>
      </c>
      <c r="M114" s="66">
        <f t="shared" si="7"/>
        <v>0.08259600934</v>
      </c>
      <c r="N114" s="67">
        <f t="shared" si="8"/>
        <v>0.6708286927</v>
      </c>
      <c r="O114" s="58"/>
      <c r="P114" s="58"/>
      <c r="Q114" s="58"/>
      <c r="R114" s="58" t="s">
        <v>93</v>
      </c>
      <c r="S114" s="62">
        <v>0.365591397849462</v>
      </c>
      <c r="T114" s="63">
        <v>0.492102065613609</v>
      </c>
      <c r="U114" s="62">
        <v>0.00586384662227785</v>
      </c>
      <c r="V114" s="61">
        <v>0.606480849577134</v>
      </c>
      <c r="W114" s="61">
        <v>0.0894566501658907</v>
      </c>
      <c r="X114" s="64">
        <v>0.479257641921397</v>
      </c>
      <c r="Y114" s="68">
        <f t="shared" si="9"/>
        <v>0.4749225156</v>
      </c>
      <c r="Z114" s="68">
        <f t="shared" si="10"/>
        <v>0.004335126302</v>
      </c>
      <c r="AA114" s="63">
        <f t="shared" si="11"/>
        <v>0.09867349034</v>
      </c>
      <c r="AB114" s="68"/>
      <c r="AC114" s="61"/>
      <c r="AD114" s="61">
        <v>-0.0074101489117403</v>
      </c>
      <c r="AE114" s="61"/>
      <c r="AF114" s="61"/>
      <c r="AG114" s="61"/>
      <c r="AH114" s="58" t="s">
        <v>670</v>
      </c>
      <c r="AI114" s="62">
        <v>0.956521739130435</v>
      </c>
      <c r="AJ114" s="63">
        <v>0.929824561403509</v>
      </c>
      <c r="AK114" s="71">
        <f t="shared" si="12"/>
        <v>-2</v>
      </c>
      <c r="AL114" s="61">
        <v>-0.0188775374618494</v>
      </c>
      <c r="AM114" s="61">
        <v>1.33384826385827</v>
      </c>
      <c r="AN114" s="64">
        <v>0.934306569343066</v>
      </c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>
        <v>0.0894566501658907</v>
      </c>
      <c r="BM114" s="58">
        <v>0.0986734903352083</v>
      </c>
    </row>
    <row r="115" ht="12.75" customHeight="1">
      <c r="A115" s="49" t="s">
        <v>256</v>
      </c>
      <c r="B115" s="49">
        <v>139.0</v>
      </c>
      <c r="C115" s="44">
        <v>16.0</v>
      </c>
      <c r="D115" s="45">
        <v>10.0</v>
      </c>
      <c r="E115" s="44">
        <v>128.0</v>
      </c>
      <c r="F115" s="45">
        <v>49.0</v>
      </c>
      <c r="G115" s="62">
        <f t="shared" si="1"/>
        <v>0.6153846154</v>
      </c>
      <c r="H115" s="63">
        <f t="shared" si="2"/>
        <v>0.7231638418</v>
      </c>
      <c r="I115" s="64">
        <f t="shared" si="3"/>
        <v>0.7093596059</v>
      </c>
      <c r="J115" s="65">
        <f t="shared" si="4"/>
        <v>0.3201970443</v>
      </c>
      <c r="K115" s="55">
        <f t="shared" si="5"/>
        <v>6.807692308</v>
      </c>
      <c r="L115" s="66">
        <f t="shared" si="6"/>
        <v>0.9464966786</v>
      </c>
      <c r="M115" s="66">
        <f t="shared" si="7"/>
        <v>0.07621157653</v>
      </c>
      <c r="N115" s="67">
        <f t="shared" si="8"/>
        <v>0.704801357</v>
      </c>
      <c r="O115" s="58"/>
      <c r="P115" s="58"/>
      <c r="Q115" s="58"/>
      <c r="R115" s="58" t="s">
        <v>499</v>
      </c>
      <c r="S115" s="62">
        <v>0.307086614173228</v>
      </c>
      <c r="T115" s="63">
        <v>0.500450856627592</v>
      </c>
      <c r="U115" s="62">
        <v>0.00867728496527348</v>
      </c>
      <c r="V115" s="61">
        <v>0.571015199324289</v>
      </c>
      <c r="W115" s="61">
        <v>0.136729260380909</v>
      </c>
      <c r="X115" s="64">
        <v>0.480582524271845</v>
      </c>
      <c r="Y115" s="68">
        <f t="shared" si="9"/>
        <v>0.4728873105</v>
      </c>
      <c r="Z115" s="68">
        <f t="shared" si="10"/>
        <v>0.007695213726</v>
      </c>
      <c r="AA115" s="63">
        <f t="shared" si="11"/>
        <v>0.1528868715</v>
      </c>
      <c r="AB115" s="68"/>
      <c r="AC115" s="61"/>
      <c r="AD115" s="61">
        <v>-0.00715785660685786</v>
      </c>
      <c r="AE115" s="61"/>
      <c r="AF115" s="61"/>
      <c r="AG115" s="61"/>
      <c r="AH115" s="58" t="s">
        <v>1140</v>
      </c>
      <c r="AI115" s="62">
        <v>1.0</v>
      </c>
      <c r="AJ115" s="63">
        <v>0.975</v>
      </c>
      <c r="AK115" s="71">
        <f t="shared" si="12"/>
        <v>-2</v>
      </c>
      <c r="AL115" s="61">
        <v>-0.0176774413392622</v>
      </c>
      <c r="AM115" s="61">
        <v>1.3965358957319</v>
      </c>
      <c r="AN115" s="64">
        <v>0.979591836734694</v>
      </c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>
        <v>0.136729260380909</v>
      </c>
      <c r="BM115" s="58">
        <v>0.152886871519106</v>
      </c>
    </row>
    <row r="116" ht="12.75" customHeight="1">
      <c r="A116" s="49" t="s">
        <v>258</v>
      </c>
      <c r="B116" s="49">
        <v>140.0</v>
      </c>
      <c r="C116" s="44">
        <v>139.0</v>
      </c>
      <c r="D116" s="45">
        <v>87.0</v>
      </c>
      <c r="E116" s="44">
        <v>688.0</v>
      </c>
      <c r="F116" s="45">
        <v>257.0</v>
      </c>
      <c r="G116" s="62">
        <f t="shared" si="1"/>
        <v>0.6150442478</v>
      </c>
      <c r="H116" s="63">
        <f t="shared" si="2"/>
        <v>0.728042328</v>
      </c>
      <c r="I116" s="64">
        <f t="shared" si="3"/>
        <v>0.706233988</v>
      </c>
      <c r="J116" s="65">
        <f t="shared" si="4"/>
        <v>0.3381725021</v>
      </c>
      <c r="K116" s="55">
        <f t="shared" si="5"/>
        <v>4.181415929</v>
      </c>
      <c r="L116" s="66">
        <f t="shared" si="6"/>
        <v>0.9497056124</v>
      </c>
      <c r="M116" s="66">
        <f t="shared" si="7"/>
        <v>0.07990186399</v>
      </c>
      <c r="N116" s="67">
        <f t="shared" si="8"/>
        <v>0.7085542774</v>
      </c>
      <c r="O116" s="58"/>
      <c r="P116" s="58"/>
      <c r="Q116" s="58"/>
      <c r="R116" s="58" t="s">
        <v>319</v>
      </c>
      <c r="S116" s="62">
        <v>0.275</v>
      </c>
      <c r="T116" s="63">
        <v>0.508064516129032</v>
      </c>
      <c r="U116" s="62">
        <v>0.00759278336776609</v>
      </c>
      <c r="V116" s="61">
        <v>0.553710202533249</v>
      </c>
      <c r="W116" s="61">
        <v>0.164801590283637</v>
      </c>
      <c r="X116" s="64">
        <v>0.481428571428571</v>
      </c>
      <c r="Y116" s="68">
        <f t="shared" si="9"/>
        <v>0.4744958553</v>
      </c>
      <c r="Z116" s="68">
        <f t="shared" si="10"/>
        <v>0.006932716079</v>
      </c>
      <c r="AA116" s="63">
        <f t="shared" si="11"/>
        <v>0.1792705657</v>
      </c>
      <c r="AB116" s="68"/>
      <c r="AC116" s="61"/>
      <c r="AD116" s="61">
        <v>-0.0070222756345768</v>
      </c>
      <c r="AE116" s="61"/>
      <c r="AF116" s="61"/>
      <c r="AG116" s="61"/>
      <c r="AH116" s="58" t="s">
        <v>295</v>
      </c>
      <c r="AI116" s="62">
        <v>0.926829268292683</v>
      </c>
      <c r="AJ116" s="63">
        <v>0.901960784313726</v>
      </c>
      <c r="AK116" s="71">
        <f t="shared" si="12"/>
        <v>-2</v>
      </c>
      <c r="AL116" s="61">
        <v>-0.0175844623619643</v>
      </c>
      <c r="AM116" s="61">
        <v>1.29314985043777</v>
      </c>
      <c r="AN116" s="64">
        <v>0.907216494845361</v>
      </c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>
        <v>0.164801590283637</v>
      </c>
      <c r="BM116" s="58">
        <v>0.179270565725033</v>
      </c>
    </row>
    <row r="117" ht="12.75" customHeight="1">
      <c r="A117" s="49" t="s">
        <v>260</v>
      </c>
      <c r="B117" s="49">
        <v>144.0</v>
      </c>
      <c r="C117" s="44">
        <v>30.0</v>
      </c>
      <c r="D117" s="45">
        <v>12.0</v>
      </c>
      <c r="E117" s="44">
        <v>230.0</v>
      </c>
      <c r="F117" s="45">
        <v>36.0</v>
      </c>
      <c r="G117" s="62">
        <f t="shared" si="1"/>
        <v>0.7142857143</v>
      </c>
      <c r="H117" s="63">
        <f t="shared" si="2"/>
        <v>0.8646616541</v>
      </c>
      <c r="I117" s="64">
        <f t="shared" si="3"/>
        <v>0.8441558442</v>
      </c>
      <c r="J117" s="65">
        <f t="shared" si="4"/>
        <v>0.2142857143</v>
      </c>
      <c r="K117" s="55">
        <f t="shared" si="5"/>
        <v>6.333333333</v>
      </c>
      <c r="L117" s="66">
        <f t="shared" si="6"/>
        <v>1.116484374</v>
      </c>
      <c r="M117" s="66">
        <f t="shared" si="7"/>
        <v>0.1063320292</v>
      </c>
      <c r="N117" s="67">
        <f t="shared" si="8"/>
        <v>0.8344484886</v>
      </c>
      <c r="O117" s="58"/>
      <c r="P117" s="58"/>
      <c r="Q117" s="58"/>
      <c r="R117" s="58" t="s">
        <v>370</v>
      </c>
      <c r="S117" s="62">
        <v>0.357723577235772</v>
      </c>
      <c r="T117" s="63">
        <v>0.490345231129315</v>
      </c>
      <c r="U117" s="62">
        <v>0.0106713384199359</v>
      </c>
      <c r="V117" s="61">
        <v>0.599675189984708</v>
      </c>
      <c r="W117" s="61">
        <v>0.0937777687856967</v>
      </c>
      <c r="X117" s="64">
        <v>0.481441048034935</v>
      </c>
      <c r="Y117" s="68">
        <f t="shared" si="9"/>
        <v>0.4722489889</v>
      </c>
      <c r="Z117" s="68">
        <f t="shared" si="10"/>
        <v>0.009192059169</v>
      </c>
      <c r="AA117" s="63">
        <f t="shared" si="11"/>
        <v>0.1132738373</v>
      </c>
      <c r="AB117" s="68"/>
      <c r="AC117" s="61"/>
      <c r="AD117" s="61">
        <v>-0.00701426394675264</v>
      </c>
      <c r="AE117" s="61"/>
      <c r="AF117" s="61"/>
      <c r="AG117" s="61"/>
      <c r="AH117" s="58" t="s">
        <v>554</v>
      </c>
      <c r="AI117" s="62">
        <v>0.601398601398601</v>
      </c>
      <c r="AJ117" s="63">
        <v>0.576627011896431</v>
      </c>
      <c r="AK117" s="71">
        <f t="shared" si="12"/>
        <v>-2</v>
      </c>
      <c r="AL117" s="61">
        <v>-0.0175160228093299</v>
      </c>
      <c r="AM117" s="61">
        <v>0.832989902434443</v>
      </c>
      <c r="AN117" s="64">
        <v>0.578880407124682</v>
      </c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>
        <v>0.0937777687856967</v>
      </c>
      <c r="BM117" s="58">
        <v>0.113273837344364</v>
      </c>
    </row>
    <row r="118" ht="12.75" customHeight="1">
      <c r="A118" s="49" t="s">
        <v>261</v>
      </c>
      <c r="B118" s="49">
        <v>147.0</v>
      </c>
      <c r="C118" s="44">
        <v>128.0</v>
      </c>
      <c r="D118" s="45">
        <v>48.0</v>
      </c>
      <c r="E118" s="44">
        <v>579.0</v>
      </c>
      <c r="F118" s="45">
        <v>208.0</v>
      </c>
      <c r="G118" s="62">
        <f t="shared" si="1"/>
        <v>0.7272727273</v>
      </c>
      <c r="H118" s="63">
        <f t="shared" si="2"/>
        <v>0.7357052097</v>
      </c>
      <c r="I118" s="64">
        <f t="shared" si="3"/>
        <v>0.7341640706</v>
      </c>
      <c r="J118" s="65">
        <f t="shared" si="4"/>
        <v>0.3489096573</v>
      </c>
      <c r="K118" s="55">
        <f t="shared" si="5"/>
        <v>4.471590909</v>
      </c>
      <c r="L118" s="66">
        <f t="shared" si="6"/>
        <v>1.034481619</v>
      </c>
      <c r="M118" s="66">
        <f t="shared" si="7"/>
        <v>0.005962834508</v>
      </c>
      <c r="N118" s="67">
        <f t="shared" si="8"/>
        <v>0.7378682268</v>
      </c>
      <c r="O118" s="58"/>
      <c r="P118" s="58"/>
      <c r="Q118" s="58"/>
      <c r="R118" s="58" t="s">
        <v>467</v>
      </c>
      <c r="S118" s="62">
        <v>0.272</v>
      </c>
      <c r="T118" s="63">
        <v>0.500361010830325</v>
      </c>
      <c r="U118" s="62">
        <v>0.0144050170605674</v>
      </c>
      <c r="V118" s="61">
        <v>0.546141681897508</v>
      </c>
      <c r="W118" s="61">
        <v>0.161475708554897</v>
      </c>
      <c r="X118" s="64">
        <v>0.481456953642384</v>
      </c>
      <c r="Y118" s="68">
        <f t="shared" si="9"/>
        <v>0.4677542171</v>
      </c>
      <c r="Z118" s="68">
        <f t="shared" si="10"/>
        <v>0.01370273658</v>
      </c>
      <c r="AA118" s="63">
        <f t="shared" si="11"/>
        <v>0.1899990124</v>
      </c>
      <c r="AB118" s="68"/>
      <c r="AC118" s="61"/>
      <c r="AD118" s="61">
        <v>-0.00700189145360886</v>
      </c>
      <c r="AE118" s="61"/>
      <c r="AF118" s="61"/>
      <c r="AG118" s="61"/>
      <c r="AH118" s="58" t="s">
        <v>713</v>
      </c>
      <c r="AI118" s="62">
        <v>0.7</v>
      </c>
      <c r="AJ118" s="63">
        <v>0.676767676767677</v>
      </c>
      <c r="AK118" s="71">
        <f t="shared" si="12"/>
        <v>-2</v>
      </c>
      <c r="AL118" s="61">
        <v>-0.0164275742293218</v>
      </c>
      <c r="AM118" s="61">
        <v>0.97352176304511</v>
      </c>
      <c r="AN118" s="64">
        <v>0.681937172774869</v>
      </c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>
        <v>0.161475708554897</v>
      </c>
      <c r="BM118" s="58">
        <v>0.189999012404125</v>
      </c>
    </row>
    <row r="119" ht="12.75" customHeight="1">
      <c r="A119" s="49" t="s">
        <v>263</v>
      </c>
      <c r="B119" s="49">
        <v>149.0</v>
      </c>
      <c r="C119" s="44">
        <v>80.0</v>
      </c>
      <c r="D119" s="45">
        <v>41.0</v>
      </c>
      <c r="E119" s="44">
        <v>271.0</v>
      </c>
      <c r="F119" s="45">
        <v>63.0</v>
      </c>
      <c r="G119" s="62">
        <f t="shared" si="1"/>
        <v>0.6611570248</v>
      </c>
      <c r="H119" s="63">
        <f t="shared" si="2"/>
        <v>0.8113772455</v>
      </c>
      <c r="I119" s="64">
        <f t="shared" si="3"/>
        <v>0.7714285714</v>
      </c>
      <c r="J119" s="65">
        <f t="shared" si="4"/>
        <v>0.3142857143</v>
      </c>
      <c r="K119" s="55">
        <f t="shared" si="5"/>
        <v>2.760330579</v>
      </c>
      <c r="L119" s="66">
        <f t="shared" si="6"/>
        <v>1.041238951</v>
      </c>
      <c r="M119" s="66">
        <f t="shared" si="7"/>
        <v>0.1062219069</v>
      </c>
      <c r="N119" s="67">
        <f t="shared" si="8"/>
        <v>0.782531623</v>
      </c>
      <c r="O119" s="58"/>
      <c r="P119" s="58"/>
      <c r="Q119" s="58"/>
      <c r="R119" s="58" t="s">
        <v>597</v>
      </c>
      <c r="S119" s="62">
        <v>0.346320346320346</v>
      </c>
      <c r="T119" s="63">
        <v>0.522020725388601</v>
      </c>
      <c r="U119" s="62">
        <v>-0.0137805950502186</v>
      </c>
      <c r="V119" s="61">
        <v>0.614009839887858</v>
      </c>
      <c r="W119" s="61">
        <v>0.124239029823852</v>
      </c>
      <c r="X119" s="64">
        <v>0.481555333998006</v>
      </c>
      <c r="Y119" s="68">
        <f t="shared" si="9"/>
        <v>0.4964502543</v>
      </c>
      <c r="Z119" s="68">
        <f t="shared" si="10"/>
        <v>-0.0148949203</v>
      </c>
      <c r="AA119" s="63">
        <f t="shared" si="11"/>
        <v>0.09248647477</v>
      </c>
      <c r="AB119" s="68"/>
      <c r="AC119" s="61"/>
      <c r="AD119" s="61">
        <v>-0.00693168458112592</v>
      </c>
      <c r="AE119" s="61"/>
      <c r="AF119" s="61"/>
      <c r="AG119" s="61"/>
      <c r="AH119" s="58" t="s">
        <v>303</v>
      </c>
      <c r="AI119" s="62">
        <v>0.862068965517241</v>
      </c>
      <c r="AJ119" s="63">
        <v>0.839378238341969</v>
      </c>
      <c r="AK119" s="71">
        <f t="shared" si="12"/>
        <v>-2</v>
      </c>
      <c r="AL119" s="61">
        <v>-0.0160445704714254</v>
      </c>
      <c r="AM119" s="61">
        <v>1.2031048583014</v>
      </c>
      <c r="AN119" s="64">
        <v>0.842342342342342</v>
      </c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>
        <v>0.124239029823852</v>
      </c>
      <c r="BM119" s="58">
        <v>0.0924864747696897</v>
      </c>
    </row>
    <row r="120" ht="12.75" customHeight="1">
      <c r="A120" s="49" t="s">
        <v>265</v>
      </c>
      <c r="B120" s="49">
        <v>150.0</v>
      </c>
      <c r="C120" s="44">
        <v>54.0</v>
      </c>
      <c r="D120" s="45">
        <v>15.0</v>
      </c>
      <c r="E120" s="44">
        <v>181.0</v>
      </c>
      <c r="F120" s="45">
        <v>72.0</v>
      </c>
      <c r="G120" s="62">
        <f t="shared" si="1"/>
        <v>0.7826086957</v>
      </c>
      <c r="H120" s="63">
        <f t="shared" si="2"/>
        <v>0.7154150198</v>
      </c>
      <c r="I120" s="64">
        <f t="shared" si="3"/>
        <v>0.7298136646</v>
      </c>
      <c r="J120" s="65">
        <f t="shared" si="4"/>
        <v>0.3913043478</v>
      </c>
      <c r="K120" s="55">
        <f t="shared" si="5"/>
        <v>3.666666667</v>
      </c>
      <c r="L120" s="66">
        <f t="shared" si="6"/>
        <v>1.059262735</v>
      </c>
      <c r="M120" s="66">
        <f t="shared" si="7"/>
        <v>-0.04751293079</v>
      </c>
      <c r="N120" s="67">
        <f t="shared" si="8"/>
        <v>0.7342497286</v>
      </c>
      <c r="O120" s="58"/>
      <c r="P120" s="58"/>
      <c r="Q120" s="58"/>
      <c r="R120" s="58" t="s">
        <v>253</v>
      </c>
      <c r="S120" s="62">
        <v>0.412262156448203</v>
      </c>
      <c r="T120" s="63">
        <v>0.494670123883607</v>
      </c>
      <c r="U120" s="62">
        <v>0.00214369799785052</v>
      </c>
      <c r="V120" s="61">
        <v>0.641297955978222</v>
      </c>
      <c r="W120" s="61">
        <v>0.0582713373838247</v>
      </c>
      <c r="X120" s="64">
        <v>0.484787018255578</v>
      </c>
      <c r="Y120" s="68">
        <f t="shared" si="9"/>
        <v>0.4845358248</v>
      </c>
      <c r="Z120" s="68">
        <f t="shared" si="10"/>
        <v>0.0002511934328</v>
      </c>
      <c r="AA120" s="63">
        <f t="shared" si="11"/>
        <v>0.05881206674</v>
      </c>
      <c r="AB120" s="68"/>
      <c r="AC120" s="61"/>
      <c r="AD120" s="61">
        <v>-0.00688891347902743</v>
      </c>
      <c r="AE120" s="61"/>
      <c r="AF120" s="61"/>
      <c r="AG120" s="61"/>
      <c r="AH120" s="58" t="s">
        <v>757</v>
      </c>
      <c r="AI120" s="62">
        <v>0.715789473684211</v>
      </c>
      <c r="AJ120" s="63">
        <v>0.694711538461538</v>
      </c>
      <c r="AK120" s="71">
        <f t="shared" si="12"/>
        <v>-1</v>
      </c>
      <c r="AL120" s="61">
        <v>-0.0149041879608598</v>
      </c>
      <c r="AM120" s="61">
        <v>0.997374832994067</v>
      </c>
      <c r="AN120" s="64">
        <v>0.698630136986301</v>
      </c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>
        <v>0.0582713373838247</v>
      </c>
      <c r="BM120" s="58">
        <v>0.0588120667423785</v>
      </c>
    </row>
    <row r="121" ht="12.75" customHeight="1">
      <c r="A121" s="49" t="s">
        <v>116</v>
      </c>
      <c r="B121" s="49">
        <v>151.0</v>
      </c>
      <c r="C121" s="44">
        <v>11.0</v>
      </c>
      <c r="D121" s="45">
        <v>27.0</v>
      </c>
      <c r="E121" s="44">
        <v>163.0</v>
      </c>
      <c r="F121" s="45">
        <v>305.0</v>
      </c>
      <c r="G121" s="62">
        <f t="shared" si="1"/>
        <v>0.2894736842</v>
      </c>
      <c r="H121" s="63">
        <f t="shared" si="2"/>
        <v>0.3482905983</v>
      </c>
      <c r="I121" s="64">
        <f t="shared" si="3"/>
        <v>0.3438735178</v>
      </c>
      <c r="J121" s="65">
        <f t="shared" si="4"/>
        <v>0.6245059289</v>
      </c>
      <c r="K121" s="55">
        <f t="shared" si="5"/>
        <v>12.31578947</v>
      </c>
      <c r="L121" s="66">
        <f t="shared" si="6"/>
        <v>0.4509674422</v>
      </c>
      <c r="M121" s="66">
        <f t="shared" si="7"/>
        <v>0.04158991248</v>
      </c>
      <c r="N121" s="67">
        <f t="shared" si="8"/>
        <v>0.3435218508</v>
      </c>
      <c r="O121" s="58"/>
      <c r="P121" s="58"/>
      <c r="Q121" s="58"/>
      <c r="R121" s="58" t="s">
        <v>681</v>
      </c>
      <c r="S121" s="62">
        <v>0.375</v>
      </c>
      <c r="T121" s="63">
        <v>0.517241379310345</v>
      </c>
      <c r="U121" s="62">
        <v>-0.00914193701828514</v>
      </c>
      <c r="V121" s="61">
        <v>0.630909913331085</v>
      </c>
      <c r="W121" s="61">
        <v>0.100579946964744</v>
      </c>
      <c r="X121" s="64">
        <v>0.486486486486487</v>
      </c>
      <c r="Y121" s="68">
        <f t="shared" si="9"/>
        <v>0.4970187851</v>
      </c>
      <c r="Z121" s="68">
        <f t="shared" si="10"/>
        <v>-0.0105322986</v>
      </c>
      <c r="AA121" s="63">
        <f t="shared" si="11"/>
        <v>0.07799187072</v>
      </c>
      <c r="AB121" s="68"/>
      <c r="AC121" s="61"/>
      <c r="AD121" s="61">
        <v>-0.00679820759100813</v>
      </c>
      <c r="AE121" s="61"/>
      <c r="AF121" s="61"/>
      <c r="AG121" s="61"/>
      <c r="AH121" s="58" t="s">
        <v>529</v>
      </c>
      <c r="AI121" s="62">
        <v>0.578651685393258</v>
      </c>
      <c r="AJ121" s="63">
        <v>0.558441558441558</v>
      </c>
      <c r="AK121" s="71">
        <f t="shared" si="12"/>
        <v>-1</v>
      </c>
      <c r="AL121" s="61">
        <v>-0.0142905864370671</v>
      </c>
      <c r="AM121" s="61">
        <v>0.804046345892063</v>
      </c>
      <c r="AN121" s="64">
        <v>0.561140285071268</v>
      </c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>
        <v>0.100579946964744</v>
      </c>
      <c r="BM121" s="58">
        <v>0.077991870716511</v>
      </c>
    </row>
    <row r="122" ht="12.75" customHeight="1">
      <c r="A122" s="49" t="s">
        <v>267</v>
      </c>
      <c r="B122" s="49">
        <v>153.0</v>
      </c>
      <c r="C122" s="44">
        <v>118.0</v>
      </c>
      <c r="D122" s="45">
        <v>55.0</v>
      </c>
      <c r="E122" s="44">
        <v>626.0</v>
      </c>
      <c r="F122" s="45">
        <v>230.0</v>
      </c>
      <c r="G122" s="62">
        <f t="shared" si="1"/>
        <v>0.6820809249</v>
      </c>
      <c r="H122" s="63">
        <f t="shared" si="2"/>
        <v>0.7313084112</v>
      </c>
      <c r="I122" s="64">
        <f t="shared" si="3"/>
        <v>0.72303207</v>
      </c>
      <c r="J122" s="65">
        <f t="shared" si="4"/>
        <v>0.3381924198</v>
      </c>
      <c r="K122" s="55">
        <f t="shared" si="5"/>
        <v>4.947976879</v>
      </c>
      <c r="L122" s="66">
        <f t="shared" si="6"/>
        <v>0.9994171783</v>
      </c>
      <c r="M122" s="66">
        <f t="shared" si="7"/>
        <v>0.03480925273</v>
      </c>
      <c r="N122" s="67">
        <f t="shared" si="8"/>
        <v>0.7247875035</v>
      </c>
      <c r="O122" s="58"/>
      <c r="P122" s="58"/>
      <c r="Q122" s="58"/>
      <c r="R122" s="58" t="s">
        <v>668</v>
      </c>
      <c r="S122" s="62">
        <v>0.396551724137931</v>
      </c>
      <c r="T122" s="63">
        <v>0.498324022346369</v>
      </c>
      <c r="U122" s="62">
        <v>0.00340695391095364</v>
      </c>
      <c r="V122" s="61">
        <v>0.632772696899699</v>
      </c>
      <c r="W122" s="61">
        <v>0.0719639855935707</v>
      </c>
      <c r="X122" s="64">
        <v>0.486646884272997</v>
      </c>
      <c r="Y122" s="68">
        <f t="shared" si="9"/>
        <v>0.4849706675</v>
      </c>
      <c r="Z122" s="68">
        <f t="shared" si="10"/>
        <v>0.001676216822</v>
      </c>
      <c r="AA122" s="63">
        <f t="shared" si="11"/>
        <v>0.07556127635</v>
      </c>
      <c r="AB122" s="68"/>
      <c r="AC122" s="61"/>
      <c r="AD122" s="61">
        <v>-0.00675844901436506</v>
      </c>
      <c r="AE122" s="61"/>
      <c r="AF122" s="61"/>
      <c r="AG122" s="61"/>
      <c r="AH122" s="58" t="s">
        <v>280</v>
      </c>
      <c r="AI122" s="62">
        <v>0.412935323383085</v>
      </c>
      <c r="AJ122" s="63">
        <v>0.393103448275862</v>
      </c>
      <c r="AK122" s="71">
        <f t="shared" si="12"/>
        <v>-1</v>
      </c>
      <c r="AL122" s="61">
        <v>-0.0140231602426902</v>
      </c>
      <c r="AM122" s="61">
        <v>0.569955483630672</v>
      </c>
      <c r="AN122" s="64">
        <v>0.394781144781145</v>
      </c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>
        <v>0.0719639855935707</v>
      </c>
      <c r="BM122" s="58">
        <v>0.0755612763482768</v>
      </c>
    </row>
    <row r="123" ht="12.75" customHeight="1">
      <c r="A123" s="49" t="s">
        <v>269</v>
      </c>
      <c r="B123" s="49">
        <v>154.0</v>
      </c>
      <c r="C123" s="44">
        <v>5.0</v>
      </c>
      <c r="D123" s="45">
        <v>7.0</v>
      </c>
      <c r="E123" s="44">
        <v>61.0</v>
      </c>
      <c r="F123" s="45">
        <v>7.0</v>
      </c>
      <c r="G123" s="62">
        <f t="shared" si="1"/>
        <v>0.4166666667</v>
      </c>
      <c r="H123" s="63">
        <f t="shared" si="2"/>
        <v>0.8970588235</v>
      </c>
      <c r="I123" s="64">
        <f t="shared" si="3"/>
        <v>0.825</v>
      </c>
      <c r="J123" s="65">
        <f t="shared" si="4"/>
        <v>0.15</v>
      </c>
      <c r="K123" s="55">
        <f t="shared" si="5"/>
        <v>5.666666667</v>
      </c>
      <c r="L123" s="66">
        <f t="shared" si="6"/>
        <v>0.9289441472</v>
      </c>
      <c r="M123" s="66">
        <f t="shared" si="7"/>
        <v>0.3396887035</v>
      </c>
      <c r="N123" s="67">
        <f t="shared" si="8"/>
        <v>0.8023785632</v>
      </c>
      <c r="O123" s="58"/>
      <c r="P123" s="58"/>
      <c r="Q123" s="58"/>
      <c r="R123" s="58" t="s">
        <v>738</v>
      </c>
      <c r="S123" s="62">
        <v>0.7</v>
      </c>
      <c r="T123" s="63">
        <v>0.413793103448276</v>
      </c>
      <c r="U123" s="62">
        <v>0.020446823250791</v>
      </c>
      <c r="V123" s="61">
        <v>0.787570689355261</v>
      </c>
      <c r="W123" s="61">
        <v>-0.202378708687043</v>
      </c>
      <c r="X123" s="64">
        <v>0.487179487179487</v>
      </c>
      <c r="Y123" s="68">
        <f t="shared" si="9"/>
        <v>0.4718161876</v>
      </c>
      <c r="Z123" s="68">
        <f t="shared" si="10"/>
        <v>0.01536329955</v>
      </c>
      <c r="AA123" s="63">
        <f t="shared" si="11"/>
        <v>-0.1674753495</v>
      </c>
      <c r="AB123" s="68"/>
      <c r="AC123" s="61"/>
      <c r="AD123" s="61">
        <v>-0.00673425599369315</v>
      </c>
      <c r="AE123" s="61"/>
      <c r="AF123" s="61"/>
      <c r="AG123" s="61"/>
      <c r="AH123" s="58" t="s">
        <v>154</v>
      </c>
      <c r="AI123" s="62">
        <v>0.745098039215686</v>
      </c>
      <c r="AJ123" s="63">
        <v>0.725653206650831</v>
      </c>
      <c r="AK123" s="71">
        <f t="shared" si="12"/>
        <v>-1</v>
      </c>
      <c r="AL123" s="61">
        <v>-0.013749403035865</v>
      </c>
      <c r="AM123" s="61">
        <v>1.03997818163741</v>
      </c>
      <c r="AN123" s="64">
        <v>0.728643216080402</v>
      </c>
      <c r="AO123" s="58"/>
      <c r="AP123" s="58"/>
      <c r="AQ123" s="58"/>
      <c r="AR123" s="58"/>
      <c r="AS123" s="58"/>
      <c r="AT123" s="58"/>
      <c r="AU123" s="58" t="s">
        <v>23</v>
      </c>
      <c r="AV123" s="58" t="s">
        <v>1212</v>
      </c>
      <c r="AW123" s="58" t="s">
        <v>24</v>
      </c>
      <c r="AX123" s="58" t="s">
        <v>25</v>
      </c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>
        <v>-0.202378708687043</v>
      </c>
      <c r="BM123" s="58">
        <v>-0.167475349548225</v>
      </c>
    </row>
    <row r="124" ht="12.75" customHeight="1">
      <c r="A124" s="49" t="s">
        <v>271</v>
      </c>
      <c r="B124" s="49">
        <v>155.0</v>
      </c>
      <c r="C124" s="44">
        <v>60.0</v>
      </c>
      <c r="D124" s="45">
        <v>30.0</v>
      </c>
      <c r="E124" s="44">
        <v>295.0</v>
      </c>
      <c r="F124" s="45">
        <v>123.0</v>
      </c>
      <c r="G124" s="62">
        <f t="shared" si="1"/>
        <v>0.6666666667</v>
      </c>
      <c r="H124" s="63">
        <f t="shared" si="2"/>
        <v>0.7057416268</v>
      </c>
      <c r="I124" s="64">
        <f t="shared" si="3"/>
        <v>0.6988188976</v>
      </c>
      <c r="J124" s="65">
        <f t="shared" si="4"/>
        <v>0.3602362205</v>
      </c>
      <c r="K124" s="55">
        <f t="shared" si="5"/>
        <v>4.644444444</v>
      </c>
      <c r="L124" s="66">
        <f t="shared" si="6"/>
        <v>0.9704392063</v>
      </c>
      <c r="M124" s="66">
        <f t="shared" si="7"/>
        <v>0.02763032785</v>
      </c>
      <c r="N124" s="67">
        <f t="shared" si="8"/>
        <v>0.7015239756</v>
      </c>
      <c r="O124" s="58"/>
      <c r="P124" s="58"/>
      <c r="Q124" s="58"/>
      <c r="R124" s="58" t="s">
        <v>798</v>
      </c>
      <c r="S124" s="62">
        <v>0.490384615384615</v>
      </c>
      <c r="T124" s="63">
        <v>0.487734487734488</v>
      </c>
      <c r="U124" s="62">
        <v>-0.00151388558395493</v>
      </c>
      <c r="V124" s="61">
        <v>0.691634650929807</v>
      </c>
      <c r="W124" s="61">
        <v>-0.00187381022107819</v>
      </c>
      <c r="X124" s="64">
        <v>0.488080301129235</v>
      </c>
      <c r="Y124" s="68">
        <f t="shared" si="9"/>
        <v>0.4922048009</v>
      </c>
      <c r="Z124" s="68">
        <f t="shared" si="10"/>
        <v>-0.004124499808</v>
      </c>
      <c r="AA124" s="63">
        <f t="shared" si="11"/>
        <v>-0.0109156701</v>
      </c>
      <c r="AB124" s="68"/>
      <c r="AC124" s="61"/>
      <c r="AD124" s="61">
        <v>-0.00673326117169759</v>
      </c>
      <c r="AE124" s="61"/>
      <c r="AF124" s="61"/>
      <c r="AG124" s="61"/>
      <c r="AH124" s="58" t="s">
        <v>123</v>
      </c>
      <c r="AI124" s="62">
        <v>0.836283185840708</v>
      </c>
      <c r="AJ124" s="63">
        <v>0.817283950617284</v>
      </c>
      <c r="AK124" s="71">
        <f t="shared" si="12"/>
        <v>-1</v>
      </c>
      <c r="AL124" s="61">
        <v>-0.0134342970116143</v>
      </c>
      <c r="AM124" s="61">
        <v>1.16924853753181</v>
      </c>
      <c r="AN124" s="64">
        <v>0.821428571428571</v>
      </c>
      <c r="AO124" s="58"/>
      <c r="AP124" s="58"/>
      <c r="AQ124" s="58"/>
      <c r="AR124" s="58"/>
      <c r="AS124" s="58"/>
      <c r="AT124" s="58"/>
      <c r="AU124" s="58">
        <v>-9.0</v>
      </c>
      <c r="AV124" s="61">
        <f t="shared" ref="AV124:AV129" si="17">AU124/100</f>
        <v>-0.09</v>
      </c>
      <c r="AW124" s="58">
        <v>0.71641068</v>
      </c>
      <c r="AX124" s="58">
        <v>-0.04565468</v>
      </c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>
        <v>-0.00187381022107819</v>
      </c>
      <c r="BM124" s="58">
        <v>-0.0109156701028125</v>
      </c>
    </row>
    <row r="125" ht="12.75" customHeight="1">
      <c r="A125" s="49" t="s">
        <v>273</v>
      </c>
      <c r="B125" s="49">
        <v>156.0</v>
      </c>
      <c r="C125" s="44">
        <v>46.0</v>
      </c>
      <c r="D125" s="45">
        <v>24.0</v>
      </c>
      <c r="E125" s="44">
        <v>209.0</v>
      </c>
      <c r="F125" s="45">
        <v>60.0</v>
      </c>
      <c r="G125" s="62">
        <f t="shared" si="1"/>
        <v>0.6571428571</v>
      </c>
      <c r="H125" s="63">
        <f t="shared" si="2"/>
        <v>0.7769516729</v>
      </c>
      <c r="I125" s="64">
        <f t="shared" si="3"/>
        <v>0.7522123894</v>
      </c>
      <c r="J125" s="65">
        <f t="shared" si="4"/>
        <v>0.3126843658</v>
      </c>
      <c r="K125" s="55">
        <f t="shared" si="5"/>
        <v>3.842857143</v>
      </c>
      <c r="L125" s="66">
        <f t="shared" si="6"/>
        <v>1.014057953</v>
      </c>
      <c r="M125" s="66">
        <f t="shared" si="7"/>
        <v>0.08471779174</v>
      </c>
      <c r="N125" s="67">
        <f t="shared" si="8"/>
        <v>0.7551392956</v>
      </c>
      <c r="O125" s="58"/>
      <c r="P125" s="58"/>
      <c r="Q125" s="58"/>
      <c r="R125" s="58" t="s">
        <v>514</v>
      </c>
      <c r="S125" s="62">
        <v>0.472527472527472</v>
      </c>
      <c r="T125" s="63">
        <v>0.490909090909091</v>
      </c>
      <c r="U125" s="62">
        <v>-0.00101567871191116</v>
      </c>
      <c r="V125" s="61">
        <v>0.681252525125246</v>
      </c>
      <c r="W125" s="61">
        <v>0.01299787832175</v>
      </c>
      <c r="X125" s="64">
        <v>0.488222698072805</v>
      </c>
      <c r="Y125" s="68">
        <f t="shared" si="9"/>
        <v>0.4916698322</v>
      </c>
      <c r="Z125" s="68">
        <f t="shared" si="10"/>
        <v>-0.003447134138</v>
      </c>
      <c r="AA125" s="63">
        <f t="shared" si="11"/>
        <v>0.005469518653</v>
      </c>
      <c r="AB125" s="68"/>
      <c r="AC125" s="61"/>
      <c r="AD125" s="61">
        <v>-0.00671115449772602</v>
      </c>
      <c r="AE125" s="61"/>
      <c r="AF125" s="61"/>
      <c r="AG125" s="61"/>
      <c r="AH125" s="58" t="s">
        <v>731</v>
      </c>
      <c r="AI125" s="62">
        <v>0.939393939393939</v>
      </c>
      <c r="AJ125" s="63">
        <v>0.920821114369501</v>
      </c>
      <c r="AK125" s="71">
        <f t="shared" si="12"/>
        <v>-1</v>
      </c>
      <c r="AL125" s="61">
        <v>-0.0131327555923587</v>
      </c>
      <c r="AM125" s="61">
        <v>1.3153706811273</v>
      </c>
      <c r="AN125" s="64">
        <v>0.922459893048128</v>
      </c>
      <c r="AO125" s="58"/>
      <c r="AP125" s="58"/>
      <c r="AQ125" s="58"/>
      <c r="AR125" s="58"/>
      <c r="AS125" s="58"/>
      <c r="AT125" s="58"/>
      <c r="AU125" s="58">
        <v>-5.5</v>
      </c>
      <c r="AV125" s="61">
        <f t="shared" si="17"/>
        <v>-0.055</v>
      </c>
      <c r="AW125" s="58">
        <v>0.7247008838</v>
      </c>
      <c r="AX125" s="58">
        <v>-0.0381646427527</v>
      </c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>
        <v>0.01299787832175</v>
      </c>
      <c r="BM125" s="58">
        <v>0.00546951865285458</v>
      </c>
    </row>
    <row r="126" ht="12.75" customHeight="1">
      <c r="A126" s="49" t="s">
        <v>275</v>
      </c>
      <c r="B126" s="49">
        <v>158.0</v>
      </c>
      <c r="C126" s="44">
        <v>8.0</v>
      </c>
      <c r="D126" s="45">
        <v>11.0</v>
      </c>
      <c r="E126" s="44">
        <v>164.0</v>
      </c>
      <c r="F126" s="45">
        <v>78.0</v>
      </c>
      <c r="G126" s="62">
        <f t="shared" si="1"/>
        <v>0.4210526316</v>
      </c>
      <c r="H126" s="63">
        <f t="shared" si="2"/>
        <v>0.6776859504</v>
      </c>
      <c r="I126" s="64">
        <f t="shared" si="3"/>
        <v>0.6590038314</v>
      </c>
      <c r="J126" s="65">
        <f t="shared" si="4"/>
        <v>0.3295019157</v>
      </c>
      <c r="K126" s="55">
        <f t="shared" si="5"/>
        <v>12.73684211</v>
      </c>
      <c r="L126" s="66">
        <f t="shared" si="6"/>
        <v>0.7769254724</v>
      </c>
      <c r="M126" s="66">
        <f t="shared" si="7"/>
        <v>0.181467287</v>
      </c>
      <c r="N126" s="67">
        <f t="shared" si="8"/>
        <v>0.6335671021</v>
      </c>
      <c r="O126" s="58"/>
      <c r="P126" s="58"/>
      <c r="Q126" s="58"/>
      <c r="R126" s="58" t="s">
        <v>560</v>
      </c>
      <c r="S126" s="62">
        <v>0.464944649446494</v>
      </c>
      <c r="T126" s="63">
        <v>0.494143484626647</v>
      </c>
      <c r="U126" s="62">
        <v>-0.00135931700261149</v>
      </c>
      <c r="V126" s="61">
        <v>0.678177719985045</v>
      </c>
      <c r="W126" s="61">
        <v>0.0206468051711435</v>
      </c>
      <c r="X126" s="64">
        <v>0.489309712889432</v>
      </c>
      <c r="Y126" s="68">
        <f t="shared" si="9"/>
        <v>0.4930085377</v>
      </c>
      <c r="Z126" s="68">
        <f t="shared" si="10"/>
        <v>-0.003698824798</v>
      </c>
      <c r="AA126" s="63">
        <f t="shared" si="11"/>
        <v>0.01257779719</v>
      </c>
      <c r="AB126" s="68"/>
      <c r="AC126" s="61"/>
      <c r="AD126" s="61">
        <v>-0.00666438763225885</v>
      </c>
      <c r="AE126" s="61"/>
      <c r="AF126" s="61"/>
      <c r="AG126" s="61"/>
      <c r="AH126" s="58" t="s">
        <v>437</v>
      </c>
      <c r="AI126" s="62">
        <v>0.616438356164384</v>
      </c>
      <c r="AJ126" s="63">
        <v>0.598039215686274</v>
      </c>
      <c r="AK126" s="71">
        <f t="shared" si="12"/>
        <v>-1</v>
      </c>
      <c r="AL126" s="61">
        <v>-0.0130100166800116</v>
      </c>
      <c r="AM126" s="61">
        <v>0.858765328780388</v>
      </c>
      <c r="AN126" s="64">
        <v>0.599745870393901</v>
      </c>
      <c r="AO126" s="58"/>
      <c r="AP126" s="58"/>
      <c r="AQ126" s="58"/>
      <c r="AR126" s="58"/>
      <c r="AS126" s="58"/>
      <c r="AT126" s="58"/>
      <c r="AU126" s="58">
        <v>-4.0</v>
      </c>
      <c r="AV126" s="61">
        <f t="shared" si="17"/>
        <v>-0.04</v>
      </c>
      <c r="AW126" s="58">
        <v>0.71813</v>
      </c>
      <c r="AX126" s="58">
        <v>0.027839</v>
      </c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>
        <v>0.0206468051711435</v>
      </c>
      <c r="BM126" s="58">
        <v>0.0125777971896871</v>
      </c>
    </row>
    <row r="127" ht="12.75" customHeight="1">
      <c r="A127" s="49" t="s">
        <v>277</v>
      </c>
      <c r="B127" s="49">
        <v>159.0</v>
      </c>
      <c r="C127" s="44">
        <v>44.0</v>
      </c>
      <c r="D127" s="45">
        <v>7.0</v>
      </c>
      <c r="E127" s="44">
        <v>185.0</v>
      </c>
      <c r="F127" s="45">
        <v>24.0</v>
      </c>
      <c r="G127" s="62">
        <f t="shared" si="1"/>
        <v>0.862745098</v>
      </c>
      <c r="H127" s="63">
        <f t="shared" si="2"/>
        <v>0.8851674641</v>
      </c>
      <c r="I127" s="64">
        <f t="shared" si="3"/>
        <v>0.8807692308</v>
      </c>
      <c r="J127" s="65">
        <f t="shared" si="4"/>
        <v>0.2615384615</v>
      </c>
      <c r="K127" s="55">
        <f t="shared" si="5"/>
        <v>4.098039216</v>
      </c>
      <c r="L127" s="66">
        <f t="shared" si="6"/>
        <v>1.235960823</v>
      </c>
      <c r="M127" s="66">
        <f t="shared" si="7"/>
        <v>0.01585520906</v>
      </c>
      <c r="N127" s="67">
        <f t="shared" si="8"/>
        <v>0.8837503277</v>
      </c>
      <c r="O127" s="58"/>
      <c r="P127" s="58"/>
      <c r="Q127" s="58"/>
      <c r="R127" s="58" t="s">
        <v>771</v>
      </c>
      <c r="S127" s="62">
        <v>0.409090909090909</v>
      </c>
      <c r="T127" s="63">
        <v>0.496907216494845</v>
      </c>
      <c r="U127" s="62">
        <v>0.00559786329542117</v>
      </c>
      <c r="V127" s="61">
        <v>0.640637408197732</v>
      </c>
      <c r="W127" s="61">
        <v>0.0620956111426043</v>
      </c>
      <c r="X127" s="64">
        <v>0.489603024574669</v>
      </c>
      <c r="Y127" s="68">
        <f t="shared" si="9"/>
        <v>0.4858521327</v>
      </c>
      <c r="Z127" s="68">
        <f t="shared" si="10"/>
        <v>0.003750891913</v>
      </c>
      <c r="AA127" s="63">
        <f t="shared" si="11"/>
        <v>0.07016802294</v>
      </c>
      <c r="AB127" s="68"/>
      <c r="AC127" s="61"/>
      <c r="AD127" s="61">
        <v>-0.00662573874807504</v>
      </c>
      <c r="AE127" s="61"/>
      <c r="AF127" s="61"/>
      <c r="AG127" s="61"/>
      <c r="AH127" s="58" t="s">
        <v>732</v>
      </c>
      <c r="AI127" s="62">
        <v>0.8</v>
      </c>
      <c r="AJ127" s="63">
        <v>0.78169014084507</v>
      </c>
      <c r="AK127" s="71">
        <f t="shared" si="12"/>
        <v>-1</v>
      </c>
      <c r="AL127" s="61">
        <v>-0.0129468428234222</v>
      </c>
      <c r="AM127" s="61">
        <v>1.11842382644295</v>
      </c>
      <c r="AN127" s="64">
        <v>0.782312925170068</v>
      </c>
      <c r="AO127" s="58"/>
      <c r="AP127" s="58"/>
      <c r="AQ127" s="58"/>
      <c r="AR127" s="58"/>
      <c r="AS127" s="58"/>
      <c r="AT127" s="58"/>
      <c r="AU127" s="58">
        <v>-3.0</v>
      </c>
      <c r="AV127" s="61">
        <f t="shared" si="17"/>
        <v>-0.03</v>
      </c>
      <c r="AW127" s="58">
        <v>0.7182246</v>
      </c>
      <c r="AX127" s="58">
        <v>0.02422929</v>
      </c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>
        <v>0.0620956111426043</v>
      </c>
      <c r="BM127" s="58">
        <v>0.070168022940632</v>
      </c>
    </row>
    <row r="128" ht="12.75" customHeight="1">
      <c r="A128" s="49" t="s">
        <v>279</v>
      </c>
      <c r="B128" s="49">
        <v>160.0</v>
      </c>
      <c r="C128" s="44">
        <v>125.0</v>
      </c>
      <c r="D128" s="45">
        <v>39.0</v>
      </c>
      <c r="E128" s="44">
        <v>547.0</v>
      </c>
      <c r="F128" s="45">
        <v>83.0</v>
      </c>
      <c r="G128" s="62">
        <f t="shared" si="1"/>
        <v>0.762195122</v>
      </c>
      <c r="H128" s="63">
        <f t="shared" si="2"/>
        <v>0.8682539683</v>
      </c>
      <c r="I128" s="64">
        <f t="shared" si="3"/>
        <v>0.8463476071</v>
      </c>
      <c r="J128" s="65">
        <f t="shared" si="4"/>
        <v>0.2619647355</v>
      </c>
      <c r="K128" s="55">
        <f t="shared" si="5"/>
        <v>3.841463415</v>
      </c>
      <c r="L128" s="66">
        <f t="shared" si="6"/>
        <v>1.152901596</v>
      </c>
      <c r="M128" s="66">
        <f t="shared" si="7"/>
        <v>0.07499511781</v>
      </c>
      <c r="N128" s="67">
        <f t="shared" si="8"/>
        <v>0.8476685563</v>
      </c>
      <c r="O128" s="58"/>
      <c r="P128" s="58"/>
      <c r="Q128" s="58"/>
      <c r="R128" s="58" t="s">
        <v>331</v>
      </c>
      <c r="S128" s="62">
        <v>0.545454545454545</v>
      </c>
      <c r="T128" s="63">
        <v>0.486338797814208</v>
      </c>
      <c r="U128" s="62">
        <v>-0.00830568765408901</v>
      </c>
      <c r="V128" s="61">
        <v>0.729588076638665</v>
      </c>
      <c r="W128" s="61">
        <v>-0.0418010268185661</v>
      </c>
      <c r="X128" s="64">
        <v>0.489690721649485</v>
      </c>
      <c r="Y128" s="68">
        <f t="shared" si="9"/>
        <v>0.5010932964</v>
      </c>
      <c r="Z128" s="68">
        <f t="shared" si="10"/>
        <v>-0.0114025747</v>
      </c>
      <c r="AA128" s="63">
        <f t="shared" si="11"/>
        <v>-0.06714962638</v>
      </c>
      <c r="AB128" s="68"/>
      <c r="AC128" s="61"/>
      <c r="AD128" s="61">
        <v>-0.00660716454829813</v>
      </c>
      <c r="AE128" s="61"/>
      <c r="AF128" s="61"/>
      <c r="AG128" s="61"/>
      <c r="AH128" s="58" t="s">
        <v>710</v>
      </c>
      <c r="AI128" s="62">
        <v>0.686274509803922</v>
      </c>
      <c r="AJ128" s="63">
        <v>0.668240850059032</v>
      </c>
      <c r="AK128" s="71">
        <f t="shared" si="12"/>
        <v>-1</v>
      </c>
      <c r="AL128" s="61">
        <v>-0.0127515665952711</v>
      </c>
      <c r="AM128" s="61">
        <v>0.957786998264017</v>
      </c>
      <c r="AN128" s="64">
        <v>0.671</v>
      </c>
      <c r="AO128" s="58"/>
      <c r="AP128" s="58"/>
      <c r="AQ128" s="58"/>
      <c r="AR128" s="58"/>
      <c r="AS128" s="58"/>
      <c r="AT128" s="58"/>
      <c r="AU128" s="58">
        <v>-2.0</v>
      </c>
      <c r="AV128" s="61">
        <f t="shared" si="17"/>
        <v>-0.02</v>
      </c>
      <c r="AW128" s="58">
        <v>0.71032144</v>
      </c>
      <c r="AX128" s="58">
        <v>-0.01231148</v>
      </c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>
        <v>-0.0418010268185661</v>
      </c>
      <c r="BM128" s="58">
        <v>-0.0671496263818998</v>
      </c>
    </row>
    <row r="129" ht="12.75" customHeight="1">
      <c r="A129" s="49" t="s">
        <v>281</v>
      </c>
      <c r="B129" s="49">
        <v>167.0</v>
      </c>
      <c r="C129" s="44">
        <v>158.0</v>
      </c>
      <c r="D129" s="45">
        <v>104.0</v>
      </c>
      <c r="E129" s="44">
        <v>671.0</v>
      </c>
      <c r="F129" s="45">
        <v>463.0</v>
      </c>
      <c r="G129" s="62">
        <f t="shared" si="1"/>
        <v>0.6030534351</v>
      </c>
      <c r="H129" s="63">
        <f t="shared" si="2"/>
        <v>0.5917107584</v>
      </c>
      <c r="I129" s="64">
        <f t="shared" si="3"/>
        <v>0.5938395415</v>
      </c>
      <c r="J129" s="65">
        <f t="shared" si="4"/>
        <v>0.4448424069</v>
      </c>
      <c r="K129" s="55">
        <f t="shared" si="5"/>
        <v>4.328244275</v>
      </c>
      <c r="L129" s="66">
        <f t="shared" si="6"/>
        <v>0.8448258644</v>
      </c>
      <c r="M129" s="66">
        <f t="shared" si="7"/>
        <v>-0.008020345595</v>
      </c>
      <c r="N129" s="67">
        <f t="shared" si="8"/>
        <v>0.5979283413</v>
      </c>
      <c r="O129" s="58"/>
      <c r="P129" s="58"/>
      <c r="Q129" s="58"/>
      <c r="R129" s="58" t="s">
        <v>527</v>
      </c>
      <c r="S129" s="62">
        <v>0.666666666666667</v>
      </c>
      <c r="T129" s="63">
        <v>0.48</v>
      </c>
      <c r="U129" s="62">
        <v>-0.0249557833636869</v>
      </c>
      <c r="V129" s="61">
        <v>0.810815797327926</v>
      </c>
      <c r="W129" s="61">
        <v>-0.131993133336258</v>
      </c>
      <c r="X129" s="64">
        <v>0.490566037735849</v>
      </c>
      <c r="Y129" s="68">
        <f t="shared" si="9"/>
        <v>0.5197457196</v>
      </c>
      <c r="Z129" s="68">
        <f t="shared" si="10"/>
        <v>-0.02917968187</v>
      </c>
      <c r="AA129" s="63">
        <f t="shared" si="11"/>
        <v>-0.1988741245</v>
      </c>
      <c r="AB129" s="68"/>
      <c r="AC129" s="61"/>
      <c r="AD129" s="61">
        <v>-0.00656328884314517</v>
      </c>
      <c r="AE129" s="61"/>
      <c r="AF129" s="61"/>
      <c r="AG129" s="61"/>
      <c r="AH129" s="58" t="s">
        <v>733</v>
      </c>
      <c r="AI129" s="62">
        <v>0.707317073170732</v>
      </c>
      <c r="AJ129" s="63">
        <v>0.690140845070423</v>
      </c>
      <c r="AK129" s="71">
        <f t="shared" si="12"/>
        <v>-1</v>
      </c>
      <c r="AL129" s="61">
        <v>-0.0121452659034249</v>
      </c>
      <c r="AM129" s="61">
        <v>0.988151972395674</v>
      </c>
      <c r="AN129" s="64">
        <v>0.692307692307692</v>
      </c>
      <c r="AO129" s="58"/>
      <c r="AP129" s="58"/>
      <c r="AQ129" s="58"/>
      <c r="AR129" s="58"/>
      <c r="AS129" s="58"/>
      <c r="AT129" s="58"/>
      <c r="AU129" s="58">
        <v>-1.0</v>
      </c>
      <c r="AV129" s="61">
        <f t="shared" si="17"/>
        <v>-0.01</v>
      </c>
      <c r="AW129" s="58">
        <v>0.70823622</v>
      </c>
      <c r="AX129" s="58">
        <v>-0.0059931</v>
      </c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>
        <v>-0.131993133336258</v>
      </c>
      <c r="BM129" s="58">
        <v>-0.198874124498665</v>
      </c>
    </row>
    <row r="130" ht="12.75" customHeight="1">
      <c r="A130" s="49" t="s">
        <v>283</v>
      </c>
      <c r="B130" s="49">
        <v>168.0</v>
      </c>
      <c r="C130" s="44">
        <v>1.0</v>
      </c>
      <c r="D130" s="45">
        <v>1.0</v>
      </c>
      <c r="E130" s="44">
        <v>3.0</v>
      </c>
      <c r="F130" s="45">
        <v>3.0</v>
      </c>
      <c r="G130" s="62">
        <f t="shared" si="1"/>
        <v>0.5</v>
      </c>
      <c r="H130" s="63">
        <f t="shared" si="2"/>
        <v>0.5</v>
      </c>
      <c r="I130" s="64">
        <f t="shared" si="3"/>
        <v>0.5</v>
      </c>
      <c r="J130" s="65">
        <f t="shared" si="4"/>
        <v>0.5</v>
      </c>
      <c r="K130" s="55">
        <f t="shared" si="5"/>
        <v>3</v>
      </c>
      <c r="L130" s="66">
        <f t="shared" si="6"/>
        <v>0.7071067812</v>
      </c>
      <c r="M130" s="66">
        <f t="shared" si="7"/>
        <v>0.0000001155394437</v>
      </c>
      <c r="N130" s="67">
        <f t="shared" si="8"/>
        <v>0.5040000516</v>
      </c>
      <c r="O130" s="58"/>
      <c r="P130" s="58"/>
      <c r="Q130" s="58"/>
      <c r="R130" s="58" t="s">
        <v>342</v>
      </c>
      <c r="S130" s="62">
        <v>0.369718309859155</v>
      </c>
      <c r="T130" s="63">
        <v>0.511641443538999</v>
      </c>
      <c r="U130" s="62">
        <v>0.00130188119927038</v>
      </c>
      <c r="V130" s="61">
        <v>0.62321544189501</v>
      </c>
      <c r="W130" s="61">
        <v>0.100354912064077</v>
      </c>
      <c r="X130" s="64">
        <v>0.491508491508492</v>
      </c>
      <c r="Y130" s="68">
        <f t="shared" si="9"/>
        <v>0.4916017399</v>
      </c>
      <c r="Z130" s="68">
        <f t="shared" si="10"/>
        <v>-0.00009324841472</v>
      </c>
      <c r="AA130" s="63">
        <f t="shared" si="11"/>
        <v>0.1001554755</v>
      </c>
      <c r="AB130" s="68"/>
      <c r="AC130" s="61"/>
      <c r="AD130" s="61">
        <v>-0.00655502302236977</v>
      </c>
      <c r="AE130" s="61"/>
      <c r="AF130" s="61"/>
      <c r="AG130" s="61"/>
      <c r="AH130" s="58" t="s">
        <v>805</v>
      </c>
      <c r="AI130" s="62">
        <v>0.75</v>
      </c>
      <c r="AJ130" s="63">
        <v>0.732937685459941</v>
      </c>
      <c r="AK130" s="71">
        <f t="shared" si="12"/>
        <v>-1</v>
      </c>
      <c r="AL130" s="61">
        <v>-0.0120647069762184</v>
      </c>
      <c r="AM130" s="61">
        <v>1.04859529543716</v>
      </c>
      <c r="AN130" s="64">
        <v>0.735941320293399</v>
      </c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>
        <v>0.100354912064077</v>
      </c>
      <c r="BM130" s="58">
        <v>0.100155475525186</v>
      </c>
    </row>
    <row r="131" ht="12.75" customHeight="1">
      <c r="A131" s="49" t="s">
        <v>285</v>
      </c>
      <c r="B131" s="49">
        <v>169.0</v>
      </c>
      <c r="C131" s="44">
        <v>118.0</v>
      </c>
      <c r="D131" s="45">
        <v>94.0</v>
      </c>
      <c r="E131" s="44">
        <v>734.0</v>
      </c>
      <c r="F131" s="45">
        <v>487.0</v>
      </c>
      <c r="G131" s="62">
        <f t="shared" si="1"/>
        <v>0.5566037736</v>
      </c>
      <c r="H131" s="63">
        <f t="shared" si="2"/>
        <v>0.6011466011</v>
      </c>
      <c r="I131" s="64">
        <f t="shared" si="3"/>
        <v>0.5945568737</v>
      </c>
      <c r="J131" s="65">
        <f t="shared" si="4"/>
        <v>0.4221912073</v>
      </c>
      <c r="K131" s="55">
        <f t="shared" si="5"/>
        <v>5.759433962</v>
      </c>
      <c r="L131" s="66">
        <f t="shared" si="6"/>
        <v>0.8186531357</v>
      </c>
      <c r="M131" s="66">
        <f t="shared" si="7"/>
        <v>0.03149666919</v>
      </c>
      <c r="N131" s="67">
        <f t="shared" si="8"/>
        <v>0.5965758049</v>
      </c>
      <c r="O131" s="58"/>
      <c r="P131" s="58"/>
      <c r="Q131" s="58"/>
      <c r="R131" s="58" t="s">
        <v>530</v>
      </c>
      <c r="S131" s="62">
        <v>0.476635514018692</v>
      </c>
      <c r="T131" s="63">
        <v>0.493449781659389</v>
      </c>
      <c r="U131" s="62">
        <v>-3.41657792867489E-4</v>
      </c>
      <c r="V131" s="61">
        <v>0.685953888960607</v>
      </c>
      <c r="W131" s="61">
        <v>0.0118895947525376</v>
      </c>
      <c r="X131" s="64">
        <v>0.49169110459433</v>
      </c>
      <c r="Y131" s="68">
        <f t="shared" si="9"/>
        <v>0.4944774142</v>
      </c>
      <c r="Z131" s="68">
        <f t="shared" si="10"/>
        <v>-0.002786309575</v>
      </c>
      <c r="AA131" s="63">
        <f t="shared" si="11"/>
        <v>0.005794010075</v>
      </c>
      <c r="AB131" s="68"/>
      <c r="AC131" s="61"/>
      <c r="AD131" s="61">
        <v>-0.00652718236846561</v>
      </c>
      <c r="AE131" s="61"/>
      <c r="AF131" s="61"/>
      <c r="AG131" s="61"/>
      <c r="AH131" s="58" t="s">
        <v>484</v>
      </c>
      <c r="AI131" s="62">
        <v>0.55</v>
      </c>
      <c r="AJ131" s="63">
        <v>0.533246414602347</v>
      </c>
      <c r="AK131" s="71">
        <f t="shared" si="12"/>
        <v>-1</v>
      </c>
      <c r="AL131" s="61">
        <v>-0.0118464486861803</v>
      </c>
      <c r="AM131" s="61">
        <v>0.765970887397023</v>
      </c>
      <c r="AN131" s="64">
        <v>0.53482880755608</v>
      </c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>
        <v>0.0118895947525376</v>
      </c>
      <c r="BM131" s="58">
        <v>0.00579401007541218</v>
      </c>
    </row>
    <row r="132" ht="12.75" customHeight="1">
      <c r="A132" s="49" t="s">
        <v>286</v>
      </c>
      <c r="B132" s="49">
        <v>170.0</v>
      </c>
      <c r="C132" s="44">
        <v>127.0</v>
      </c>
      <c r="D132" s="45">
        <v>60.0</v>
      </c>
      <c r="E132" s="44">
        <v>750.0</v>
      </c>
      <c r="F132" s="45">
        <v>322.0</v>
      </c>
      <c r="G132" s="62">
        <f t="shared" si="1"/>
        <v>0.679144385</v>
      </c>
      <c r="H132" s="63">
        <f t="shared" si="2"/>
        <v>0.6996268657</v>
      </c>
      <c r="I132" s="64">
        <f t="shared" si="3"/>
        <v>0.6965845909</v>
      </c>
      <c r="J132" s="65">
        <f t="shared" si="4"/>
        <v>0.3566322478</v>
      </c>
      <c r="K132" s="55">
        <f t="shared" si="5"/>
        <v>5.732620321</v>
      </c>
      <c r="L132" s="66">
        <f t="shared" si="6"/>
        <v>0.9749384987</v>
      </c>
      <c r="M132" s="66">
        <f t="shared" si="7"/>
        <v>0.01448346026</v>
      </c>
      <c r="N132" s="67">
        <f t="shared" si="8"/>
        <v>0.6993084717</v>
      </c>
      <c r="O132" s="58"/>
      <c r="P132" s="58"/>
      <c r="Q132" s="58"/>
      <c r="R132" s="58" t="s">
        <v>666</v>
      </c>
      <c r="S132" s="62">
        <v>0.25</v>
      </c>
      <c r="T132" s="63">
        <v>0.516898608349901</v>
      </c>
      <c r="U132" s="62">
        <v>0.0140422816495743</v>
      </c>
      <c r="V132" s="61">
        <v>0.542279175609417</v>
      </c>
      <c r="W132" s="61">
        <v>0.188725904460503</v>
      </c>
      <c r="X132" s="64">
        <v>0.491891891891892</v>
      </c>
      <c r="Y132" s="68">
        <f t="shared" si="9"/>
        <v>0.4782356344</v>
      </c>
      <c r="Z132" s="68">
        <f t="shared" si="10"/>
        <v>0.0136562575</v>
      </c>
      <c r="AA132" s="63">
        <f t="shared" si="11"/>
        <v>0.2171144174</v>
      </c>
      <c r="AB132" s="68"/>
      <c r="AC132" s="61"/>
      <c r="AD132" s="61">
        <v>-0.00647677796539642</v>
      </c>
      <c r="AE132" s="61"/>
      <c r="AF132" s="61"/>
      <c r="AG132" s="61"/>
      <c r="AH132" s="58" t="s">
        <v>185</v>
      </c>
      <c r="AI132" s="62">
        <v>0.875</v>
      </c>
      <c r="AJ132" s="63">
        <v>0.858333333333333</v>
      </c>
      <c r="AK132" s="71">
        <f t="shared" si="12"/>
        <v>-1</v>
      </c>
      <c r="AL132" s="61">
        <v>-0.0117849127514066</v>
      </c>
      <c r="AM132" s="61">
        <v>1.22565175598232</v>
      </c>
      <c r="AN132" s="64">
        <v>0.8625</v>
      </c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>
        <v>0.188725904460503</v>
      </c>
      <c r="BM132" s="58">
        <v>0.217114417415936</v>
      </c>
    </row>
    <row r="133" ht="12.75" customHeight="1">
      <c r="A133" s="49" t="s">
        <v>287</v>
      </c>
      <c r="B133" s="49">
        <v>171.0</v>
      </c>
      <c r="C133" s="44">
        <v>13.0</v>
      </c>
      <c r="D133" s="45">
        <v>1.0</v>
      </c>
      <c r="E133" s="44">
        <v>38.0</v>
      </c>
      <c r="F133" s="45">
        <v>2.0</v>
      </c>
      <c r="G133" s="62">
        <f t="shared" si="1"/>
        <v>0.9285714286</v>
      </c>
      <c r="H133" s="63">
        <f t="shared" si="2"/>
        <v>0.95</v>
      </c>
      <c r="I133" s="64">
        <f t="shared" si="3"/>
        <v>0.9444444444</v>
      </c>
      <c r="J133" s="65">
        <f t="shared" si="4"/>
        <v>0.2777777778</v>
      </c>
      <c r="K133" s="55">
        <f t="shared" si="5"/>
        <v>2.857142857</v>
      </c>
      <c r="L133" s="66">
        <f t="shared" si="6"/>
        <v>1.328350594</v>
      </c>
      <c r="M133" s="66">
        <f t="shared" si="7"/>
        <v>0.01515250522</v>
      </c>
      <c r="N133" s="67">
        <f t="shared" si="8"/>
        <v>0.9485896455</v>
      </c>
      <c r="O133" s="58"/>
      <c r="P133" s="58"/>
      <c r="Q133" s="58"/>
      <c r="R133" s="58" t="s">
        <v>233</v>
      </c>
      <c r="S133" s="62">
        <v>0.495049504950495</v>
      </c>
      <c r="T133" s="63">
        <v>0.494391716997412</v>
      </c>
      <c r="U133" s="62">
        <v>-0.00142614856254858</v>
      </c>
      <c r="V133" s="61">
        <v>0.69964059770086</v>
      </c>
      <c r="W133" s="61">
        <v>-4.65012002719756E-4</v>
      </c>
      <c r="X133" s="64">
        <v>0.494489346069067</v>
      </c>
      <c r="Y133" s="68">
        <f t="shared" si="9"/>
        <v>0.4985091126</v>
      </c>
      <c r="Z133" s="68">
        <f t="shared" si="10"/>
        <v>-0.00401976653</v>
      </c>
      <c r="AA133" s="63">
        <f t="shared" si="11"/>
        <v>-0.009303125049</v>
      </c>
      <c r="AB133" s="68"/>
      <c r="AC133" s="61"/>
      <c r="AD133" s="61">
        <v>-0.00643015081043052</v>
      </c>
      <c r="AE133" s="61"/>
      <c r="AF133" s="61"/>
      <c r="AG133" s="61"/>
      <c r="AH133" s="58" t="s">
        <v>300</v>
      </c>
      <c r="AI133" s="62">
        <v>0.428571428571429</v>
      </c>
      <c r="AJ133" s="63">
        <v>0.411985018726592</v>
      </c>
      <c r="AK133" s="71">
        <f t="shared" si="12"/>
        <v>-1</v>
      </c>
      <c r="AL133" s="61">
        <v>-0.0117282657593989</v>
      </c>
      <c r="AM133" s="61">
        <v>0.59436316577088</v>
      </c>
      <c r="AN133" s="64">
        <v>0.413559322033898</v>
      </c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>
        <v>-4.65012002719756E-4</v>
      </c>
      <c r="BM133" s="58">
        <v>-0.0093031250494107</v>
      </c>
    </row>
    <row r="134" ht="12.75" customHeight="1">
      <c r="A134" s="49" t="s">
        <v>289</v>
      </c>
      <c r="B134" s="49">
        <v>172.0</v>
      </c>
      <c r="C134" s="44">
        <v>108.0</v>
      </c>
      <c r="D134" s="45">
        <v>66.0</v>
      </c>
      <c r="E134" s="44">
        <v>403.0</v>
      </c>
      <c r="F134" s="45">
        <v>317.0</v>
      </c>
      <c r="G134" s="62">
        <f t="shared" si="1"/>
        <v>0.6206896552</v>
      </c>
      <c r="H134" s="63">
        <f t="shared" si="2"/>
        <v>0.5597222222</v>
      </c>
      <c r="I134" s="64">
        <f t="shared" si="3"/>
        <v>0.5715883669</v>
      </c>
      <c r="J134" s="65">
        <f t="shared" si="4"/>
        <v>0.4753914989</v>
      </c>
      <c r="K134" s="55">
        <f t="shared" si="5"/>
        <v>4.137931034</v>
      </c>
      <c r="L134" s="66">
        <f t="shared" si="6"/>
        <v>0.8346772501</v>
      </c>
      <c r="M134" s="66">
        <f t="shared" si="7"/>
        <v>-0.04311034889</v>
      </c>
      <c r="N134" s="67">
        <f t="shared" si="8"/>
        <v>0.5755686622</v>
      </c>
      <c r="O134" s="58"/>
      <c r="P134" s="58"/>
      <c r="Q134" s="58"/>
      <c r="R134" s="58" t="s">
        <v>670</v>
      </c>
      <c r="S134" s="62">
        <v>0.412371134020619</v>
      </c>
      <c r="T134" s="63">
        <v>0.501762114537445</v>
      </c>
      <c r="U134" s="62">
        <v>0.00618025608337852</v>
      </c>
      <c r="V134" s="61">
        <v>0.646389808635302</v>
      </c>
      <c r="W134" s="61">
        <v>0.0632090741188086</v>
      </c>
      <c r="X134" s="64">
        <v>0.494724025974026</v>
      </c>
      <c r="Y134" s="68">
        <f t="shared" si="9"/>
        <v>0.4903764702</v>
      </c>
      <c r="Z134" s="68">
        <f t="shared" si="10"/>
        <v>0.004347555727</v>
      </c>
      <c r="AA134" s="63">
        <f t="shared" si="11"/>
        <v>0.07258493017</v>
      </c>
      <c r="AB134" s="68"/>
      <c r="AC134" s="61"/>
      <c r="AD134" s="61">
        <v>-0.00635848438405906</v>
      </c>
      <c r="AE134" s="61"/>
      <c r="AF134" s="61"/>
      <c r="AG134" s="61"/>
      <c r="AH134" s="58" t="s">
        <v>446</v>
      </c>
      <c r="AI134" s="62">
        <v>0.517857142857143</v>
      </c>
      <c r="AJ134" s="63">
        <v>0.501691093573844</v>
      </c>
      <c r="AK134" s="71">
        <f t="shared" si="12"/>
        <v>-1</v>
      </c>
      <c r="AL134" s="61">
        <v>-0.0114310052751801</v>
      </c>
      <c r="AM134" s="61">
        <v>0.720929473594943</v>
      </c>
      <c r="AN134" s="64">
        <v>0.503503503503503</v>
      </c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>
        <v>0.0632090741188086</v>
      </c>
      <c r="BM134" s="58">
        <v>0.0725849301654311</v>
      </c>
    </row>
    <row r="135" ht="12.75" customHeight="1">
      <c r="A135" s="49" t="s">
        <v>291</v>
      </c>
      <c r="B135" s="49">
        <v>173.0</v>
      </c>
      <c r="C135" s="44">
        <v>88.0</v>
      </c>
      <c r="D135" s="45">
        <v>75.0</v>
      </c>
      <c r="E135" s="44">
        <v>434.0</v>
      </c>
      <c r="F135" s="45">
        <v>253.0</v>
      </c>
      <c r="G135" s="62">
        <f t="shared" si="1"/>
        <v>0.5398773006</v>
      </c>
      <c r="H135" s="63">
        <f t="shared" si="2"/>
        <v>0.6317321689</v>
      </c>
      <c r="I135" s="64">
        <f t="shared" si="3"/>
        <v>0.6141176471</v>
      </c>
      <c r="J135" s="65">
        <f t="shared" si="4"/>
        <v>0.4011764706</v>
      </c>
      <c r="K135" s="55">
        <f t="shared" si="5"/>
        <v>4.214723926</v>
      </c>
      <c r="L135" s="66">
        <f t="shared" si="6"/>
        <v>0.8284529901</v>
      </c>
      <c r="M135" s="66">
        <f t="shared" si="7"/>
        <v>0.06495133558</v>
      </c>
      <c r="N135" s="67">
        <f t="shared" si="8"/>
        <v>0.6179515871</v>
      </c>
      <c r="O135" s="58"/>
      <c r="P135" s="58"/>
      <c r="Q135" s="58"/>
      <c r="R135" s="58" t="s">
        <v>1140</v>
      </c>
      <c r="S135" s="62">
        <v>0.311475409836066</v>
      </c>
      <c r="T135" s="63">
        <v>0.514824797843666</v>
      </c>
      <c r="U135" s="62">
        <v>0.0103174357778087</v>
      </c>
      <c r="V135" s="61">
        <v>0.584282456651308</v>
      </c>
      <c r="W135" s="61">
        <v>0.143789826680573</v>
      </c>
      <c r="X135" s="64">
        <v>0.494736842105263</v>
      </c>
      <c r="Y135" s="68">
        <f t="shared" si="9"/>
        <v>0.4853133896</v>
      </c>
      <c r="Z135" s="68">
        <f t="shared" si="10"/>
        <v>0.009423452522</v>
      </c>
      <c r="AA135" s="63">
        <f t="shared" si="11"/>
        <v>0.1636685084</v>
      </c>
      <c r="AB135" s="68"/>
      <c r="AC135" s="61"/>
      <c r="AD135" s="61">
        <v>-0.00627604568666529</v>
      </c>
      <c r="AE135" s="61"/>
      <c r="AF135" s="61"/>
      <c r="AG135" s="61"/>
      <c r="AH135" s="58" t="s">
        <v>171</v>
      </c>
      <c r="AI135" s="62">
        <v>0.839160839160839</v>
      </c>
      <c r="AJ135" s="63">
        <v>0.823064770932069</v>
      </c>
      <c r="AK135" s="71">
        <f t="shared" si="12"/>
        <v>-1</v>
      </c>
      <c r="AL135" s="61">
        <v>-0.011381446942382</v>
      </c>
      <c r="AM135" s="61">
        <v>1.17537100261836</v>
      </c>
      <c r="AN135" s="64">
        <v>0.826030927835051</v>
      </c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>
        <v>0.143789826680573</v>
      </c>
      <c r="BM135" s="58">
        <v>0.163668508378789</v>
      </c>
    </row>
    <row r="136" ht="12.75" customHeight="1">
      <c r="A136" s="49" t="s">
        <v>292</v>
      </c>
      <c r="B136" s="49">
        <v>175.0</v>
      </c>
      <c r="C136" s="44">
        <v>18.0</v>
      </c>
      <c r="D136" s="45">
        <v>2.0</v>
      </c>
      <c r="E136" s="44">
        <v>69.0</v>
      </c>
      <c r="F136" s="45">
        <v>4.0</v>
      </c>
      <c r="G136" s="62">
        <f t="shared" si="1"/>
        <v>0.9</v>
      </c>
      <c r="H136" s="63">
        <f t="shared" si="2"/>
        <v>0.9452054795</v>
      </c>
      <c r="I136" s="64">
        <f t="shared" si="3"/>
        <v>0.935483871</v>
      </c>
      <c r="J136" s="65">
        <f t="shared" si="4"/>
        <v>0.2365591398</v>
      </c>
      <c r="K136" s="55">
        <f t="shared" si="5"/>
        <v>3.65</v>
      </c>
      <c r="L136" s="66">
        <f t="shared" si="6"/>
        <v>1.304757302</v>
      </c>
      <c r="M136" s="66">
        <f t="shared" si="7"/>
        <v>0.03196531426</v>
      </c>
      <c r="N136" s="67">
        <f t="shared" si="8"/>
        <v>0.9379174655</v>
      </c>
      <c r="O136" s="58"/>
      <c r="P136" s="58"/>
      <c r="Q136" s="58"/>
      <c r="R136" s="58" t="s">
        <v>295</v>
      </c>
      <c r="S136" s="62">
        <v>0.4375</v>
      </c>
      <c r="T136" s="63">
        <v>0.50561797752809</v>
      </c>
      <c r="U136" s="62">
        <v>-4.81376607116502E-4</v>
      </c>
      <c r="V136" s="61">
        <v>0.666885109498732</v>
      </c>
      <c r="W136" s="61">
        <v>0.048166792798151</v>
      </c>
      <c r="X136" s="64">
        <v>0.495238095238095</v>
      </c>
      <c r="Y136" s="68">
        <f t="shared" si="9"/>
        <v>0.4977292445</v>
      </c>
      <c r="Z136" s="68">
        <f t="shared" si="10"/>
        <v>-0.002491149287</v>
      </c>
      <c r="AA136" s="63">
        <f t="shared" si="11"/>
        <v>0.04275455767</v>
      </c>
      <c r="AB136" s="68"/>
      <c r="AC136" s="61"/>
      <c r="AD136" s="61">
        <v>-0.00624623840682848</v>
      </c>
      <c r="AE136" s="61"/>
      <c r="AF136" s="61"/>
      <c r="AG136" s="61"/>
      <c r="AH136" s="58" t="s">
        <v>719</v>
      </c>
      <c r="AI136" s="62">
        <v>0.823529411764706</v>
      </c>
      <c r="AJ136" s="63">
        <v>0.808219178082192</v>
      </c>
      <c r="AK136" s="71">
        <f t="shared" si="12"/>
        <v>-1</v>
      </c>
      <c r="AL136" s="61">
        <v>-0.0108257815271319</v>
      </c>
      <c r="AM136" s="61">
        <v>1.15382049484125</v>
      </c>
      <c r="AN136" s="64">
        <v>0.811111111111111</v>
      </c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>
        <v>0.048166792798151</v>
      </c>
      <c r="BM136" s="58">
        <v>0.0427545576655653</v>
      </c>
    </row>
    <row r="137" ht="12.75" customHeight="1">
      <c r="A137" s="49" t="s">
        <v>293</v>
      </c>
      <c r="B137" s="49">
        <v>177.0</v>
      </c>
      <c r="C137" s="44">
        <v>152.0</v>
      </c>
      <c r="D137" s="45">
        <v>81.0</v>
      </c>
      <c r="E137" s="44">
        <v>440.0</v>
      </c>
      <c r="F137" s="45">
        <v>288.0</v>
      </c>
      <c r="G137" s="62">
        <f t="shared" si="1"/>
        <v>0.652360515</v>
      </c>
      <c r="H137" s="63">
        <f t="shared" si="2"/>
        <v>0.6043956044</v>
      </c>
      <c r="I137" s="64">
        <f t="shared" si="3"/>
        <v>0.616024974</v>
      </c>
      <c r="J137" s="65">
        <f t="shared" si="4"/>
        <v>0.4578563996</v>
      </c>
      <c r="K137" s="55">
        <f t="shared" si="5"/>
        <v>3.124463519</v>
      </c>
      <c r="L137" s="66">
        <f t="shared" si="6"/>
        <v>0.8886607799</v>
      </c>
      <c r="M137" s="66">
        <f t="shared" si="7"/>
        <v>-0.03391616836</v>
      </c>
      <c r="N137" s="67">
        <f t="shared" si="8"/>
        <v>0.618020723</v>
      </c>
      <c r="O137" s="58"/>
      <c r="P137" s="58"/>
      <c r="Q137" s="58"/>
      <c r="R137" s="58" t="s">
        <v>554</v>
      </c>
      <c r="S137" s="62">
        <v>0.456043956043956</v>
      </c>
      <c r="T137" s="63">
        <v>0.504516129032258</v>
      </c>
      <c r="U137" s="62">
        <v>-0.00251256931873878</v>
      </c>
      <c r="V137" s="61">
        <v>0.679218544294061</v>
      </c>
      <c r="W137" s="61">
        <v>0.0342751132014532</v>
      </c>
      <c r="X137" s="64">
        <v>0.495297805642633</v>
      </c>
      <c r="Y137" s="68">
        <f t="shared" si="9"/>
        <v>0.499985768</v>
      </c>
      <c r="Z137" s="68">
        <f t="shared" si="10"/>
        <v>-0.004687962353</v>
      </c>
      <c r="AA137" s="63">
        <f t="shared" si="11"/>
        <v>0.02404442427</v>
      </c>
      <c r="AB137" s="68"/>
      <c r="AC137" s="61"/>
      <c r="AD137" s="61">
        <v>-0.00618785397175203</v>
      </c>
      <c r="AE137" s="61"/>
      <c r="AF137" s="61"/>
      <c r="AG137" s="61"/>
      <c r="AH137" s="58" t="s">
        <v>591</v>
      </c>
      <c r="AI137" s="62">
        <v>0.622222222222222</v>
      </c>
      <c r="AJ137" s="63">
        <v>0.608</v>
      </c>
      <c r="AK137" s="71">
        <f t="shared" si="12"/>
        <v>-1</v>
      </c>
      <c r="AL137" s="61">
        <v>-0.0100564876376841</v>
      </c>
      <c r="AM137" s="61">
        <v>0.869898477342933</v>
      </c>
      <c r="AN137" s="64">
        <v>0.611023622047244</v>
      </c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>
        <v>0.0342751132014532</v>
      </c>
      <c r="BM137" s="58">
        <v>0.0240444242721537</v>
      </c>
    </row>
    <row r="138" ht="12.75" customHeight="1">
      <c r="A138" s="49" t="s">
        <v>295</v>
      </c>
      <c r="B138" s="49">
        <v>179.0</v>
      </c>
      <c r="C138" s="44">
        <v>38.0</v>
      </c>
      <c r="D138" s="45">
        <v>3.0</v>
      </c>
      <c r="E138" s="44">
        <v>138.0</v>
      </c>
      <c r="F138" s="45">
        <v>15.0</v>
      </c>
      <c r="G138" s="62">
        <f t="shared" si="1"/>
        <v>0.9268292683</v>
      </c>
      <c r="H138" s="63">
        <f t="shared" si="2"/>
        <v>0.9019607843</v>
      </c>
      <c r="I138" s="64">
        <f t="shared" si="3"/>
        <v>0.9072164948</v>
      </c>
      <c r="J138" s="65">
        <f t="shared" si="4"/>
        <v>0.2731958763</v>
      </c>
      <c r="K138" s="55">
        <f t="shared" si="5"/>
        <v>3.731707317</v>
      </c>
      <c r="L138" s="66">
        <f t="shared" si="6"/>
        <v>1.29314985</v>
      </c>
      <c r="M138" s="66">
        <f t="shared" si="7"/>
        <v>-0.01758446236</v>
      </c>
      <c r="N138" s="67">
        <f t="shared" si="8"/>
        <v>0.9121366534</v>
      </c>
      <c r="O138" s="58"/>
      <c r="P138" s="58"/>
      <c r="Q138" s="58"/>
      <c r="R138" s="58" t="s">
        <v>713</v>
      </c>
      <c r="S138" s="62">
        <v>0.323420074349442</v>
      </c>
      <c r="T138" s="63">
        <v>0.537837837837838</v>
      </c>
      <c r="U138" s="62">
        <v>-0.00907451822766392</v>
      </c>
      <c r="V138" s="61">
        <v>0.609001285284477</v>
      </c>
      <c r="W138" s="61">
        <v>0.151616354078756</v>
      </c>
      <c r="X138" s="64">
        <v>0.496011602610587</v>
      </c>
      <c r="Y138" s="68">
        <f t="shared" si="9"/>
        <v>0.5058777621</v>
      </c>
      <c r="Z138" s="68">
        <f t="shared" si="10"/>
        <v>-0.009866159442</v>
      </c>
      <c r="AA138" s="63">
        <f t="shared" si="11"/>
        <v>0.1306213252</v>
      </c>
      <c r="AB138" s="68"/>
      <c r="AC138" s="61"/>
      <c r="AD138" s="61">
        <v>-0.00617573346907019</v>
      </c>
      <c r="AE138" s="61"/>
      <c r="AF138" s="61"/>
      <c r="AG138" s="61"/>
      <c r="AH138" s="58" t="s">
        <v>506</v>
      </c>
      <c r="AI138" s="62">
        <v>0.560975609756098</v>
      </c>
      <c r="AJ138" s="63">
        <v>0.546822742474916</v>
      </c>
      <c r="AK138" s="71">
        <f t="shared" si="12"/>
        <v>-1</v>
      </c>
      <c r="AL138" s="61">
        <v>-0.010007460433351</v>
      </c>
      <c r="AM138" s="61">
        <v>0.783331728685037</v>
      </c>
      <c r="AN138" s="64">
        <v>0.549237170596394</v>
      </c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>
        <v>0.151616354078756</v>
      </c>
      <c r="BM138" s="58">
        <v>0.130621325176175</v>
      </c>
    </row>
    <row r="139" ht="12.75" customHeight="1">
      <c r="A139" s="49" t="s">
        <v>297</v>
      </c>
      <c r="B139" s="49">
        <v>180.0</v>
      </c>
      <c r="C139" s="44">
        <v>198.0</v>
      </c>
      <c r="D139" s="45">
        <v>132.0</v>
      </c>
      <c r="E139" s="44">
        <v>763.0</v>
      </c>
      <c r="F139" s="45">
        <v>508.0</v>
      </c>
      <c r="G139" s="62">
        <f t="shared" si="1"/>
        <v>0.6</v>
      </c>
      <c r="H139" s="63">
        <f t="shared" si="2"/>
        <v>0.6003147128</v>
      </c>
      <c r="I139" s="64">
        <f t="shared" si="3"/>
        <v>0.6002498438</v>
      </c>
      <c r="J139" s="65">
        <f t="shared" si="4"/>
        <v>0.440974391</v>
      </c>
      <c r="K139" s="55">
        <f t="shared" si="5"/>
        <v>3.851515152</v>
      </c>
      <c r="L139" s="66">
        <f t="shared" si="6"/>
        <v>0.848750673</v>
      </c>
      <c r="M139" s="66">
        <f t="shared" si="7"/>
        <v>0.0002226742561</v>
      </c>
      <c r="N139" s="67">
        <f t="shared" si="8"/>
        <v>0.6042530987</v>
      </c>
      <c r="O139" s="58"/>
      <c r="P139" s="58"/>
      <c r="Q139" s="58"/>
      <c r="R139" s="58" t="s">
        <v>303</v>
      </c>
      <c r="S139" s="62">
        <v>0.15625</v>
      </c>
      <c r="T139" s="63">
        <v>0.519148936170213</v>
      </c>
      <c r="U139" s="62">
        <v>0.0277471800746826</v>
      </c>
      <c r="V139" s="61">
        <v>0.47757912584299</v>
      </c>
      <c r="W139" s="61">
        <v>0.256608376686555</v>
      </c>
      <c r="X139" s="64">
        <v>0.49601593625498</v>
      </c>
      <c r="Y139" s="68">
        <f t="shared" si="9"/>
        <v>0.4679076619</v>
      </c>
      <c r="Z139" s="68">
        <f t="shared" si="10"/>
        <v>0.02810827432</v>
      </c>
      <c r="AA139" s="63">
        <f t="shared" si="11"/>
        <v>0.3137585244</v>
      </c>
      <c r="AB139" s="68"/>
      <c r="AC139" s="61"/>
      <c r="AD139" s="61">
        <v>-0.00613645546715774</v>
      </c>
      <c r="AE139" s="61"/>
      <c r="AF139" s="61"/>
      <c r="AG139" s="61"/>
      <c r="AH139" s="58" t="s">
        <v>535</v>
      </c>
      <c r="AI139" s="62">
        <v>0.656934306569343</v>
      </c>
      <c r="AJ139" s="63">
        <v>0.643292682926829</v>
      </c>
      <c r="AK139" s="71">
        <f t="shared" si="12"/>
        <v>-1</v>
      </c>
      <c r="AL139" s="61">
        <v>-0.00964593435651306</v>
      </c>
      <c r="AM139" s="61">
        <v>0.919399322930646</v>
      </c>
      <c r="AN139" s="64">
        <v>0.645649432534678</v>
      </c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>
        <v>0.256608376686555</v>
      </c>
      <c r="BM139" s="58">
        <v>0.313758524362636</v>
      </c>
    </row>
    <row r="140" ht="12.75" customHeight="1">
      <c r="A140" s="49" t="s">
        <v>299</v>
      </c>
      <c r="B140" s="49">
        <v>181.0</v>
      </c>
      <c r="C140" s="44">
        <v>127.0</v>
      </c>
      <c r="D140" s="45">
        <v>112.0</v>
      </c>
      <c r="E140" s="44">
        <v>573.0</v>
      </c>
      <c r="F140" s="45">
        <v>512.0</v>
      </c>
      <c r="G140" s="62">
        <f t="shared" si="1"/>
        <v>0.5313807531</v>
      </c>
      <c r="H140" s="63">
        <f t="shared" si="2"/>
        <v>0.5281105991</v>
      </c>
      <c r="I140" s="64">
        <f t="shared" si="3"/>
        <v>0.5287009063</v>
      </c>
      <c r="J140" s="65">
        <f t="shared" si="4"/>
        <v>0.4826283988</v>
      </c>
      <c r="K140" s="55">
        <f t="shared" si="5"/>
        <v>4.539748954</v>
      </c>
      <c r="L140" s="66">
        <f t="shared" si="6"/>
        <v>0.7491735201</v>
      </c>
      <c r="M140" s="66">
        <f t="shared" si="7"/>
        <v>-0.002312225698</v>
      </c>
      <c r="N140" s="67">
        <f t="shared" si="8"/>
        <v>0.5327131134</v>
      </c>
      <c r="O140" s="58"/>
      <c r="P140" s="58"/>
      <c r="Q140" s="58"/>
      <c r="R140" s="58" t="s">
        <v>757</v>
      </c>
      <c r="S140" s="62">
        <v>0.388888888888889</v>
      </c>
      <c r="T140" s="63">
        <v>0.507177033492823</v>
      </c>
      <c r="U140" s="62">
        <v>0.00839298997984583</v>
      </c>
      <c r="V140" s="61">
        <v>0.633614276439332</v>
      </c>
      <c r="W140" s="61">
        <v>0.0836424527143738</v>
      </c>
      <c r="X140" s="64">
        <v>0.497797356828194</v>
      </c>
      <c r="Y140" s="68">
        <f t="shared" si="9"/>
        <v>0.490995796</v>
      </c>
      <c r="Z140" s="68">
        <f t="shared" si="10"/>
        <v>0.006801560814</v>
      </c>
      <c r="AA140" s="63">
        <f t="shared" si="11"/>
        <v>0.09824352266</v>
      </c>
      <c r="AB140" s="68"/>
      <c r="AC140" s="61"/>
      <c r="AD140" s="61">
        <v>-0.00611774917535468</v>
      </c>
      <c r="AE140" s="61"/>
      <c r="AF140" s="61"/>
      <c r="AG140" s="61"/>
      <c r="AH140" s="58" t="s">
        <v>836</v>
      </c>
      <c r="AI140" s="62">
        <v>0.78</v>
      </c>
      <c r="AJ140" s="63">
        <v>0.766497461928934</v>
      </c>
      <c r="AK140" s="71">
        <f t="shared" si="12"/>
        <v>-1</v>
      </c>
      <c r="AL140" s="61">
        <v>-0.00954755755182379</v>
      </c>
      <c r="AM140" s="61">
        <v>1.09353884397779</v>
      </c>
      <c r="AN140" s="64">
        <v>0.769230769230769</v>
      </c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>
        <v>0.0836424527143738</v>
      </c>
      <c r="BM140" s="58">
        <v>0.0982435226634592</v>
      </c>
    </row>
    <row r="141" ht="12.75" customHeight="1">
      <c r="A141" s="49" t="s">
        <v>301</v>
      </c>
      <c r="B141" s="49">
        <v>182.0</v>
      </c>
      <c r="C141" s="44">
        <v>72.0</v>
      </c>
      <c r="D141" s="45">
        <v>58.0</v>
      </c>
      <c r="E141" s="44">
        <v>244.0</v>
      </c>
      <c r="F141" s="45">
        <v>205.0</v>
      </c>
      <c r="G141" s="62">
        <f t="shared" si="1"/>
        <v>0.5538461538</v>
      </c>
      <c r="H141" s="63">
        <f t="shared" si="2"/>
        <v>0.5434298441</v>
      </c>
      <c r="I141" s="64">
        <f t="shared" si="3"/>
        <v>0.5457685665</v>
      </c>
      <c r="J141" s="65">
        <f t="shared" si="4"/>
        <v>0.4784110535</v>
      </c>
      <c r="K141" s="55">
        <f t="shared" si="5"/>
        <v>3.453846154</v>
      </c>
      <c r="L141" s="66">
        <f t="shared" si="6"/>
        <v>0.7758913002</v>
      </c>
      <c r="M141" s="66">
        <f t="shared" si="7"/>
        <v>-0.007365316479</v>
      </c>
      <c r="N141" s="67">
        <f t="shared" si="8"/>
        <v>0.5493816941</v>
      </c>
      <c r="O141" s="58"/>
      <c r="P141" s="58"/>
      <c r="Q141" s="58"/>
      <c r="R141" s="58" t="s">
        <v>529</v>
      </c>
      <c r="S141" s="62">
        <v>0.375510204081633</v>
      </c>
      <c r="T141" s="63">
        <v>0.50830889540567</v>
      </c>
      <c r="U141" s="62">
        <v>0.010175102600422</v>
      </c>
      <c r="V141" s="61">
        <v>0.624954463246164</v>
      </c>
      <c r="W141" s="61">
        <v>0.0939029572838914</v>
      </c>
      <c r="X141" s="64">
        <v>0.498491249245625</v>
      </c>
      <c r="Y141" s="68">
        <f t="shared" si="9"/>
        <v>0.4897875255</v>
      </c>
      <c r="Z141" s="68">
        <f t="shared" si="10"/>
        <v>0.008703723737</v>
      </c>
      <c r="AA141" s="63">
        <f t="shared" si="11"/>
        <v>0.1125297323</v>
      </c>
      <c r="AB141" s="68"/>
      <c r="AC141" s="61"/>
      <c r="AD141" s="61">
        <v>-0.00611120114935682</v>
      </c>
      <c r="AE141" s="61"/>
      <c r="AF141" s="61"/>
      <c r="AG141" s="61"/>
      <c r="AH141" s="58" t="s">
        <v>524</v>
      </c>
      <c r="AI141" s="62">
        <v>0.5859375</v>
      </c>
      <c r="AJ141" s="63">
        <v>0.572474377745242</v>
      </c>
      <c r="AK141" s="71">
        <f t="shared" si="12"/>
        <v>-1</v>
      </c>
      <c r="AL141" s="61">
        <v>-0.00951973120001914</v>
      </c>
      <c r="AM141" s="61">
        <v>0.819120895716213</v>
      </c>
      <c r="AN141" s="64">
        <v>0.574599260172626</v>
      </c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>
        <v>0.0939029572838914</v>
      </c>
      <c r="BM141" s="58">
        <v>0.11252973229223</v>
      </c>
    </row>
    <row r="142" ht="12.75" customHeight="1">
      <c r="A142" s="49" t="s">
        <v>303</v>
      </c>
      <c r="B142" s="49">
        <v>183.0</v>
      </c>
      <c r="C142" s="44">
        <v>25.0</v>
      </c>
      <c r="D142" s="45">
        <v>4.0</v>
      </c>
      <c r="E142" s="44">
        <v>162.0</v>
      </c>
      <c r="F142" s="45">
        <v>31.0</v>
      </c>
      <c r="G142" s="62">
        <f t="shared" si="1"/>
        <v>0.8620689655</v>
      </c>
      <c r="H142" s="63">
        <f t="shared" si="2"/>
        <v>0.8393782383</v>
      </c>
      <c r="I142" s="64">
        <f t="shared" si="3"/>
        <v>0.8423423423</v>
      </c>
      <c r="J142" s="65">
        <f t="shared" si="4"/>
        <v>0.2522522523</v>
      </c>
      <c r="K142" s="55">
        <f t="shared" si="5"/>
        <v>6.655172414</v>
      </c>
      <c r="L142" s="66">
        <f t="shared" si="6"/>
        <v>1.203104858</v>
      </c>
      <c r="M142" s="66">
        <f t="shared" si="7"/>
        <v>-0.01604457047</v>
      </c>
      <c r="N142" s="67">
        <f t="shared" si="8"/>
        <v>0.8487724932</v>
      </c>
      <c r="O142" s="58"/>
      <c r="P142" s="58"/>
      <c r="Q142" s="58"/>
      <c r="R142" s="58" t="s">
        <v>280</v>
      </c>
      <c r="S142" s="62">
        <v>0.488038277511962</v>
      </c>
      <c r="T142" s="63">
        <v>0.5</v>
      </c>
      <c r="U142" s="62">
        <v>-8.12863415113718E-4</v>
      </c>
      <c r="V142" s="61">
        <v>0.698648564718524</v>
      </c>
      <c r="W142" s="61">
        <v>0.00845832924335632</v>
      </c>
      <c r="X142" s="64">
        <v>0.498568975386377</v>
      </c>
      <c r="Y142" s="68">
        <f t="shared" si="9"/>
        <v>0.501867568</v>
      </c>
      <c r="Z142" s="68">
        <f t="shared" si="10"/>
        <v>-0.003298592629</v>
      </c>
      <c r="AA142" s="63">
        <f t="shared" si="11"/>
        <v>0.00120847027</v>
      </c>
      <c r="AB142" s="68"/>
      <c r="AC142" s="61"/>
      <c r="AD142" s="61">
        <v>-0.00609984707662303</v>
      </c>
      <c r="AE142" s="61"/>
      <c r="AF142" s="61"/>
      <c r="AG142" s="61"/>
      <c r="AH142" s="58" t="s">
        <v>1043</v>
      </c>
      <c r="AI142" s="62">
        <v>1.0</v>
      </c>
      <c r="AJ142" s="63">
        <v>0.986842105263158</v>
      </c>
      <c r="AK142" s="71">
        <f t="shared" si="12"/>
        <v>-1</v>
      </c>
      <c r="AL142" s="61">
        <v>-0.00930380703592826</v>
      </c>
      <c r="AM142" s="61">
        <v>1.40490952729877</v>
      </c>
      <c r="AN142" s="64">
        <v>0.988095238095238</v>
      </c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>
        <v>0.00845832924335632</v>
      </c>
      <c r="BM142" s="58">
        <v>0.00120847026980879</v>
      </c>
    </row>
    <row r="143" ht="12.75" customHeight="1">
      <c r="A143" s="49" t="s">
        <v>305</v>
      </c>
      <c r="B143" s="49">
        <v>184.0</v>
      </c>
      <c r="C143" s="44">
        <v>162.0</v>
      </c>
      <c r="D143" s="45">
        <v>92.0</v>
      </c>
      <c r="E143" s="44">
        <v>620.0</v>
      </c>
      <c r="F143" s="45">
        <v>341.0</v>
      </c>
      <c r="G143" s="62">
        <f t="shared" si="1"/>
        <v>0.6377952756</v>
      </c>
      <c r="H143" s="63">
        <f t="shared" si="2"/>
        <v>0.6451612903</v>
      </c>
      <c r="I143" s="64">
        <f t="shared" si="3"/>
        <v>0.6436213992</v>
      </c>
      <c r="J143" s="65">
        <f t="shared" si="4"/>
        <v>0.4139917695</v>
      </c>
      <c r="K143" s="55">
        <f t="shared" si="5"/>
        <v>3.783464567</v>
      </c>
      <c r="L143" s="66">
        <f t="shared" si="6"/>
        <v>0.9071872869</v>
      </c>
      <c r="M143" s="66">
        <f t="shared" si="7"/>
        <v>0.005208707199</v>
      </c>
      <c r="N143" s="67">
        <f t="shared" si="8"/>
        <v>0.6476671399</v>
      </c>
      <c r="O143" s="58"/>
      <c r="P143" s="58"/>
      <c r="Q143" s="58"/>
      <c r="R143" s="58" t="s">
        <v>154</v>
      </c>
      <c r="S143" s="62">
        <v>1.0</v>
      </c>
      <c r="T143" s="63">
        <v>0.0</v>
      </c>
      <c r="U143" s="62">
        <v>0.327880969671956</v>
      </c>
      <c r="V143" s="61">
        <v>0.707106896725982</v>
      </c>
      <c r="W143" s="61">
        <v>-0.707106665647094</v>
      </c>
      <c r="X143" s="64">
        <v>0.5</v>
      </c>
      <c r="Y143" s="68">
        <f t="shared" si="9"/>
        <v>0.1832724624</v>
      </c>
      <c r="Z143" s="68">
        <f t="shared" si="10"/>
        <v>0.3167275376</v>
      </c>
      <c r="AA143" s="63">
        <f t="shared" si="11"/>
        <v>-0.008818959379</v>
      </c>
      <c r="AB143" s="68"/>
      <c r="AC143" s="61"/>
      <c r="AD143" s="61">
        <v>-0.00607921501523412</v>
      </c>
      <c r="AE143" s="61"/>
      <c r="AF143" s="61"/>
      <c r="AG143" s="61"/>
      <c r="AH143" s="58" t="s">
        <v>553</v>
      </c>
      <c r="AI143" s="62">
        <v>0.60126582278481</v>
      </c>
      <c r="AJ143" s="63">
        <v>0.588235294117647</v>
      </c>
      <c r="AK143" s="71">
        <f t="shared" si="12"/>
        <v>-1</v>
      </c>
      <c r="AL143" s="61">
        <v>-0.00921383774869927</v>
      </c>
      <c r="AM143" s="61">
        <v>0.841104307496228</v>
      </c>
      <c r="AN143" s="64">
        <v>0.590465872156013</v>
      </c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>
        <v>-0.707106665647094</v>
      </c>
      <c r="BM143" s="58">
        <v>-0.00881895937917443</v>
      </c>
    </row>
    <row r="144" ht="12.75" customHeight="1">
      <c r="A144" s="49" t="s">
        <v>306</v>
      </c>
      <c r="B144" s="49">
        <v>188.0</v>
      </c>
      <c r="C144" s="44">
        <v>68.0</v>
      </c>
      <c r="D144" s="45">
        <v>18.0</v>
      </c>
      <c r="E144" s="44">
        <v>302.0</v>
      </c>
      <c r="F144" s="45">
        <v>86.0</v>
      </c>
      <c r="G144" s="62">
        <f t="shared" si="1"/>
        <v>0.7906976744</v>
      </c>
      <c r="H144" s="63">
        <f t="shared" si="2"/>
        <v>0.7783505155</v>
      </c>
      <c r="I144" s="64">
        <f t="shared" si="3"/>
        <v>0.7805907173</v>
      </c>
      <c r="J144" s="65">
        <f t="shared" si="4"/>
        <v>0.3248945148</v>
      </c>
      <c r="K144" s="55">
        <f t="shared" si="5"/>
        <v>4.511627907</v>
      </c>
      <c r="L144" s="66">
        <f t="shared" si="6"/>
        <v>1.109484617</v>
      </c>
      <c r="M144" s="66">
        <f t="shared" si="7"/>
        <v>-0.008730578538</v>
      </c>
      <c r="N144" s="67">
        <f t="shared" si="8"/>
        <v>0.7851495997</v>
      </c>
      <c r="O144" s="58"/>
      <c r="P144" s="58"/>
      <c r="Q144" s="58"/>
      <c r="R144" s="58" t="s">
        <v>123</v>
      </c>
      <c r="S144" s="62">
        <v>1.0</v>
      </c>
      <c r="T144" s="63">
        <v>0.428571428571429</v>
      </c>
      <c r="U144" s="62">
        <v>-0.0476073201361904</v>
      </c>
      <c r="V144" s="61">
        <v>1.01015261057474</v>
      </c>
      <c r="W144" s="61">
        <v>-0.404060852764531</v>
      </c>
      <c r="X144" s="64">
        <v>0.5</v>
      </c>
      <c r="Y144" s="68">
        <f t="shared" si="9"/>
        <v>0.5554210314</v>
      </c>
      <c r="Z144" s="68">
        <f t="shared" si="10"/>
        <v>-0.05542103145</v>
      </c>
      <c r="AA144" s="63">
        <f t="shared" si="11"/>
        <v>-0.5415582069</v>
      </c>
      <c r="AB144" s="68"/>
      <c r="AC144" s="61"/>
      <c r="AD144" s="61">
        <v>-0.00607496481196712</v>
      </c>
      <c r="AE144" s="61"/>
      <c r="AF144" s="61"/>
      <c r="AG144" s="61"/>
      <c r="AH144" s="58" t="s">
        <v>372</v>
      </c>
      <c r="AI144" s="62">
        <v>0.662337662337662</v>
      </c>
      <c r="AJ144" s="63">
        <v>0.649847094801223</v>
      </c>
      <c r="AK144" s="71">
        <f t="shared" si="12"/>
        <v>-1</v>
      </c>
      <c r="AL144" s="61">
        <v>-0.00883201339678763</v>
      </c>
      <c r="AM144" s="61">
        <v>0.92785474138567</v>
      </c>
      <c r="AN144" s="64">
        <v>0.652227722772277</v>
      </c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>
        <v>-0.404060852764531</v>
      </c>
      <c r="BM144" s="58">
        <v>-0.541558206910366</v>
      </c>
    </row>
    <row r="145" ht="12.75" customHeight="1">
      <c r="A145" s="49" t="s">
        <v>308</v>
      </c>
      <c r="B145" s="49">
        <v>190.0</v>
      </c>
      <c r="C145" s="44">
        <v>170.0</v>
      </c>
      <c r="D145" s="45">
        <v>96.0</v>
      </c>
      <c r="E145" s="44">
        <v>835.0</v>
      </c>
      <c r="F145" s="45">
        <v>355.0</v>
      </c>
      <c r="G145" s="62">
        <f t="shared" si="1"/>
        <v>0.6390977444</v>
      </c>
      <c r="H145" s="63">
        <f t="shared" si="2"/>
        <v>0.7016806723</v>
      </c>
      <c r="I145" s="64">
        <f t="shared" si="3"/>
        <v>0.6902472527</v>
      </c>
      <c r="J145" s="65">
        <f t="shared" si="4"/>
        <v>0.3605769231</v>
      </c>
      <c r="K145" s="55">
        <f t="shared" si="5"/>
        <v>4.473684211</v>
      </c>
      <c r="L145" s="66">
        <f t="shared" si="6"/>
        <v>0.9480735032</v>
      </c>
      <c r="M145" s="66">
        <f t="shared" si="7"/>
        <v>0.04425296762</v>
      </c>
      <c r="N145" s="67">
        <f t="shared" si="8"/>
        <v>0.6926841011</v>
      </c>
      <c r="O145" s="58"/>
      <c r="P145" s="58"/>
      <c r="Q145" s="58"/>
      <c r="R145" s="58" t="s">
        <v>731</v>
      </c>
      <c r="S145" s="62">
        <v>1.0</v>
      </c>
      <c r="T145" s="63">
        <v>0.428571428571429</v>
      </c>
      <c r="U145" s="62">
        <v>-0.0476073201361904</v>
      </c>
      <c r="V145" s="61">
        <v>1.01015261057474</v>
      </c>
      <c r="W145" s="61">
        <v>-0.404060852764531</v>
      </c>
      <c r="X145" s="64">
        <v>0.5</v>
      </c>
      <c r="Y145" s="68">
        <f t="shared" si="9"/>
        <v>0.5554210314</v>
      </c>
      <c r="Z145" s="68">
        <f t="shared" si="10"/>
        <v>-0.05542103145</v>
      </c>
      <c r="AA145" s="63">
        <f t="shared" si="11"/>
        <v>-0.5415582069</v>
      </c>
      <c r="AB145" s="68"/>
      <c r="AC145" s="61"/>
      <c r="AD145" s="61">
        <v>-0.00607491384186853</v>
      </c>
      <c r="AE145" s="61"/>
      <c r="AF145" s="61"/>
      <c r="AG145" s="61"/>
      <c r="AH145" s="58" t="s">
        <v>306</v>
      </c>
      <c r="AI145" s="62">
        <v>0.790697674418605</v>
      </c>
      <c r="AJ145" s="63">
        <v>0.778350515463918</v>
      </c>
      <c r="AK145" s="71">
        <f t="shared" si="12"/>
        <v>-1</v>
      </c>
      <c r="AL145" s="61">
        <v>-0.00873057853829229</v>
      </c>
      <c r="AM145" s="61">
        <v>1.10948461650098</v>
      </c>
      <c r="AN145" s="64">
        <v>0.780590717299578</v>
      </c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>
        <v>-0.404060852764531</v>
      </c>
      <c r="BM145" s="58">
        <v>-0.541558206910366</v>
      </c>
    </row>
    <row r="146" ht="12.75" customHeight="1">
      <c r="A146" s="49" t="s">
        <v>310</v>
      </c>
      <c r="B146" s="49">
        <v>191.0</v>
      </c>
      <c r="C146" s="44">
        <v>107.0</v>
      </c>
      <c r="D146" s="45">
        <v>86.0</v>
      </c>
      <c r="E146" s="44">
        <v>830.0</v>
      </c>
      <c r="F146" s="45">
        <v>470.0</v>
      </c>
      <c r="G146" s="62">
        <f t="shared" si="1"/>
        <v>0.5544041451</v>
      </c>
      <c r="H146" s="63">
        <f t="shared" si="2"/>
        <v>0.6384615385</v>
      </c>
      <c r="I146" s="64">
        <f t="shared" si="3"/>
        <v>0.6275954454</v>
      </c>
      <c r="J146" s="65">
        <f t="shared" si="4"/>
        <v>0.3864701942</v>
      </c>
      <c r="K146" s="55">
        <f t="shared" si="5"/>
        <v>6.735751295</v>
      </c>
      <c r="L146" s="66">
        <f t="shared" si="6"/>
        <v>0.8434834042</v>
      </c>
      <c r="M146" s="66">
        <f t="shared" si="7"/>
        <v>0.05943769069</v>
      </c>
      <c r="N146" s="67">
        <f t="shared" si="8"/>
        <v>0.6260414443</v>
      </c>
      <c r="O146" s="58"/>
      <c r="P146" s="58"/>
      <c r="Q146" s="58"/>
      <c r="R146" s="58" t="s">
        <v>437</v>
      </c>
      <c r="S146" s="62">
        <v>0.666666666666667</v>
      </c>
      <c r="T146" s="63">
        <v>0.428571428571429</v>
      </c>
      <c r="U146" s="62">
        <v>0.0275130149297036</v>
      </c>
      <c r="V146" s="61">
        <v>0.774450311666076</v>
      </c>
      <c r="W146" s="61">
        <v>-0.168358630882166</v>
      </c>
      <c r="X146" s="64">
        <v>0.5</v>
      </c>
      <c r="Y146" s="68">
        <f t="shared" si="9"/>
        <v>0.4771450332</v>
      </c>
      <c r="Z146" s="68">
        <f t="shared" si="10"/>
        <v>0.02285496675</v>
      </c>
      <c r="AA146" s="63">
        <f t="shared" si="11"/>
        <v>-0.1166918853</v>
      </c>
      <c r="AB146" s="68"/>
      <c r="AC146" s="61"/>
      <c r="AD146" s="61">
        <v>-0.0059941935954585</v>
      </c>
      <c r="AE146" s="61"/>
      <c r="AF146" s="61"/>
      <c r="AG146" s="61"/>
      <c r="AH146" s="58" t="s">
        <v>846</v>
      </c>
      <c r="AI146" s="62">
        <v>0.837837837837838</v>
      </c>
      <c r="AJ146" s="63">
        <v>0.825688073394495</v>
      </c>
      <c r="AK146" s="71">
        <f t="shared" si="12"/>
        <v>-1</v>
      </c>
      <c r="AL146" s="61">
        <v>-0.00859098862484819</v>
      </c>
      <c r="AM146" s="61">
        <v>1.17629045391567</v>
      </c>
      <c r="AN146" s="64">
        <v>0.828767123287671</v>
      </c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>
        <v>-0.168358630882166</v>
      </c>
      <c r="BM146" s="58">
        <v>-0.116691885287546</v>
      </c>
    </row>
    <row r="147" ht="12.75" customHeight="1">
      <c r="A147" s="49" t="s">
        <v>312</v>
      </c>
      <c r="B147" s="49">
        <v>192.0</v>
      </c>
      <c r="C147" s="44">
        <v>166.0</v>
      </c>
      <c r="D147" s="45">
        <v>140.0</v>
      </c>
      <c r="E147" s="44">
        <v>1437.0</v>
      </c>
      <c r="F147" s="45">
        <v>572.0</v>
      </c>
      <c r="G147" s="62">
        <f t="shared" si="1"/>
        <v>0.5424836601</v>
      </c>
      <c r="H147" s="63">
        <f t="shared" si="2"/>
        <v>0.7152812344</v>
      </c>
      <c r="I147" s="64">
        <f t="shared" si="3"/>
        <v>0.6924406048</v>
      </c>
      <c r="J147" s="65">
        <f t="shared" si="4"/>
        <v>0.3187904968</v>
      </c>
      <c r="K147" s="55">
        <f t="shared" si="5"/>
        <v>6.565359477</v>
      </c>
      <c r="L147" s="66">
        <f t="shared" si="6"/>
        <v>0.8893740661</v>
      </c>
      <c r="M147" s="66">
        <f t="shared" si="7"/>
        <v>0.1221864819</v>
      </c>
      <c r="N147" s="67">
        <f t="shared" si="8"/>
        <v>0.6845916975</v>
      </c>
      <c r="O147" s="58"/>
      <c r="P147" s="58"/>
      <c r="Q147" s="58"/>
      <c r="R147" s="58" t="s">
        <v>732</v>
      </c>
      <c r="S147" s="62">
        <v>0.5</v>
      </c>
      <c r="T147" s="63">
        <v>0.5</v>
      </c>
      <c r="U147" s="62">
        <v>-0.0014120584666335</v>
      </c>
      <c r="V147" s="61">
        <v>0.707106781186538</v>
      </c>
      <c r="W147" s="61">
        <v>1.1553944367915E-7</v>
      </c>
      <c r="X147" s="64">
        <v>0.5</v>
      </c>
      <c r="Y147" s="68">
        <f t="shared" si="9"/>
        <v>0.5040000516</v>
      </c>
      <c r="Z147" s="68">
        <f t="shared" si="10"/>
        <v>-0.004000051567</v>
      </c>
      <c r="AA147" s="63">
        <f t="shared" si="11"/>
        <v>-0.008818778884</v>
      </c>
      <c r="AB147" s="68"/>
      <c r="AC147" s="61"/>
      <c r="AD147" s="61">
        <v>-0.00597034126723217</v>
      </c>
      <c r="AE147" s="61"/>
      <c r="AF147" s="61"/>
      <c r="AG147" s="61"/>
      <c r="AH147" s="58" t="s">
        <v>234</v>
      </c>
      <c r="AI147" s="62">
        <v>0.84375</v>
      </c>
      <c r="AJ147" s="63">
        <v>0.831632653061224</v>
      </c>
      <c r="AK147" s="71">
        <f t="shared" si="12"/>
        <v>-1</v>
      </c>
      <c r="AL147" s="61">
        <v>-0.00856806461761839</v>
      </c>
      <c r="AM147" s="61">
        <v>1.18467443646192</v>
      </c>
      <c r="AN147" s="64">
        <v>0.834615384615385</v>
      </c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>
        <v>1.1553944367915E-7</v>
      </c>
      <c r="BM147" s="58">
        <v>-0.00881877888398341</v>
      </c>
    </row>
    <row r="148" ht="12.75" customHeight="1">
      <c r="A148" s="49" t="s">
        <v>313</v>
      </c>
      <c r="B148" s="49">
        <v>193.0</v>
      </c>
      <c r="C148" s="44">
        <v>149.0</v>
      </c>
      <c r="D148" s="45">
        <v>52.0</v>
      </c>
      <c r="E148" s="44">
        <v>1015.0</v>
      </c>
      <c r="F148" s="45">
        <v>328.0</v>
      </c>
      <c r="G148" s="62">
        <f t="shared" si="1"/>
        <v>0.7412935323</v>
      </c>
      <c r="H148" s="63">
        <f t="shared" si="2"/>
        <v>0.7557706627</v>
      </c>
      <c r="I148" s="64">
        <f t="shared" si="3"/>
        <v>0.7538860104</v>
      </c>
      <c r="J148" s="65">
        <f t="shared" si="4"/>
        <v>0.3089378238</v>
      </c>
      <c r="K148" s="55">
        <f t="shared" si="5"/>
        <v>6.68159204</v>
      </c>
      <c r="L148" s="66">
        <f t="shared" si="6"/>
        <v>1.058584243</v>
      </c>
      <c r="M148" s="66">
        <f t="shared" si="7"/>
        <v>0.01023705002</v>
      </c>
      <c r="N148" s="67">
        <f t="shared" si="8"/>
        <v>0.756575708</v>
      </c>
      <c r="O148" s="58"/>
      <c r="P148" s="58"/>
      <c r="Q148" s="58"/>
      <c r="R148" s="58" t="s">
        <v>710</v>
      </c>
      <c r="S148" s="62">
        <v>0.461538461538462</v>
      </c>
      <c r="T148" s="63">
        <v>0.508982035928144</v>
      </c>
      <c r="U148" s="62">
        <v>-0.00240980466093832</v>
      </c>
      <c r="V148" s="61">
        <v>0.686261619557565</v>
      </c>
      <c r="W148" s="61">
        <v>0.0335477853080706</v>
      </c>
      <c r="X148" s="64">
        <v>0.5</v>
      </c>
      <c r="Y148" s="68">
        <f t="shared" si="9"/>
        <v>0.5045933142</v>
      </c>
      <c r="Z148" s="68">
        <f t="shared" si="10"/>
        <v>-0.004593314163</v>
      </c>
      <c r="AA148" s="63">
        <f t="shared" si="11"/>
        <v>0.02349790513</v>
      </c>
      <c r="AB148" s="68"/>
      <c r="AC148" s="61"/>
      <c r="AD148" s="61">
        <v>-0.00592129882886017</v>
      </c>
      <c r="AE148" s="61"/>
      <c r="AF148" s="61"/>
      <c r="AG148" s="61"/>
      <c r="AH148" s="58" t="s">
        <v>281</v>
      </c>
      <c r="AI148" s="62">
        <v>0.603053435114504</v>
      </c>
      <c r="AJ148" s="63">
        <v>0.591710758377425</v>
      </c>
      <c r="AK148" s="71">
        <f t="shared" si="12"/>
        <v>-1</v>
      </c>
      <c r="AL148" s="61">
        <v>-0.00802034559520492</v>
      </c>
      <c r="AM148" s="61">
        <v>0.844825864447535</v>
      </c>
      <c r="AN148" s="64">
        <v>0.593839541547278</v>
      </c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>
        <v>0.0335477853080706</v>
      </c>
      <c r="BM148" s="58">
        <v>0.0234979051347828</v>
      </c>
    </row>
    <row r="149" ht="12.75" customHeight="1">
      <c r="A149" s="49" t="s">
        <v>315</v>
      </c>
      <c r="B149" s="49">
        <v>194.0</v>
      </c>
      <c r="C149" s="44">
        <v>81.0</v>
      </c>
      <c r="D149" s="45">
        <v>87.0</v>
      </c>
      <c r="E149" s="44">
        <v>665.0</v>
      </c>
      <c r="F149" s="45">
        <v>459.0</v>
      </c>
      <c r="G149" s="62">
        <f t="shared" si="1"/>
        <v>0.4821428571</v>
      </c>
      <c r="H149" s="63">
        <f t="shared" si="2"/>
        <v>0.5916370107</v>
      </c>
      <c r="I149" s="64">
        <f t="shared" si="3"/>
        <v>0.5773993808</v>
      </c>
      <c r="J149" s="65">
        <f t="shared" si="4"/>
        <v>0.4179566563</v>
      </c>
      <c r="K149" s="55">
        <f t="shared" si="5"/>
        <v>6.69047619</v>
      </c>
      <c r="L149" s="66">
        <f t="shared" si="6"/>
        <v>0.7592770134</v>
      </c>
      <c r="M149" s="66">
        <f t="shared" si="7"/>
        <v>0.07742418253</v>
      </c>
      <c r="N149" s="67">
        <f t="shared" si="8"/>
        <v>0.5753345804</v>
      </c>
      <c r="O149" s="58"/>
      <c r="P149" s="58"/>
      <c r="Q149" s="58"/>
      <c r="R149" s="58" t="s">
        <v>733</v>
      </c>
      <c r="S149" s="62">
        <v>0.4</v>
      </c>
      <c r="T149" s="63">
        <v>0.506024096385542</v>
      </c>
      <c r="U149" s="62">
        <v>0.00984606487148604</v>
      </c>
      <c r="V149" s="61">
        <v>0.640655770222657</v>
      </c>
      <c r="W149" s="61">
        <v>0.074970462204912</v>
      </c>
      <c r="X149" s="64">
        <v>0.5</v>
      </c>
      <c r="Y149" s="68">
        <f t="shared" si="9"/>
        <v>0.4918472597</v>
      </c>
      <c r="Z149" s="68">
        <f t="shared" si="10"/>
        <v>0.008152740314</v>
      </c>
      <c r="AA149" s="63">
        <f t="shared" si="11"/>
        <v>0.09251634518</v>
      </c>
      <c r="AB149" s="68"/>
      <c r="AC149" s="61"/>
      <c r="AD149" s="61">
        <v>-0.00592071264519423</v>
      </c>
      <c r="AE149" s="61"/>
      <c r="AF149" s="61"/>
      <c r="AG149" s="61"/>
      <c r="AH149" s="58" t="s">
        <v>301</v>
      </c>
      <c r="AI149" s="62">
        <v>0.553846153846154</v>
      </c>
      <c r="AJ149" s="63">
        <v>0.543429844097996</v>
      </c>
      <c r="AK149" s="71">
        <f t="shared" si="12"/>
        <v>-1</v>
      </c>
      <c r="AL149" s="61">
        <v>-0.0073653164792038</v>
      </c>
      <c r="AM149" s="61">
        <v>0.775891300183029</v>
      </c>
      <c r="AN149" s="64">
        <v>0.545768566493955</v>
      </c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>
        <v>0.074970462204912</v>
      </c>
      <c r="BM149" s="58">
        <v>0.0925163451786009</v>
      </c>
    </row>
    <row r="150" ht="12.75" customHeight="1">
      <c r="A150" s="49" t="s">
        <v>317</v>
      </c>
      <c r="B150" s="49">
        <v>195.0</v>
      </c>
      <c r="C150" s="44">
        <v>171.0</v>
      </c>
      <c r="D150" s="45">
        <v>90.0</v>
      </c>
      <c r="E150" s="44">
        <v>562.0</v>
      </c>
      <c r="F150" s="45">
        <v>371.0</v>
      </c>
      <c r="G150" s="62">
        <f t="shared" si="1"/>
        <v>0.6551724138</v>
      </c>
      <c r="H150" s="63">
        <f t="shared" si="2"/>
        <v>0.602357985</v>
      </c>
      <c r="I150" s="64">
        <f t="shared" si="3"/>
        <v>0.6139028476</v>
      </c>
      <c r="J150" s="65">
        <f t="shared" si="4"/>
        <v>0.4539363484</v>
      </c>
      <c r="K150" s="55">
        <f t="shared" si="5"/>
        <v>3.574712644</v>
      </c>
      <c r="L150" s="66">
        <f t="shared" si="6"/>
        <v>0.8892082786</v>
      </c>
      <c r="M150" s="66">
        <f t="shared" si="7"/>
        <v>-0.03734529545</v>
      </c>
      <c r="N150" s="67">
        <f t="shared" si="8"/>
        <v>0.6169596581</v>
      </c>
      <c r="O150" s="58"/>
      <c r="P150" s="58"/>
      <c r="Q150" s="58"/>
      <c r="R150" s="58" t="s">
        <v>805</v>
      </c>
      <c r="S150" s="62">
        <v>0.333333333333333</v>
      </c>
      <c r="T150" s="63">
        <v>0.666666666666667</v>
      </c>
      <c r="U150" s="62">
        <v>-0.111176407133047</v>
      </c>
      <c r="V150" s="61">
        <v>0.70710674267339</v>
      </c>
      <c r="W150" s="61">
        <v>0.235702375934956</v>
      </c>
      <c r="X150" s="64">
        <v>0.5</v>
      </c>
      <c r="Y150" s="68">
        <f t="shared" si="9"/>
        <v>0.610909254</v>
      </c>
      <c r="Z150" s="68">
        <f t="shared" si="10"/>
        <v>-0.110909254</v>
      </c>
      <c r="AA150" s="63">
        <f t="shared" si="11"/>
        <v>-0.008818718719</v>
      </c>
      <c r="AB150" s="68"/>
      <c r="AC150" s="61"/>
      <c r="AD150" s="61">
        <v>-0.00580200545305609</v>
      </c>
      <c r="AE150" s="61"/>
      <c r="AF150" s="61"/>
      <c r="AG150" s="61"/>
      <c r="AH150" s="58" t="s">
        <v>144</v>
      </c>
      <c r="AI150" s="62">
        <v>0.702127659574468</v>
      </c>
      <c r="AJ150" s="63">
        <v>0.692691029900332</v>
      </c>
      <c r="AK150" s="71">
        <f t="shared" si="12"/>
        <v>-1</v>
      </c>
      <c r="AL150" s="61">
        <v>-0.00667254367755216</v>
      </c>
      <c r="AM150" s="61">
        <v>0.986285754943654</v>
      </c>
      <c r="AN150" s="64">
        <v>0.693680297397769</v>
      </c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>
        <v>0.235702375934956</v>
      </c>
      <c r="BM150" s="58">
        <v>-0.00881871871892302</v>
      </c>
    </row>
    <row r="151" ht="12.75" customHeight="1">
      <c r="A151" s="49" t="s">
        <v>319</v>
      </c>
      <c r="B151" s="49">
        <v>196.0</v>
      </c>
      <c r="C151" s="44">
        <v>130.0</v>
      </c>
      <c r="D151" s="45">
        <v>95.0</v>
      </c>
      <c r="E151" s="44">
        <v>505.0</v>
      </c>
      <c r="F151" s="45">
        <v>421.0</v>
      </c>
      <c r="G151" s="62">
        <f t="shared" si="1"/>
        <v>0.5777777778</v>
      </c>
      <c r="H151" s="63">
        <f t="shared" si="2"/>
        <v>0.5453563715</v>
      </c>
      <c r="I151" s="64">
        <f t="shared" si="3"/>
        <v>0.551694179</v>
      </c>
      <c r="J151" s="65">
        <f t="shared" si="4"/>
        <v>0.4787141616</v>
      </c>
      <c r="K151" s="55">
        <f t="shared" si="5"/>
        <v>4.115555556</v>
      </c>
      <c r="L151" s="66">
        <f t="shared" si="6"/>
        <v>0.7941757769</v>
      </c>
      <c r="M151" s="66">
        <f t="shared" si="7"/>
        <v>-0.02292526648</v>
      </c>
      <c r="N151" s="67">
        <f t="shared" si="8"/>
        <v>0.5555013726</v>
      </c>
      <c r="O151" s="58"/>
      <c r="P151" s="58"/>
      <c r="Q151" s="58"/>
      <c r="R151" s="58" t="s">
        <v>484</v>
      </c>
      <c r="S151" s="62">
        <v>0.169230769230769</v>
      </c>
      <c r="T151" s="63">
        <v>0.533646322378717</v>
      </c>
      <c r="U151" s="62">
        <v>0.0182733085788225</v>
      </c>
      <c r="V151" s="61">
        <v>0.497009115713369</v>
      </c>
      <c r="W151" s="61">
        <v>0.257680790010785</v>
      </c>
      <c r="X151" s="64">
        <v>0.5</v>
      </c>
      <c r="Y151" s="68">
        <f t="shared" si="9"/>
        <v>0.4813397309</v>
      </c>
      <c r="Z151" s="68">
        <f t="shared" si="10"/>
        <v>0.0186602691</v>
      </c>
      <c r="AA151" s="63">
        <f t="shared" si="11"/>
        <v>0.2958725808</v>
      </c>
      <c r="AB151" s="68"/>
      <c r="AC151" s="61"/>
      <c r="AD151" s="61">
        <v>-0.00571762706414358</v>
      </c>
      <c r="AE151" s="61"/>
      <c r="AF151" s="61"/>
      <c r="AG151" s="61"/>
      <c r="AH151" s="58" t="s">
        <v>683</v>
      </c>
      <c r="AI151" s="62">
        <v>0.666666666666667</v>
      </c>
      <c r="AJ151" s="63">
        <v>0.657407407407407</v>
      </c>
      <c r="AK151" s="71">
        <f t="shared" si="12"/>
        <v>-1</v>
      </c>
      <c r="AL151" s="61">
        <v>-0.00654713202820451</v>
      </c>
      <c r="AM151" s="61">
        <v>0.936261757640874</v>
      </c>
      <c r="AN151" s="64">
        <v>0.658536585365854</v>
      </c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>
        <v>0.257680790010785</v>
      </c>
      <c r="BM151" s="58">
        <v>0.295872580821252</v>
      </c>
    </row>
    <row r="152" ht="12.75" customHeight="1">
      <c r="A152" s="49" t="s">
        <v>321</v>
      </c>
      <c r="B152" s="49">
        <v>197.0</v>
      </c>
      <c r="C152" s="44">
        <v>189.0</v>
      </c>
      <c r="D152" s="45">
        <v>150.0</v>
      </c>
      <c r="E152" s="44">
        <v>722.0</v>
      </c>
      <c r="F152" s="45">
        <v>521.0</v>
      </c>
      <c r="G152" s="62">
        <f t="shared" si="1"/>
        <v>0.5575221239</v>
      </c>
      <c r="H152" s="63">
        <f t="shared" si="2"/>
        <v>0.5808527755</v>
      </c>
      <c r="I152" s="64">
        <f t="shared" si="3"/>
        <v>0.5758533502</v>
      </c>
      <c r="J152" s="65">
        <f t="shared" si="4"/>
        <v>0.4487989886</v>
      </c>
      <c r="K152" s="55">
        <f t="shared" si="5"/>
        <v>3.666666667</v>
      </c>
      <c r="L152" s="66">
        <f t="shared" si="6"/>
        <v>0.8049526082</v>
      </c>
      <c r="M152" s="66">
        <f t="shared" si="7"/>
        <v>0.01649739352</v>
      </c>
      <c r="N152" s="67">
        <f t="shared" si="8"/>
        <v>0.5804012589</v>
      </c>
      <c r="O152" s="58"/>
      <c r="P152" s="58"/>
      <c r="Q152" s="58"/>
      <c r="R152" s="58" t="s">
        <v>185</v>
      </c>
      <c r="S152" s="62">
        <v>0.0</v>
      </c>
      <c r="T152" s="63">
        <v>0.625</v>
      </c>
      <c r="U152" s="62">
        <v>-0.0389344959819974</v>
      </c>
      <c r="V152" s="61">
        <v>0.441941666029434</v>
      </c>
      <c r="W152" s="61">
        <v>0.441941810453739</v>
      </c>
      <c r="X152" s="64">
        <v>0.5</v>
      </c>
      <c r="Y152" s="68">
        <f t="shared" si="9"/>
        <v>0.5364860425</v>
      </c>
      <c r="Z152" s="68">
        <f t="shared" si="10"/>
        <v>-0.03648604248</v>
      </c>
      <c r="AA152" s="63">
        <f t="shared" si="11"/>
        <v>0.3686430516</v>
      </c>
      <c r="AB152" s="68"/>
      <c r="AC152" s="61"/>
      <c r="AD152" s="61">
        <v>-0.00555710374758051</v>
      </c>
      <c r="AE152" s="61"/>
      <c r="AF152" s="61"/>
      <c r="AG152" s="61"/>
      <c r="AH152" s="58" t="s">
        <v>586</v>
      </c>
      <c r="AI152" s="62">
        <v>0.941176470588235</v>
      </c>
      <c r="AJ152" s="63">
        <v>0.932432432432432</v>
      </c>
      <c r="AK152" s="71">
        <f t="shared" si="12"/>
        <v>-1</v>
      </c>
      <c r="AL152" s="61">
        <v>-0.00618275219919162</v>
      </c>
      <c r="AM152" s="61">
        <v>1.32484156162767</v>
      </c>
      <c r="AN152" s="64">
        <v>0.934065934065934</v>
      </c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>
        <v>0.441941810453739</v>
      </c>
      <c r="BM152" s="58">
        <v>0.36864305155101</v>
      </c>
    </row>
    <row r="153" ht="12.75" customHeight="1">
      <c r="A153" s="49" t="s">
        <v>323</v>
      </c>
      <c r="B153" s="49">
        <v>198.0</v>
      </c>
      <c r="C153" s="44">
        <v>189.0</v>
      </c>
      <c r="D153" s="45">
        <v>109.0</v>
      </c>
      <c r="E153" s="44">
        <v>840.0</v>
      </c>
      <c r="F153" s="45">
        <v>489.0</v>
      </c>
      <c r="G153" s="62">
        <f t="shared" si="1"/>
        <v>0.6342281879</v>
      </c>
      <c r="H153" s="63">
        <f t="shared" si="2"/>
        <v>0.6320541761</v>
      </c>
      <c r="I153" s="64">
        <f t="shared" si="3"/>
        <v>0.6324523663</v>
      </c>
      <c r="J153" s="65">
        <f t="shared" si="4"/>
        <v>0.4167178857</v>
      </c>
      <c r="K153" s="55">
        <f t="shared" si="5"/>
        <v>4.459731544</v>
      </c>
      <c r="L153" s="66">
        <f t="shared" si="6"/>
        <v>0.8953968467</v>
      </c>
      <c r="M153" s="66">
        <f t="shared" si="7"/>
        <v>-0.001537112214</v>
      </c>
      <c r="N153" s="67">
        <f t="shared" si="8"/>
        <v>0.6364922188</v>
      </c>
      <c r="O153" s="58"/>
      <c r="P153" s="58"/>
      <c r="Q153" s="58"/>
      <c r="R153" s="58" t="s">
        <v>300</v>
      </c>
      <c r="S153" s="62">
        <v>0.0</v>
      </c>
      <c r="T153" s="63">
        <v>0.666666666666667</v>
      </c>
      <c r="U153" s="62">
        <v>-0.0724920785419084</v>
      </c>
      <c r="V153" s="61">
        <v>0.47140444376473</v>
      </c>
      <c r="W153" s="61">
        <v>0.471404597817321</v>
      </c>
      <c r="X153" s="64">
        <v>0.5</v>
      </c>
      <c r="Y153" s="68">
        <f t="shared" si="9"/>
        <v>0.5696702972</v>
      </c>
      <c r="Z153" s="68">
        <f t="shared" si="10"/>
        <v>-0.06967029717</v>
      </c>
      <c r="AA153" s="63">
        <f t="shared" si="11"/>
        <v>0.3300457279</v>
      </c>
      <c r="AB153" s="68"/>
      <c r="AC153" s="61"/>
      <c r="AD153" s="61">
        <v>-0.00553734009116846</v>
      </c>
      <c r="AE153" s="61"/>
      <c r="AF153" s="61"/>
      <c r="AG153" s="61"/>
      <c r="AH153" s="58" t="s">
        <v>714</v>
      </c>
      <c r="AI153" s="62">
        <v>0.692307692307692</v>
      </c>
      <c r="AJ153" s="63">
        <v>0.683937823834197</v>
      </c>
      <c r="AK153" s="71">
        <f t="shared" si="12"/>
        <v>-1</v>
      </c>
      <c r="AL153" s="61">
        <v>-0.00591823174460671</v>
      </c>
      <c r="AM153" s="61">
        <v>0.973152538008547</v>
      </c>
      <c r="AN153" s="64">
        <v>0.685714285714286</v>
      </c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>
        <v>0.471404597817321</v>
      </c>
      <c r="BM153" s="58">
        <v>0.330045727943491</v>
      </c>
    </row>
    <row r="154" ht="12.75" customHeight="1">
      <c r="A154" s="49" t="s">
        <v>325</v>
      </c>
      <c r="B154" s="49">
        <v>199.0</v>
      </c>
      <c r="C154" s="44">
        <v>124.0</v>
      </c>
      <c r="D154" s="45">
        <v>84.0</v>
      </c>
      <c r="E154" s="44">
        <v>370.0</v>
      </c>
      <c r="F154" s="45">
        <v>216.0</v>
      </c>
      <c r="G154" s="62">
        <f t="shared" si="1"/>
        <v>0.5961538462</v>
      </c>
      <c r="H154" s="63">
        <f t="shared" si="2"/>
        <v>0.6313993174</v>
      </c>
      <c r="I154" s="64">
        <f t="shared" si="3"/>
        <v>0.6221662469</v>
      </c>
      <c r="J154" s="65">
        <f t="shared" si="4"/>
        <v>0.4282115869</v>
      </c>
      <c r="K154" s="55">
        <f t="shared" si="5"/>
        <v>2.817307692</v>
      </c>
      <c r="L154" s="66">
        <f t="shared" si="6"/>
        <v>0.8680111621</v>
      </c>
      <c r="M154" s="66">
        <f t="shared" si="7"/>
        <v>0.02492245356</v>
      </c>
      <c r="N154" s="67">
        <f t="shared" si="8"/>
        <v>0.6284124853</v>
      </c>
      <c r="O154" s="58"/>
      <c r="P154" s="58"/>
      <c r="Q154" s="58"/>
      <c r="R154" s="58" t="s">
        <v>446</v>
      </c>
      <c r="S154" s="62">
        <v>0.496932515337423</v>
      </c>
      <c r="T154" s="63">
        <v>0.501552795031056</v>
      </c>
      <c r="U154" s="62">
        <v>-0.00114294345715005</v>
      </c>
      <c r="V154" s="61">
        <v>0.706035733342872</v>
      </c>
      <c r="W154" s="61">
        <v>0.00326714646678333</v>
      </c>
      <c r="X154" s="64">
        <v>0.501033769813921</v>
      </c>
      <c r="Y154" s="68">
        <f t="shared" si="9"/>
        <v>0.5047251411</v>
      </c>
      <c r="Z154" s="68">
        <f t="shared" si="10"/>
        <v>-0.003691371301</v>
      </c>
      <c r="AA154" s="63">
        <f t="shared" si="11"/>
        <v>-0.004868000428</v>
      </c>
      <c r="AB154" s="68"/>
      <c r="AC154" s="61"/>
      <c r="AD154" s="61">
        <v>-0.00548134317513771</v>
      </c>
      <c r="AE154" s="61"/>
      <c r="AF154" s="61"/>
      <c r="AG154" s="61"/>
      <c r="AH154" s="58" t="s">
        <v>384</v>
      </c>
      <c r="AI154" s="62">
        <v>0.468085106382979</v>
      </c>
      <c r="AJ154" s="63">
        <v>0.459837019790454</v>
      </c>
      <c r="AK154" s="71">
        <f t="shared" si="12"/>
        <v>-1</v>
      </c>
      <c r="AL154" s="61">
        <v>-0.00583217074978176</v>
      </c>
      <c r="AM154" s="61">
        <v>0.656140028783244</v>
      </c>
      <c r="AN154" s="64">
        <v>0.460526315789474</v>
      </c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>
        <v>0.00326714646678333</v>
      </c>
      <c r="BM154" s="58">
        <v>-0.00486800042835096</v>
      </c>
    </row>
    <row r="155" ht="12.75" customHeight="1">
      <c r="A155" s="49" t="s">
        <v>327</v>
      </c>
      <c r="B155" s="49">
        <v>200.0</v>
      </c>
      <c r="C155" s="44">
        <v>136.0</v>
      </c>
      <c r="D155" s="45">
        <v>89.0</v>
      </c>
      <c r="E155" s="44">
        <v>615.0</v>
      </c>
      <c r="F155" s="45">
        <v>358.0</v>
      </c>
      <c r="G155" s="62">
        <f t="shared" si="1"/>
        <v>0.6044444444</v>
      </c>
      <c r="H155" s="63">
        <f t="shared" si="2"/>
        <v>0.632065776</v>
      </c>
      <c r="I155" s="64">
        <f t="shared" si="3"/>
        <v>0.6268781302</v>
      </c>
      <c r="J155" s="65">
        <f t="shared" si="4"/>
        <v>0.4123539232</v>
      </c>
      <c r="K155" s="55">
        <f t="shared" si="5"/>
        <v>4.324444444</v>
      </c>
      <c r="L155" s="66">
        <f t="shared" si="6"/>
        <v>0.8743447587</v>
      </c>
      <c r="M155" s="66">
        <f t="shared" si="7"/>
        <v>0.01953137368</v>
      </c>
      <c r="N155" s="67">
        <f t="shared" si="8"/>
        <v>0.6305696995</v>
      </c>
      <c r="O155" s="58"/>
      <c r="P155" s="58"/>
      <c r="Q155" s="58"/>
      <c r="R155" s="58" t="s">
        <v>171</v>
      </c>
      <c r="S155" s="62">
        <v>0.469827586206897</v>
      </c>
      <c r="T155" s="63">
        <v>0.507475813544415</v>
      </c>
      <c r="U155" s="62">
        <v>-0.00143541814353554</v>
      </c>
      <c r="V155" s="61">
        <v>0.691057856890955</v>
      </c>
      <c r="W155" s="61">
        <v>0.0266214297671029</v>
      </c>
      <c r="X155" s="64">
        <v>0.501095690284879</v>
      </c>
      <c r="Y155" s="68">
        <f t="shared" si="9"/>
        <v>0.5047977835</v>
      </c>
      <c r="Z155" s="68">
        <f t="shared" si="10"/>
        <v>-0.003702093242</v>
      </c>
      <c r="AA155" s="63">
        <f t="shared" si="11"/>
        <v>0.01850729302</v>
      </c>
      <c r="AB155" s="68"/>
      <c r="AC155" s="61"/>
      <c r="AD155" s="61">
        <v>-0.00547406790075899</v>
      </c>
      <c r="AE155" s="61"/>
      <c r="AF155" s="61"/>
      <c r="AG155" s="61"/>
      <c r="AH155" s="58" t="s">
        <v>627</v>
      </c>
      <c r="AI155" s="62">
        <v>0.639344262295082</v>
      </c>
      <c r="AJ155" s="63">
        <v>0.631147540983607</v>
      </c>
      <c r="AK155" s="71">
        <f t="shared" si="12"/>
        <v>-1</v>
      </c>
      <c r="AL155" s="61">
        <v>-0.00579581043092436</v>
      </c>
      <c r="AM155" s="61">
        <v>0.898373370487319</v>
      </c>
      <c r="AN155" s="64">
        <v>0.63231850117096</v>
      </c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>
        <v>0.0266214297671029</v>
      </c>
      <c r="BM155" s="58">
        <v>0.0185072930246662</v>
      </c>
    </row>
    <row r="156" ht="12.75" customHeight="1">
      <c r="A156" s="49" t="s">
        <v>329</v>
      </c>
      <c r="B156" s="49">
        <v>201.0</v>
      </c>
      <c r="C156" s="44">
        <v>250.0</v>
      </c>
      <c r="D156" s="45">
        <v>156.0</v>
      </c>
      <c r="E156" s="44">
        <v>765.0</v>
      </c>
      <c r="F156" s="45">
        <v>454.0</v>
      </c>
      <c r="G156" s="62">
        <f t="shared" si="1"/>
        <v>0.6157635468</v>
      </c>
      <c r="H156" s="63">
        <f t="shared" si="2"/>
        <v>0.6275635767</v>
      </c>
      <c r="I156" s="64">
        <f t="shared" si="3"/>
        <v>0.6246153846</v>
      </c>
      <c r="J156" s="65">
        <f t="shared" si="4"/>
        <v>0.4332307692</v>
      </c>
      <c r="K156" s="55">
        <f t="shared" si="5"/>
        <v>3.002463054</v>
      </c>
      <c r="L156" s="66">
        <f t="shared" si="6"/>
        <v>0.8791650389</v>
      </c>
      <c r="M156" s="66">
        <f t="shared" si="7"/>
        <v>0.008344024817</v>
      </c>
      <c r="N156" s="67">
        <f t="shared" si="8"/>
        <v>0.6292089448</v>
      </c>
      <c r="O156" s="58"/>
      <c r="P156" s="58"/>
      <c r="Q156" s="58"/>
      <c r="R156" s="58" t="s">
        <v>719</v>
      </c>
      <c r="S156" s="62">
        <v>0.392405063291139</v>
      </c>
      <c r="T156" s="63">
        <v>0.508431703204047</v>
      </c>
      <c r="U156" s="62">
        <v>0.0102053290081948</v>
      </c>
      <c r="V156" s="61">
        <v>0.636987772925247</v>
      </c>
      <c r="W156" s="61">
        <v>0.0820433279628847</v>
      </c>
      <c r="X156" s="64">
        <v>0.501185770750988</v>
      </c>
      <c r="Y156" s="68">
        <f t="shared" si="9"/>
        <v>0.4925901752</v>
      </c>
      <c r="Z156" s="68">
        <f t="shared" si="10"/>
        <v>0.008595595506</v>
      </c>
      <c r="AA156" s="63">
        <f t="shared" si="11"/>
        <v>0.100517993</v>
      </c>
      <c r="AB156" s="68"/>
      <c r="AC156" s="61"/>
      <c r="AD156" s="61">
        <v>-0.00543910681807036</v>
      </c>
      <c r="AE156" s="61"/>
      <c r="AF156" s="61"/>
      <c r="AG156" s="61"/>
      <c r="AH156" s="58" t="s">
        <v>700</v>
      </c>
      <c r="AI156" s="62">
        <v>0.67741935483871</v>
      </c>
      <c r="AJ156" s="63">
        <v>0.669394435351882</v>
      </c>
      <c r="AK156" s="71">
        <f t="shared" si="12"/>
        <v>-1</v>
      </c>
      <c r="AL156" s="61">
        <v>-0.00567431937749568</v>
      </c>
      <c r="AM156" s="61">
        <v>0.952341164966505</v>
      </c>
      <c r="AN156" s="64">
        <v>0.670748299319728</v>
      </c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>
        <v>0.0820433279628847</v>
      </c>
      <c r="BM156" s="58">
        <v>0.100517993026335</v>
      </c>
    </row>
    <row r="157" ht="12.75" customHeight="1">
      <c r="A157" s="49" t="s">
        <v>331</v>
      </c>
      <c r="B157" s="49">
        <v>203.0</v>
      </c>
      <c r="C157" s="44">
        <v>75.0</v>
      </c>
      <c r="D157" s="45">
        <v>22.0</v>
      </c>
      <c r="E157" s="44">
        <v>155.0</v>
      </c>
      <c r="F157" s="45">
        <v>53.0</v>
      </c>
      <c r="G157" s="62">
        <f t="shared" si="1"/>
        <v>0.7731958763</v>
      </c>
      <c r="H157" s="63">
        <f t="shared" si="2"/>
        <v>0.7451923077</v>
      </c>
      <c r="I157" s="64">
        <f t="shared" si="3"/>
        <v>0.7540983607</v>
      </c>
      <c r="J157" s="65">
        <f t="shared" si="4"/>
        <v>0.4196721311</v>
      </c>
      <c r="K157" s="55">
        <f t="shared" si="5"/>
        <v>2.144329897</v>
      </c>
      <c r="L157" s="66">
        <f t="shared" si="6"/>
        <v>1.073662585</v>
      </c>
      <c r="M157" s="66">
        <f t="shared" si="7"/>
        <v>-0.01980133782</v>
      </c>
      <c r="N157" s="67">
        <f t="shared" si="8"/>
        <v>0.7554223687</v>
      </c>
      <c r="O157" s="58"/>
      <c r="P157" s="58"/>
      <c r="Q157" s="58"/>
      <c r="R157" s="58" t="s">
        <v>591</v>
      </c>
      <c r="S157" s="62">
        <v>0.595375722543353</v>
      </c>
      <c r="T157" s="63">
        <v>0.475165562913907</v>
      </c>
      <c r="U157" s="62">
        <v>0.00413698608481378</v>
      </c>
      <c r="V157" s="61">
        <v>0.756987016375997</v>
      </c>
      <c r="W157" s="61">
        <v>-0.0850012953517524</v>
      </c>
      <c r="X157" s="64">
        <v>0.501930501930502</v>
      </c>
      <c r="Y157" s="68">
        <f t="shared" si="9"/>
        <v>0.501422629</v>
      </c>
      <c r="Z157" s="68">
        <f t="shared" si="10"/>
        <v>0.0005078728921</v>
      </c>
      <c r="AA157" s="63">
        <f t="shared" si="11"/>
        <v>-0.08386068481</v>
      </c>
      <c r="AB157" s="68"/>
      <c r="AC157" s="61"/>
      <c r="AD157" s="61">
        <v>-0.00538433031272351</v>
      </c>
      <c r="AE157" s="61"/>
      <c r="AF157" s="61"/>
      <c r="AG157" s="61"/>
      <c r="AH157" s="58" t="s">
        <v>493</v>
      </c>
      <c r="AI157" s="62">
        <v>0.611486486486487</v>
      </c>
      <c r="AJ157" s="63">
        <v>0.603595080416272</v>
      </c>
      <c r="AK157" s="71">
        <f t="shared" si="12"/>
        <v>-1</v>
      </c>
      <c r="AL157" s="61">
        <v>-0.00557992635549665</v>
      </c>
      <c r="AM157" s="61">
        <v>0.859192416563474</v>
      </c>
      <c r="AN157" s="64">
        <v>0.604564315352697</v>
      </c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>
        <v>-0.0850012953517524</v>
      </c>
      <c r="BM157" s="58">
        <v>-0.0838606848067018</v>
      </c>
    </row>
    <row r="158" ht="12.75" customHeight="1">
      <c r="A158" s="49" t="s">
        <v>333</v>
      </c>
      <c r="B158" s="49">
        <v>209.0</v>
      </c>
      <c r="C158" s="44">
        <v>40.0</v>
      </c>
      <c r="D158" s="45">
        <v>39.0</v>
      </c>
      <c r="E158" s="44">
        <v>210.0</v>
      </c>
      <c r="F158" s="45">
        <v>137.0</v>
      </c>
      <c r="G158" s="62">
        <f t="shared" si="1"/>
        <v>0.5063291139</v>
      </c>
      <c r="H158" s="63">
        <f t="shared" si="2"/>
        <v>0.6051873199</v>
      </c>
      <c r="I158" s="64">
        <f t="shared" si="3"/>
        <v>0.5868544601</v>
      </c>
      <c r="J158" s="65">
        <f t="shared" si="4"/>
        <v>0.4154929577</v>
      </c>
      <c r="K158" s="55">
        <f t="shared" si="5"/>
        <v>4.392405063</v>
      </c>
      <c r="L158" s="66">
        <f t="shared" si="6"/>
        <v>0.7859607963</v>
      </c>
      <c r="M158" s="66">
        <f t="shared" si="7"/>
        <v>0.06990343623</v>
      </c>
      <c r="N158" s="67">
        <f t="shared" si="8"/>
        <v>0.5905461352</v>
      </c>
      <c r="O158" s="58"/>
      <c r="P158" s="58"/>
      <c r="Q158" s="58"/>
      <c r="R158" s="58" t="s">
        <v>506</v>
      </c>
      <c r="S158" s="62">
        <v>0.355871886120996</v>
      </c>
      <c r="T158" s="63">
        <v>0.535211267605634</v>
      </c>
      <c r="U158" s="62">
        <v>-0.00472371752104506</v>
      </c>
      <c r="V158" s="61">
        <v>0.630090919880414</v>
      </c>
      <c r="W158" s="61">
        <v>0.126812195736838</v>
      </c>
      <c r="X158" s="64">
        <v>0.50288646568313</v>
      </c>
      <c r="Y158" s="68">
        <f t="shared" si="9"/>
        <v>0.5086884711</v>
      </c>
      <c r="Z158" s="68">
        <f t="shared" si="10"/>
        <v>-0.005802005453</v>
      </c>
      <c r="AA158" s="63">
        <f t="shared" si="11"/>
        <v>0.1143725762</v>
      </c>
      <c r="AB158" s="68"/>
      <c r="AC158" s="61"/>
      <c r="AD158" s="61">
        <v>-0.00537160629360156</v>
      </c>
      <c r="AE158" s="61"/>
      <c r="AF158" s="61"/>
      <c r="AG158" s="61"/>
      <c r="AH158" s="58" t="s">
        <v>365</v>
      </c>
      <c r="AI158" s="62">
        <v>0.45945945945946</v>
      </c>
      <c r="AJ158" s="63">
        <v>0.452674897119342</v>
      </c>
      <c r="AK158" s="71">
        <f t="shared" si="12"/>
        <v>0</v>
      </c>
      <c r="AL158" s="61">
        <v>-0.00479730465058409</v>
      </c>
      <c r="AM158" s="61">
        <v>0.644976389673974</v>
      </c>
      <c r="AN158" s="64">
        <v>0.454258675078864</v>
      </c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>
        <v>0.126812195736838</v>
      </c>
      <c r="BM158" s="58">
        <v>0.114372576232531</v>
      </c>
    </row>
    <row r="159" ht="12.75" customHeight="1">
      <c r="A159" s="49" t="s">
        <v>334</v>
      </c>
      <c r="B159" s="49">
        <v>210.0</v>
      </c>
      <c r="C159" s="44">
        <v>296.0</v>
      </c>
      <c r="D159" s="45">
        <v>123.0</v>
      </c>
      <c r="E159" s="44">
        <v>1167.0</v>
      </c>
      <c r="F159" s="45">
        <v>413.0</v>
      </c>
      <c r="G159" s="62">
        <f t="shared" si="1"/>
        <v>0.7064439141</v>
      </c>
      <c r="H159" s="63">
        <f t="shared" si="2"/>
        <v>0.7386075949</v>
      </c>
      <c r="I159" s="64">
        <f t="shared" si="3"/>
        <v>0.731865933</v>
      </c>
      <c r="J159" s="65">
        <f t="shared" si="4"/>
        <v>0.3546773387</v>
      </c>
      <c r="K159" s="55">
        <f t="shared" si="5"/>
        <v>3.770883055</v>
      </c>
      <c r="L159" s="66">
        <f t="shared" si="6"/>
        <v>1.021805717</v>
      </c>
      <c r="M159" s="66">
        <f t="shared" si="7"/>
        <v>0.0227433238</v>
      </c>
      <c r="N159" s="67">
        <f t="shared" si="8"/>
        <v>0.735648726</v>
      </c>
      <c r="O159" s="58"/>
      <c r="P159" s="58"/>
      <c r="Q159" s="58"/>
      <c r="R159" s="58" t="s">
        <v>535</v>
      </c>
      <c r="S159" s="62">
        <v>0.517857142857143</v>
      </c>
      <c r="T159" s="63">
        <v>0.501691093573844</v>
      </c>
      <c r="U159" s="62">
        <v>-0.00238521386549806</v>
      </c>
      <c r="V159" s="61">
        <v>0.720929473594943</v>
      </c>
      <c r="W159" s="61">
        <v>-0.0114310052751801</v>
      </c>
      <c r="X159" s="64">
        <v>0.503503503503503</v>
      </c>
      <c r="Y159" s="68">
        <f t="shared" si="9"/>
        <v>0.5086156071</v>
      </c>
      <c r="Z159" s="68">
        <f t="shared" si="10"/>
        <v>-0.005112103599</v>
      </c>
      <c r="AA159" s="63">
        <f t="shared" si="11"/>
        <v>-0.02275917277</v>
      </c>
      <c r="AB159" s="68"/>
      <c r="AC159" s="61"/>
      <c r="AD159" s="61">
        <v>-0.00534276741197259</v>
      </c>
      <c r="AE159" s="61"/>
      <c r="AF159" s="61"/>
      <c r="AG159" s="61"/>
      <c r="AH159" s="58" t="s">
        <v>1017</v>
      </c>
      <c r="AI159" s="62">
        <v>0.970149253731343</v>
      </c>
      <c r="AJ159" s="63">
        <v>0.96415770609319</v>
      </c>
      <c r="AK159" s="71">
        <f t="shared" si="12"/>
        <v>0</v>
      </c>
      <c r="AL159" s="61">
        <v>-0.00423644047599048</v>
      </c>
      <c r="AM159" s="61">
        <v>1.3677615688805</v>
      </c>
      <c r="AN159" s="64">
        <v>0.965317919075144</v>
      </c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>
        <v>-0.0114310052751801</v>
      </c>
      <c r="BM159" s="58">
        <v>-0.0227591727741589</v>
      </c>
    </row>
    <row r="160" ht="12.75" customHeight="1">
      <c r="A160" s="49" t="s">
        <v>336</v>
      </c>
      <c r="B160" s="49">
        <v>213.0</v>
      </c>
      <c r="C160" s="44">
        <v>172.0</v>
      </c>
      <c r="D160" s="45">
        <v>75.0</v>
      </c>
      <c r="E160" s="44">
        <v>505.0</v>
      </c>
      <c r="F160" s="45">
        <v>286.0</v>
      </c>
      <c r="G160" s="62">
        <f t="shared" si="1"/>
        <v>0.6963562753</v>
      </c>
      <c r="H160" s="63">
        <f t="shared" si="2"/>
        <v>0.6384323641</v>
      </c>
      <c r="I160" s="64">
        <f t="shared" si="3"/>
        <v>0.6522157996</v>
      </c>
      <c r="J160" s="65">
        <f t="shared" si="4"/>
        <v>0.4412331407</v>
      </c>
      <c r="K160" s="55">
        <f t="shared" si="5"/>
        <v>3.20242915</v>
      </c>
      <c r="L160" s="66">
        <f t="shared" si="6"/>
        <v>0.9438381051</v>
      </c>
      <c r="M160" s="66">
        <f t="shared" si="7"/>
        <v>-0.04095823619</v>
      </c>
      <c r="N160" s="67">
        <f t="shared" si="8"/>
        <v>0.6544326076</v>
      </c>
      <c r="O160" s="58"/>
      <c r="P160" s="58"/>
      <c r="Q160" s="58"/>
      <c r="R160" s="58" t="s">
        <v>836</v>
      </c>
      <c r="S160" s="62">
        <v>0.486486486486487</v>
      </c>
      <c r="T160" s="63">
        <v>0.508771929824561</v>
      </c>
      <c r="U160" s="62">
        <v>-0.0015806783449076</v>
      </c>
      <c r="V160" s="61">
        <v>0.703753972631669</v>
      </c>
      <c r="W160" s="61">
        <v>0.0157583030977049</v>
      </c>
      <c r="X160" s="64">
        <v>0.504807692307692</v>
      </c>
      <c r="Y160" s="68">
        <f t="shared" si="9"/>
        <v>0.5087856221</v>
      </c>
      <c r="Z160" s="68">
        <f t="shared" si="10"/>
        <v>-0.003977929752</v>
      </c>
      <c r="AA160" s="63">
        <f t="shared" si="11"/>
        <v>0.006998971915</v>
      </c>
      <c r="AB160" s="68"/>
      <c r="AC160" s="61"/>
      <c r="AD160" s="61">
        <v>-0.00531979207214783</v>
      </c>
      <c r="AE160" s="61"/>
      <c r="AF160" s="61"/>
      <c r="AG160" s="61"/>
      <c r="AH160" s="58" t="s">
        <v>198</v>
      </c>
      <c r="AI160" s="62">
        <v>0.904545454545455</v>
      </c>
      <c r="AJ160" s="63">
        <v>0.898762654668166</v>
      </c>
      <c r="AK160" s="71">
        <f t="shared" si="12"/>
        <v>0</v>
      </c>
      <c r="AL160" s="61">
        <v>-0.0040888486542594</v>
      </c>
      <c r="AM160" s="61">
        <v>1.27513139326177</v>
      </c>
      <c r="AN160" s="64">
        <v>0.899909828674481</v>
      </c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>
        <v>0.0157583030977049</v>
      </c>
      <c r="BM160" s="58">
        <v>0.00699897191492828</v>
      </c>
    </row>
    <row r="161" ht="12.75" customHeight="1">
      <c r="A161" s="49" t="s">
        <v>338</v>
      </c>
      <c r="B161" s="49">
        <v>215.0</v>
      </c>
      <c r="C161" s="44">
        <v>6.0</v>
      </c>
      <c r="D161" s="45">
        <v>6.0</v>
      </c>
      <c r="E161" s="44">
        <v>48.0</v>
      </c>
      <c r="F161" s="45">
        <v>24.0</v>
      </c>
      <c r="G161" s="62">
        <f t="shared" si="1"/>
        <v>0.5</v>
      </c>
      <c r="H161" s="63">
        <f t="shared" si="2"/>
        <v>0.6666666667</v>
      </c>
      <c r="I161" s="64">
        <f t="shared" si="3"/>
        <v>0.6428571429</v>
      </c>
      <c r="J161" s="65">
        <f t="shared" si="4"/>
        <v>0.3571428571</v>
      </c>
      <c r="K161" s="55">
        <f t="shared" si="5"/>
        <v>6</v>
      </c>
      <c r="L161" s="66">
        <f t="shared" si="6"/>
        <v>0.8249578921</v>
      </c>
      <c r="M161" s="66">
        <f t="shared" si="7"/>
        <v>0.117851265</v>
      </c>
      <c r="N161" s="67">
        <f t="shared" si="8"/>
        <v>0.6384731769</v>
      </c>
      <c r="O161" s="58"/>
      <c r="P161" s="58"/>
      <c r="Q161" s="58"/>
      <c r="R161" s="58" t="s">
        <v>524</v>
      </c>
      <c r="S161" s="62">
        <v>0.468965517241379</v>
      </c>
      <c r="T161" s="63">
        <v>0.509034267912773</v>
      </c>
      <c r="U161" s="62">
        <v>0.0020357067594502</v>
      </c>
      <c r="V161" s="61">
        <v>0.691550275451957</v>
      </c>
      <c r="W161" s="61">
        <v>0.028332998310966</v>
      </c>
      <c r="X161" s="64">
        <v>0.505714285714286</v>
      </c>
      <c r="Y161" s="68">
        <f t="shared" si="9"/>
        <v>0.5059245578</v>
      </c>
      <c r="Z161" s="68">
        <f t="shared" si="10"/>
        <v>-0.0002102720534</v>
      </c>
      <c r="AA161" s="63">
        <f t="shared" si="11"/>
        <v>0.02787204743</v>
      </c>
      <c r="AB161" s="68"/>
      <c r="AC161" s="61"/>
      <c r="AD161" s="61">
        <v>-0.00529039766546446</v>
      </c>
      <c r="AE161" s="61"/>
      <c r="AF161" s="61"/>
      <c r="AG161" s="61"/>
      <c r="AH161" s="58" t="s">
        <v>746</v>
      </c>
      <c r="AI161" s="62">
        <v>0.761904761904762</v>
      </c>
      <c r="AJ161" s="63">
        <v>0.756892230576441</v>
      </c>
      <c r="AK161" s="71">
        <f t="shared" si="12"/>
        <v>0</v>
      </c>
      <c r="AL161" s="61">
        <v>-0.00354421941220606</v>
      </c>
      <c r="AM161" s="61">
        <v>1.07395165320832</v>
      </c>
      <c r="AN161" s="64">
        <v>0.757369614512472</v>
      </c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>
        <v>0.028332998310966</v>
      </c>
      <c r="BM161" s="58">
        <v>0.0278720474268494</v>
      </c>
    </row>
    <row r="162" ht="12.75" customHeight="1">
      <c r="A162" s="49" t="s">
        <v>340</v>
      </c>
      <c r="B162" s="49">
        <v>218.0</v>
      </c>
      <c r="C162" s="44">
        <v>67.0</v>
      </c>
      <c r="D162" s="45">
        <v>67.0</v>
      </c>
      <c r="E162" s="44">
        <v>224.0</v>
      </c>
      <c r="F162" s="45">
        <v>285.0</v>
      </c>
      <c r="G162" s="62">
        <f t="shared" si="1"/>
        <v>0.5</v>
      </c>
      <c r="H162" s="63">
        <f t="shared" si="2"/>
        <v>0.4400785855</v>
      </c>
      <c r="I162" s="64">
        <f t="shared" si="3"/>
        <v>0.4525660964</v>
      </c>
      <c r="J162" s="65">
        <f t="shared" si="4"/>
        <v>0.5474339036</v>
      </c>
      <c r="K162" s="55">
        <f t="shared" si="5"/>
        <v>3.798507463</v>
      </c>
      <c r="L162" s="66">
        <f t="shared" si="6"/>
        <v>0.6647359496</v>
      </c>
      <c r="M162" s="66">
        <f t="shared" si="7"/>
        <v>-0.04237072994</v>
      </c>
      <c r="N162" s="67">
        <f t="shared" si="8"/>
        <v>0.4545216757</v>
      </c>
      <c r="O162" s="58"/>
      <c r="P162" s="58"/>
      <c r="Q162" s="58"/>
      <c r="R162" s="58" t="s">
        <v>1043</v>
      </c>
      <c r="S162" s="62">
        <v>0.38</v>
      </c>
      <c r="T162" s="63">
        <v>0.519480519480519</v>
      </c>
      <c r="U162" s="62">
        <v>0.00812124687949084</v>
      </c>
      <c r="V162" s="61">
        <v>0.636028758754364</v>
      </c>
      <c r="W162" s="61">
        <v>0.0986277250935751</v>
      </c>
      <c r="X162" s="64">
        <v>0.506352941176471</v>
      </c>
      <c r="Y162" s="68">
        <f t="shared" si="9"/>
        <v>0.499643936</v>
      </c>
      <c r="Z162" s="68">
        <f t="shared" si="10"/>
        <v>0.006709005128</v>
      </c>
      <c r="AA162" s="63">
        <f t="shared" si="11"/>
        <v>0.1130425561</v>
      </c>
      <c r="AB162" s="68"/>
      <c r="AC162" s="61"/>
      <c r="AD162" s="61">
        <v>-0.00525878533400781</v>
      </c>
      <c r="AE162" s="61"/>
      <c r="AF162" s="61"/>
      <c r="AG162" s="61"/>
      <c r="AH162" s="58" t="s">
        <v>748</v>
      </c>
      <c r="AI162" s="62">
        <v>0.912280701754386</v>
      </c>
      <c r="AJ162" s="63">
        <v>0.907964601769911</v>
      </c>
      <c r="AK162" s="71">
        <f t="shared" si="12"/>
        <v>0</v>
      </c>
      <c r="AL162" s="61">
        <v>-0.00305173325717123</v>
      </c>
      <c r="AM162" s="61">
        <v>1.28710779804366</v>
      </c>
      <c r="AN162" s="64">
        <v>0.908360128617363</v>
      </c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>
        <v>0.0986277250935751</v>
      </c>
      <c r="BM162" s="58">
        <v>0.113042556136961</v>
      </c>
    </row>
    <row r="163" ht="12.75" customHeight="1">
      <c r="A163" s="49" t="s">
        <v>342</v>
      </c>
      <c r="B163" s="49">
        <v>219.0</v>
      </c>
      <c r="C163" s="44">
        <v>133.0</v>
      </c>
      <c r="D163" s="45">
        <v>101.0</v>
      </c>
      <c r="E163" s="44">
        <v>481.0</v>
      </c>
      <c r="F163" s="45">
        <v>408.0</v>
      </c>
      <c r="G163" s="62">
        <f t="shared" si="1"/>
        <v>0.5683760684</v>
      </c>
      <c r="H163" s="63">
        <f t="shared" si="2"/>
        <v>0.5410573678</v>
      </c>
      <c r="I163" s="64">
        <f t="shared" si="3"/>
        <v>0.5467497774</v>
      </c>
      <c r="J163" s="65">
        <f t="shared" si="4"/>
        <v>0.481745325</v>
      </c>
      <c r="K163" s="55">
        <f t="shared" si="5"/>
        <v>3.799145299</v>
      </c>
      <c r="L163" s="66">
        <f t="shared" si="6"/>
        <v>0.7844879092</v>
      </c>
      <c r="M163" s="66">
        <f t="shared" si="7"/>
        <v>-0.01931711023</v>
      </c>
      <c r="N163" s="67">
        <f t="shared" si="8"/>
        <v>0.5502040439</v>
      </c>
      <c r="O163" s="58"/>
      <c r="P163" s="58"/>
      <c r="Q163" s="58"/>
      <c r="R163" s="58" t="s">
        <v>553</v>
      </c>
      <c r="S163" s="62">
        <v>0.364406779661017</v>
      </c>
      <c r="T163" s="63">
        <v>0.52</v>
      </c>
      <c r="U163" s="62">
        <v>0.0102532676126463</v>
      </c>
      <c r="V163" s="61">
        <v>0.625370013248499</v>
      </c>
      <c r="W163" s="61">
        <v>0.110021123392213</v>
      </c>
      <c r="X163" s="64">
        <v>0.506578947368421</v>
      </c>
      <c r="Y163" s="68">
        <f t="shared" si="9"/>
        <v>0.4976052712</v>
      </c>
      <c r="Z163" s="68">
        <f t="shared" si="10"/>
        <v>0.00897367619</v>
      </c>
      <c r="AA163" s="63">
        <f t="shared" si="11"/>
        <v>0.1292284686</v>
      </c>
      <c r="AB163" s="68"/>
      <c r="AC163" s="61"/>
      <c r="AD163" s="61">
        <v>-0.00522871782937617</v>
      </c>
      <c r="AE163" s="61"/>
      <c r="AF163" s="61"/>
      <c r="AG163" s="61"/>
      <c r="AH163" s="58" t="s">
        <v>145</v>
      </c>
      <c r="AI163" s="62">
        <v>0.326241134751773</v>
      </c>
      <c r="AJ163" s="63">
        <v>0.322847682119205</v>
      </c>
      <c r="AK163" s="71">
        <f t="shared" si="12"/>
        <v>0</v>
      </c>
      <c r="AL163" s="61">
        <v>-0.0023994583727632</v>
      </c>
      <c r="AM163" s="61">
        <v>0.458975104393893</v>
      </c>
      <c r="AN163" s="64">
        <v>0.323202372127502</v>
      </c>
      <c r="AO163" s="58"/>
      <c r="AP163" s="58"/>
      <c r="AQ163" s="58"/>
      <c r="AR163" s="58"/>
      <c r="AS163" s="58"/>
      <c r="AT163" s="58"/>
      <c r="AU163" s="58" t="s">
        <v>23</v>
      </c>
      <c r="AV163" s="58" t="s">
        <v>1212</v>
      </c>
      <c r="AW163" s="58" t="s">
        <v>24</v>
      </c>
      <c r="AX163" s="58" t="s">
        <v>25</v>
      </c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>
        <v>0.110021123392213</v>
      </c>
      <c r="BM163" s="58">
        <v>0.129228468553899</v>
      </c>
    </row>
    <row r="164" ht="12.75" customHeight="1">
      <c r="A164" s="49" t="s">
        <v>344</v>
      </c>
      <c r="B164" s="49">
        <v>220.0</v>
      </c>
      <c r="C164" s="44">
        <v>89.0</v>
      </c>
      <c r="D164" s="45">
        <v>45.0</v>
      </c>
      <c r="E164" s="44">
        <v>266.0</v>
      </c>
      <c r="F164" s="45">
        <v>130.0</v>
      </c>
      <c r="G164" s="62">
        <f t="shared" si="1"/>
        <v>0.6641791045</v>
      </c>
      <c r="H164" s="63">
        <f t="shared" si="2"/>
        <v>0.6717171717</v>
      </c>
      <c r="I164" s="64">
        <f t="shared" si="3"/>
        <v>0.6698113208</v>
      </c>
      <c r="J164" s="65">
        <f t="shared" si="4"/>
        <v>0.4132075472</v>
      </c>
      <c r="K164" s="55">
        <f t="shared" si="5"/>
        <v>2.955223881</v>
      </c>
      <c r="L164" s="66">
        <f t="shared" si="6"/>
        <v>0.944621315</v>
      </c>
      <c r="M164" s="66">
        <f t="shared" si="7"/>
        <v>0.005330372811</v>
      </c>
      <c r="N164" s="67">
        <f t="shared" si="8"/>
        <v>0.6741548664</v>
      </c>
      <c r="O164" s="58"/>
      <c r="P164" s="58"/>
      <c r="Q164" s="58"/>
      <c r="R164" s="58" t="s">
        <v>372</v>
      </c>
      <c r="S164" s="62">
        <v>0.445714285714286</v>
      </c>
      <c r="T164" s="63">
        <v>0.511786038077969</v>
      </c>
      <c r="U164" s="62">
        <v>0.00478046942794053</v>
      </c>
      <c r="V164" s="61">
        <v>0.677054964307916</v>
      </c>
      <c r="W164" s="61">
        <v>0.046719894770293</v>
      </c>
      <c r="X164" s="64">
        <v>0.506929861402772</v>
      </c>
      <c r="Y164" s="68">
        <f t="shared" si="9"/>
        <v>0.504175249</v>
      </c>
      <c r="Z164" s="68">
        <f t="shared" si="10"/>
        <v>0.00275461243</v>
      </c>
      <c r="AA164" s="63">
        <f t="shared" si="11"/>
        <v>0.05272664588</v>
      </c>
      <c r="AB164" s="68"/>
      <c r="AC164" s="61"/>
      <c r="AD164" s="61">
        <v>-0.00520519712102041</v>
      </c>
      <c r="AE164" s="61"/>
      <c r="AF164" s="61"/>
      <c r="AG164" s="61"/>
      <c r="AH164" s="58" t="s">
        <v>299</v>
      </c>
      <c r="AI164" s="62">
        <v>0.531380753138075</v>
      </c>
      <c r="AJ164" s="63">
        <v>0.528110599078341</v>
      </c>
      <c r="AK164" s="71">
        <f t="shared" si="12"/>
        <v>0</v>
      </c>
      <c r="AL164" s="61">
        <v>-0.00231222569812139</v>
      </c>
      <c r="AM164" s="61">
        <v>0.749173520138555</v>
      </c>
      <c r="AN164" s="64">
        <v>0.528700906344411</v>
      </c>
      <c r="AO164" s="58"/>
      <c r="AP164" s="58"/>
      <c r="AQ164" s="58"/>
      <c r="AR164" s="58"/>
      <c r="AS164" s="58"/>
      <c r="AT164" s="58"/>
      <c r="AU164" s="58">
        <v>-9.0</v>
      </c>
      <c r="AV164" s="61">
        <f t="shared" ref="AV164:AV170" si="18">AU164/100</f>
        <v>-0.09</v>
      </c>
      <c r="AW164" s="58">
        <v>0.71641068</v>
      </c>
      <c r="AX164" s="58">
        <v>-0.04565468</v>
      </c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>
        <v>0.046719894770293</v>
      </c>
      <c r="BM164" s="58">
        <v>0.0527266458813477</v>
      </c>
    </row>
    <row r="165" ht="12.75" customHeight="1">
      <c r="A165" s="49" t="s">
        <v>346</v>
      </c>
      <c r="B165" s="49">
        <v>221.0</v>
      </c>
      <c r="C165" s="44">
        <v>59.0</v>
      </c>
      <c r="D165" s="45">
        <v>22.0</v>
      </c>
      <c r="E165" s="44">
        <v>140.0</v>
      </c>
      <c r="F165" s="45">
        <v>65.0</v>
      </c>
      <c r="G165" s="62">
        <f t="shared" si="1"/>
        <v>0.7283950617</v>
      </c>
      <c r="H165" s="63">
        <f t="shared" si="2"/>
        <v>0.6829268293</v>
      </c>
      <c r="I165" s="64">
        <f t="shared" si="3"/>
        <v>0.6958041958</v>
      </c>
      <c r="J165" s="65">
        <f t="shared" si="4"/>
        <v>0.4335664336</v>
      </c>
      <c r="K165" s="55">
        <f t="shared" si="5"/>
        <v>2.530864198</v>
      </c>
      <c r="L165" s="66">
        <f t="shared" si="6"/>
        <v>0.9979552848</v>
      </c>
      <c r="M165" s="66">
        <f t="shared" si="7"/>
        <v>-0.03215073244</v>
      </c>
      <c r="N165" s="67">
        <f t="shared" si="8"/>
        <v>0.6966365998</v>
      </c>
      <c r="O165" s="58"/>
      <c r="P165" s="58"/>
      <c r="Q165" s="58"/>
      <c r="R165" s="58" t="s">
        <v>306</v>
      </c>
      <c r="S165" s="62">
        <v>0.398648648648649</v>
      </c>
      <c r="T165" s="63">
        <v>0.516751845542305</v>
      </c>
      <c r="U165" s="62">
        <v>0.00877362564156758</v>
      </c>
      <c r="V165" s="61">
        <v>0.647285883298354</v>
      </c>
      <c r="W165" s="61">
        <v>0.0835116771681775</v>
      </c>
      <c r="X165" s="64">
        <v>0.507595599790466</v>
      </c>
      <c r="Y165" s="68">
        <f t="shared" si="9"/>
        <v>0.5004118734</v>
      </c>
      <c r="Z165" s="68">
        <f t="shared" si="10"/>
        <v>0.00718372635</v>
      </c>
      <c r="AA165" s="63">
        <f t="shared" si="11"/>
        <v>0.09900895618</v>
      </c>
      <c r="AB165" s="68"/>
      <c r="AC165" s="61"/>
      <c r="AD165" s="61">
        <v>-0.00518988440945534</v>
      </c>
      <c r="AE165" s="61"/>
      <c r="AF165" s="61"/>
      <c r="AG165" s="61"/>
      <c r="AH165" s="58" t="s">
        <v>572</v>
      </c>
      <c r="AI165" s="62">
        <v>0.758620689655172</v>
      </c>
      <c r="AJ165" s="63">
        <v>0.755555555555556</v>
      </c>
      <c r="AK165" s="71">
        <f t="shared" si="12"/>
        <v>0</v>
      </c>
      <c r="AL165" s="61">
        <v>-0.00216720216000421</v>
      </c>
      <c r="AM165" s="61">
        <v>1.07068429125422</v>
      </c>
      <c r="AN165" s="64">
        <v>0.75609756097561</v>
      </c>
      <c r="AO165" s="58"/>
      <c r="AP165" s="58"/>
      <c r="AQ165" s="58"/>
      <c r="AR165" s="58"/>
      <c r="AS165" s="58"/>
      <c r="AT165" s="58"/>
      <c r="AU165" s="58">
        <v>-5.5</v>
      </c>
      <c r="AV165" s="61">
        <f t="shared" si="18"/>
        <v>-0.055</v>
      </c>
      <c r="AW165" s="58">
        <v>0.7247008838</v>
      </c>
      <c r="AX165" s="58">
        <v>-0.0381646427527</v>
      </c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>
        <v>0.0835116771681775</v>
      </c>
      <c r="BM165" s="58">
        <v>0.099008956178367</v>
      </c>
    </row>
    <row r="166" ht="12.75" customHeight="1">
      <c r="A166" s="49" t="s">
        <v>243</v>
      </c>
      <c r="B166" s="49">
        <v>222.0</v>
      </c>
      <c r="C166" s="44">
        <v>73.0</v>
      </c>
      <c r="D166" s="45">
        <v>115.0</v>
      </c>
      <c r="E166" s="44">
        <v>489.0</v>
      </c>
      <c r="F166" s="45">
        <v>663.0</v>
      </c>
      <c r="G166" s="62">
        <f t="shared" si="1"/>
        <v>0.3882978723</v>
      </c>
      <c r="H166" s="63">
        <f t="shared" si="2"/>
        <v>0.4244791667</v>
      </c>
      <c r="I166" s="64">
        <f t="shared" si="3"/>
        <v>0.4194029851</v>
      </c>
      <c r="J166" s="65">
        <f t="shared" si="4"/>
        <v>0.5492537313</v>
      </c>
      <c r="K166" s="55">
        <f t="shared" si="5"/>
        <v>6.127659574</v>
      </c>
      <c r="L166" s="66">
        <f t="shared" si="6"/>
        <v>0.5747201517</v>
      </c>
      <c r="M166" s="66">
        <f t="shared" si="7"/>
        <v>0.02558413248</v>
      </c>
      <c r="N166" s="67">
        <f t="shared" si="8"/>
        <v>0.4225574007</v>
      </c>
      <c r="O166" s="58"/>
      <c r="P166" s="58"/>
      <c r="Q166" s="58"/>
      <c r="R166" s="58" t="s">
        <v>846</v>
      </c>
      <c r="S166" s="62">
        <v>0.285714285714286</v>
      </c>
      <c r="T166" s="63">
        <v>0.525264394829612</v>
      </c>
      <c r="U166" s="62">
        <v>0.0192570533740872</v>
      </c>
      <c r="V166" s="61">
        <v>0.573448496732815</v>
      </c>
      <c r="W166" s="61">
        <v>0.169387600289448</v>
      </c>
      <c r="X166" s="64">
        <v>0.508752735229759</v>
      </c>
      <c r="Y166" s="68">
        <f t="shared" si="9"/>
        <v>0.490093057</v>
      </c>
      <c r="Z166" s="68">
        <f t="shared" si="10"/>
        <v>0.01865967822</v>
      </c>
      <c r="AA166" s="63">
        <f t="shared" si="11"/>
        <v>0.2086006471</v>
      </c>
      <c r="AB166" s="68"/>
      <c r="AC166" s="61"/>
      <c r="AD166" s="61">
        <v>-0.00518570749694558</v>
      </c>
      <c r="AE166" s="61"/>
      <c r="AF166" s="61"/>
      <c r="AG166" s="61"/>
      <c r="AH166" s="58" t="s">
        <v>721</v>
      </c>
      <c r="AI166" s="62">
        <v>0.7</v>
      </c>
      <c r="AJ166" s="63">
        <v>0.696969696969697</v>
      </c>
      <c r="AK166" s="71">
        <f t="shared" si="12"/>
        <v>0</v>
      </c>
      <c r="AL166" s="61">
        <v>-0.0021425864166757</v>
      </c>
      <c r="AM166" s="61">
        <v>0.987806746189495</v>
      </c>
      <c r="AN166" s="64">
        <v>0.697674418604651</v>
      </c>
      <c r="AO166" s="58"/>
      <c r="AP166" s="58"/>
      <c r="AQ166" s="58"/>
      <c r="AR166" s="58"/>
      <c r="AS166" s="58"/>
      <c r="AT166" s="58"/>
      <c r="AU166" s="58">
        <v>-4.0</v>
      </c>
      <c r="AV166" s="61">
        <f t="shared" si="18"/>
        <v>-0.04</v>
      </c>
      <c r="AW166" s="58">
        <v>0.71813</v>
      </c>
      <c r="AX166" s="58">
        <v>0.027839</v>
      </c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>
        <v>0.169387600289448</v>
      </c>
      <c r="BM166" s="58">
        <v>0.20860064714325</v>
      </c>
    </row>
    <row r="167" ht="12.75" customHeight="1">
      <c r="A167" s="49" t="s">
        <v>348</v>
      </c>
      <c r="B167" s="49">
        <v>223.0</v>
      </c>
      <c r="C167" s="44">
        <v>205.0</v>
      </c>
      <c r="D167" s="45">
        <v>131.0</v>
      </c>
      <c r="E167" s="44">
        <v>986.0</v>
      </c>
      <c r="F167" s="45">
        <v>543.0</v>
      </c>
      <c r="G167" s="62">
        <f t="shared" si="1"/>
        <v>0.6101190476</v>
      </c>
      <c r="H167" s="63">
        <f t="shared" si="2"/>
        <v>0.6448659254</v>
      </c>
      <c r="I167" s="64">
        <f t="shared" si="3"/>
        <v>0.6386058981</v>
      </c>
      <c r="J167" s="65">
        <f t="shared" si="4"/>
        <v>0.4010723861</v>
      </c>
      <c r="K167" s="55">
        <f t="shared" si="5"/>
        <v>4.550595238</v>
      </c>
      <c r="L167" s="66">
        <f t="shared" si="6"/>
        <v>0.8874083807</v>
      </c>
      <c r="M167" s="66">
        <f t="shared" si="7"/>
        <v>0.02456989793</v>
      </c>
      <c r="N167" s="67">
        <f t="shared" si="8"/>
        <v>0.6418985021</v>
      </c>
      <c r="O167" s="58"/>
      <c r="P167" s="58"/>
      <c r="Q167" s="58"/>
      <c r="R167" s="58" t="s">
        <v>234</v>
      </c>
      <c r="S167" s="62">
        <v>0.441860465116279</v>
      </c>
      <c r="T167" s="63">
        <v>0.521072796934866</v>
      </c>
      <c r="U167" s="62">
        <v>6.64955356876162E-4</v>
      </c>
      <c r="V167" s="61">
        <v>0.680896630274289</v>
      </c>
      <c r="W167" s="61">
        <v>0.0560116882392943</v>
      </c>
      <c r="X167" s="64">
        <v>0.509868421052632</v>
      </c>
      <c r="Y167" s="68">
        <f t="shared" si="9"/>
        <v>0.5111169411</v>
      </c>
      <c r="Z167" s="68">
        <f t="shared" si="10"/>
        <v>-0.001248520058</v>
      </c>
      <c r="AA167" s="63">
        <f t="shared" si="11"/>
        <v>0.05328533927</v>
      </c>
      <c r="AB167" s="68"/>
      <c r="AC167" s="61"/>
      <c r="AD167" s="61">
        <v>-0.00517884431101973</v>
      </c>
      <c r="AE167" s="61"/>
      <c r="AF167" s="61"/>
      <c r="AG167" s="61"/>
      <c r="AH167" s="58" t="s">
        <v>408</v>
      </c>
      <c r="AI167" s="62">
        <v>0.490384615384615</v>
      </c>
      <c r="AJ167" s="63">
        <v>0.487734487734488</v>
      </c>
      <c r="AK167" s="71">
        <f t="shared" si="12"/>
        <v>0</v>
      </c>
      <c r="AL167" s="61">
        <v>-0.00187381022107819</v>
      </c>
      <c r="AM167" s="61">
        <v>0.691634650929807</v>
      </c>
      <c r="AN167" s="64">
        <v>0.488080301129235</v>
      </c>
      <c r="AO167" s="58"/>
      <c r="AP167" s="58"/>
      <c r="AQ167" s="58"/>
      <c r="AR167" s="58"/>
      <c r="AS167" s="58"/>
      <c r="AT167" s="58"/>
      <c r="AU167" s="58">
        <v>-3.0</v>
      </c>
      <c r="AV167" s="61">
        <f t="shared" si="18"/>
        <v>-0.03</v>
      </c>
      <c r="AW167" s="58">
        <v>0.7182246</v>
      </c>
      <c r="AX167" s="58">
        <v>0.02422929</v>
      </c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>
        <v>0.0560116882392943</v>
      </c>
      <c r="BM167" s="58">
        <v>0.0532853392730125</v>
      </c>
    </row>
    <row r="168" ht="12.75" customHeight="1">
      <c r="A168" s="49" t="s">
        <v>350</v>
      </c>
      <c r="B168" s="49">
        <v>224.0</v>
      </c>
      <c r="C168" s="44">
        <v>83.0</v>
      </c>
      <c r="D168" s="45">
        <v>99.0</v>
      </c>
      <c r="E168" s="44">
        <v>391.0</v>
      </c>
      <c r="F168" s="45">
        <v>384.0</v>
      </c>
      <c r="G168" s="62">
        <f t="shared" si="1"/>
        <v>0.456043956</v>
      </c>
      <c r="H168" s="63">
        <f t="shared" si="2"/>
        <v>0.504516129</v>
      </c>
      <c r="I168" s="64">
        <f t="shared" si="3"/>
        <v>0.4952978056</v>
      </c>
      <c r="J168" s="65">
        <f t="shared" si="4"/>
        <v>0.4879832811</v>
      </c>
      <c r="K168" s="55">
        <f t="shared" si="5"/>
        <v>4.258241758</v>
      </c>
      <c r="L168" s="66">
        <f t="shared" si="6"/>
        <v>0.6792185443</v>
      </c>
      <c r="M168" s="66">
        <f t="shared" si="7"/>
        <v>0.0342751132</v>
      </c>
      <c r="N168" s="67">
        <f t="shared" si="8"/>
        <v>0.499985768</v>
      </c>
      <c r="O168" s="58"/>
      <c r="P168" s="58"/>
      <c r="Q168" s="58"/>
      <c r="R168" s="58" t="s">
        <v>281</v>
      </c>
      <c r="S168" s="62">
        <v>0.397260273972603</v>
      </c>
      <c r="T168" s="63">
        <v>0.516962843295638</v>
      </c>
      <c r="U168" s="62">
        <v>0.0115148884544471</v>
      </c>
      <c r="V168" s="61">
        <v>0.6464533519075</v>
      </c>
      <c r="W168" s="61">
        <v>0.0846426041226003</v>
      </c>
      <c r="X168" s="64">
        <v>0.510297482837529</v>
      </c>
      <c r="Y168" s="68">
        <f t="shared" si="9"/>
        <v>0.5003591679</v>
      </c>
      <c r="Z168" s="68">
        <f t="shared" si="10"/>
        <v>0.009938314919</v>
      </c>
      <c r="AA168" s="63">
        <f t="shared" si="11"/>
        <v>0.1060758747</v>
      </c>
      <c r="AB168" s="68"/>
      <c r="AC168" s="61"/>
      <c r="AD168" s="61">
        <v>-0.00515533711818872</v>
      </c>
      <c r="AE168" s="61"/>
      <c r="AF168" s="61"/>
      <c r="AG168" s="61"/>
      <c r="AH168" s="58" t="s">
        <v>845</v>
      </c>
      <c r="AI168" s="62">
        <v>0.944444444444444</v>
      </c>
      <c r="AJ168" s="63">
        <v>0.941860465116279</v>
      </c>
      <c r="AK168" s="71">
        <f t="shared" si="12"/>
        <v>0</v>
      </c>
      <c r="AL168" s="61">
        <v>-0.00182693136277168</v>
      </c>
      <c r="AM168" s="61">
        <v>1.3338189932344</v>
      </c>
      <c r="AN168" s="64">
        <v>0.942396313364055</v>
      </c>
      <c r="AO168" s="58"/>
      <c r="AP168" s="58"/>
      <c r="AQ168" s="58"/>
      <c r="AR168" s="58"/>
      <c r="AS168" s="58"/>
      <c r="AT168" s="58"/>
      <c r="AU168" s="58">
        <v>-2.0</v>
      </c>
      <c r="AV168" s="61">
        <f t="shared" si="18"/>
        <v>-0.02</v>
      </c>
      <c r="AW168" s="58">
        <v>0.71032144</v>
      </c>
      <c r="AX168" s="58">
        <v>-0.01231148</v>
      </c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>
        <v>0.0846426041226003</v>
      </c>
      <c r="BM168" s="58">
        <v>0.106075874699729</v>
      </c>
    </row>
    <row r="169" ht="12.75" customHeight="1">
      <c r="A169" s="49" t="s">
        <v>352</v>
      </c>
      <c r="B169" s="49">
        <v>225.0</v>
      </c>
      <c r="C169" s="44">
        <v>122.0</v>
      </c>
      <c r="D169" s="45">
        <v>97.0</v>
      </c>
      <c r="E169" s="44">
        <v>468.0</v>
      </c>
      <c r="F169" s="45">
        <v>282.0</v>
      </c>
      <c r="G169" s="62">
        <f t="shared" si="1"/>
        <v>0.5570776256</v>
      </c>
      <c r="H169" s="63">
        <f t="shared" si="2"/>
        <v>0.624</v>
      </c>
      <c r="I169" s="64">
        <f t="shared" si="3"/>
        <v>0.608875129</v>
      </c>
      <c r="J169" s="65">
        <f t="shared" si="4"/>
        <v>0.4169246646</v>
      </c>
      <c r="K169" s="55">
        <f t="shared" si="5"/>
        <v>3.424657534</v>
      </c>
      <c r="L169" s="66">
        <f t="shared" si="6"/>
        <v>0.8351479904</v>
      </c>
      <c r="M169" s="66">
        <f t="shared" si="7"/>
        <v>0.04732140123</v>
      </c>
      <c r="N169" s="67">
        <f t="shared" si="8"/>
        <v>0.6149928782</v>
      </c>
      <c r="O169" s="58"/>
      <c r="P169" s="58"/>
      <c r="Q169" s="58"/>
      <c r="R169" s="58" t="s">
        <v>301</v>
      </c>
      <c r="S169" s="62">
        <v>0.465367965367965</v>
      </c>
      <c r="T169" s="63">
        <v>0.516471245114461</v>
      </c>
      <c r="U169" s="62">
        <v>0.00139733456198632</v>
      </c>
      <c r="V169" s="61">
        <v>0.694265157862516</v>
      </c>
      <c r="W169" s="61">
        <v>0.036135589090776</v>
      </c>
      <c r="X169" s="64">
        <v>0.510633036597428</v>
      </c>
      <c r="Y169" s="68">
        <f t="shared" si="9"/>
        <v>0.5113872282</v>
      </c>
      <c r="Z169" s="68">
        <f t="shared" si="10"/>
        <v>-0.0007541916194</v>
      </c>
      <c r="AA169" s="63">
        <f t="shared" si="11"/>
        <v>0.0344806356</v>
      </c>
      <c r="AB169" s="68"/>
      <c r="AC169" s="61"/>
      <c r="AD169" s="61">
        <v>-0.00514046388484257</v>
      </c>
      <c r="AE169" s="61"/>
      <c r="AF169" s="61"/>
      <c r="AG169" s="61"/>
      <c r="AH169" s="58" t="s">
        <v>323</v>
      </c>
      <c r="AI169" s="62">
        <v>0.634228187919463</v>
      </c>
      <c r="AJ169" s="63">
        <v>0.632054176072235</v>
      </c>
      <c r="AK169" s="71">
        <f t="shared" si="12"/>
        <v>0</v>
      </c>
      <c r="AL169" s="61">
        <v>-0.00153711221399511</v>
      </c>
      <c r="AM169" s="61">
        <v>0.895396846726634</v>
      </c>
      <c r="AN169" s="64">
        <v>0.632452366318377</v>
      </c>
      <c r="AO169" s="58"/>
      <c r="AP169" s="58"/>
      <c r="AQ169" s="58"/>
      <c r="AR169" s="58"/>
      <c r="AS169" s="58"/>
      <c r="AT169" s="58"/>
      <c r="AU169" s="58">
        <v>-1.0</v>
      </c>
      <c r="AV169" s="61">
        <f t="shared" si="18"/>
        <v>-0.01</v>
      </c>
      <c r="AW169" s="58">
        <v>0.70823622</v>
      </c>
      <c r="AX169" s="58">
        <v>-0.0059931</v>
      </c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>
        <v>0.036135589090776</v>
      </c>
      <c r="BM169" s="58">
        <v>0.0344806355968287</v>
      </c>
    </row>
    <row r="170" ht="12.75" customHeight="1">
      <c r="A170" s="49" t="s">
        <v>354</v>
      </c>
      <c r="B170" s="49">
        <v>226.0</v>
      </c>
      <c r="C170" s="44">
        <v>67.0</v>
      </c>
      <c r="D170" s="45">
        <v>36.0</v>
      </c>
      <c r="E170" s="44">
        <v>287.0</v>
      </c>
      <c r="F170" s="45">
        <v>126.0</v>
      </c>
      <c r="G170" s="62">
        <f t="shared" si="1"/>
        <v>0.6504854369</v>
      </c>
      <c r="H170" s="63">
        <f t="shared" si="2"/>
        <v>0.6949152542</v>
      </c>
      <c r="I170" s="64">
        <f t="shared" si="3"/>
        <v>0.6860465116</v>
      </c>
      <c r="J170" s="65">
        <f t="shared" si="4"/>
        <v>0.3740310078</v>
      </c>
      <c r="K170" s="55">
        <f t="shared" si="5"/>
        <v>4.009708738</v>
      </c>
      <c r="L170" s="66">
        <f t="shared" si="6"/>
        <v>0.951341947</v>
      </c>
      <c r="M170" s="66">
        <f t="shared" si="7"/>
        <v>0.03141678058</v>
      </c>
      <c r="N170" s="67">
        <f t="shared" si="8"/>
        <v>0.6896714367</v>
      </c>
      <c r="O170" s="58"/>
      <c r="P170" s="58"/>
      <c r="Q170" s="58"/>
      <c r="R170" s="58" t="s">
        <v>144</v>
      </c>
      <c r="S170" s="62">
        <v>0.43609022556391</v>
      </c>
      <c r="T170" s="63">
        <v>0.520901831845937</v>
      </c>
      <c r="U170" s="62">
        <v>0.00334726569076571</v>
      </c>
      <c r="V170" s="61">
        <v>0.676695563537074</v>
      </c>
      <c r="W170" s="61">
        <v>0.0599709724956742</v>
      </c>
      <c r="X170" s="64">
        <v>0.511482254697286</v>
      </c>
      <c r="Y170" s="68">
        <f t="shared" si="9"/>
        <v>0.5100014663</v>
      </c>
      <c r="Z170" s="68">
        <f t="shared" si="10"/>
        <v>0.001480788422</v>
      </c>
      <c r="AA170" s="63">
        <f t="shared" si="11"/>
        <v>0.06319958126</v>
      </c>
      <c r="AB170" s="68"/>
      <c r="AC170" s="61"/>
      <c r="AD170" s="61">
        <v>-0.00513490858750632</v>
      </c>
      <c r="AE170" s="61"/>
      <c r="AF170" s="61"/>
      <c r="AG170" s="61"/>
      <c r="AH170" s="58" t="s">
        <v>590</v>
      </c>
      <c r="AI170" s="62">
        <v>0.952380952380952</v>
      </c>
      <c r="AJ170" s="63">
        <v>0.950819672131147</v>
      </c>
      <c r="AK170" s="71">
        <f t="shared" si="12"/>
        <v>0</v>
      </c>
      <c r="AL170" s="61">
        <v>-0.00110377195722822</v>
      </c>
      <c r="AM170" s="61">
        <v>1.34576606773135</v>
      </c>
      <c r="AN170" s="64">
        <v>0.951111111111111</v>
      </c>
      <c r="AO170" s="58"/>
      <c r="AP170" s="58"/>
      <c r="AQ170" s="58"/>
      <c r="AR170" s="58"/>
      <c r="AS170" s="58"/>
      <c r="AT170" s="58"/>
      <c r="AU170" s="58">
        <v>0.0</v>
      </c>
      <c r="AV170" s="61">
        <f t="shared" si="18"/>
        <v>0</v>
      </c>
      <c r="AW170" s="58">
        <v>0.70726534</v>
      </c>
      <c r="AX170" s="58">
        <v>0.0</v>
      </c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>
        <v>0.0599709724956742</v>
      </c>
      <c r="BM170" s="58">
        <v>0.0631995812585942</v>
      </c>
    </row>
    <row r="171" ht="12.75" customHeight="1">
      <c r="A171" s="49" t="s">
        <v>356</v>
      </c>
      <c r="B171" s="49">
        <v>227.0</v>
      </c>
      <c r="C171" s="44">
        <v>165.0</v>
      </c>
      <c r="D171" s="45">
        <v>134.0</v>
      </c>
      <c r="E171" s="44">
        <v>787.0</v>
      </c>
      <c r="F171" s="45">
        <v>570.0</v>
      </c>
      <c r="G171" s="62">
        <f t="shared" si="1"/>
        <v>0.5518394649</v>
      </c>
      <c r="H171" s="63">
        <f t="shared" si="2"/>
        <v>0.5799557848</v>
      </c>
      <c r="I171" s="64">
        <f t="shared" si="3"/>
        <v>0.5748792271</v>
      </c>
      <c r="J171" s="65">
        <f t="shared" si="4"/>
        <v>0.4438405797</v>
      </c>
      <c r="K171" s="55">
        <f t="shared" si="5"/>
        <v>4.538461538</v>
      </c>
      <c r="L171" s="66">
        <f t="shared" si="6"/>
        <v>0.8003000927</v>
      </c>
      <c r="M171" s="66">
        <f t="shared" si="7"/>
        <v>0.01988137126</v>
      </c>
      <c r="N171" s="67">
        <f t="shared" si="8"/>
        <v>0.5786065613</v>
      </c>
      <c r="O171" s="58"/>
      <c r="P171" s="58"/>
      <c r="Q171" s="58"/>
      <c r="R171" s="58" t="s">
        <v>683</v>
      </c>
      <c r="S171" s="62">
        <v>0.428571428571429</v>
      </c>
      <c r="T171" s="63">
        <v>0.529411764705882</v>
      </c>
      <c r="U171" s="62">
        <v>-0.00176190520829533</v>
      </c>
      <c r="V171" s="61">
        <v>0.677396400578084</v>
      </c>
      <c r="W171" s="61">
        <v>0.0713049961826474</v>
      </c>
      <c r="X171" s="64">
        <v>0.51219512195122</v>
      </c>
      <c r="Y171" s="68">
        <f t="shared" si="9"/>
        <v>0.5156870084</v>
      </c>
      <c r="Z171" s="68">
        <f t="shared" si="10"/>
        <v>-0.003491886457</v>
      </c>
      <c r="AA171" s="63">
        <f t="shared" si="11"/>
        <v>0.06368958876</v>
      </c>
      <c r="AB171" s="68"/>
      <c r="AC171" s="61"/>
      <c r="AD171" s="61">
        <v>-0.00511795187945729</v>
      </c>
      <c r="AE171" s="61"/>
      <c r="AF171" s="61"/>
      <c r="AG171" s="61"/>
      <c r="AH171" s="58" t="s">
        <v>557</v>
      </c>
      <c r="AI171" s="62">
        <v>0.894736842105263</v>
      </c>
      <c r="AJ171" s="63">
        <v>0.893617021276596</v>
      </c>
      <c r="AK171" s="71">
        <f t="shared" si="12"/>
        <v>0</v>
      </c>
      <c r="AL171" s="61">
        <v>-7.91626276254176E-4</v>
      </c>
      <c r="AM171" s="61">
        <v>1.26455714408784</v>
      </c>
      <c r="AN171" s="64">
        <v>0.893854748603352</v>
      </c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>
        <v>0.0713049961826474</v>
      </c>
      <c r="BM171" s="58">
        <v>0.0636895887561777</v>
      </c>
    </row>
    <row r="172" ht="12.75" customHeight="1">
      <c r="A172" s="49" t="s">
        <v>358</v>
      </c>
      <c r="B172" s="49">
        <v>229.0</v>
      </c>
      <c r="C172" s="44">
        <v>91.0</v>
      </c>
      <c r="D172" s="45">
        <v>90.0</v>
      </c>
      <c r="E172" s="44">
        <v>546.0</v>
      </c>
      <c r="F172" s="45">
        <v>479.0</v>
      </c>
      <c r="G172" s="62">
        <f t="shared" si="1"/>
        <v>0.5027624309</v>
      </c>
      <c r="H172" s="63">
        <f t="shared" si="2"/>
        <v>0.5326829268</v>
      </c>
      <c r="I172" s="64">
        <f t="shared" si="3"/>
        <v>0.5281923715</v>
      </c>
      <c r="J172" s="65">
        <f t="shared" si="4"/>
        <v>0.4726368159</v>
      </c>
      <c r="K172" s="55">
        <f t="shared" si="5"/>
        <v>5.662983425</v>
      </c>
      <c r="L172" s="66">
        <f t="shared" si="6"/>
        <v>0.7321704306</v>
      </c>
      <c r="M172" s="66">
        <f t="shared" si="7"/>
        <v>0.02115710518</v>
      </c>
      <c r="N172" s="67">
        <f t="shared" si="8"/>
        <v>0.5312306822</v>
      </c>
      <c r="O172" s="58"/>
      <c r="P172" s="58"/>
      <c r="Q172" s="58"/>
      <c r="R172" s="58" t="s">
        <v>586</v>
      </c>
      <c r="S172" s="62">
        <v>0.359375</v>
      </c>
      <c r="T172" s="63">
        <v>0.525624178712221</v>
      </c>
      <c r="U172" s="62">
        <v>0.0125035537615257</v>
      </c>
      <c r="V172" s="61">
        <v>0.625788901403591</v>
      </c>
      <c r="W172" s="61">
        <v>0.117556023886417</v>
      </c>
      <c r="X172" s="64">
        <v>0.512727272727273</v>
      </c>
      <c r="Y172" s="68">
        <f t="shared" si="9"/>
        <v>0.50141357</v>
      </c>
      <c r="Z172" s="68">
        <f t="shared" si="10"/>
        <v>0.01131370274</v>
      </c>
      <c r="AA172" s="63">
        <f t="shared" si="11"/>
        <v>0.1417756042</v>
      </c>
      <c r="AB172" s="68"/>
      <c r="AC172" s="61"/>
      <c r="AD172" s="61">
        <v>-0.00511616518249836</v>
      </c>
      <c r="AE172" s="61"/>
      <c r="AF172" s="61"/>
      <c r="AG172" s="61"/>
      <c r="AH172" s="58" t="s">
        <v>624</v>
      </c>
      <c r="AI172" s="62">
        <v>0.639097744360902</v>
      </c>
      <c r="AJ172" s="63">
        <v>0.638297872340426</v>
      </c>
      <c r="AK172" s="71">
        <f t="shared" si="12"/>
        <v>0</v>
      </c>
      <c r="AL172" s="61">
        <v>-5.65447340181546E-4</v>
      </c>
      <c r="AM172" s="61">
        <v>0.903255102919885</v>
      </c>
      <c r="AN172" s="64">
        <v>0.63845050215208</v>
      </c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>
        <v>0.117556023886417</v>
      </c>
      <c r="BM172" s="58">
        <v>0.141775604180673</v>
      </c>
    </row>
    <row r="173" ht="12.75" customHeight="1">
      <c r="A173" s="49" t="s">
        <v>360</v>
      </c>
      <c r="B173" s="49">
        <v>230.0</v>
      </c>
      <c r="C173" s="44">
        <v>8.0</v>
      </c>
      <c r="D173" s="45">
        <v>7.0</v>
      </c>
      <c r="E173" s="44">
        <v>37.0</v>
      </c>
      <c r="F173" s="45">
        <v>62.0</v>
      </c>
      <c r="G173" s="62">
        <f t="shared" si="1"/>
        <v>0.5333333333</v>
      </c>
      <c r="H173" s="63">
        <f t="shared" si="2"/>
        <v>0.3737373737</v>
      </c>
      <c r="I173" s="64">
        <f t="shared" si="3"/>
        <v>0.3947368421</v>
      </c>
      <c r="J173" s="65">
        <f t="shared" si="4"/>
        <v>0.6140350877</v>
      </c>
      <c r="K173" s="55">
        <f t="shared" si="5"/>
        <v>6.6</v>
      </c>
      <c r="L173" s="66">
        <f t="shared" si="6"/>
        <v>0.6413958664</v>
      </c>
      <c r="M173" s="66">
        <f t="shared" si="7"/>
        <v>-0.1128512805</v>
      </c>
      <c r="N173" s="67">
        <f t="shared" si="8"/>
        <v>0.405112644</v>
      </c>
      <c r="O173" s="58"/>
      <c r="P173" s="58"/>
      <c r="Q173" s="58"/>
      <c r="R173" s="58" t="s">
        <v>714</v>
      </c>
      <c r="S173" s="62">
        <v>0.460674157303371</v>
      </c>
      <c r="T173" s="63">
        <v>0.518482490272374</v>
      </c>
      <c r="U173" s="62">
        <v>0.00375141102354193</v>
      </c>
      <c r="V173" s="61">
        <v>0.692368298665543</v>
      </c>
      <c r="W173" s="61">
        <v>0.0408767773826855</v>
      </c>
      <c r="X173" s="64">
        <v>0.513876454789615</v>
      </c>
      <c r="Y173" s="68">
        <f t="shared" si="9"/>
        <v>0.5122195126</v>
      </c>
      <c r="Z173" s="68">
        <f t="shared" si="10"/>
        <v>0.001656942177</v>
      </c>
      <c r="AA173" s="63">
        <f t="shared" si="11"/>
        <v>0.04451015275</v>
      </c>
      <c r="AB173" s="68"/>
      <c r="AC173" s="61"/>
      <c r="AD173" s="61">
        <v>-0.00511210359887271</v>
      </c>
      <c r="AE173" s="61"/>
      <c r="AF173" s="61"/>
      <c r="AG173" s="61"/>
      <c r="AH173" s="58" t="s">
        <v>413</v>
      </c>
      <c r="AI173" s="62">
        <v>0.495049504950495</v>
      </c>
      <c r="AJ173" s="63">
        <v>0.494391716997412</v>
      </c>
      <c r="AK173" s="71">
        <f t="shared" si="12"/>
        <v>0</v>
      </c>
      <c r="AL173" s="61">
        <v>-4.65012002719756E-4</v>
      </c>
      <c r="AM173" s="61">
        <v>0.69964059770086</v>
      </c>
      <c r="AN173" s="64">
        <v>0.494489346069067</v>
      </c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>
        <v>0.0408767773826855</v>
      </c>
      <c r="BM173" s="58">
        <v>0.0445101527535551</v>
      </c>
    </row>
    <row r="174" ht="12.75" customHeight="1">
      <c r="A174" s="49" t="s">
        <v>161</v>
      </c>
      <c r="B174" s="49">
        <v>231.0</v>
      </c>
      <c r="C174" s="44">
        <v>2.0</v>
      </c>
      <c r="D174" s="45">
        <v>4.0</v>
      </c>
      <c r="E174" s="44">
        <v>20.0</v>
      </c>
      <c r="F174" s="45">
        <v>10.0</v>
      </c>
      <c r="G174" s="62">
        <f t="shared" si="1"/>
        <v>0.3333333333</v>
      </c>
      <c r="H174" s="63">
        <f t="shared" si="2"/>
        <v>0.6666666667</v>
      </c>
      <c r="I174" s="64">
        <f t="shared" si="3"/>
        <v>0.6111111111</v>
      </c>
      <c r="J174" s="65">
        <f t="shared" si="4"/>
        <v>0.3333333333</v>
      </c>
      <c r="K174" s="55">
        <f t="shared" si="5"/>
        <v>5</v>
      </c>
      <c r="L174" s="66">
        <f t="shared" si="6"/>
        <v>0.7071067427</v>
      </c>
      <c r="M174" s="66">
        <f t="shared" si="7"/>
        <v>0.2357023759</v>
      </c>
      <c r="N174" s="67">
        <f t="shared" si="8"/>
        <v>0.610909254</v>
      </c>
      <c r="O174" s="58"/>
      <c r="P174" s="58"/>
      <c r="Q174" s="58"/>
      <c r="R174" s="58" t="s">
        <v>384</v>
      </c>
      <c r="S174" s="62">
        <v>0.395759717314488</v>
      </c>
      <c r="T174" s="63">
        <v>0.548354935194417</v>
      </c>
      <c r="U174" s="62">
        <v>-0.0096425522716217</v>
      </c>
      <c r="V174" s="61">
        <v>0.667589855375852</v>
      </c>
      <c r="W174" s="61">
        <v>0.107901222422017</v>
      </c>
      <c r="X174" s="64">
        <v>0.514774494556765</v>
      </c>
      <c r="Y174" s="68">
        <f t="shared" si="9"/>
        <v>0.5257095275</v>
      </c>
      <c r="Z174" s="68">
        <f t="shared" si="10"/>
        <v>-0.01093503291</v>
      </c>
      <c r="AA174" s="63">
        <f t="shared" si="11"/>
        <v>0.08413786301</v>
      </c>
      <c r="AB174" s="68"/>
      <c r="AC174" s="61"/>
      <c r="AD174" s="61">
        <v>-0.00509340156601024</v>
      </c>
      <c r="AE174" s="61"/>
      <c r="AF174" s="61"/>
      <c r="AG174" s="61"/>
      <c r="AH174" s="58" t="s">
        <v>461</v>
      </c>
      <c r="AI174" s="62">
        <v>0.649253731343284</v>
      </c>
      <c r="AJ174" s="63">
        <v>0.648729446935725</v>
      </c>
      <c r="AK174" s="71">
        <f t="shared" si="12"/>
        <v>0</v>
      </c>
      <c r="AL174" s="61">
        <v>-3.70575091600711E-4</v>
      </c>
      <c r="AM174" s="61">
        <v>0.917812707287717</v>
      </c>
      <c r="AN174" s="64">
        <v>0.648816936488169</v>
      </c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>
        <v>0.107901222422017</v>
      </c>
      <c r="BM174" s="58">
        <v>0.0841378630060239</v>
      </c>
    </row>
    <row r="175" ht="12.75" customHeight="1">
      <c r="A175" s="49" t="s">
        <v>361</v>
      </c>
      <c r="B175" s="49">
        <v>232.0</v>
      </c>
      <c r="C175" s="44">
        <v>200.0</v>
      </c>
      <c r="D175" s="45">
        <v>107.0</v>
      </c>
      <c r="E175" s="44">
        <v>911.0</v>
      </c>
      <c r="F175" s="45">
        <v>419.0</v>
      </c>
      <c r="G175" s="62">
        <f t="shared" si="1"/>
        <v>0.651465798</v>
      </c>
      <c r="H175" s="63">
        <f t="shared" si="2"/>
        <v>0.684962406</v>
      </c>
      <c r="I175" s="64">
        <f t="shared" si="3"/>
        <v>0.6786805131</v>
      </c>
      <c r="J175" s="65">
        <f t="shared" si="4"/>
        <v>0.3781307269</v>
      </c>
      <c r="K175" s="55">
        <f t="shared" si="5"/>
        <v>4.332247557</v>
      </c>
      <c r="L175" s="66">
        <f t="shared" si="6"/>
        <v>0.9449974418</v>
      </c>
      <c r="M175" s="66">
        <f t="shared" si="7"/>
        <v>0.02368583305</v>
      </c>
      <c r="N175" s="67">
        <f t="shared" si="8"/>
        <v>0.6820183513</v>
      </c>
      <c r="O175" s="58"/>
      <c r="P175" s="58"/>
      <c r="Q175" s="58"/>
      <c r="R175" s="58" t="s">
        <v>627</v>
      </c>
      <c r="S175" s="62">
        <v>0.333333333333333</v>
      </c>
      <c r="T175" s="63">
        <v>0.524216524216524</v>
      </c>
      <c r="U175" s="62">
        <v>0.0196324875323097</v>
      </c>
      <c r="V175" s="61">
        <v>0.606379297424516</v>
      </c>
      <c r="W175" s="61">
        <v>0.134974897768862</v>
      </c>
      <c r="X175" s="64">
        <v>0.514905149051491</v>
      </c>
      <c r="Y175" s="68">
        <f t="shared" si="9"/>
        <v>0.4962624282</v>
      </c>
      <c r="Z175" s="68">
        <f t="shared" si="10"/>
        <v>0.01864272086</v>
      </c>
      <c r="AA175" s="63">
        <f t="shared" si="11"/>
        <v>0.1746094513</v>
      </c>
      <c r="AB175" s="68"/>
      <c r="AC175" s="61"/>
      <c r="AD175" s="61">
        <v>-0.00501300396858362</v>
      </c>
      <c r="AE175" s="61"/>
      <c r="AF175" s="61"/>
      <c r="AG175" s="61"/>
      <c r="AH175" s="58" t="s">
        <v>899</v>
      </c>
      <c r="AI175" s="62">
        <v>0.0</v>
      </c>
      <c r="AJ175" s="63">
        <v>0.0</v>
      </c>
      <c r="AK175" s="71">
        <f t="shared" si="12"/>
        <v>0</v>
      </c>
      <c r="AL175" s="61">
        <v>0.0</v>
      </c>
      <c r="AM175" s="61">
        <v>0.0</v>
      </c>
      <c r="AN175" s="64">
        <v>0.0</v>
      </c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>
        <v>0.134974897768862</v>
      </c>
      <c r="BM175" s="58">
        <v>0.174609451322369</v>
      </c>
    </row>
    <row r="176" ht="12.75" customHeight="1">
      <c r="A176" s="49" t="s">
        <v>363</v>
      </c>
      <c r="B176" s="49">
        <v>238.0</v>
      </c>
      <c r="C176" s="44">
        <v>12.0</v>
      </c>
      <c r="D176" s="45">
        <v>1.0</v>
      </c>
      <c r="E176" s="44">
        <v>38.0</v>
      </c>
      <c r="F176" s="45">
        <v>12.0</v>
      </c>
      <c r="G176" s="62">
        <f t="shared" si="1"/>
        <v>0.9230769231</v>
      </c>
      <c r="H176" s="63">
        <f t="shared" si="2"/>
        <v>0.76</v>
      </c>
      <c r="I176" s="64">
        <f t="shared" si="3"/>
        <v>0.7936507937</v>
      </c>
      <c r="J176" s="65">
        <f t="shared" si="4"/>
        <v>0.380952381</v>
      </c>
      <c r="K176" s="55">
        <f t="shared" si="5"/>
        <v>3.846153846</v>
      </c>
      <c r="L176" s="66">
        <f t="shared" si="6"/>
        <v>1.190115124</v>
      </c>
      <c r="M176" s="66">
        <f t="shared" si="7"/>
        <v>-0.1153126037</v>
      </c>
      <c r="N176" s="67">
        <f t="shared" si="8"/>
        <v>0.8025181027</v>
      </c>
      <c r="O176" s="58"/>
      <c r="P176" s="58"/>
      <c r="Q176" s="58"/>
      <c r="R176" s="58" t="s">
        <v>700</v>
      </c>
      <c r="S176" s="62">
        <v>0.375634517766497</v>
      </c>
      <c r="T176" s="63">
        <v>0.524805939925751</v>
      </c>
      <c r="U176" s="62">
        <v>0.0135353984075645</v>
      </c>
      <c r="V176" s="61">
        <v>0.636707536453716</v>
      </c>
      <c r="W176" s="61">
        <v>0.105480228204437</v>
      </c>
      <c r="X176" s="64">
        <v>0.515506329113924</v>
      </c>
      <c r="Y176" s="68">
        <f t="shared" si="9"/>
        <v>0.5033012893</v>
      </c>
      <c r="Z176" s="68">
        <f t="shared" si="10"/>
        <v>0.0122050398</v>
      </c>
      <c r="AA176" s="63">
        <f t="shared" si="11"/>
        <v>0.1317101025</v>
      </c>
      <c r="AB176" s="68"/>
      <c r="AC176" s="61"/>
      <c r="AD176" s="61">
        <v>-0.00500661823406412</v>
      </c>
      <c r="AE176" s="61"/>
      <c r="AF176" s="61"/>
      <c r="AG176" s="61"/>
      <c r="AH176" s="58" t="s">
        <v>1081</v>
      </c>
      <c r="AI176" s="62">
        <v>0.0</v>
      </c>
      <c r="AJ176" s="63">
        <v>0.0</v>
      </c>
      <c r="AK176" s="71">
        <f t="shared" si="12"/>
        <v>0</v>
      </c>
      <c r="AL176" s="61">
        <v>0.0</v>
      </c>
      <c r="AM176" s="61">
        <v>0.0</v>
      </c>
      <c r="AN176" s="64">
        <v>0.0</v>
      </c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>
        <v>0.105480228204437</v>
      </c>
      <c r="BM176" s="58">
        <v>0.131710102451843</v>
      </c>
    </row>
    <row r="177" ht="12.75" customHeight="1">
      <c r="A177" s="49" t="s">
        <v>143</v>
      </c>
      <c r="B177" s="49">
        <v>239.0</v>
      </c>
      <c r="C177" s="44">
        <v>15.0</v>
      </c>
      <c r="D177" s="45">
        <v>31.0</v>
      </c>
      <c r="E177" s="44">
        <v>129.0</v>
      </c>
      <c r="F177" s="45">
        <v>163.0</v>
      </c>
      <c r="G177" s="62">
        <f t="shared" si="1"/>
        <v>0.3260869565</v>
      </c>
      <c r="H177" s="63">
        <f t="shared" si="2"/>
        <v>0.4417808219</v>
      </c>
      <c r="I177" s="64">
        <f t="shared" si="3"/>
        <v>0.426035503</v>
      </c>
      <c r="J177" s="65">
        <f t="shared" si="4"/>
        <v>0.5266272189</v>
      </c>
      <c r="K177" s="55">
        <f t="shared" si="5"/>
        <v>6.347826087</v>
      </c>
      <c r="L177" s="66">
        <f t="shared" si="6"/>
        <v>0.5429644998</v>
      </c>
      <c r="M177" s="66">
        <f t="shared" si="7"/>
        <v>0.08180800548</v>
      </c>
      <c r="N177" s="67">
        <f t="shared" si="8"/>
        <v>0.4272781704</v>
      </c>
      <c r="O177" s="58"/>
      <c r="P177" s="58"/>
      <c r="Q177" s="58"/>
      <c r="R177" s="58" t="s">
        <v>493</v>
      </c>
      <c r="S177" s="62">
        <v>0.446808510638298</v>
      </c>
      <c r="T177" s="63">
        <v>0.528552456839309</v>
      </c>
      <c r="U177" s="62">
        <v>-5.15415991819812E-4</v>
      </c>
      <c r="V177" s="61">
        <v>0.689684344763428</v>
      </c>
      <c r="W177" s="61">
        <v>0.0578018113723464</v>
      </c>
      <c r="X177" s="64">
        <v>0.515659955257271</v>
      </c>
      <c r="Y177" s="68">
        <f t="shared" si="9"/>
        <v>0.5180659153</v>
      </c>
      <c r="Z177" s="68">
        <f t="shared" si="10"/>
        <v>-0.002405960083</v>
      </c>
      <c r="AA177" s="63">
        <f t="shared" si="11"/>
        <v>0.05253114484</v>
      </c>
      <c r="AB177" s="68"/>
      <c r="AC177" s="61"/>
      <c r="AD177" s="61">
        <v>-0.0049414416576522</v>
      </c>
      <c r="AE177" s="61"/>
      <c r="AF177" s="61"/>
      <c r="AG177" s="61"/>
      <c r="AH177" s="58" t="s">
        <v>155</v>
      </c>
      <c r="AI177" s="62">
        <v>0.333333333333333</v>
      </c>
      <c r="AJ177" s="63">
        <v>0.333333333333333</v>
      </c>
      <c r="AK177" s="71">
        <f t="shared" si="12"/>
        <v>0</v>
      </c>
      <c r="AL177" s="61">
        <v>7.70262957861E-8</v>
      </c>
      <c r="AM177" s="61">
        <v>0.471404520791025</v>
      </c>
      <c r="AN177" s="64">
        <v>0.333333333333333</v>
      </c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>
        <v>0.0578018113723464</v>
      </c>
      <c r="BM177" s="58">
        <v>0.0525311448367996</v>
      </c>
    </row>
    <row r="178" ht="12.75" customHeight="1">
      <c r="A178" s="49" t="s">
        <v>366</v>
      </c>
      <c r="B178" s="49">
        <v>240.0</v>
      </c>
      <c r="C178" s="44">
        <v>152.0</v>
      </c>
      <c r="D178" s="45">
        <v>111.0</v>
      </c>
      <c r="E178" s="44">
        <v>494.0</v>
      </c>
      <c r="F178" s="45">
        <v>325.0</v>
      </c>
      <c r="G178" s="62">
        <f t="shared" si="1"/>
        <v>0.5779467681</v>
      </c>
      <c r="H178" s="63">
        <f t="shared" si="2"/>
        <v>0.6031746032</v>
      </c>
      <c r="I178" s="64">
        <f t="shared" si="3"/>
        <v>0.5970425139</v>
      </c>
      <c r="J178" s="65">
        <f t="shared" si="4"/>
        <v>0.4408502773</v>
      </c>
      <c r="K178" s="55">
        <f t="shared" si="5"/>
        <v>3.114068441</v>
      </c>
      <c r="L178" s="66">
        <f t="shared" si="6"/>
        <v>0.8351789281</v>
      </c>
      <c r="M178" s="66">
        <f t="shared" si="7"/>
        <v>0.01783890975</v>
      </c>
      <c r="N178" s="67">
        <f t="shared" si="8"/>
        <v>0.6022712317</v>
      </c>
      <c r="O178" s="58"/>
      <c r="P178" s="58"/>
      <c r="Q178" s="58"/>
      <c r="R178" s="58" t="s">
        <v>365</v>
      </c>
      <c r="S178" s="62">
        <v>0.404255319148936</v>
      </c>
      <c r="T178" s="63">
        <v>0.539473684210526</v>
      </c>
      <c r="U178" s="62">
        <v>-0.00206317144801915</v>
      </c>
      <c r="V178" s="61">
        <v>0.667317162254834</v>
      </c>
      <c r="W178" s="61">
        <v>0.0956139319139313</v>
      </c>
      <c r="X178" s="64">
        <v>0.516363636363636</v>
      </c>
      <c r="Y178" s="68">
        <f t="shared" si="9"/>
        <v>0.5198668861</v>
      </c>
      <c r="Z178" s="68">
        <f t="shared" si="10"/>
        <v>-0.003503249713</v>
      </c>
      <c r="AA178" s="63">
        <f t="shared" si="11"/>
        <v>0.08800163103</v>
      </c>
      <c r="AB178" s="68"/>
      <c r="AC178" s="61"/>
      <c r="AD178" s="61">
        <v>-0.00492015856056793</v>
      </c>
      <c r="AE178" s="61"/>
      <c r="AF178" s="61"/>
      <c r="AG178" s="61"/>
      <c r="AH178" s="58" t="s">
        <v>283</v>
      </c>
      <c r="AI178" s="62">
        <v>0.5</v>
      </c>
      <c r="AJ178" s="63">
        <v>0.5</v>
      </c>
      <c r="AK178" s="71">
        <f t="shared" si="12"/>
        <v>0</v>
      </c>
      <c r="AL178" s="61">
        <v>1.1553944367915E-7</v>
      </c>
      <c r="AM178" s="61">
        <v>0.707106781186538</v>
      </c>
      <c r="AN178" s="64">
        <v>0.5</v>
      </c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>
        <v>0.0956139319139313</v>
      </c>
      <c r="BM178" s="58">
        <v>0.0880016310346684</v>
      </c>
    </row>
    <row r="179" ht="12.75" customHeight="1">
      <c r="A179" s="49" t="s">
        <v>368</v>
      </c>
      <c r="B179" s="49">
        <v>242.0</v>
      </c>
      <c r="C179" s="44">
        <v>15.0</v>
      </c>
      <c r="D179" s="45">
        <v>10.0</v>
      </c>
      <c r="E179" s="44">
        <v>77.0</v>
      </c>
      <c r="F179" s="45">
        <v>32.0</v>
      </c>
      <c r="G179" s="62">
        <f t="shared" si="1"/>
        <v>0.6</v>
      </c>
      <c r="H179" s="63">
        <f t="shared" si="2"/>
        <v>0.7064220183</v>
      </c>
      <c r="I179" s="64">
        <f t="shared" si="3"/>
        <v>0.6865671642</v>
      </c>
      <c r="J179" s="65">
        <f t="shared" si="4"/>
        <v>0.3507462687</v>
      </c>
      <c r="K179" s="55">
        <f t="shared" si="5"/>
        <v>4.36</v>
      </c>
      <c r="L179" s="66">
        <f t="shared" si="6"/>
        <v>0.923779856</v>
      </c>
      <c r="M179" s="66">
        <f t="shared" si="7"/>
        <v>0.07525188179</v>
      </c>
      <c r="N179" s="67">
        <f t="shared" si="8"/>
        <v>0.6886260459</v>
      </c>
      <c r="O179" s="58"/>
      <c r="P179" s="58"/>
      <c r="Q179" s="58"/>
      <c r="R179" s="58" t="s">
        <v>1017</v>
      </c>
      <c r="S179" s="62">
        <v>0.361581920903955</v>
      </c>
      <c r="T179" s="63">
        <v>0.535326086956522</v>
      </c>
      <c r="U179" s="62">
        <v>0.00812955672561955</v>
      </c>
      <c r="V179" s="61">
        <v>0.634209714384348</v>
      </c>
      <c r="W179" s="61">
        <v>0.122855781635622</v>
      </c>
      <c r="X179" s="64">
        <v>0.516676773802304</v>
      </c>
      <c r="Y179" s="68">
        <f t="shared" si="9"/>
        <v>0.5096712377</v>
      </c>
      <c r="Z179" s="68">
        <f t="shared" si="10"/>
        <v>0.007005536058</v>
      </c>
      <c r="AA179" s="63">
        <f t="shared" si="11"/>
        <v>0.1378979346</v>
      </c>
      <c r="AB179" s="68"/>
      <c r="AC179" s="61"/>
      <c r="AD179" s="61">
        <v>-0.0049003694787193</v>
      </c>
      <c r="AE179" s="61"/>
      <c r="AF179" s="61"/>
      <c r="AG179" s="61"/>
      <c r="AH179" s="58" t="s">
        <v>545</v>
      </c>
      <c r="AI179" s="62">
        <v>0.75</v>
      </c>
      <c r="AJ179" s="63">
        <v>0.75</v>
      </c>
      <c r="AK179" s="71">
        <f t="shared" si="12"/>
        <v>0</v>
      </c>
      <c r="AL179" s="61">
        <v>1.7330916546321E-7</v>
      </c>
      <c r="AM179" s="61">
        <v>1.06066017177981</v>
      </c>
      <c r="AN179" s="64">
        <v>0.75</v>
      </c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>
        <v>0.122855781635622</v>
      </c>
      <c r="BM179" s="58">
        <v>0.137897934601395</v>
      </c>
    </row>
    <row r="180" ht="12.75" customHeight="1">
      <c r="A180" s="49" t="s">
        <v>370</v>
      </c>
      <c r="B180" s="49">
        <v>243.0</v>
      </c>
      <c r="C180" s="44">
        <v>115.0</v>
      </c>
      <c r="D180" s="45">
        <v>78.0</v>
      </c>
      <c r="E180" s="44">
        <v>337.0</v>
      </c>
      <c r="F180" s="45">
        <v>261.0</v>
      </c>
      <c r="G180" s="62">
        <f t="shared" si="1"/>
        <v>0.5958549223</v>
      </c>
      <c r="H180" s="63">
        <f t="shared" si="2"/>
        <v>0.5635451505</v>
      </c>
      <c r="I180" s="64">
        <f t="shared" si="3"/>
        <v>0.5714285714</v>
      </c>
      <c r="J180" s="65">
        <f t="shared" si="4"/>
        <v>0.4753476612</v>
      </c>
      <c r="K180" s="55">
        <f t="shared" si="5"/>
        <v>3.098445596</v>
      </c>
      <c r="L180" s="66">
        <f t="shared" si="6"/>
        <v>0.8198196573</v>
      </c>
      <c r="M180" s="66">
        <f t="shared" si="7"/>
        <v>-0.02284632477</v>
      </c>
      <c r="N180" s="67">
        <f t="shared" si="8"/>
        <v>0.5737666397</v>
      </c>
      <c r="O180" s="58"/>
      <c r="P180" s="58"/>
      <c r="Q180" s="58"/>
      <c r="R180" s="58" t="s">
        <v>198</v>
      </c>
      <c r="S180" s="62">
        <v>0.448717948717949</v>
      </c>
      <c r="T180" s="63">
        <v>0.524728588661037</v>
      </c>
      <c r="U180" s="62">
        <v>0.00486127423788507</v>
      </c>
      <c r="V180" s="61">
        <v>0.688330638921009</v>
      </c>
      <c r="W180" s="61">
        <v>0.0537477514175578</v>
      </c>
      <c r="X180" s="64">
        <v>0.51819184123484</v>
      </c>
      <c r="Y180" s="68">
        <f t="shared" si="9"/>
        <v>0.5152702251</v>
      </c>
      <c r="Z180" s="68">
        <f t="shared" si="10"/>
        <v>0.002921616108</v>
      </c>
      <c r="AA180" s="63">
        <f t="shared" si="11"/>
        <v>0.06014488875</v>
      </c>
      <c r="AB180" s="68"/>
      <c r="AC180" s="61"/>
      <c r="AD180" s="61">
        <v>-0.00488821575574705</v>
      </c>
      <c r="AE180" s="61"/>
      <c r="AF180" s="61"/>
      <c r="AG180" s="61"/>
      <c r="AH180" s="58" t="s">
        <v>806</v>
      </c>
      <c r="AI180" s="62">
        <v>0.75</v>
      </c>
      <c r="AJ180" s="63">
        <v>0.75</v>
      </c>
      <c r="AK180" s="71">
        <f t="shared" si="12"/>
        <v>0</v>
      </c>
      <c r="AL180" s="61">
        <v>1.7330916546321E-7</v>
      </c>
      <c r="AM180" s="61">
        <v>1.06066017177981</v>
      </c>
      <c r="AN180" s="64">
        <v>0.75</v>
      </c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>
        <v>0.0537477514175578</v>
      </c>
      <c r="BM180" s="58">
        <v>0.0601448887465843</v>
      </c>
    </row>
    <row r="181" ht="12.75" customHeight="1">
      <c r="A181" s="49" t="s">
        <v>372</v>
      </c>
      <c r="B181" s="49">
        <v>244.0</v>
      </c>
      <c r="C181" s="44">
        <v>102.0</v>
      </c>
      <c r="D181" s="45">
        <v>52.0</v>
      </c>
      <c r="E181" s="44">
        <v>425.0</v>
      </c>
      <c r="F181" s="45">
        <v>229.0</v>
      </c>
      <c r="G181" s="62">
        <f t="shared" si="1"/>
        <v>0.6623376623</v>
      </c>
      <c r="H181" s="63">
        <f t="shared" si="2"/>
        <v>0.6498470948</v>
      </c>
      <c r="I181" s="64">
        <f t="shared" si="3"/>
        <v>0.6522277228</v>
      </c>
      <c r="J181" s="65">
        <f t="shared" si="4"/>
        <v>0.4096534653</v>
      </c>
      <c r="K181" s="55">
        <f t="shared" si="5"/>
        <v>4.246753247</v>
      </c>
      <c r="L181" s="66">
        <f t="shared" si="6"/>
        <v>0.9278547414</v>
      </c>
      <c r="M181" s="66">
        <f t="shared" si="7"/>
        <v>-0.008832013397</v>
      </c>
      <c r="N181" s="67">
        <f t="shared" si="8"/>
        <v>0.6564113179</v>
      </c>
      <c r="O181" s="58"/>
      <c r="P181" s="58"/>
      <c r="Q181" s="58"/>
      <c r="R181" s="58" t="s">
        <v>746</v>
      </c>
      <c r="S181" s="62">
        <v>0.455357142857143</v>
      </c>
      <c r="T181" s="63">
        <v>0.523968042609854</v>
      </c>
      <c r="U181" s="62">
        <v>0.00542290547929192</v>
      </c>
      <c r="V181" s="61">
        <v>0.692487471703212</v>
      </c>
      <c r="W181" s="61">
        <v>0.0485153456291386</v>
      </c>
      <c r="X181" s="64">
        <v>0.519206939281289</v>
      </c>
      <c r="Y181" s="68">
        <f t="shared" si="9"/>
        <v>0.5157862628</v>
      </c>
      <c r="Z181" s="68">
        <f t="shared" si="10"/>
        <v>0.003420676502</v>
      </c>
      <c r="AA181" s="63">
        <f t="shared" si="11"/>
        <v>0.056016599</v>
      </c>
      <c r="AB181" s="68"/>
      <c r="AC181" s="61"/>
      <c r="AD181" s="61">
        <v>-0.00488162808397097</v>
      </c>
      <c r="AE181" s="61"/>
      <c r="AF181" s="61"/>
      <c r="AG181" s="61"/>
      <c r="AH181" s="58" t="s">
        <v>1016</v>
      </c>
      <c r="AI181" s="62">
        <v>1.0</v>
      </c>
      <c r="AJ181" s="63">
        <v>1.0</v>
      </c>
      <c r="AK181" s="71">
        <f t="shared" si="12"/>
        <v>0</v>
      </c>
      <c r="AL181" s="61">
        <v>2.3107888735829E-7</v>
      </c>
      <c r="AM181" s="61">
        <v>1.41421356237308</v>
      </c>
      <c r="AN181" s="64">
        <v>1.0</v>
      </c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>
        <v>0.0485153456291386</v>
      </c>
      <c r="BM181" s="58">
        <v>0.0560165990026008</v>
      </c>
    </row>
    <row r="182" ht="12.75" customHeight="1">
      <c r="A182" s="49" t="s">
        <v>374</v>
      </c>
      <c r="B182" s="49">
        <v>250.0</v>
      </c>
      <c r="C182" s="44">
        <v>47.0</v>
      </c>
      <c r="D182" s="45">
        <v>42.0</v>
      </c>
      <c r="E182" s="44">
        <v>489.0</v>
      </c>
      <c r="F182" s="45">
        <v>302.0</v>
      </c>
      <c r="G182" s="62">
        <f t="shared" si="1"/>
        <v>0.5280898876</v>
      </c>
      <c r="H182" s="63">
        <f t="shared" si="2"/>
        <v>0.618204804</v>
      </c>
      <c r="I182" s="64">
        <f t="shared" si="3"/>
        <v>0.6090909091</v>
      </c>
      <c r="J182" s="65">
        <f t="shared" si="4"/>
        <v>0.3965909091</v>
      </c>
      <c r="K182" s="55">
        <f t="shared" si="5"/>
        <v>8.887640449</v>
      </c>
      <c r="L182" s="66">
        <f t="shared" si="6"/>
        <v>0.8105527393</v>
      </c>
      <c r="M182" s="66">
        <f t="shared" si="7"/>
        <v>0.06372100092</v>
      </c>
      <c r="N182" s="67">
        <f t="shared" si="8"/>
        <v>0.6049511327</v>
      </c>
      <c r="O182" s="58"/>
      <c r="P182" s="58"/>
      <c r="Q182" s="58"/>
      <c r="R182" s="58" t="s">
        <v>748</v>
      </c>
      <c r="S182" s="62">
        <v>0.354651162790698</v>
      </c>
      <c r="T182" s="63">
        <v>0.538978494623656</v>
      </c>
      <c r="U182" s="62">
        <v>0.00934752866353705</v>
      </c>
      <c r="V182" s="61">
        <v>0.631891569330015</v>
      </c>
      <c r="W182" s="61">
        <v>0.130339209546579</v>
      </c>
      <c r="X182" s="64">
        <v>0.519879518072289</v>
      </c>
      <c r="Y182" s="68">
        <f t="shared" si="9"/>
        <v>0.5115676533</v>
      </c>
      <c r="Z182" s="68">
        <f t="shared" si="10"/>
        <v>0.008311864806</v>
      </c>
      <c r="AA182" s="63">
        <f t="shared" si="11"/>
        <v>0.1481714933</v>
      </c>
      <c r="AB182" s="68"/>
      <c r="AC182" s="61"/>
      <c r="AD182" s="61">
        <v>-0.00487063195835658</v>
      </c>
      <c r="AE182" s="61"/>
      <c r="AF182" s="61"/>
      <c r="AG182" s="61"/>
      <c r="AH182" s="58" t="s">
        <v>1039</v>
      </c>
      <c r="AI182" s="62">
        <v>1.0</v>
      </c>
      <c r="AJ182" s="63">
        <v>1.0</v>
      </c>
      <c r="AK182" s="71">
        <f t="shared" si="12"/>
        <v>0</v>
      </c>
      <c r="AL182" s="61">
        <v>2.3107888735829E-7</v>
      </c>
      <c r="AM182" s="61">
        <v>1.41421356237308</v>
      </c>
      <c r="AN182" s="64">
        <v>1.0</v>
      </c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>
        <v>0.130339209546579</v>
      </c>
      <c r="BM182" s="58">
        <v>0.148171493306915</v>
      </c>
    </row>
    <row r="183" ht="12.75" customHeight="1">
      <c r="A183" s="49" t="s">
        <v>259</v>
      </c>
      <c r="B183" s="49">
        <v>251.0</v>
      </c>
      <c r="C183" s="44">
        <v>59.0</v>
      </c>
      <c r="D183" s="45">
        <v>89.0</v>
      </c>
      <c r="E183" s="44">
        <v>910.0</v>
      </c>
      <c r="F183" s="45">
        <v>851.0</v>
      </c>
      <c r="G183" s="62">
        <f t="shared" si="1"/>
        <v>0.3986486486</v>
      </c>
      <c r="H183" s="63">
        <f t="shared" si="2"/>
        <v>0.5167518455</v>
      </c>
      <c r="I183" s="64">
        <f t="shared" si="3"/>
        <v>0.5075955998</v>
      </c>
      <c r="J183" s="65">
        <f t="shared" si="4"/>
        <v>0.4766893662</v>
      </c>
      <c r="K183" s="55">
        <f t="shared" si="5"/>
        <v>11.89864865</v>
      </c>
      <c r="L183" s="66">
        <f t="shared" si="6"/>
        <v>0.6472858833</v>
      </c>
      <c r="M183" s="66">
        <f t="shared" si="7"/>
        <v>0.08351167717</v>
      </c>
      <c r="N183" s="67">
        <f t="shared" si="8"/>
        <v>0.5004118734</v>
      </c>
      <c r="O183" s="58"/>
      <c r="P183" s="58"/>
      <c r="Q183" s="58"/>
      <c r="R183" s="58" t="s">
        <v>145</v>
      </c>
      <c r="S183" s="62">
        <v>0.450980392156863</v>
      </c>
      <c r="T183" s="63">
        <v>0.531956100710136</v>
      </c>
      <c r="U183" s="62">
        <v>8.51660578674363E-4</v>
      </c>
      <c r="V183" s="61">
        <v>0.695041050226079</v>
      </c>
      <c r="W183" s="61">
        <v>0.0572585861973395</v>
      </c>
      <c r="X183" s="64">
        <v>0.520509977827051</v>
      </c>
      <c r="Y183" s="68">
        <f t="shared" si="9"/>
        <v>0.5215545865</v>
      </c>
      <c r="Z183" s="68">
        <f t="shared" si="10"/>
        <v>-0.001044608631</v>
      </c>
      <c r="AA183" s="63">
        <f t="shared" si="11"/>
        <v>0.05496570815</v>
      </c>
      <c r="AB183" s="68"/>
      <c r="AC183" s="61"/>
      <c r="AD183" s="61">
        <v>-0.00485551258072481</v>
      </c>
      <c r="AE183" s="61"/>
      <c r="AF183" s="61"/>
      <c r="AG183" s="61"/>
      <c r="AH183" s="58" t="s">
        <v>1207</v>
      </c>
      <c r="AI183" s="62">
        <v>1.0</v>
      </c>
      <c r="AJ183" s="63">
        <v>1.0</v>
      </c>
      <c r="AK183" s="71">
        <f t="shared" si="12"/>
        <v>0</v>
      </c>
      <c r="AL183" s="61">
        <v>2.3107888735829E-7</v>
      </c>
      <c r="AM183" s="61">
        <v>1.41421356237308</v>
      </c>
      <c r="AN183" s="64">
        <v>1.0</v>
      </c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>
        <v>0.0572585861973395</v>
      </c>
      <c r="BM183" s="58">
        <v>0.0549657081529006</v>
      </c>
    </row>
    <row r="184" ht="12.75" customHeight="1">
      <c r="A184" s="49" t="s">
        <v>88</v>
      </c>
      <c r="B184" s="49">
        <v>252.0</v>
      </c>
      <c r="C184" s="44">
        <v>37.0</v>
      </c>
      <c r="D184" s="45">
        <v>104.0</v>
      </c>
      <c r="E184" s="44">
        <v>593.0</v>
      </c>
      <c r="F184" s="45">
        <v>634.0</v>
      </c>
      <c r="G184" s="62">
        <f t="shared" si="1"/>
        <v>0.2624113475</v>
      </c>
      <c r="H184" s="63">
        <f t="shared" si="2"/>
        <v>0.4832925835</v>
      </c>
      <c r="I184" s="64">
        <f t="shared" si="3"/>
        <v>0.4605263158</v>
      </c>
      <c r="J184" s="65">
        <f t="shared" si="4"/>
        <v>0.490497076</v>
      </c>
      <c r="K184" s="55">
        <f t="shared" si="5"/>
        <v>8.70212766</v>
      </c>
      <c r="L184" s="66">
        <f t="shared" si="6"/>
        <v>0.5272922809</v>
      </c>
      <c r="M184" s="66">
        <f t="shared" si="7"/>
        <v>0.156186706</v>
      </c>
      <c r="N184" s="67">
        <f t="shared" si="8"/>
        <v>0.4523754857</v>
      </c>
      <c r="O184" s="58"/>
      <c r="P184" s="58"/>
      <c r="Q184" s="58"/>
      <c r="R184" s="58" t="s">
        <v>299</v>
      </c>
      <c r="S184" s="62">
        <v>0.333333333333333</v>
      </c>
      <c r="T184" s="63">
        <v>0.541284403669725</v>
      </c>
      <c r="U184" s="62">
        <v>0.011325872657008</v>
      </c>
      <c r="V184" s="61">
        <v>0.618448108754335</v>
      </c>
      <c r="W184" s="61">
        <v>0.147043713042708</v>
      </c>
      <c r="X184" s="64">
        <v>0.520661157024793</v>
      </c>
      <c r="Y184" s="68">
        <f t="shared" si="9"/>
        <v>0.5101773453</v>
      </c>
      <c r="Z184" s="68">
        <f t="shared" si="10"/>
        <v>0.01048381174</v>
      </c>
      <c r="AA184" s="63">
        <f t="shared" si="11"/>
        <v>0.1694280938</v>
      </c>
      <c r="AB184" s="68"/>
      <c r="AC184" s="61"/>
      <c r="AD184" s="61">
        <v>-0.00482306386253828</v>
      </c>
      <c r="AE184" s="61"/>
      <c r="AF184" s="61"/>
      <c r="AG184" s="61"/>
      <c r="AH184" s="58" t="s">
        <v>297</v>
      </c>
      <c r="AI184" s="62">
        <v>0.6</v>
      </c>
      <c r="AJ184" s="63">
        <v>0.600314712824548</v>
      </c>
      <c r="AK184" s="71">
        <f t="shared" si="12"/>
        <v>0</v>
      </c>
      <c r="AL184" s="61">
        <v>2.22674256058153E-4</v>
      </c>
      <c r="AM184" s="61">
        <v>0.848750672959848</v>
      </c>
      <c r="AN184" s="64">
        <v>0.600249843847595</v>
      </c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>
        <v>0.147043713042708</v>
      </c>
      <c r="BM184" s="58">
        <v>0.169428093821001</v>
      </c>
    </row>
    <row r="185" ht="12.75" customHeight="1">
      <c r="A185" s="49" t="s">
        <v>176</v>
      </c>
      <c r="B185" s="49">
        <v>253.0</v>
      </c>
      <c r="C185" s="44">
        <v>24.0</v>
      </c>
      <c r="D185" s="45">
        <v>46.0</v>
      </c>
      <c r="E185" s="44">
        <v>391.0</v>
      </c>
      <c r="F185" s="45">
        <v>282.0</v>
      </c>
      <c r="G185" s="62">
        <f t="shared" si="1"/>
        <v>0.3428571429</v>
      </c>
      <c r="H185" s="63">
        <f t="shared" si="2"/>
        <v>0.5809806835</v>
      </c>
      <c r="I185" s="64">
        <f t="shared" si="3"/>
        <v>0.5585464334</v>
      </c>
      <c r="J185" s="65">
        <f t="shared" si="4"/>
        <v>0.4118438762</v>
      </c>
      <c r="K185" s="55">
        <f t="shared" si="5"/>
        <v>9.614285714</v>
      </c>
      <c r="L185" s="66">
        <f t="shared" si="6"/>
        <v>0.6532519642</v>
      </c>
      <c r="M185" s="66">
        <f t="shared" si="7"/>
        <v>0.1683788771</v>
      </c>
      <c r="N185" s="67">
        <f t="shared" si="8"/>
        <v>0.5438030888</v>
      </c>
      <c r="O185" s="58"/>
      <c r="P185" s="58"/>
      <c r="Q185" s="58"/>
      <c r="R185" s="58" t="s">
        <v>572</v>
      </c>
      <c r="S185" s="62">
        <v>0.476793248945148</v>
      </c>
      <c r="T185" s="63">
        <v>0.528582034149963</v>
      </c>
      <c r="U185" s="62">
        <v>-2.97231705073786E-4</v>
      </c>
      <c r="V185" s="61">
        <v>0.710907674330241</v>
      </c>
      <c r="W185" s="61">
        <v>0.0366203173682387</v>
      </c>
      <c r="X185" s="64">
        <v>0.520833333333333</v>
      </c>
      <c r="Y185" s="68">
        <f t="shared" si="9"/>
        <v>0.523274588</v>
      </c>
      <c r="Z185" s="68">
        <f t="shared" si="10"/>
        <v>-0.00244125467</v>
      </c>
      <c r="AA185" s="63">
        <f t="shared" si="11"/>
        <v>0.03123056744</v>
      </c>
      <c r="AB185" s="68"/>
      <c r="AC185" s="61"/>
      <c r="AD185" s="61">
        <v>-0.0048077636153635</v>
      </c>
      <c r="AE185" s="61"/>
      <c r="AF185" s="61"/>
      <c r="AG185" s="61"/>
      <c r="AH185" s="58" t="s">
        <v>504</v>
      </c>
      <c r="AI185" s="62">
        <v>0.560283687943262</v>
      </c>
      <c r="AJ185" s="63">
        <v>0.56198347107438</v>
      </c>
      <c r="AK185" s="71">
        <f t="shared" si="12"/>
        <v>0</v>
      </c>
      <c r="AL185" s="61">
        <v>0.00120205784468302</v>
      </c>
      <c r="AM185" s="61">
        <v>0.793562718247934</v>
      </c>
      <c r="AN185" s="64">
        <v>0.561740890688259</v>
      </c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>
        <v>0.0366203173682387</v>
      </c>
      <c r="BM185" s="58">
        <v>0.0312305674423019</v>
      </c>
    </row>
    <row r="186" ht="12.75" customHeight="1">
      <c r="A186" s="49" t="s">
        <v>369</v>
      </c>
      <c r="B186" s="49">
        <v>254.0</v>
      </c>
      <c r="C186" s="44">
        <v>41.0</v>
      </c>
      <c r="D186" s="45">
        <v>48.0</v>
      </c>
      <c r="E186" s="44">
        <v>533.0</v>
      </c>
      <c r="F186" s="45">
        <v>495.0</v>
      </c>
      <c r="G186" s="62">
        <f t="shared" si="1"/>
        <v>0.4606741573</v>
      </c>
      <c r="H186" s="63">
        <f t="shared" si="2"/>
        <v>0.5184824903</v>
      </c>
      <c r="I186" s="64">
        <f t="shared" si="3"/>
        <v>0.5138764548</v>
      </c>
      <c r="J186" s="65">
        <f t="shared" si="4"/>
        <v>0.4798567592</v>
      </c>
      <c r="K186" s="55">
        <f t="shared" si="5"/>
        <v>11.5505618</v>
      </c>
      <c r="L186" s="66">
        <f t="shared" si="6"/>
        <v>0.6923682987</v>
      </c>
      <c r="M186" s="66">
        <f t="shared" si="7"/>
        <v>0.04087677738</v>
      </c>
      <c r="N186" s="67">
        <f t="shared" si="8"/>
        <v>0.5122195126</v>
      </c>
      <c r="O186" s="58"/>
      <c r="P186" s="58"/>
      <c r="Q186" s="58"/>
      <c r="R186" s="58" t="s">
        <v>721</v>
      </c>
      <c r="S186" s="62">
        <v>0.472118959107807</v>
      </c>
      <c r="T186" s="63">
        <v>0.530774800868936</v>
      </c>
      <c r="U186" s="62">
        <v>-9.47862818727829E-4</v>
      </c>
      <c r="V186" s="61">
        <v>0.709152971712155</v>
      </c>
      <c r="W186" s="61">
        <v>0.0414760593392859</v>
      </c>
      <c r="X186" s="64">
        <v>0.521212121212121</v>
      </c>
      <c r="Y186" s="68">
        <f t="shared" si="9"/>
        <v>0.5242453346</v>
      </c>
      <c r="Z186" s="68">
        <f t="shared" si="10"/>
        <v>-0.003033213357</v>
      </c>
      <c r="AA186" s="63">
        <f t="shared" si="11"/>
        <v>0.03478371668</v>
      </c>
      <c r="AB186" s="68"/>
      <c r="AC186" s="61"/>
      <c r="AD186" s="61">
        <v>-0.00478981709363424</v>
      </c>
      <c r="AE186" s="61"/>
      <c r="AF186" s="61"/>
      <c r="AG186" s="61"/>
      <c r="AH186" s="58" t="s">
        <v>730</v>
      </c>
      <c r="AI186" s="62">
        <v>0.705882352941176</v>
      </c>
      <c r="AJ186" s="63">
        <v>0.707692307692308</v>
      </c>
      <c r="AK186" s="71">
        <f t="shared" si="12"/>
        <v>0</v>
      </c>
      <c r="AL186" s="61">
        <v>0.00127999460179551</v>
      </c>
      <c r="AM186" s="61">
        <v>0.999548228038275</v>
      </c>
      <c r="AN186" s="64">
        <v>0.707410972088547</v>
      </c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>
        <v>0.0414760593392859</v>
      </c>
      <c r="BM186" s="58">
        <v>0.0347837166822402</v>
      </c>
    </row>
    <row r="187" ht="12.75" customHeight="1">
      <c r="A187" s="49" t="s">
        <v>128</v>
      </c>
      <c r="B187" s="49">
        <v>255.0</v>
      </c>
      <c r="C187" s="44">
        <v>52.0</v>
      </c>
      <c r="D187" s="45">
        <v>117.0</v>
      </c>
      <c r="E187" s="44">
        <v>980.0</v>
      </c>
      <c r="F187" s="45">
        <v>1113.0</v>
      </c>
      <c r="G187" s="62">
        <f t="shared" si="1"/>
        <v>0.3076923077</v>
      </c>
      <c r="H187" s="63">
        <f t="shared" si="2"/>
        <v>0.4682274247</v>
      </c>
      <c r="I187" s="64">
        <f t="shared" si="3"/>
        <v>0.4562334218</v>
      </c>
      <c r="J187" s="65">
        <f t="shared" si="4"/>
        <v>0.5150309461</v>
      </c>
      <c r="K187" s="55">
        <f t="shared" si="5"/>
        <v>12.38461538</v>
      </c>
      <c r="L187" s="66">
        <f t="shared" si="6"/>
        <v>0.5486580859</v>
      </c>
      <c r="M187" s="66">
        <f t="shared" si="7"/>
        <v>0.1135155595</v>
      </c>
      <c r="N187" s="67">
        <f t="shared" si="8"/>
        <v>0.4464456815</v>
      </c>
      <c r="O187" s="58"/>
      <c r="P187" s="58"/>
      <c r="Q187" s="58"/>
      <c r="R187" s="58" t="s">
        <v>408</v>
      </c>
      <c r="S187" s="62">
        <v>0.452173913043478</v>
      </c>
      <c r="T187" s="63">
        <v>0.53294289897511</v>
      </c>
      <c r="U187" s="62">
        <v>6.37579768743679E-4</v>
      </c>
      <c r="V187" s="61">
        <v>0.696582768707204</v>
      </c>
      <c r="W187" s="61">
        <v>0.0571124114816652</v>
      </c>
      <c r="X187" s="64">
        <v>0.521303258145363</v>
      </c>
      <c r="Y187" s="68">
        <f t="shared" si="9"/>
        <v>0.5225634753</v>
      </c>
      <c r="Z187" s="68">
        <f t="shared" si="10"/>
        <v>-0.00126021719</v>
      </c>
      <c r="AA187" s="63">
        <f t="shared" si="11"/>
        <v>0.05434471949</v>
      </c>
      <c r="AB187" s="68"/>
      <c r="AC187" s="61"/>
      <c r="AD187" s="61">
        <v>-0.0047808712382662</v>
      </c>
      <c r="AE187" s="61"/>
      <c r="AF187" s="61"/>
      <c r="AG187" s="61"/>
      <c r="AH187" s="58" t="s">
        <v>839</v>
      </c>
      <c r="AI187" s="62">
        <v>0.788990825688073</v>
      </c>
      <c r="AJ187" s="63">
        <v>0.791208791208791</v>
      </c>
      <c r="AK187" s="71">
        <f t="shared" si="12"/>
        <v>0</v>
      </c>
      <c r="AL187" s="61">
        <v>0.00156852103552207</v>
      </c>
      <c r="AM187" s="61">
        <v>1.11736986447988</v>
      </c>
      <c r="AN187" s="64">
        <v>0.790697674418605</v>
      </c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>
        <v>0.0571124114816652</v>
      </c>
      <c r="BM187" s="58">
        <v>0.0543447194891886</v>
      </c>
    </row>
    <row r="188" ht="12.75" customHeight="1">
      <c r="A188" s="49" t="s">
        <v>80</v>
      </c>
      <c r="B188" s="49">
        <v>256.0</v>
      </c>
      <c r="C188" s="44">
        <v>29.0</v>
      </c>
      <c r="D188" s="45">
        <v>84.0</v>
      </c>
      <c r="E188" s="44">
        <v>431.0</v>
      </c>
      <c r="F188" s="45">
        <v>506.0</v>
      </c>
      <c r="G188" s="62">
        <f t="shared" si="1"/>
        <v>0.2566371681</v>
      </c>
      <c r="H188" s="63">
        <f t="shared" si="2"/>
        <v>0.4599786553</v>
      </c>
      <c r="I188" s="64">
        <f t="shared" si="3"/>
        <v>0.4380952381</v>
      </c>
      <c r="J188" s="65">
        <f t="shared" si="4"/>
        <v>0.5095238095</v>
      </c>
      <c r="K188" s="55">
        <f t="shared" si="5"/>
        <v>8.292035398</v>
      </c>
      <c r="L188" s="66">
        <f t="shared" si="6"/>
        <v>0.5067238848</v>
      </c>
      <c r="M188" s="66">
        <f t="shared" si="7"/>
        <v>0.1437842273</v>
      </c>
      <c r="N188" s="67">
        <f t="shared" si="8"/>
        <v>0.4323271597</v>
      </c>
      <c r="O188" s="58"/>
      <c r="P188" s="58"/>
      <c r="Q188" s="58"/>
      <c r="R188" s="58" t="s">
        <v>845</v>
      </c>
      <c r="S188" s="62">
        <v>0.372972972972973</v>
      </c>
      <c r="T188" s="63">
        <v>0.543951915852742</v>
      </c>
      <c r="U188" s="62">
        <v>0.00574592925202544</v>
      </c>
      <c r="V188" s="61">
        <v>0.648363786972564</v>
      </c>
      <c r="W188" s="61">
        <v>0.120900475891382</v>
      </c>
      <c r="X188" s="64">
        <v>0.523087071240106</v>
      </c>
      <c r="Y188" s="68">
        <f t="shared" si="9"/>
        <v>0.5184838342</v>
      </c>
      <c r="Z188" s="68">
        <f t="shared" si="10"/>
        <v>0.004603237074</v>
      </c>
      <c r="AA188" s="63">
        <f t="shared" si="11"/>
        <v>0.1308347779</v>
      </c>
      <c r="AB188" s="68"/>
      <c r="AC188" s="61"/>
      <c r="AD188" s="61">
        <v>-0.00474190347688008</v>
      </c>
      <c r="AE188" s="61"/>
      <c r="AF188" s="61"/>
      <c r="AG188" s="61"/>
      <c r="AH188" s="58" t="s">
        <v>324</v>
      </c>
      <c r="AI188" s="62">
        <v>0.441860465116279</v>
      </c>
      <c r="AJ188" s="63">
        <v>0.444444444444444</v>
      </c>
      <c r="AK188" s="71">
        <f t="shared" si="12"/>
        <v>0</v>
      </c>
      <c r="AL188" s="61">
        <v>0.00182725170856773</v>
      </c>
      <c r="AM188" s="61">
        <v>0.626712211450757</v>
      </c>
      <c r="AN188" s="64">
        <v>0.44390243902439</v>
      </c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>
        <v>0.120900475891382</v>
      </c>
      <c r="BM188" s="58">
        <v>0.130834777931476</v>
      </c>
    </row>
    <row r="189" ht="12.75" customHeight="1">
      <c r="A189" s="49" t="s">
        <v>217</v>
      </c>
      <c r="B189" s="49">
        <v>257.0</v>
      </c>
      <c r="C189" s="44">
        <v>41.0</v>
      </c>
      <c r="D189" s="45">
        <v>69.0</v>
      </c>
      <c r="E189" s="44">
        <v>774.0</v>
      </c>
      <c r="F189" s="45">
        <v>585.0</v>
      </c>
      <c r="G189" s="62">
        <f t="shared" si="1"/>
        <v>0.3727272727</v>
      </c>
      <c r="H189" s="63">
        <f t="shared" si="2"/>
        <v>0.5695364238</v>
      </c>
      <c r="I189" s="64">
        <f t="shared" si="3"/>
        <v>0.5547991831</v>
      </c>
      <c r="J189" s="65">
        <f t="shared" si="4"/>
        <v>0.4261402314</v>
      </c>
      <c r="K189" s="55">
        <f t="shared" si="5"/>
        <v>12.35454545</v>
      </c>
      <c r="L189" s="66">
        <f t="shared" si="6"/>
        <v>0.6662810268</v>
      </c>
      <c r="M189" s="66">
        <f t="shared" si="7"/>
        <v>0.1391651942</v>
      </c>
      <c r="N189" s="67">
        <f t="shared" si="8"/>
        <v>0.5392009448</v>
      </c>
      <c r="O189" s="58"/>
      <c r="P189" s="58"/>
      <c r="Q189" s="58"/>
      <c r="R189" s="58" t="s">
        <v>323</v>
      </c>
      <c r="S189" s="62">
        <v>1.0</v>
      </c>
      <c r="T189" s="63">
        <v>0.472222222222222</v>
      </c>
      <c r="U189" s="62">
        <v>-0.059161633611469</v>
      </c>
      <c r="V189" s="61">
        <v>1.041018377726</v>
      </c>
      <c r="W189" s="61">
        <v>-0.373195075526492</v>
      </c>
      <c r="X189" s="64">
        <v>0.525</v>
      </c>
      <c r="Y189" s="68">
        <f t="shared" si="9"/>
        <v>0.5916073128</v>
      </c>
      <c r="Z189" s="68">
        <f t="shared" si="10"/>
        <v>-0.06660731281</v>
      </c>
      <c r="AA189" s="63">
        <f t="shared" si="11"/>
        <v>-0.5405814616</v>
      </c>
      <c r="AB189" s="68"/>
      <c r="AC189" s="61"/>
      <c r="AD189" s="61">
        <v>-0.0047398649732831</v>
      </c>
      <c r="AE189" s="61"/>
      <c r="AF189" s="61"/>
      <c r="AG189" s="61"/>
      <c r="AH189" s="58" t="s">
        <v>214</v>
      </c>
      <c r="AI189" s="62">
        <v>0.845410628019324</v>
      </c>
      <c r="AJ189" s="63">
        <v>0.848911651728553</v>
      </c>
      <c r="AK189" s="71">
        <f t="shared" si="12"/>
        <v>0</v>
      </c>
      <c r="AL189" s="61">
        <v>0.00247579336694459</v>
      </c>
      <c r="AM189" s="61">
        <v>1.19806677312065</v>
      </c>
      <c r="AN189" s="64">
        <v>0.848178137651822</v>
      </c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>
        <v>-0.373195075526492</v>
      </c>
      <c r="BM189" s="58">
        <v>-0.540581461639524</v>
      </c>
    </row>
    <row r="190" ht="12.75" customHeight="1">
      <c r="A190" s="49" t="s">
        <v>157</v>
      </c>
      <c r="B190" s="49">
        <v>258.0</v>
      </c>
      <c r="C190" s="44">
        <v>18.0</v>
      </c>
      <c r="D190" s="45">
        <v>36.0</v>
      </c>
      <c r="E190" s="44">
        <v>552.0</v>
      </c>
      <c r="F190" s="45">
        <v>501.0</v>
      </c>
      <c r="G190" s="62">
        <f t="shared" si="1"/>
        <v>0.3333333333</v>
      </c>
      <c r="H190" s="63">
        <f t="shared" si="2"/>
        <v>0.5242165242</v>
      </c>
      <c r="I190" s="64">
        <f t="shared" si="3"/>
        <v>0.5149051491</v>
      </c>
      <c r="J190" s="65">
        <f t="shared" si="4"/>
        <v>0.4688346883</v>
      </c>
      <c r="K190" s="55">
        <f t="shared" si="5"/>
        <v>19.5</v>
      </c>
      <c r="L190" s="66">
        <f t="shared" si="6"/>
        <v>0.6063792974</v>
      </c>
      <c r="M190" s="66">
        <f t="shared" si="7"/>
        <v>0.1349748978</v>
      </c>
      <c r="N190" s="67">
        <f t="shared" si="8"/>
        <v>0.4962624282</v>
      </c>
      <c r="O190" s="58"/>
      <c r="P190" s="58"/>
      <c r="Q190" s="58"/>
      <c r="R190" s="58" t="s">
        <v>590</v>
      </c>
      <c r="S190" s="62">
        <v>0.486486486486487</v>
      </c>
      <c r="T190" s="63">
        <v>0.53030303030303</v>
      </c>
      <c r="U190" s="62">
        <v>0.00127411129703858</v>
      </c>
      <c r="V190" s="61">
        <v>0.718978757298711</v>
      </c>
      <c r="W190" s="61">
        <v>0.0309830927401303</v>
      </c>
      <c r="X190" s="64">
        <v>0.525449101796407</v>
      </c>
      <c r="Y190" s="68">
        <f t="shared" si="9"/>
        <v>0.5263866808</v>
      </c>
      <c r="Z190" s="68">
        <f t="shared" si="10"/>
        <v>-0.0009375790025</v>
      </c>
      <c r="AA190" s="63">
        <f t="shared" si="11"/>
        <v>0.02890696002</v>
      </c>
      <c r="AB190" s="68"/>
      <c r="AC190" s="61"/>
      <c r="AD190" s="61">
        <v>-0.00470874798089882</v>
      </c>
      <c r="AE190" s="61"/>
      <c r="AF190" s="61"/>
      <c r="AG190" s="61"/>
      <c r="AH190" s="58" t="s">
        <v>697</v>
      </c>
      <c r="AI190" s="62">
        <v>0.918032786885246</v>
      </c>
      <c r="AJ190" s="63">
        <v>0.921641791044776</v>
      </c>
      <c r="AK190" s="71">
        <f t="shared" si="12"/>
        <v>0</v>
      </c>
      <c r="AL190" s="61">
        <v>0.00255216386951151</v>
      </c>
      <c r="AM190" s="61">
        <v>1.30084636881382</v>
      </c>
      <c r="AN190" s="64">
        <v>0.9209726443769</v>
      </c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>
        <v>0.0309830927401303</v>
      </c>
      <c r="BM190" s="58">
        <v>0.0289069600156145</v>
      </c>
    </row>
    <row r="191" ht="12.75" customHeight="1">
      <c r="A191" s="49" t="s">
        <v>98</v>
      </c>
      <c r="B191" s="49">
        <v>259.0</v>
      </c>
      <c r="C191" s="44">
        <v>34.0</v>
      </c>
      <c r="D191" s="45">
        <v>91.0</v>
      </c>
      <c r="E191" s="44">
        <v>693.0</v>
      </c>
      <c r="F191" s="45">
        <v>692.0</v>
      </c>
      <c r="G191" s="62">
        <f t="shared" si="1"/>
        <v>0.272</v>
      </c>
      <c r="H191" s="63">
        <f t="shared" si="2"/>
        <v>0.5003610108</v>
      </c>
      <c r="I191" s="64">
        <f t="shared" si="3"/>
        <v>0.4814569536</v>
      </c>
      <c r="J191" s="65">
        <f t="shared" si="4"/>
        <v>0.480794702</v>
      </c>
      <c r="K191" s="55">
        <f t="shared" si="5"/>
        <v>11.08</v>
      </c>
      <c r="L191" s="66">
        <f t="shared" si="6"/>
        <v>0.5461416819</v>
      </c>
      <c r="M191" s="66">
        <f t="shared" si="7"/>
        <v>0.1614757086</v>
      </c>
      <c r="N191" s="67">
        <f t="shared" si="8"/>
        <v>0.4677542171</v>
      </c>
      <c r="O191" s="58"/>
      <c r="P191" s="58"/>
      <c r="Q191" s="58"/>
      <c r="R191" s="58" t="s">
        <v>557</v>
      </c>
      <c r="S191" s="62">
        <v>0.367521367521368</v>
      </c>
      <c r="T191" s="63">
        <v>0.543516873889876</v>
      </c>
      <c r="U191" s="62">
        <v>0.0107820877144779</v>
      </c>
      <c r="V191" s="61">
        <v>0.644201298087726</v>
      </c>
      <c r="W191" s="61">
        <v>0.124447721272382</v>
      </c>
      <c r="X191" s="64">
        <v>0.526950925181014</v>
      </c>
      <c r="Y191" s="68">
        <f t="shared" si="9"/>
        <v>0.5172705252</v>
      </c>
      <c r="Z191" s="68">
        <f t="shared" si="10"/>
        <v>0.009680399965</v>
      </c>
      <c r="AA191" s="63">
        <f t="shared" si="11"/>
        <v>0.1453078789</v>
      </c>
      <c r="AB191" s="68"/>
      <c r="AC191" s="61"/>
      <c r="AD191" s="61">
        <v>-0.0046879623526524</v>
      </c>
      <c r="AE191" s="61"/>
      <c r="AF191" s="61"/>
      <c r="AG191" s="61"/>
      <c r="AH191" s="58" t="s">
        <v>526</v>
      </c>
      <c r="AI191" s="62">
        <v>0.577777777777778</v>
      </c>
      <c r="AJ191" s="63">
        <v>0.581632653061224</v>
      </c>
      <c r="AK191" s="71">
        <f t="shared" si="12"/>
        <v>0</v>
      </c>
      <c r="AL191" s="61">
        <v>0.00272594241118973</v>
      </c>
      <c r="AM191" s="61">
        <v>0.819826977379274</v>
      </c>
      <c r="AN191" s="64">
        <v>0.58041958041958</v>
      </c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>
        <v>0.124447721272382</v>
      </c>
      <c r="BM191" s="58">
        <v>0.145307878891807</v>
      </c>
    </row>
    <row r="192" ht="12.75" customHeight="1">
      <c r="A192" s="49" t="s">
        <v>252</v>
      </c>
      <c r="B192" s="49">
        <v>260.0</v>
      </c>
      <c r="C192" s="44">
        <v>31.0</v>
      </c>
      <c r="D192" s="45">
        <v>48.0</v>
      </c>
      <c r="E192" s="44">
        <v>603.0</v>
      </c>
      <c r="F192" s="45">
        <v>583.0</v>
      </c>
      <c r="G192" s="62">
        <f t="shared" si="1"/>
        <v>0.3924050633</v>
      </c>
      <c r="H192" s="63">
        <f t="shared" si="2"/>
        <v>0.5084317032</v>
      </c>
      <c r="I192" s="64">
        <f t="shared" si="3"/>
        <v>0.5011857708</v>
      </c>
      <c r="J192" s="65">
        <f t="shared" si="4"/>
        <v>0.4853754941</v>
      </c>
      <c r="K192" s="55">
        <f t="shared" si="5"/>
        <v>15.01265823</v>
      </c>
      <c r="L192" s="66">
        <f t="shared" si="6"/>
        <v>0.6369877729</v>
      </c>
      <c r="M192" s="66">
        <f t="shared" si="7"/>
        <v>0.08204332796</v>
      </c>
      <c r="N192" s="67">
        <f t="shared" si="8"/>
        <v>0.4925901752</v>
      </c>
      <c r="O192" s="58"/>
      <c r="P192" s="58"/>
      <c r="Q192" s="58"/>
      <c r="R192" s="58" t="s">
        <v>624</v>
      </c>
      <c r="S192" s="62">
        <v>0.557291666666667</v>
      </c>
      <c r="T192" s="63">
        <v>0.523099850968703</v>
      </c>
      <c r="U192" s="62">
        <v>-0.00319463695519939</v>
      </c>
      <c r="V192" s="61">
        <v>0.763952172406889</v>
      </c>
      <c r="W192" s="61">
        <v>-0.0241771399132752</v>
      </c>
      <c r="X192" s="64">
        <v>0.527379400260756</v>
      </c>
      <c r="Y192" s="68">
        <f t="shared" si="9"/>
        <v>0.5334586153</v>
      </c>
      <c r="Z192" s="68">
        <f t="shared" si="10"/>
        <v>-0.006079215015</v>
      </c>
      <c r="AA192" s="63">
        <f t="shared" si="11"/>
        <v>-0.03786588363</v>
      </c>
      <c r="AB192" s="68"/>
      <c r="AC192" s="61"/>
      <c r="AD192" s="61">
        <v>-0.00467710899077867</v>
      </c>
      <c r="AE192" s="61"/>
      <c r="AF192" s="61"/>
      <c r="AG192" s="61"/>
      <c r="AH192" s="58" t="s">
        <v>638</v>
      </c>
      <c r="AI192" s="62">
        <v>0.648648648648649</v>
      </c>
      <c r="AJ192" s="63">
        <v>0.652593486127865</v>
      </c>
      <c r="AK192" s="71">
        <f t="shared" si="12"/>
        <v>0</v>
      </c>
      <c r="AL192" s="61">
        <v>0.00278957167702498</v>
      </c>
      <c r="AM192" s="61">
        <v>0.920117137010335</v>
      </c>
      <c r="AN192" s="64">
        <v>0.651873767258383</v>
      </c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>
        <v>-0.0241771399132752</v>
      </c>
      <c r="BM192" s="58">
        <v>-0.0378658836266669</v>
      </c>
    </row>
    <row r="193" ht="12.75" customHeight="1">
      <c r="A193" s="49" t="s">
        <v>102</v>
      </c>
      <c r="B193" s="49">
        <v>261.0</v>
      </c>
      <c r="C193" s="44">
        <v>28.0</v>
      </c>
      <c r="D193" s="45">
        <v>74.0</v>
      </c>
      <c r="E193" s="44">
        <v>364.0</v>
      </c>
      <c r="F193" s="45">
        <v>463.0</v>
      </c>
      <c r="G193" s="62">
        <f t="shared" si="1"/>
        <v>0.2745098039</v>
      </c>
      <c r="H193" s="63">
        <f t="shared" si="2"/>
        <v>0.4401451028</v>
      </c>
      <c r="I193" s="64">
        <f t="shared" si="3"/>
        <v>0.4219590958</v>
      </c>
      <c r="J193" s="65">
        <f t="shared" si="4"/>
        <v>0.528525296</v>
      </c>
      <c r="K193" s="55">
        <f t="shared" si="5"/>
        <v>8.107843137</v>
      </c>
      <c r="L193" s="66">
        <f t="shared" si="6"/>
        <v>0.5053373116</v>
      </c>
      <c r="M193" s="66">
        <f t="shared" si="7"/>
        <v>0.1171219256</v>
      </c>
      <c r="N193" s="67">
        <f t="shared" si="8"/>
        <v>0.4183899073</v>
      </c>
      <c r="O193" s="58"/>
      <c r="P193" s="58"/>
      <c r="Q193" s="58"/>
      <c r="R193" s="58" t="s">
        <v>413</v>
      </c>
      <c r="S193" s="62">
        <v>0.502074688796681</v>
      </c>
      <c r="T193" s="63">
        <v>0.530745967741936</v>
      </c>
      <c r="U193" s="62">
        <v>4.53953720184308E-4</v>
      </c>
      <c r="V193" s="61">
        <v>0.730314486675324</v>
      </c>
      <c r="W193" s="61">
        <v>0.0202737750990047</v>
      </c>
      <c r="X193" s="64">
        <v>0.527640449438202</v>
      </c>
      <c r="Y193" s="68">
        <f t="shared" si="9"/>
        <v>0.5295276341</v>
      </c>
      <c r="Z193" s="68">
        <f t="shared" si="10"/>
        <v>-0.001887184689</v>
      </c>
      <c r="AA193" s="63">
        <f t="shared" si="11"/>
        <v>0.01607732221</v>
      </c>
      <c r="AB193" s="68"/>
      <c r="AC193" s="61"/>
      <c r="AD193" s="61">
        <v>-0.00467332600679438</v>
      </c>
      <c r="AE193" s="61"/>
      <c r="AF193" s="61"/>
      <c r="AG193" s="61"/>
      <c r="AH193" s="58" t="s">
        <v>701</v>
      </c>
      <c r="AI193" s="62">
        <v>0.67741935483871</v>
      </c>
      <c r="AJ193" s="63">
        <v>0.681638044914135</v>
      </c>
      <c r="AK193" s="71">
        <f t="shared" si="12"/>
        <v>0</v>
      </c>
      <c r="AL193" s="61">
        <v>0.00298322138479329</v>
      </c>
      <c r="AM193" s="61">
        <v>0.960998702899555</v>
      </c>
      <c r="AN193" s="64">
        <v>0.681176470588235</v>
      </c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>
        <v>0.0202737750990047</v>
      </c>
      <c r="BM193" s="58">
        <v>0.0160773222125692</v>
      </c>
    </row>
    <row r="194" ht="12.75" customHeight="1">
      <c r="A194" s="49" t="s">
        <v>120</v>
      </c>
      <c r="B194" s="49">
        <v>262.0</v>
      </c>
      <c r="C194" s="44">
        <v>11.0</v>
      </c>
      <c r="D194" s="45">
        <v>26.0</v>
      </c>
      <c r="E194" s="44">
        <v>123.0</v>
      </c>
      <c r="F194" s="45">
        <v>198.0</v>
      </c>
      <c r="G194" s="62">
        <f t="shared" si="1"/>
        <v>0.2972972973</v>
      </c>
      <c r="H194" s="63">
        <f t="shared" si="2"/>
        <v>0.3831775701</v>
      </c>
      <c r="I194" s="64">
        <f t="shared" si="3"/>
        <v>0.374301676</v>
      </c>
      <c r="J194" s="65">
        <f t="shared" si="4"/>
        <v>0.5837988827</v>
      </c>
      <c r="K194" s="55">
        <f t="shared" si="5"/>
        <v>8.675675676</v>
      </c>
      <c r="L194" s="66">
        <f t="shared" si="6"/>
        <v>0.4811683832</v>
      </c>
      <c r="M194" s="66">
        <f t="shared" si="7"/>
        <v>0.06072660189</v>
      </c>
      <c r="N194" s="67">
        <f t="shared" si="8"/>
        <v>0.374068388</v>
      </c>
      <c r="O194" s="58"/>
      <c r="P194" s="58"/>
      <c r="Q194" s="58"/>
      <c r="R194" s="58" t="s">
        <v>461</v>
      </c>
      <c r="S194" s="62">
        <v>0.502762430939227</v>
      </c>
      <c r="T194" s="63">
        <v>0.532682926829268</v>
      </c>
      <c r="U194" s="62">
        <v>-7.08034013673697E-4</v>
      </c>
      <c r="V194" s="61">
        <v>0.732170430569226</v>
      </c>
      <c r="W194" s="61">
        <v>0.0211571051750931</v>
      </c>
      <c r="X194" s="64">
        <v>0.528192371475954</v>
      </c>
      <c r="Y194" s="68">
        <f t="shared" si="9"/>
        <v>0.5312306822</v>
      </c>
      <c r="Z194" s="68">
        <f t="shared" si="10"/>
        <v>-0.00303831068</v>
      </c>
      <c r="AA194" s="63">
        <f t="shared" si="11"/>
        <v>0.01439629175</v>
      </c>
      <c r="AB194" s="68"/>
      <c r="AC194" s="61"/>
      <c r="AD194" s="61">
        <v>-0.00465885758789009</v>
      </c>
      <c r="AE194" s="61"/>
      <c r="AF194" s="61"/>
      <c r="AG194" s="61"/>
      <c r="AH194" s="58" t="s">
        <v>717</v>
      </c>
      <c r="AI194" s="62">
        <v>0.695652173913043</v>
      </c>
      <c r="AJ194" s="63">
        <v>0.7</v>
      </c>
      <c r="AK194" s="71">
        <f t="shared" si="12"/>
        <v>0</v>
      </c>
      <c r="AL194" s="61">
        <v>0.00307453856238243</v>
      </c>
      <c r="AM194" s="61">
        <v>0.986875115849301</v>
      </c>
      <c r="AN194" s="64">
        <v>0.699029126213592</v>
      </c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>
        <v>0.0211571051750931</v>
      </c>
      <c r="BM194" s="58">
        <v>0.014396291745318</v>
      </c>
    </row>
    <row r="195" ht="12.75" customHeight="1">
      <c r="A195" s="49" t="s">
        <v>388</v>
      </c>
      <c r="B195" s="49">
        <v>263.0</v>
      </c>
      <c r="C195" s="44">
        <v>36.0</v>
      </c>
      <c r="D195" s="45">
        <v>38.0</v>
      </c>
      <c r="E195" s="44">
        <v>315.0</v>
      </c>
      <c r="F195" s="45">
        <v>279.0</v>
      </c>
      <c r="G195" s="62">
        <f t="shared" si="1"/>
        <v>0.4864864865</v>
      </c>
      <c r="H195" s="63">
        <f t="shared" si="2"/>
        <v>0.5303030303</v>
      </c>
      <c r="I195" s="64">
        <f t="shared" si="3"/>
        <v>0.5254491018</v>
      </c>
      <c r="J195" s="65">
        <f t="shared" si="4"/>
        <v>0.4715568862</v>
      </c>
      <c r="K195" s="55">
        <f t="shared" si="5"/>
        <v>8.027027027</v>
      </c>
      <c r="L195" s="66">
        <f t="shared" si="6"/>
        <v>0.7189787573</v>
      </c>
      <c r="M195" s="66">
        <f t="shared" si="7"/>
        <v>0.03098309274</v>
      </c>
      <c r="N195" s="67">
        <f t="shared" si="8"/>
        <v>0.5263866808</v>
      </c>
      <c r="O195" s="58"/>
      <c r="P195" s="58"/>
      <c r="Q195" s="58"/>
      <c r="R195" s="58" t="s">
        <v>899</v>
      </c>
      <c r="S195" s="62">
        <v>0.531380753138075</v>
      </c>
      <c r="T195" s="63">
        <v>0.528110599078341</v>
      </c>
      <c r="U195" s="62">
        <v>-0.00139594062802284</v>
      </c>
      <c r="V195" s="61">
        <v>0.749173520138555</v>
      </c>
      <c r="W195" s="61">
        <v>-0.00231222569812139</v>
      </c>
      <c r="X195" s="64">
        <v>0.528700906344411</v>
      </c>
      <c r="Y195" s="68">
        <f t="shared" si="9"/>
        <v>0.5327131134</v>
      </c>
      <c r="Z195" s="68">
        <f t="shared" si="10"/>
        <v>-0.004012207025</v>
      </c>
      <c r="AA195" s="63">
        <f t="shared" si="11"/>
        <v>-0.01129679722</v>
      </c>
      <c r="AB195" s="68"/>
      <c r="AC195" s="61"/>
      <c r="AD195" s="61">
        <v>-0.0046379993439748</v>
      </c>
      <c r="AE195" s="61"/>
      <c r="AF195" s="61"/>
      <c r="AG195" s="61"/>
      <c r="AH195" s="58" t="s">
        <v>415</v>
      </c>
      <c r="AI195" s="62">
        <v>0.496932515337423</v>
      </c>
      <c r="AJ195" s="63">
        <v>0.501552795031056</v>
      </c>
      <c r="AK195" s="71">
        <f t="shared" si="12"/>
        <v>0</v>
      </c>
      <c r="AL195" s="61">
        <v>0.00326714646678333</v>
      </c>
      <c r="AM195" s="61">
        <v>0.706035733342872</v>
      </c>
      <c r="AN195" s="64">
        <v>0.501033769813921</v>
      </c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>
        <v>-0.00231222569812139</v>
      </c>
      <c r="BM195" s="58">
        <v>-0.0112967972233243</v>
      </c>
    </row>
    <row r="196" ht="12.75" customHeight="1">
      <c r="A196" s="49" t="s">
        <v>86</v>
      </c>
      <c r="B196" s="49">
        <v>264.0</v>
      </c>
      <c r="C196" s="44">
        <v>45.0</v>
      </c>
      <c r="D196" s="45">
        <v>127.0</v>
      </c>
      <c r="E196" s="44">
        <v>773.0</v>
      </c>
      <c r="F196" s="45">
        <v>1132.0</v>
      </c>
      <c r="G196" s="62">
        <f t="shared" si="1"/>
        <v>0.261627907</v>
      </c>
      <c r="H196" s="63">
        <f t="shared" si="2"/>
        <v>0.4057742782</v>
      </c>
      <c r="I196" s="64">
        <f t="shared" si="3"/>
        <v>0.3938372653</v>
      </c>
      <c r="J196" s="65">
        <f t="shared" si="4"/>
        <v>0.5666827155</v>
      </c>
      <c r="K196" s="55">
        <f t="shared" si="5"/>
        <v>11.0755814</v>
      </c>
      <c r="L196" s="66">
        <f t="shared" si="6"/>
        <v>0.4719245943</v>
      </c>
      <c r="M196" s="66">
        <f t="shared" si="7"/>
        <v>0.1019269537</v>
      </c>
      <c r="N196" s="67">
        <f t="shared" si="8"/>
        <v>0.3879280811</v>
      </c>
      <c r="O196" s="58"/>
      <c r="P196" s="58"/>
      <c r="Q196" s="58"/>
      <c r="R196" s="58" t="s">
        <v>1081</v>
      </c>
      <c r="S196" s="62">
        <v>0.432432432432432</v>
      </c>
      <c r="T196" s="63">
        <v>0.542372881355932</v>
      </c>
      <c r="U196" s="62">
        <v>0.00487606217213454</v>
      </c>
      <c r="V196" s="61">
        <v>0.689291435013965</v>
      </c>
      <c r="W196" s="61">
        <v>0.0777397495889626</v>
      </c>
      <c r="X196" s="64">
        <v>0.530120481927711</v>
      </c>
      <c r="Y196" s="68">
        <f t="shared" si="9"/>
        <v>0.5268944706</v>
      </c>
      <c r="Z196" s="68">
        <f t="shared" si="10"/>
        <v>0.003226011375</v>
      </c>
      <c r="AA196" s="63">
        <f t="shared" si="11"/>
        <v>0.08480586488</v>
      </c>
      <c r="AB196" s="68"/>
      <c r="AC196" s="61"/>
      <c r="AD196" s="61">
        <v>-0.00462484351225911</v>
      </c>
      <c r="AE196" s="61"/>
      <c r="AF196" s="61"/>
      <c r="AG196" s="61"/>
      <c r="AH196" s="58" t="s">
        <v>221</v>
      </c>
      <c r="AI196" s="62">
        <v>0.375</v>
      </c>
      <c r="AJ196" s="63">
        <v>0.379746835443038</v>
      </c>
      <c r="AK196" s="71">
        <f t="shared" si="12"/>
        <v>0</v>
      </c>
      <c r="AL196" s="61">
        <v>0.00335660673397825</v>
      </c>
      <c r="AM196" s="61">
        <v>0.533686604872406</v>
      </c>
      <c r="AN196" s="64">
        <v>0.379282218597064</v>
      </c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>
        <v>0.0777397495889626</v>
      </c>
      <c r="BM196" s="58">
        <v>0.0848058648793858</v>
      </c>
    </row>
    <row r="197" ht="12.75" customHeight="1">
      <c r="A197" s="49" t="s">
        <v>262</v>
      </c>
      <c r="B197" s="49">
        <v>265.0</v>
      </c>
      <c r="C197" s="44">
        <v>4.0</v>
      </c>
      <c r="D197" s="45">
        <v>6.0</v>
      </c>
      <c r="E197" s="44">
        <v>84.0</v>
      </c>
      <c r="F197" s="45">
        <v>82.0</v>
      </c>
      <c r="G197" s="62">
        <f t="shared" si="1"/>
        <v>0.4</v>
      </c>
      <c r="H197" s="63">
        <f t="shared" si="2"/>
        <v>0.5060240964</v>
      </c>
      <c r="I197" s="64">
        <f t="shared" si="3"/>
        <v>0.5</v>
      </c>
      <c r="J197" s="65">
        <f t="shared" si="4"/>
        <v>0.4886363636</v>
      </c>
      <c r="K197" s="55">
        <f t="shared" si="5"/>
        <v>16.6</v>
      </c>
      <c r="L197" s="66">
        <f t="shared" si="6"/>
        <v>0.6406557702</v>
      </c>
      <c r="M197" s="66">
        <f t="shared" si="7"/>
        <v>0.0749704622</v>
      </c>
      <c r="N197" s="67">
        <f t="shared" si="8"/>
        <v>0.4918472597</v>
      </c>
      <c r="O197" s="58"/>
      <c r="P197" s="58"/>
      <c r="Q197" s="58"/>
      <c r="R197" s="58" t="s">
        <v>155</v>
      </c>
      <c r="S197" s="62">
        <v>0.448979591836735</v>
      </c>
      <c r="T197" s="63">
        <v>0.551671732522796</v>
      </c>
      <c r="U197" s="62">
        <v>-0.00262879013049611</v>
      </c>
      <c r="V197" s="61">
        <v>0.707567325192922</v>
      </c>
      <c r="W197" s="61">
        <v>0.0726144246683735</v>
      </c>
      <c r="X197" s="64">
        <v>0.532919254658385</v>
      </c>
      <c r="Y197" s="68">
        <f t="shared" si="9"/>
        <v>0.5372563442</v>
      </c>
      <c r="Z197" s="68">
        <f t="shared" si="10"/>
        <v>-0.00433708954</v>
      </c>
      <c r="AA197" s="63">
        <f t="shared" si="11"/>
        <v>0.06305084584</v>
      </c>
      <c r="AB197" s="68"/>
      <c r="AC197" s="61"/>
      <c r="AD197" s="61">
        <v>-0.0046216387413085</v>
      </c>
      <c r="AE197" s="61"/>
      <c r="AF197" s="61"/>
      <c r="AG197" s="61"/>
      <c r="AH197" s="58" t="s">
        <v>744</v>
      </c>
      <c r="AI197" s="62">
        <v>0.868055555555556</v>
      </c>
      <c r="AJ197" s="63">
        <v>0.873015873015873</v>
      </c>
      <c r="AK197" s="71">
        <f t="shared" si="12"/>
        <v>0</v>
      </c>
      <c r="AL197" s="61">
        <v>0.0035076752754527</v>
      </c>
      <c r="AM197" s="61">
        <v>1.23112341309988</v>
      </c>
      <c r="AN197" s="64">
        <v>0.872664700098328</v>
      </c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>
        <v>0.0726144246683735</v>
      </c>
      <c r="BM197" s="58">
        <v>0.0630508458384957</v>
      </c>
    </row>
    <row r="198" ht="12.75" customHeight="1">
      <c r="A198" s="49" t="s">
        <v>392</v>
      </c>
      <c r="B198" s="49">
        <v>266.0</v>
      </c>
      <c r="C198" s="44">
        <v>93.0</v>
      </c>
      <c r="D198" s="45">
        <v>77.0</v>
      </c>
      <c r="E198" s="44">
        <v>772.0</v>
      </c>
      <c r="F198" s="45">
        <v>256.0</v>
      </c>
      <c r="G198" s="62">
        <f t="shared" si="1"/>
        <v>0.5470588235</v>
      </c>
      <c r="H198" s="63">
        <f t="shared" si="2"/>
        <v>0.7509727626</v>
      </c>
      <c r="I198" s="64">
        <f t="shared" si="3"/>
        <v>0.7220367279</v>
      </c>
      <c r="J198" s="65">
        <f t="shared" si="4"/>
        <v>0.2913188648</v>
      </c>
      <c r="K198" s="55">
        <f t="shared" si="5"/>
        <v>6.047058824</v>
      </c>
      <c r="L198" s="66">
        <f t="shared" si="6"/>
        <v>0.9178469132</v>
      </c>
      <c r="M198" s="66">
        <f t="shared" si="7"/>
        <v>0.1441890791</v>
      </c>
      <c r="N198" s="67">
        <f t="shared" si="8"/>
        <v>0.7133522846</v>
      </c>
      <c r="O198" s="58"/>
      <c r="P198" s="58"/>
      <c r="Q198" s="58"/>
      <c r="R198" s="58" t="s">
        <v>283</v>
      </c>
      <c r="S198" s="62">
        <v>0.55</v>
      </c>
      <c r="T198" s="63">
        <v>0.533246414602347</v>
      </c>
      <c r="U198" s="62">
        <v>-0.00280395925786847</v>
      </c>
      <c r="V198" s="61">
        <v>0.765970887397023</v>
      </c>
      <c r="W198" s="61">
        <v>-0.0118464486861803</v>
      </c>
      <c r="X198" s="64">
        <v>0.53482880755608</v>
      </c>
      <c r="Y198" s="68">
        <f t="shared" si="9"/>
        <v>0.5403661476</v>
      </c>
      <c r="Z198" s="68">
        <f t="shared" si="10"/>
        <v>-0.005537340091</v>
      </c>
      <c r="AA198" s="63">
        <f t="shared" si="11"/>
        <v>-0.02432449037</v>
      </c>
      <c r="AB198" s="68"/>
      <c r="AC198" s="61"/>
      <c r="AD198" s="61">
        <v>-0.00462130966007079</v>
      </c>
      <c r="AE198" s="61"/>
      <c r="AF198" s="61"/>
      <c r="AG198" s="61"/>
      <c r="AH198" s="58" t="s">
        <v>619</v>
      </c>
      <c r="AI198" s="62">
        <v>0.635838150289017</v>
      </c>
      <c r="AJ198" s="63">
        <v>0.640802092414996</v>
      </c>
      <c r="AK198" s="71">
        <f t="shared" si="12"/>
        <v>0</v>
      </c>
      <c r="AL198" s="61">
        <v>0.00351018464100017</v>
      </c>
      <c r="AM198" s="61">
        <v>0.902720972178104</v>
      </c>
      <c r="AN198" s="64">
        <v>0.640151515151515</v>
      </c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>
        <v>-0.0118464486861803</v>
      </c>
      <c r="BM198" s="58">
        <v>-0.0243244903725824</v>
      </c>
    </row>
    <row r="199" ht="12.75" customHeight="1">
      <c r="A199" s="49" t="s">
        <v>104</v>
      </c>
      <c r="B199" s="49">
        <v>267.0</v>
      </c>
      <c r="C199" s="44">
        <v>22.0</v>
      </c>
      <c r="D199" s="45">
        <v>58.0</v>
      </c>
      <c r="E199" s="44">
        <v>315.0</v>
      </c>
      <c r="F199" s="45">
        <v>305.0</v>
      </c>
      <c r="G199" s="62">
        <f t="shared" si="1"/>
        <v>0.275</v>
      </c>
      <c r="H199" s="63">
        <f t="shared" si="2"/>
        <v>0.5080645161</v>
      </c>
      <c r="I199" s="64">
        <f t="shared" si="3"/>
        <v>0.4814285714</v>
      </c>
      <c r="J199" s="65">
        <f t="shared" si="4"/>
        <v>0.4671428571</v>
      </c>
      <c r="K199" s="55">
        <f t="shared" si="5"/>
        <v>7.75</v>
      </c>
      <c r="L199" s="66">
        <f t="shared" si="6"/>
        <v>0.5537102025</v>
      </c>
      <c r="M199" s="66">
        <f t="shared" si="7"/>
        <v>0.1648015903</v>
      </c>
      <c r="N199" s="67">
        <f t="shared" si="8"/>
        <v>0.4744958553</v>
      </c>
      <c r="O199" s="58"/>
      <c r="P199" s="58"/>
      <c r="Q199" s="58"/>
      <c r="R199" s="58" t="s">
        <v>545</v>
      </c>
      <c r="S199" s="62">
        <v>0.496323529411765</v>
      </c>
      <c r="T199" s="63">
        <v>0.542531815137307</v>
      </c>
      <c r="U199" s="62">
        <v>-4.97842482821365E-4</v>
      </c>
      <c r="V199" s="61">
        <v>0.734581653463647</v>
      </c>
      <c r="W199" s="61">
        <v>0.0326743122123049</v>
      </c>
      <c r="X199" s="64">
        <v>0.535410764872521</v>
      </c>
      <c r="Y199" s="68">
        <f t="shared" si="9"/>
        <v>0.5380983781</v>
      </c>
      <c r="Z199" s="68">
        <f t="shared" si="10"/>
        <v>-0.002687613257</v>
      </c>
      <c r="AA199" s="63">
        <f t="shared" si="11"/>
        <v>0.02668851387</v>
      </c>
      <c r="AB199" s="68"/>
      <c r="AC199" s="61"/>
      <c r="AD199" s="61">
        <v>-0.00461338827293933</v>
      </c>
      <c r="AE199" s="61"/>
      <c r="AF199" s="61"/>
      <c r="AG199" s="61"/>
      <c r="AH199" s="58" t="s">
        <v>669</v>
      </c>
      <c r="AI199" s="62">
        <v>0.966666666666667</v>
      </c>
      <c r="AJ199" s="63">
        <v>0.971698113207547</v>
      </c>
      <c r="AK199" s="71">
        <f t="shared" si="12"/>
        <v>0</v>
      </c>
      <c r="AL199" s="61">
        <v>0.00355799392582246</v>
      </c>
      <c r="AM199" s="61">
        <v>1.37063087968088</v>
      </c>
      <c r="AN199" s="64">
        <v>0.970588235294118</v>
      </c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>
        <v>0.0326743122123049</v>
      </c>
      <c r="BM199" s="58">
        <v>0.0266885138662862</v>
      </c>
    </row>
    <row r="200" ht="12.75" customHeight="1">
      <c r="A200" s="49" t="s">
        <v>112</v>
      </c>
      <c r="B200" s="49">
        <v>268.0</v>
      </c>
      <c r="C200" s="44">
        <v>31.0</v>
      </c>
      <c r="D200" s="45">
        <v>77.0</v>
      </c>
      <c r="E200" s="44">
        <v>559.0</v>
      </c>
      <c r="F200" s="45">
        <v>587.0</v>
      </c>
      <c r="G200" s="62">
        <f t="shared" si="1"/>
        <v>0.287037037</v>
      </c>
      <c r="H200" s="63">
        <f t="shared" si="2"/>
        <v>0.4877835951</v>
      </c>
      <c r="I200" s="64">
        <f t="shared" si="3"/>
        <v>0.4704944179</v>
      </c>
      <c r="J200" s="65">
        <f t="shared" si="4"/>
        <v>0.4928229665</v>
      </c>
      <c r="K200" s="55">
        <f t="shared" si="5"/>
        <v>10.61111111</v>
      </c>
      <c r="L200" s="66">
        <f t="shared" si="6"/>
        <v>0.5478809</v>
      </c>
      <c r="M200" s="66">
        <f t="shared" si="7"/>
        <v>0.141949342</v>
      </c>
      <c r="N200" s="67">
        <f t="shared" si="8"/>
        <v>0.4595623199</v>
      </c>
      <c r="O200" s="58"/>
      <c r="P200" s="58"/>
      <c r="Q200" s="58"/>
      <c r="R200" s="58" t="s">
        <v>806</v>
      </c>
      <c r="S200" s="62">
        <v>0.442953020134228</v>
      </c>
      <c r="T200" s="63">
        <v>0.551971326164875</v>
      </c>
      <c r="U200" s="62">
        <v>6.78392952594198E-4</v>
      </c>
      <c r="V200" s="61">
        <v>0.703517739439765</v>
      </c>
      <c r="W200" s="61">
        <v>0.0770876984207448</v>
      </c>
      <c r="X200" s="64">
        <v>0.535496957403651</v>
      </c>
      <c r="Y200" s="68">
        <f t="shared" si="9"/>
        <v>0.5364735162</v>
      </c>
      <c r="Z200" s="68">
        <f t="shared" si="10"/>
        <v>-0.0009765588325</v>
      </c>
      <c r="AA200" s="63">
        <f t="shared" si="11"/>
        <v>0.0749375195</v>
      </c>
      <c r="AB200" s="68"/>
      <c r="AC200" s="61"/>
      <c r="AD200" s="61">
        <v>-0.00459356015809354</v>
      </c>
      <c r="AE200" s="61"/>
      <c r="AF200" s="61"/>
      <c r="AG200" s="61"/>
      <c r="AH200" s="58" t="s">
        <v>818</v>
      </c>
      <c r="AI200" s="62">
        <v>0.92</v>
      </c>
      <c r="AJ200" s="63">
        <v>0.925925925925926</v>
      </c>
      <c r="AK200" s="71">
        <f t="shared" si="12"/>
        <v>0</v>
      </c>
      <c r="AL200" s="61">
        <v>0.00419047568428577</v>
      </c>
      <c r="AM200" s="61">
        <v>1.30526673910558</v>
      </c>
      <c r="AN200" s="64">
        <v>0.924812030075188</v>
      </c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>
        <v>0.0770876984207448</v>
      </c>
      <c r="BM200" s="58">
        <v>0.0749375195019338</v>
      </c>
    </row>
    <row r="201" ht="12.75" customHeight="1">
      <c r="A201" s="49" t="s">
        <v>395</v>
      </c>
      <c r="B201" s="49">
        <v>269.0</v>
      </c>
      <c r="C201" s="44">
        <v>73.0</v>
      </c>
      <c r="D201" s="45">
        <v>71.0</v>
      </c>
      <c r="E201" s="44">
        <v>904.0</v>
      </c>
      <c r="F201" s="45">
        <v>614.0</v>
      </c>
      <c r="G201" s="62">
        <f t="shared" si="1"/>
        <v>0.5069444444</v>
      </c>
      <c r="H201" s="63">
        <f t="shared" si="2"/>
        <v>0.5955204216</v>
      </c>
      <c r="I201" s="64">
        <f t="shared" si="3"/>
        <v>0.5878459687</v>
      </c>
      <c r="J201" s="65">
        <f t="shared" si="4"/>
        <v>0.4133574007</v>
      </c>
      <c r="K201" s="55">
        <f t="shared" si="5"/>
        <v>10.54166667</v>
      </c>
      <c r="L201" s="66">
        <f t="shared" si="6"/>
        <v>0.7795603726</v>
      </c>
      <c r="M201" s="66">
        <f t="shared" si="7"/>
        <v>0.06263280148</v>
      </c>
      <c r="N201" s="67">
        <f t="shared" si="8"/>
        <v>0.5828849221</v>
      </c>
      <c r="O201" s="58"/>
      <c r="P201" s="58"/>
      <c r="Q201" s="58"/>
      <c r="R201" s="58" t="s">
        <v>1016</v>
      </c>
      <c r="S201" s="62">
        <v>0.454545454545455</v>
      </c>
      <c r="T201" s="63">
        <v>0.54774897680764</v>
      </c>
      <c r="U201" s="62">
        <v>0.00452581657940232</v>
      </c>
      <c r="V201" s="61">
        <v>0.708729178386595</v>
      </c>
      <c r="W201" s="61">
        <v>0.0659049584266027</v>
      </c>
      <c r="X201" s="64">
        <v>0.537758830694275</v>
      </c>
      <c r="Y201" s="68">
        <f t="shared" si="9"/>
        <v>0.535022389</v>
      </c>
      <c r="Z201" s="68">
        <f t="shared" si="10"/>
        <v>0.002736441736</v>
      </c>
      <c r="AA201" s="63">
        <f t="shared" si="11"/>
        <v>0.07194157706</v>
      </c>
      <c r="AB201" s="68"/>
      <c r="AC201" s="61"/>
      <c r="AD201" s="61">
        <v>-0.00459331416310349</v>
      </c>
      <c r="AE201" s="61"/>
      <c r="AF201" s="61"/>
      <c r="AG201" s="61"/>
      <c r="AH201" s="58" t="s">
        <v>249</v>
      </c>
      <c r="AI201" s="62">
        <v>0.969230769230769</v>
      </c>
      <c r="AJ201" s="63">
        <v>0.975206611570248</v>
      </c>
      <c r="AK201" s="71">
        <f t="shared" si="12"/>
        <v>0</v>
      </c>
      <c r="AL201" s="61">
        <v>0.00422578330076029</v>
      </c>
      <c r="AM201" s="61">
        <v>1.37492485686654</v>
      </c>
      <c r="AN201" s="64">
        <v>0.973118279569892</v>
      </c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>
        <v>0.0659049584266027</v>
      </c>
      <c r="BM201" s="58">
        <v>0.0719415770625704</v>
      </c>
    </row>
    <row r="202" ht="12.75" customHeight="1">
      <c r="A202" s="49" t="s">
        <v>45</v>
      </c>
      <c r="B202" s="49">
        <v>271.0</v>
      </c>
      <c r="C202" s="44">
        <v>32.0</v>
      </c>
      <c r="D202" s="45">
        <v>110.0</v>
      </c>
      <c r="E202" s="44">
        <v>806.0</v>
      </c>
      <c r="F202" s="45">
        <v>1064.0</v>
      </c>
      <c r="G202" s="62">
        <f t="shared" si="1"/>
        <v>0.2253521127</v>
      </c>
      <c r="H202" s="63">
        <f t="shared" si="2"/>
        <v>0.4310160428</v>
      </c>
      <c r="I202" s="64">
        <f t="shared" si="3"/>
        <v>0.416500994</v>
      </c>
      <c r="J202" s="65">
        <f t="shared" si="4"/>
        <v>0.5447316103</v>
      </c>
      <c r="K202" s="55">
        <f t="shared" si="5"/>
        <v>13.16901408</v>
      </c>
      <c r="L202" s="66">
        <f t="shared" si="6"/>
        <v>0.4641223499</v>
      </c>
      <c r="M202" s="66">
        <f t="shared" si="7"/>
        <v>0.1454264355</v>
      </c>
      <c r="N202" s="67">
        <f t="shared" si="8"/>
        <v>0.4040356041</v>
      </c>
      <c r="O202" s="58"/>
      <c r="P202" s="58"/>
      <c r="Q202" s="58"/>
      <c r="R202" s="58" t="s">
        <v>1039</v>
      </c>
      <c r="S202" s="62">
        <v>0.5</v>
      </c>
      <c r="T202" s="63">
        <v>0.545454545454545</v>
      </c>
      <c r="U202" s="62">
        <v>-4.76277813597048E-4</v>
      </c>
      <c r="V202" s="61">
        <v>0.739247993261406</v>
      </c>
      <c r="W202" s="61">
        <v>0.0321413381178974</v>
      </c>
      <c r="X202" s="64">
        <v>0.538461538461538</v>
      </c>
      <c r="Y202" s="68">
        <f t="shared" si="9"/>
        <v>0.5411336771</v>
      </c>
      <c r="Z202" s="68">
        <f t="shared" si="10"/>
        <v>-0.002672138649</v>
      </c>
      <c r="AA202" s="63">
        <f t="shared" si="11"/>
        <v>0.02617967814</v>
      </c>
      <c r="AB202" s="68"/>
      <c r="AC202" s="61"/>
      <c r="AD202" s="61">
        <v>-0.00458697677952569</v>
      </c>
      <c r="AE202" s="61"/>
      <c r="AF202" s="61"/>
      <c r="AG202" s="61"/>
      <c r="AH202" s="58" t="s">
        <v>788</v>
      </c>
      <c r="AI202" s="62">
        <v>0.857142857142857</v>
      </c>
      <c r="AJ202" s="63">
        <v>0.863636363636364</v>
      </c>
      <c r="AK202" s="71">
        <f t="shared" si="12"/>
        <v>0</v>
      </c>
      <c r="AL202" s="61">
        <v>0.0045918012931111</v>
      </c>
      <c r="AM202" s="61">
        <v>1.21677465518762</v>
      </c>
      <c r="AN202" s="64">
        <v>0.863157894736842</v>
      </c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>
        <v>0.0321413381178974</v>
      </c>
      <c r="BM202" s="58">
        <v>0.0261796781397202</v>
      </c>
    </row>
    <row r="203" ht="12.75" customHeight="1">
      <c r="A203" s="49" t="s">
        <v>137</v>
      </c>
      <c r="B203" s="49">
        <v>272.0</v>
      </c>
      <c r="C203" s="44">
        <v>10.0</v>
      </c>
      <c r="D203" s="45">
        <v>21.0</v>
      </c>
      <c r="E203" s="44">
        <v>229.0</v>
      </c>
      <c r="F203" s="45">
        <v>317.0</v>
      </c>
      <c r="G203" s="62">
        <f t="shared" si="1"/>
        <v>0.3225806452</v>
      </c>
      <c r="H203" s="63">
        <f t="shared" si="2"/>
        <v>0.4194139194</v>
      </c>
      <c r="I203" s="64">
        <f t="shared" si="3"/>
        <v>0.4142114385</v>
      </c>
      <c r="J203" s="65">
        <f t="shared" si="4"/>
        <v>0.5667244367</v>
      </c>
      <c r="K203" s="55">
        <f t="shared" si="5"/>
        <v>17.61290323</v>
      </c>
      <c r="L203" s="66">
        <f t="shared" si="6"/>
        <v>0.524669377</v>
      </c>
      <c r="M203" s="66">
        <f t="shared" si="7"/>
        <v>0.0684715506</v>
      </c>
      <c r="N203" s="67">
        <f t="shared" si="8"/>
        <v>0.4081363865</v>
      </c>
      <c r="O203" s="58"/>
      <c r="P203" s="58"/>
      <c r="Q203" s="58"/>
      <c r="R203" s="58" t="s">
        <v>1207</v>
      </c>
      <c r="S203" s="62">
        <v>0.454545454545455</v>
      </c>
      <c r="T203" s="63">
        <v>0.551378446115288</v>
      </c>
      <c r="U203" s="62">
        <v>0.00343416430486354</v>
      </c>
      <c r="V203" s="61">
        <v>0.711295600326795</v>
      </c>
      <c r="W203" s="61">
        <v>0.0684713812054961</v>
      </c>
      <c r="X203" s="64">
        <v>0.539647577092511</v>
      </c>
      <c r="Y203" s="68">
        <f t="shared" si="9"/>
        <v>0.5379712131</v>
      </c>
      <c r="Z203" s="68">
        <f t="shared" si="10"/>
        <v>0.001676364005</v>
      </c>
      <c r="AA203" s="63">
        <f t="shared" si="11"/>
        <v>0.07217295023</v>
      </c>
      <c r="AB203" s="68"/>
      <c r="AC203" s="61"/>
      <c r="AD203" s="61">
        <v>-0.00458120112012361</v>
      </c>
      <c r="AE203" s="61"/>
      <c r="AF203" s="61"/>
      <c r="AG203" s="61"/>
      <c r="AH203" s="58" t="s">
        <v>725</v>
      </c>
      <c r="AI203" s="62">
        <v>0.729166666666667</v>
      </c>
      <c r="AJ203" s="63">
        <v>0.735905044510386</v>
      </c>
      <c r="AK203" s="71">
        <f t="shared" si="12"/>
        <v>0</v>
      </c>
      <c r="AL203" s="61">
        <v>0.00476492194106137</v>
      </c>
      <c r="AM203" s="61">
        <v>1.03596214111931</v>
      </c>
      <c r="AN203" s="64">
        <v>0.734411085450346</v>
      </c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>
        <v>0.0684713812054961</v>
      </c>
      <c r="BM203" s="58">
        <v>0.0721729502265051</v>
      </c>
    </row>
    <row r="204" ht="12.75" customHeight="1">
      <c r="A204" s="49" t="s">
        <v>70</v>
      </c>
      <c r="B204" s="49">
        <v>273.0</v>
      </c>
      <c r="C204" s="44">
        <v>13.0</v>
      </c>
      <c r="D204" s="45">
        <v>39.0</v>
      </c>
      <c r="E204" s="44">
        <v>260.0</v>
      </c>
      <c r="F204" s="45">
        <v>243.0</v>
      </c>
      <c r="G204" s="62">
        <f t="shared" si="1"/>
        <v>0.25</v>
      </c>
      <c r="H204" s="63">
        <f t="shared" si="2"/>
        <v>0.5168986083</v>
      </c>
      <c r="I204" s="64">
        <f t="shared" si="3"/>
        <v>0.4918918919</v>
      </c>
      <c r="J204" s="65">
        <f t="shared" si="4"/>
        <v>0.4612612613</v>
      </c>
      <c r="K204" s="55">
        <f t="shared" si="5"/>
        <v>9.673076923</v>
      </c>
      <c r="L204" s="66">
        <f t="shared" si="6"/>
        <v>0.5422791756</v>
      </c>
      <c r="M204" s="66">
        <f t="shared" si="7"/>
        <v>0.1887259045</v>
      </c>
      <c r="N204" s="67">
        <f t="shared" si="8"/>
        <v>0.4782356344</v>
      </c>
      <c r="O204" s="58"/>
      <c r="P204" s="58"/>
      <c r="Q204" s="58"/>
      <c r="R204" s="58" t="s">
        <v>297</v>
      </c>
      <c r="S204" s="62">
        <v>0.311224489795918</v>
      </c>
      <c r="T204" s="63">
        <v>0.570175438596491</v>
      </c>
      <c r="U204" s="62">
        <v>0.0100279541540845</v>
      </c>
      <c r="V204" s="61">
        <v>0.623243836384553</v>
      </c>
      <c r="W204" s="61">
        <v>0.18310607372803</v>
      </c>
      <c r="X204" s="64">
        <v>0.539928486293206</v>
      </c>
      <c r="Y204" s="68">
        <f t="shared" si="9"/>
        <v>0.5303120291</v>
      </c>
      <c r="Z204" s="68">
        <f t="shared" si="10"/>
        <v>0.009616457171</v>
      </c>
      <c r="AA204" s="63">
        <f t="shared" si="11"/>
        <v>0.2036736335</v>
      </c>
      <c r="AB204" s="68"/>
      <c r="AC204" s="61"/>
      <c r="AD204" s="61">
        <v>-0.00458111343195539</v>
      </c>
      <c r="AE204" s="61"/>
      <c r="AF204" s="61"/>
      <c r="AG204" s="61"/>
      <c r="AH204" s="58" t="s">
        <v>621</v>
      </c>
      <c r="AI204" s="62">
        <v>0.636363636363636</v>
      </c>
      <c r="AJ204" s="63">
        <v>0.643518518518518</v>
      </c>
      <c r="AK204" s="71">
        <f t="shared" si="12"/>
        <v>1</v>
      </c>
      <c r="AL204" s="61">
        <v>0.00505941356717987</v>
      </c>
      <c r="AM204" s="61">
        <v>0.90501335001014</v>
      </c>
      <c r="AN204" s="64">
        <v>0.642570281124498</v>
      </c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>
        <v>0.18310607372803</v>
      </c>
      <c r="BM204" s="58">
        <v>0.203673633534349</v>
      </c>
    </row>
    <row r="205" ht="12.75" customHeight="1">
      <c r="A205" s="49" t="s">
        <v>194</v>
      </c>
      <c r="B205" s="49">
        <v>274.0</v>
      </c>
      <c r="C205" s="44">
        <v>23.0</v>
      </c>
      <c r="D205" s="45">
        <v>41.0</v>
      </c>
      <c r="E205" s="44">
        <v>400.0</v>
      </c>
      <c r="F205" s="45">
        <v>361.0</v>
      </c>
      <c r="G205" s="62">
        <f t="shared" si="1"/>
        <v>0.359375</v>
      </c>
      <c r="H205" s="63">
        <f t="shared" si="2"/>
        <v>0.5256241787</v>
      </c>
      <c r="I205" s="64">
        <f t="shared" si="3"/>
        <v>0.5127272727</v>
      </c>
      <c r="J205" s="65">
        <f t="shared" si="4"/>
        <v>0.4654545455</v>
      </c>
      <c r="K205" s="55">
        <f t="shared" si="5"/>
        <v>11.890625</v>
      </c>
      <c r="L205" s="66">
        <f t="shared" si="6"/>
        <v>0.6257889014</v>
      </c>
      <c r="M205" s="66">
        <f t="shared" si="7"/>
        <v>0.1175560239</v>
      </c>
      <c r="N205" s="67">
        <f t="shared" si="8"/>
        <v>0.50141357</v>
      </c>
      <c r="O205" s="58"/>
      <c r="P205" s="58"/>
      <c r="Q205" s="58"/>
      <c r="R205" s="58" t="s">
        <v>504</v>
      </c>
      <c r="S205" s="62">
        <v>0.666666666666667</v>
      </c>
      <c r="T205" s="63">
        <v>0.533333333333333</v>
      </c>
      <c r="U205" s="62">
        <v>-0.0180258206786417</v>
      </c>
      <c r="V205" s="61">
        <v>0.848528152829105</v>
      </c>
      <c r="W205" s="61">
        <v>-0.0942807655108727</v>
      </c>
      <c r="X205" s="64">
        <v>0.541666666666667</v>
      </c>
      <c r="Y205" s="68">
        <f t="shared" si="9"/>
        <v>0.5634586007</v>
      </c>
      <c r="Z205" s="68">
        <f t="shared" si="10"/>
        <v>-0.02179193404</v>
      </c>
      <c r="AA205" s="63">
        <f t="shared" si="11"/>
        <v>-0.1449588318</v>
      </c>
      <c r="AB205" s="68"/>
      <c r="AC205" s="61"/>
      <c r="AD205" s="61">
        <v>-0.00457076998265149</v>
      </c>
      <c r="AE205" s="61"/>
      <c r="AF205" s="61"/>
      <c r="AG205" s="61"/>
      <c r="AH205" s="58" t="s">
        <v>652</v>
      </c>
      <c r="AI205" s="62">
        <v>0.875</v>
      </c>
      <c r="AJ205" s="63">
        <v>0.882352941176471</v>
      </c>
      <c r="AK205" s="71">
        <f t="shared" si="12"/>
        <v>1</v>
      </c>
      <c r="AL205" s="61">
        <v>0.00519951761112925</v>
      </c>
      <c r="AM205" s="61">
        <v>1.24263618079443</v>
      </c>
      <c r="AN205" s="64">
        <v>0.88</v>
      </c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>
        <v>-0.0942807655108727</v>
      </c>
      <c r="BM205" s="58">
        <v>-0.14495883182828</v>
      </c>
    </row>
    <row r="206" ht="12.75" customHeight="1">
      <c r="A206" s="49" t="s">
        <v>208</v>
      </c>
      <c r="B206" s="49">
        <v>275.0</v>
      </c>
      <c r="C206" s="44">
        <v>43.0</v>
      </c>
      <c r="D206" s="45">
        <v>74.0</v>
      </c>
      <c r="E206" s="44">
        <v>612.0</v>
      </c>
      <c r="F206" s="45">
        <v>514.0</v>
      </c>
      <c r="G206" s="62">
        <f t="shared" si="1"/>
        <v>0.3675213675</v>
      </c>
      <c r="H206" s="63">
        <f t="shared" si="2"/>
        <v>0.5435168739</v>
      </c>
      <c r="I206" s="64">
        <f t="shared" si="3"/>
        <v>0.5269509252</v>
      </c>
      <c r="J206" s="65">
        <f t="shared" si="4"/>
        <v>0.4481094127</v>
      </c>
      <c r="K206" s="55">
        <f t="shared" si="5"/>
        <v>9.623931624</v>
      </c>
      <c r="L206" s="66">
        <f t="shared" si="6"/>
        <v>0.6442012981</v>
      </c>
      <c r="M206" s="66">
        <f t="shared" si="7"/>
        <v>0.1244477213</v>
      </c>
      <c r="N206" s="67">
        <f t="shared" si="8"/>
        <v>0.5172705252</v>
      </c>
      <c r="O206" s="58"/>
      <c r="P206" s="58"/>
      <c r="Q206" s="58"/>
      <c r="R206" s="58" t="s">
        <v>730</v>
      </c>
      <c r="S206" s="62">
        <v>0.5</v>
      </c>
      <c r="T206" s="63">
        <v>0.545454545454545</v>
      </c>
      <c r="U206" s="62">
        <v>0.00272885039153115</v>
      </c>
      <c r="V206" s="61">
        <v>0.739247993261406</v>
      </c>
      <c r="W206" s="61">
        <v>0.0321413381178974</v>
      </c>
      <c r="X206" s="64">
        <v>0.541666666666667</v>
      </c>
      <c r="Y206" s="68">
        <f t="shared" si="9"/>
        <v>0.5411336771</v>
      </c>
      <c r="Z206" s="68">
        <f t="shared" si="10"/>
        <v>0.0005329895564</v>
      </c>
      <c r="AA206" s="63">
        <f t="shared" si="11"/>
        <v>0.03333046148</v>
      </c>
      <c r="AB206" s="68"/>
      <c r="AC206" s="61"/>
      <c r="AD206" s="61">
        <v>-0.00457070984321817</v>
      </c>
      <c r="AE206" s="61"/>
      <c r="AF206" s="61"/>
      <c r="AG206" s="61"/>
      <c r="AH206" s="58" t="s">
        <v>228</v>
      </c>
      <c r="AI206" s="62">
        <v>0.827586206896552</v>
      </c>
      <c r="AJ206" s="63">
        <v>0.83495145631068</v>
      </c>
      <c r="AK206" s="71">
        <f t="shared" si="12"/>
        <v>1</v>
      </c>
      <c r="AL206" s="61">
        <v>0.00520820989453674</v>
      </c>
      <c r="AM206" s="61">
        <v>1.17559165478088</v>
      </c>
      <c r="AN206" s="64">
        <v>0.833333333333333</v>
      </c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>
        <v>0.0321413381178974</v>
      </c>
      <c r="BM206" s="58">
        <v>0.033330461484808</v>
      </c>
    </row>
    <row r="207" ht="12.75" customHeight="1">
      <c r="A207" s="49" t="s">
        <v>54</v>
      </c>
      <c r="B207" s="49">
        <v>276.0</v>
      </c>
      <c r="C207" s="44">
        <v>27.0</v>
      </c>
      <c r="D207" s="45">
        <v>82.0</v>
      </c>
      <c r="E207" s="44">
        <v>722.0</v>
      </c>
      <c r="F207" s="45">
        <v>1001.0</v>
      </c>
      <c r="G207" s="62">
        <f t="shared" si="1"/>
        <v>0.247706422</v>
      </c>
      <c r="H207" s="63">
        <f t="shared" si="2"/>
        <v>0.4190365641</v>
      </c>
      <c r="I207" s="64">
        <f t="shared" si="3"/>
        <v>0.4088427948</v>
      </c>
      <c r="J207" s="65">
        <f t="shared" si="4"/>
        <v>0.5611353712</v>
      </c>
      <c r="K207" s="55">
        <f t="shared" si="5"/>
        <v>15.80733945</v>
      </c>
      <c r="L207" s="66">
        <f t="shared" si="6"/>
        <v>0.471458467</v>
      </c>
      <c r="M207" s="66">
        <f t="shared" si="7"/>
        <v>0.1211487823</v>
      </c>
      <c r="N207" s="67">
        <f t="shared" si="8"/>
        <v>0.3970799176</v>
      </c>
      <c r="O207" s="58"/>
      <c r="P207" s="58"/>
      <c r="Q207" s="58"/>
      <c r="R207" s="58" t="s">
        <v>839</v>
      </c>
      <c r="S207" s="62">
        <v>0.405128205128205</v>
      </c>
      <c r="T207" s="63">
        <v>0.562918838421445</v>
      </c>
      <c r="U207" s="62">
        <v>0.00510459883983283</v>
      </c>
      <c r="V207" s="61">
        <v>0.684512610770495</v>
      </c>
      <c r="W207" s="61">
        <v>0.111574938656985</v>
      </c>
      <c r="X207" s="64">
        <v>0.542912873862159</v>
      </c>
      <c r="Y207" s="68">
        <f t="shared" si="9"/>
        <v>0.5390515404</v>
      </c>
      <c r="Z207" s="68">
        <f t="shared" si="10"/>
        <v>0.003861333413</v>
      </c>
      <c r="AA207" s="63">
        <f t="shared" si="11"/>
        <v>0.1200179065</v>
      </c>
      <c r="AB207" s="68"/>
      <c r="AC207" s="61"/>
      <c r="AD207" s="61">
        <v>-0.00456972626350372</v>
      </c>
      <c r="AE207" s="61"/>
      <c r="AF207" s="61"/>
      <c r="AG207" s="61"/>
      <c r="AH207" s="58" t="s">
        <v>305</v>
      </c>
      <c r="AI207" s="62">
        <v>0.637795275590551</v>
      </c>
      <c r="AJ207" s="63">
        <v>0.645161290322581</v>
      </c>
      <c r="AK207" s="71">
        <f t="shared" si="12"/>
        <v>1</v>
      </c>
      <c r="AL207" s="61">
        <v>0.0052087071994259</v>
      </c>
      <c r="AM207" s="61">
        <v>0.907187286873904</v>
      </c>
      <c r="AN207" s="64">
        <v>0.643621399176955</v>
      </c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>
        <v>0.111574938656985</v>
      </c>
      <c r="BM207" s="58">
        <v>0.120017906543625</v>
      </c>
    </row>
    <row r="208" ht="12.75" customHeight="1">
      <c r="A208" s="49" t="s">
        <v>130</v>
      </c>
      <c r="B208" s="49">
        <v>277.0</v>
      </c>
      <c r="C208" s="44">
        <v>41.0</v>
      </c>
      <c r="D208" s="45">
        <v>92.0</v>
      </c>
      <c r="E208" s="44">
        <v>665.0</v>
      </c>
      <c r="F208" s="45">
        <v>1153.0</v>
      </c>
      <c r="G208" s="62">
        <f t="shared" si="1"/>
        <v>0.3082706767</v>
      </c>
      <c r="H208" s="63">
        <f t="shared" si="2"/>
        <v>0.3657865787</v>
      </c>
      <c r="I208" s="64">
        <f t="shared" si="3"/>
        <v>0.3618657099</v>
      </c>
      <c r="J208" s="65">
        <f t="shared" si="4"/>
        <v>0.6119938493</v>
      </c>
      <c r="K208" s="55">
        <f t="shared" si="5"/>
        <v>13.66917293</v>
      </c>
      <c r="L208" s="66">
        <f t="shared" si="6"/>
        <v>0.4766304495</v>
      </c>
      <c r="M208" s="66">
        <f t="shared" si="7"/>
        <v>0.04066996219</v>
      </c>
      <c r="N208" s="67">
        <f t="shared" si="8"/>
        <v>0.3610378437</v>
      </c>
      <c r="O208" s="58"/>
      <c r="P208" s="58"/>
      <c r="Q208" s="58"/>
      <c r="R208" s="58" t="s">
        <v>324</v>
      </c>
      <c r="S208" s="62">
        <v>0.53448275862069</v>
      </c>
      <c r="T208" s="63">
        <v>0.545307443365696</v>
      </c>
      <c r="U208" s="62">
        <v>-0.001204118347512</v>
      </c>
      <c r="V208" s="61">
        <v>0.763526972832677</v>
      </c>
      <c r="W208" s="61">
        <v>0.00765433274575955</v>
      </c>
      <c r="X208" s="64">
        <v>0.543596730245232</v>
      </c>
      <c r="Y208" s="68">
        <f t="shared" si="9"/>
        <v>0.5472949554</v>
      </c>
      <c r="Z208" s="68">
        <f t="shared" si="10"/>
        <v>-0.003698225132</v>
      </c>
      <c r="AA208" s="63">
        <f t="shared" si="11"/>
        <v>-0.0006717387929</v>
      </c>
      <c r="AB208" s="68"/>
      <c r="AC208" s="61"/>
      <c r="AD208" s="61">
        <v>-0.00455888240898028</v>
      </c>
      <c r="AE208" s="61"/>
      <c r="AF208" s="61"/>
      <c r="AG208" s="61"/>
      <c r="AH208" s="58" t="s">
        <v>344</v>
      </c>
      <c r="AI208" s="62">
        <v>0.664179104477612</v>
      </c>
      <c r="AJ208" s="63">
        <v>0.671717171717172</v>
      </c>
      <c r="AK208" s="71">
        <f t="shared" si="12"/>
        <v>1</v>
      </c>
      <c r="AL208" s="61">
        <v>0.00533037281084536</v>
      </c>
      <c r="AM208" s="61">
        <v>0.944621314988232</v>
      </c>
      <c r="AN208" s="64">
        <v>0.669811320754717</v>
      </c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>
        <v>0.00765433274575955</v>
      </c>
      <c r="BM208" s="58">
        <v>-6.71738792921265E-4</v>
      </c>
    </row>
    <row r="209" ht="12.75" customHeight="1">
      <c r="A209" s="49" t="s">
        <v>367</v>
      </c>
      <c r="B209" s="49">
        <v>278.0</v>
      </c>
      <c r="C209" s="44">
        <v>23.0</v>
      </c>
      <c r="D209" s="45">
        <v>27.0</v>
      </c>
      <c r="E209" s="44">
        <v>366.0</v>
      </c>
      <c r="F209" s="45">
        <v>629.0</v>
      </c>
      <c r="G209" s="62">
        <f t="shared" si="1"/>
        <v>0.46</v>
      </c>
      <c r="H209" s="63">
        <f t="shared" si="2"/>
        <v>0.367839196</v>
      </c>
      <c r="I209" s="64">
        <f t="shared" si="3"/>
        <v>0.3722488038</v>
      </c>
      <c r="J209" s="65">
        <f t="shared" si="4"/>
        <v>0.623923445</v>
      </c>
      <c r="K209" s="55">
        <f t="shared" si="5"/>
        <v>19.9</v>
      </c>
      <c r="L209" s="66">
        <f t="shared" si="6"/>
        <v>0.5853707199</v>
      </c>
      <c r="M209" s="66">
        <f t="shared" si="7"/>
        <v>-0.06516743383</v>
      </c>
      <c r="N209" s="67">
        <f t="shared" si="8"/>
        <v>0.3870389225</v>
      </c>
      <c r="O209" s="58"/>
      <c r="P209" s="58"/>
      <c r="Q209" s="58"/>
      <c r="R209" s="58" t="s">
        <v>214</v>
      </c>
      <c r="S209" s="62">
        <v>0.469090909090909</v>
      </c>
      <c r="T209" s="63">
        <v>0.557161629434954</v>
      </c>
      <c r="U209" s="62">
        <v>3.3406004555192E-4</v>
      </c>
      <c r="V209" s="61">
        <v>0.725670119025895</v>
      </c>
      <c r="W209" s="61">
        <v>0.0622755221519046</v>
      </c>
      <c r="X209" s="64">
        <v>0.543683917640512</v>
      </c>
      <c r="Y209" s="68">
        <f t="shared" si="9"/>
        <v>0.5451803596</v>
      </c>
      <c r="Z209" s="68">
        <f t="shared" si="10"/>
        <v>-0.001496441962</v>
      </c>
      <c r="AA209" s="63">
        <f t="shared" si="11"/>
        <v>0.0589536651</v>
      </c>
      <c r="AB209" s="68"/>
      <c r="AC209" s="61"/>
      <c r="AD209" s="61">
        <v>-0.00454790868760069</v>
      </c>
      <c r="AE209" s="61"/>
      <c r="AF209" s="61"/>
      <c r="AG209" s="61"/>
      <c r="AH209" s="58" t="s">
        <v>489</v>
      </c>
      <c r="AI209" s="62">
        <v>0.555147058823529</v>
      </c>
      <c r="AJ209" s="63">
        <v>0.562761506276151</v>
      </c>
      <c r="AK209" s="71">
        <f t="shared" si="12"/>
        <v>1</v>
      </c>
      <c r="AL209" s="61">
        <v>0.00538435659127068</v>
      </c>
      <c r="AM209" s="61">
        <v>0.790480726248727</v>
      </c>
      <c r="AN209" s="64">
        <v>0.561547479484173</v>
      </c>
      <c r="AO209" s="58"/>
      <c r="AP209" s="58"/>
      <c r="AQ209" s="58"/>
      <c r="AR209" s="58"/>
      <c r="AS209" s="58"/>
      <c r="AT209" s="58"/>
      <c r="AU209" s="58" t="s">
        <v>23</v>
      </c>
      <c r="AV209" s="58" t="s">
        <v>1212</v>
      </c>
      <c r="AW209" s="58" t="s">
        <v>24</v>
      </c>
      <c r="AX209" s="58" t="s">
        <v>25</v>
      </c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>
        <v>0.0622755221519046</v>
      </c>
      <c r="BM209" s="58">
        <v>0.058953665100766</v>
      </c>
    </row>
    <row r="210" ht="12.75" customHeight="1">
      <c r="A210" s="49" t="s">
        <v>62</v>
      </c>
      <c r="B210" s="49">
        <v>282.0</v>
      </c>
      <c r="C210" s="44">
        <v>6.0</v>
      </c>
      <c r="D210" s="45">
        <v>18.0</v>
      </c>
      <c r="E210" s="44">
        <v>76.0</v>
      </c>
      <c r="F210" s="45">
        <v>138.0</v>
      </c>
      <c r="G210" s="62">
        <f t="shared" si="1"/>
        <v>0.25</v>
      </c>
      <c r="H210" s="63">
        <f t="shared" si="2"/>
        <v>0.3551401869</v>
      </c>
      <c r="I210" s="64">
        <f t="shared" si="3"/>
        <v>0.3445378151</v>
      </c>
      <c r="J210" s="65">
        <f t="shared" si="4"/>
        <v>0.6050420168</v>
      </c>
      <c r="K210" s="55">
        <f t="shared" si="5"/>
        <v>8.916666667</v>
      </c>
      <c r="L210" s="66">
        <f t="shared" si="6"/>
        <v>0.4278987176</v>
      </c>
      <c r="M210" s="66">
        <f t="shared" si="7"/>
        <v>0.07434540906</v>
      </c>
      <c r="N210" s="67">
        <f t="shared" si="8"/>
        <v>0.3437511244</v>
      </c>
      <c r="O210" s="58"/>
      <c r="P210" s="58"/>
      <c r="Q210" s="58"/>
      <c r="R210" s="58" t="s">
        <v>697</v>
      </c>
      <c r="S210" s="62">
        <v>0.416666666666667</v>
      </c>
      <c r="T210" s="63">
        <v>0.553546592489569</v>
      </c>
      <c r="U210" s="62">
        <v>0.0120579283455523</v>
      </c>
      <c r="V210" s="61">
        <v>0.686044358931436</v>
      </c>
      <c r="W210" s="61">
        <v>0.0967888358555847</v>
      </c>
      <c r="X210" s="64">
        <v>0.54398447606727</v>
      </c>
      <c r="Y210" s="68">
        <f t="shared" si="9"/>
        <v>0.533347618</v>
      </c>
      <c r="Z210" s="68">
        <f t="shared" si="10"/>
        <v>0.01063685809</v>
      </c>
      <c r="AA210" s="63">
        <f t="shared" si="11"/>
        <v>0.1200597633</v>
      </c>
      <c r="AB210" s="68"/>
      <c r="AC210" s="61"/>
      <c r="AD210" s="61">
        <v>-0.00454678627569982</v>
      </c>
      <c r="AE210" s="61"/>
      <c r="AF210" s="61"/>
      <c r="AG210" s="61"/>
      <c r="AH210" s="58" t="s">
        <v>502</v>
      </c>
      <c r="AI210" s="62">
        <v>0.558139534883721</v>
      </c>
      <c r="AJ210" s="63">
        <v>0.566037735849057</v>
      </c>
      <c r="AK210" s="71">
        <f t="shared" si="12"/>
        <v>1</v>
      </c>
      <c r="AL210" s="61">
        <v>0.00558500134857937</v>
      </c>
      <c r="AM210" s="61">
        <v>0.794913370478368</v>
      </c>
      <c r="AN210" s="64">
        <v>0.565116279069768</v>
      </c>
      <c r="AO210" s="58"/>
      <c r="AP210" s="58"/>
      <c r="AQ210" s="58"/>
      <c r="AR210" s="58"/>
      <c r="AS210" s="58"/>
      <c r="AT210" s="58"/>
      <c r="AU210" s="58">
        <v>-9.0</v>
      </c>
      <c r="AV210" s="61">
        <f t="shared" ref="AV210:AV217" si="19">AU210/100</f>
        <v>-0.09</v>
      </c>
      <c r="AW210" s="58">
        <v>0.71641068</v>
      </c>
      <c r="AX210" s="58">
        <v>-0.04565468</v>
      </c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>
        <v>0.0967888358555847</v>
      </c>
      <c r="BM210" s="58">
        <v>0.120059763333463</v>
      </c>
    </row>
    <row r="211" ht="12.75" customHeight="1">
      <c r="A211" s="49" t="s">
        <v>58</v>
      </c>
      <c r="B211" s="49">
        <v>283.0</v>
      </c>
      <c r="C211" s="44">
        <v>12.0</v>
      </c>
      <c r="D211" s="45">
        <v>36.0</v>
      </c>
      <c r="E211" s="44">
        <v>178.0</v>
      </c>
      <c r="F211" s="45">
        <v>464.0</v>
      </c>
      <c r="G211" s="62">
        <f t="shared" si="1"/>
        <v>0.25</v>
      </c>
      <c r="H211" s="63">
        <f t="shared" si="2"/>
        <v>0.277258567</v>
      </c>
      <c r="I211" s="64">
        <f t="shared" si="3"/>
        <v>0.2753623188</v>
      </c>
      <c r="J211" s="65">
        <f t="shared" si="4"/>
        <v>0.6898550725</v>
      </c>
      <c r="K211" s="55">
        <f t="shared" si="5"/>
        <v>13.375</v>
      </c>
      <c r="L211" s="66">
        <f t="shared" si="6"/>
        <v>0.372828105</v>
      </c>
      <c r="M211" s="66">
        <f t="shared" si="7"/>
        <v>0.01927477847</v>
      </c>
      <c r="N211" s="67">
        <f t="shared" si="8"/>
        <v>0.2774457434</v>
      </c>
      <c r="O211" s="58"/>
      <c r="P211" s="58"/>
      <c r="Q211" s="58"/>
      <c r="R211" s="58" t="s">
        <v>526</v>
      </c>
      <c r="S211" s="62">
        <v>0.5</v>
      </c>
      <c r="T211" s="63">
        <v>0.549084858569052</v>
      </c>
      <c r="U211" s="62">
        <v>0.00217539185576587</v>
      </c>
      <c r="V211" s="61">
        <v>0.741815011863059</v>
      </c>
      <c r="W211" s="61">
        <v>0.0347083575584394</v>
      </c>
      <c r="X211" s="64">
        <v>0.544095665171898</v>
      </c>
      <c r="Y211" s="68">
        <f t="shared" si="9"/>
        <v>0.5440845748</v>
      </c>
      <c r="Z211" s="68">
        <f t="shared" si="10"/>
        <v>0.00001109038049</v>
      </c>
      <c r="AA211" s="63">
        <f t="shared" si="11"/>
        <v>0.03473312433</v>
      </c>
      <c r="AB211" s="68"/>
      <c r="AC211" s="61"/>
      <c r="AD211" s="61">
        <v>-0.00454024709167822</v>
      </c>
      <c r="AE211" s="61"/>
      <c r="AF211" s="61"/>
      <c r="AG211" s="61"/>
      <c r="AH211" s="58" t="s">
        <v>812</v>
      </c>
      <c r="AI211" s="62">
        <v>0.862745098039216</v>
      </c>
      <c r="AJ211" s="63">
        <v>0.870818915801615</v>
      </c>
      <c r="AK211" s="71">
        <f t="shared" si="12"/>
        <v>1</v>
      </c>
      <c r="AL211" s="61">
        <v>0.00570925158487845</v>
      </c>
      <c r="AM211" s="61">
        <v>1.22581486887496</v>
      </c>
      <c r="AN211" s="64">
        <v>0.869281045751634</v>
      </c>
      <c r="AO211" s="58"/>
      <c r="AP211" s="58"/>
      <c r="AQ211" s="58"/>
      <c r="AR211" s="58"/>
      <c r="AS211" s="58"/>
      <c r="AT211" s="58"/>
      <c r="AU211" s="58">
        <v>-5.5</v>
      </c>
      <c r="AV211" s="61">
        <f t="shared" si="19"/>
        <v>-0.055</v>
      </c>
      <c r="AW211" s="58">
        <v>0.7247008838</v>
      </c>
      <c r="AX211" s="58">
        <v>-0.0381646427527</v>
      </c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>
        <v>0.0347083575584394</v>
      </c>
      <c r="BM211" s="58">
        <v>0.0347331243301991</v>
      </c>
    </row>
    <row r="212" ht="12.75" customHeight="1">
      <c r="A212" s="49" t="s">
        <v>31</v>
      </c>
      <c r="B212" s="49">
        <v>284.0</v>
      </c>
      <c r="C212" s="44">
        <v>11.0</v>
      </c>
      <c r="D212" s="45">
        <v>57.0</v>
      </c>
      <c r="E212" s="44">
        <v>242.0</v>
      </c>
      <c r="F212" s="45">
        <v>525.0</v>
      </c>
      <c r="G212" s="62">
        <f t="shared" si="1"/>
        <v>0.1617647059</v>
      </c>
      <c r="H212" s="63">
        <f t="shared" si="2"/>
        <v>0.3155149935</v>
      </c>
      <c r="I212" s="64">
        <f t="shared" si="3"/>
        <v>0.302994012</v>
      </c>
      <c r="J212" s="65">
        <f t="shared" si="4"/>
        <v>0.6419161677</v>
      </c>
      <c r="K212" s="55">
        <f t="shared" si="5"/>
        <v>11.27941176</v>
      </c>
      <c r="L212" s="66">
        <f t="shared" si="6"/>
        <v>0.3374876942</v>
      </c>
      <c r="M212" s="66">
        <f t="shared" si="7"/>
        <v>0.1087179261</v>
      </c>
      <c r="N212" s="67">
        <f t="shared" si="8"/>
        <v>0.2986492056</v>
      </c>
      <c r="O212" s="58"/>
      <c r="P212" s="58"/>
      <c r="Q212" s="58"/>
      <c r="R212" s="58" t="s">
        <v>638</v>
      </c>
      <c r="S212" s="62">
        <v>0.611111111111111</v>
      </c>
      <c r="T212" s="63">
        <v>0.527777777777778</v>
      </c>
      <c r="U212" s="62">
        <v>8.01687727197686E-5</v>
      </c>
      <c r="V212" s="61">
        <v>0.805316065979622</v>
      </c>
      <c r="W212" s="61">
        <v>-0.0589254335122896</v>
      </c>
      <c r="X212" s="64">
        <v>0.544444444444444</v>
      </c>
      <c r="Y212" s="68">
        <f t="shared" si="9"/>
        <v>0.5476817071</v>
      </c>
      <c r="Z212" s="68">
        <f t="shared" si="10"/>
        <v>-0.00323726261</v>
      </c>
      <c r="AA212" s="63">
        <f t="shared" si="11"/>
        <v>-0.06632981203</v>
      </c>
      <c r="AB212" s="68"/>
      <c r="AC212" s="61"/>
      <c r="AD212" s="61">
        <v>-0.0045049203389505</v>
      </c>
      <c r="AE212" s="61"/>
      <c r="AF212" s="61"/>
      <c r="AG212" s="61"/>
      <c r="AH212" s="58" t="s">
        <v>261</v>
      </c>
      <c r="AI212" s="62">
        <v>0.727272727272727</v>
      </c>
      <c r="AJ212" s="63">
        <v>0.735705209656925</v>
      </c>
      <c r="AK212" s="71">
        <f t="shared" si="12"/>
        <v>1</v>
      </c>
      <c r="AL212" s="61">
        <v>0.00596283450775914</v>
      </c>
      <c r="AM212" s="61">
        <v>1.03448161895496</v>
      </c>
      <c r="AN212" s="64">
        <v>0.734164070612669</v>
      </c>
      <c r="AO212" s="58"/>
      <c r="AP212" s="58"/>
      <c r="AQ212" s="58"/>
      <c r="AR212" s="58"/>
      <c r="AS212" s="58"/>
      <c r="AT212" s="58"/>
      <c r="AU212" s="58">
        <v>-4.0</v>
      </c>
      <c r="AV212" s="61">
        <f t="shared" si="19"/>
        <v>-0.04</v>
      </c>
      <c r="AW212" s="58">
        <v>0.71813</v>
      </c>
      <c r="AX212" s="58">
        <v>0.027839</v>
      </c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>
        <v>-0.0589254335122896</v>
      </c>
      <c r="BM212" s="58">
        <v>-0.0663298120332927</v>
      </c>
    </row>
    <row r="213" ht="12.75" customHeight="1">
      <c r="A213" s="49" t="s">
        <v>405</v>
      </c>
      <c r="B213" s="49">
        <v>285.0</v>
      </c>
      <c r="C213" s="44">
        <v>178.0</v>
      </c>
      <c r="D213" s="45">
        <v>160.0</v>
      </c>
      <c r="E213" s="44">
        <v>1625.0</v>
      </c>
      <c r="F213" s="45">
        <v>756.0</v>
      </c>
      <c r="G213" s="62">
        <f t="shared" si="1"/>
        <v>0.5266272189</v>
      </c>
      <c r="H213" s="63">
        <f t="shared" si="2"/>
        <v>0.6824863503</v>
      </c>
      <c r="I213" s="64">
        <f t="shared" si="3"/>
        <v>0.663111438</v>
      </c>
      <c r="J213" s="65">
        <f t="shared" si="4"/>
        <v>0.3435086429</v>
      </c>
      <c r="K213" s="55">
        <f t="shared" si="5"/>
        <v>7.044378698</v>
      </c>
      <c r="L213" s="66">
        <f t="shared" si="6"/>
        <v>0.854972386</v>
      </c>
      <c r="M213" s="66">
        <f t="shared" si="7"/>
        <v>0.1102091884</v>
      </c>
      <c r="N213" s="67">
        <f t="shared" si="8"/>
        <v>0.6558291478</v>
      </c>
      <c r="O213" s="58"/>
      <c r="P213" s="58"/>
      <c r="Q213" s="58"/>
      <c r="R213" s="58" t="s">
        <v>701</v>
      </c>
      <c r="S213" s="62">
        <v>0.570652173913043</v>
      </c>
      <c r="T213" s="63">
        <v>0.539961013645224</v>
      </c>
      <c r="U213" s="62">
        <v>-0.00226248475960555</v>
      </c>
      <c r="V213" s="61">
        <v>0.785322119743687</v>
      </c>
      <c r="W213" s="61">
        <v>-0.021701799228228</v>
      </c>
      <c r="X213" s="64">
        <v>0.544628099173554</v>
      </c>
      <c r="Y213" s="68">
        <f t="shared" si="9"/>
        <v>0.5497460511</v>
      </c>
      <c r="Z213" s="68">
        <f t="shared" si="10"/>
        <v>-0.005117951879</v>
      </c>
      <c r="AA213" s="63">
        <f t="shared" si="11"/>
        <v>-0.03331920935</v>
      </c>
      <c r="AB213" s="68"/>
      <c r="AC213" s="61"/>
      <c r="AD213" s="61">
        <v>-0.00448330868918323</v>
      </c>
      <c r="AE213" s="61"/>
      <c r="AF213" s="61"/>
      <c r="AG213" s="61"/>
      <c r="AH213" s="58" t="s">
        <v>583</v>
      </c>
      <c r="AI213" s="62">
        <v>0.954545454545455</v>
      </c>
      <c r="AJ213" s="63">
        <v>0.963123644251627</v>
      </c>
      <c r="AK213" s="71">
        <f t="shared" si="12"/>
        <v>1</v>
      </c>
      <c r="AL213" s="61">
        <v>0.00606591767795983</v>
      </c>
      <c r="AM213" s="61">
        <v>1.35599682284017</v>
      </c>
      <c r="AN213" s="64">
        <v>0.961471103327496</v>
      </c>
      <c r="AO213" s="58"/>
      <c r="AP213" s="58"/>
      <c r="AQ213" s="58"/>
      <c r="AR213" s="58"/>
      <c r="AS213" s="58"/>
      <c r="AT213" s="58"/>
      <c r="AU213" s="58">
        <v>-3.0</v>
      </c>
      <c r="AV213" s="61">
        <f t="shared" si="19"/>
        <v>-0.03</v>
      </c>
      <c r="AW213" s="58">
        <v>0.7182246</v>
      </c>
      <c r="AX213" s="58">
        <v>0.02422929</v>
      </c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>
        <v>-0.021701799228228</v>
      </c>
      <c r="BM213" s="58">
        <v>-0.0333192093507573</v>
      </c>
    </row>
    <row r="214" ht="12.75" customHeight="1">
      <c r="A214" s="49" t="s">
        <v>407</v>
      </c>
      <c r="B214" s="49">
        <v>286.0</v>
      </c>
      <c r="C214" s="44">
        <v>115.0</v>
      </c>
      <c r="D214" s="45">
        <v>83.0</v>
      </c>
      <c r="E214" s="44">
        <v>898.0</v>
      </c>
      <c r="F214" s="45">
        <v>376.0</v>
      </c>
      <c r="G214" s="62">
        <f t="shared" si="1"/>
        <v>0.5808080808</v>
      </c>
      <c r="H214" s="63">
        <f t="shared" si="2"/>
        <v>0.704866562</v>
      </c>
      <c r="I214" s="64">
        <f t="shared" si="3"/>
        <v>0.6881793478</v>
      </c>
      <c r="J214" s="65">
        <f t="shared" si="4"/>
        <v>0.3335597826</v>
      </c>
      <c r="K214" s="55">
        <f t="shared" si="5"/>
        <v>6.434343434</v>
      </c>
      <c r="L214" s="66">
        <f t="shared" si="6"/>
        <v>0.909109244</v>
      </c>
      <c r="M214" s="66">
        <f t="shared" si="7"/>
        <v>0.08772274187</v>
      </c>
      <c r="N214" s="67">
        <f t="shared" si="8"/>
        <v>0.6836729987</v>
      </c>
      <c r="O214" s="58"/>
      <c r="P214" s="58"/>
      <c r="Q214" s="58"/>
      <c r="R214" s="58" t="s">
        <v>717</v>
      </c>
      <c r="S214" s="62">
        <v>0.553846153846154</v>
      </c>
      <c r="T214" s="63">
        <v>0.543429844097996</v>
      </c>
      <c r="U214" s="62">
        <v>-9.34544171328655E-4</v>
      </c>
      <c r="V214" s="61">
        <v>0.775891300183029</v>
      </c>
      <c r="W214" s="61">
        <v>-0.0073653164792038</v>
      </c>
      <c r="X214" s="64">
        <v>0.545768566493955</v>
      </c>
      <c r="Y214" s="68">
        <f t="shared" si="9"/>
        <v>0.5493816941</v>
      </c>
      <c r="Z214" s="68">
        <f t="shared" si="10"/>
        <v>-0.003613127631</v>
      </c>
      <c r="AA214" s="63">
        <f t="shared" si="11"/>
        <v>-0.0155377175</v>
      </c>
      <c r="AB214" s="68"/>
      <c r="AC214" s="61"/>
      <c r="AD214" s="61">
        <v>-0.00448121711671734</v>
      </c>
      <c r="AE214" s="61"/>
      <c r="AF214" s="61"/>
      <c r="AG214" s="61"/>
      <c r="AH214" s="58" t="s">
        <v>688</v>
      </c>
      <c r="AI214" s="62">
        <v>0.66887417218543</v>
      </c>
      <c r="AJ214" s="63">
        <v>0.679515418502203</v>
      </c>
      <c r="AK214" s="71">
        <f t="shared" si="12"/>
        <v>1</v>
      </c>
      <c r="AL214" s="61">
        <v>0.00752465322304913</v>
      </c>
      <c r="AM214" s="61">
        <v>0.953455422027082</v>
      </c>
      <c r="AN214" s="64">
        <v>0.677998111425874</v>
      </c>
      <c r="AO214" s="58"/>
      <c r="AP214" s="58"/>
      <c r="AQ214" s="58"/>
      <c r="AR214" s="58"/>
      <c r="AS214" s="58"/>
      <c r="AT214" s="58"/>
      <c r="AU214" s="58">
        <v>-2.0</v>
      </c>
      <c r="AV214" s="61">
        <f t="shared" si="19"/>
        <v>-0.02</v>
      </c>
      <c r="AW214" s="58">
        <v>0.71032144</v>
      </c>
      <c r="AX214" s="58">
        <v>-0.01231148</v>
      </c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>
        <v>-0.0073653164792038</v>
      </c>
      <c r="BM214" s="58">
        <v>-0.0155377174992896</v>
      </c>
    </row>
    <row r="215" ht="12.75" customHeight="1">
      <c r="A215" s="49" t="s">
        <v>409</v>
      </c>
      <c r="B215" s="49">
        <v>287.0</v>
      </c>
      <c r="C215" s="44">
        <v>72.0</v>
      </c>
      <c r="D215" s="45">
        <v>74.0</v>
      </c>
      <c r="E215" s="44">
        <v>811.0</v>
      </c>
      <c r="F215" s="45">
        <v>483.0</v>
      </c>
      <c r="G215" s="62">
        <f t="shared" si="1"/>
        <v>0.4931506849</v>
      </c>
      <c r="H215" s="63">
        <f t="shared" si="2"/>
        <v>0.6267387944</v>
      </c>
      <c r="I215" s="64">
        <f t="shared" si="3"/>
        <v>0.6131944444</v>
      </c>
      <c r="J215" s="65">
        <f t="shared" si="4"/>
        <v>0.3854166667</v>
      </c>
      <c r="K215" s="55">
        <f t="shared" si="5"/>
        <v>8.863013699</v>
      </c>
      <c r="L215" s="66">
        <f t="shared" si="6"/>
        <v>0.7918814296</v>
      </c>
      <c r="M215" s="66">
        <f t="shared" si="7"/>
        <v>0.09446118751</v>
      </c>
      <c r="N215" s="67">
        <f t="shared" si="8"/>
        <v>0.6054555392</v>
      </c>
      <c r="O215" s="58"/>
      <c r="P215" s="58"/>
      <c r="Q215" s="58"/>
      <c r="R215" s="58" t="s">
        <v>415</v>
      </c>
      <c r="S215" s="62">
        <v>0.5</v>
      </c>
      <c r="T215" s="63">
        <v>0.558659217877095</v>
      </c>
      <c r="U215" s="62">
        <v>-0.00310898657341396</v>
      </c>
      <c r="V215" s="61">
        <v>0.748585105149077</v>
      </c>
      <c r="W215" s="61">
        <v>0.0414784530568895</v>
      </c>
      <c r="X215" s="64">
        <v>0.546666666666667</v>
      </c>
      <c r="Y215" s="68">
        <f t="shared" si="9"/>
        <v>0.5518565511</v>
      </c>
      <c r="Z215" s="68">
        <f t="shared" si="10"/>
        <v>-0.005189884409</v>
      </c>
      <c r="AA215" s="63">
        <f t="shared" si="11"/>
        <v>0.02985924956</v>
      </c>
      <c r="AB215" s="68"/>
      <c r="AC215" s="61"/>
      <c r="AD215" s="61">
        <v>-0.00447360511727701</v>
      </c>
      <c r="AE215" s="61"/>
      <c r="AF215" s="61"/>
      <c r="AG215" s="61"/>
      <c r="AH215" s="58" t="s">
        <v>456</v>
      </c>
      <c r="AI215" s="62">
        <v>0.53448275862069</v>
      </c>
      <c r="AJ215" s="63">
        <v>0.545307443365696</v>
      </c>
      <c r="AK215" s="71">
        <f t="shared" si="12"/>
        <v>1</v>
      </c>
      <c r="AL215" s="61">
        <v>0.00765433274575955</v>
      </c>
      <c r="AM215" s="61">
        <v>0.763526972832677</v>
      </c>
      <c r="AN215" s="64">
        <v>0.543596730245232</v>
      </c>
      <c r="AO215" s="58"/>
      <c r="AP215" s="58"/>
      <c r="AQ215" s="58"/>
      <c r="AR215" s="58"/>
      <c r="AS215" s="58"/>
      <c r="AT215" s="58"/>
      <c r="AU215" s="58">
        <v>-1.0</v>
      </c>
      <c r="AV215" s="61">
        <f t="shared" si="19"/>
        <v>-0.01</v>
      </c>
      <c r="AW215" s="58">
        <v>0.70823622</v>
      </c>
      <c r="AX215" s="58">
        <v>-0.0059931</v>
      </c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>
        <v>0.0414784530568895</v>
      </c>
      <c r="BM215" s="58">
        <v>0.0298592495614899</v>
      </c>
    </row>
    <row r="216" ht="12.75" customHeight="1">
      <c r="A216" s="49" t="s">
        <v>52</v>
      </c>
      <c r="B216" s="49">
        <v>289.0</v>
      </c>
      <c r="C216" s="44">
        <v>33.0</v>
      </c>
      <c r="D216" s="45">
        <v>101.0</v>
      </c>
      <c r="E216" s="44">
        <v>432.0</v>
      </c>
      <c r="F216" s="45">
        <v>476.0</v>
      </c>
      <c r="G216" s="62">
        <f t="shared" si="1"/>
        <v>0.2462686567</v>
      </c>
      <c r="H216" s="63">
        <f t="shared" si="2"/>
        <v>0.4757709251</v>
      </c>
      <c r="I216" s="64">
        <f t="shared" si="3"/>
        <v>0.4462571977</v>
      </c>
      <c r="J216" s="65">
        <f t="shared" si="4"/>
        <v>0.4884836852</v>
      </c>
      <c r="K216" s="55">
        <f t="shared" si="5"/>
        <v>6.776119403</v>
      </c>
      <c r="L216" s="66">
        <f t="shared" si="6"/>
        <v>0.5105590581</v>
      </c>
      <c r="M216" s="66">
        <f t="shared" si="7"/>
        <v>0.1622826937</v>
      </c>
      <c r="N216" s="67">
        <f t="shared" si="8"/>
        <v>0.4439435895</v>
      </c>
      <c r="O216" s="58"/>
      <c r="P216" s="58"/>
      <c r="Q216" s="58"/>
      <c r="R216" s="58" t="s">
        <v>221</v>
      </c>
      <c r="S216" s="62">
        <v>0.568376068376068</v>
      </c>
      <c r="T216" s="63">
        <v>0.541057367829021</v>
      </c>
      <c r="U216" s="62">
        <v>-6.2823408662438E-4</v>
      </c>
      <c r="V216" s="61">
        <v>0.784487909172089</v>
      </c>
      <c r="W216" s="61">
        <v>-0.0193171102266993</v>
      </c>
      <c r="X216" s="64">
        <v>0.546749777382012</v>
      </c>
      <c r="Y216" s="68">
        <f t="shared" si="9"/>
        <v>0.5502040439</v>
      </c>
      <c r="Z216" s="68">
        <f t="shared" si="10"/>
        <v>-0.003454266556</v>
      </c>
      <c r="AA216" s="63">
        <f t="shared" si="11"/>
        <v>-0.02715559157</v>
      </c>
      <c r="AB216" s="68"/>
      <c r="AC216" s="61"/>
      <c r="AD216" s="61">
        <v>-0.00447084823545429</v>
      </c>
      <c r="AE216" s="61"/>
      <c r="AF216" s="61"/>
      <c r="AG216" s="61"/>
      <c r="AH216" s="58" t="s">
        <v>99</v>
      </c>
      <c r="AI216" s="62">
        <v>0.583333333333333</v>
      </c>
      <c r="AJ216" s="63">
        <v>0.594533029612756</v>
      </c>
      <c r="AK216" s="71">
        <f t="shared" si="12"/>
        <v>1</v>
      </c>
      <c r="AL216" s="61">
        <v>0.00791951727643386</v>
      </c>
      <c r="AM216" s="61">
        <v>0.832877291276697</v>
      </c>
      <c r="AN216" s="64">
        <v>0.592954990215264</v>
      </c>
      <c r="AO216" s="58"/>
      <c r="AP216" s="58"/>
      <c r="AQ216" s="58"/>
      <c r="AR216" s="58"/>
      <c r="AS216" s="58"/>
      <c r="AT216" s="58"/>
      <c r="AU216" s="58">
        <v>0.0</v>
      </c>
      <c r="AV216" s="61">
        <f t="shared" si="19"/>
        <v>0</v>
      </c>
      <c r="AW216" s="58">
        <v>0.70726534</v>
      </c>
      <c r="AX216" s="58">
        <v>0.0</v>
      </c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>
        <v>-0.0193171102266993</v>
      </c>
      <c r="BM216" s="58">
        <v>-0.0271555915699236</v>
      </c>
    </row>
    <row r="217" ht="12.75" customHeight="1">
      <c r="A217" s="49" t="s">
        <v>223</v>
      </c>
      <c r="B217" s="49">
        <v>290.0</v>
      </c>
      <c r="C217" s="44">
        <v>9.0</v>
      </c>
      <c r="D217" s="45">
        <v>15.0</v>
      </c>
      <c r="E217" s="44">
        <v>53.0</v>
      </c>
      <c r="F217" s="45">
        <v>63.0</v>
      </c>
      <c r="G217" s="62">
        <f t="shared" si="1"/>
        <v>0.375</v>
      </c>
      <c r="H217" s="63">
        <f t="shared" si="2"/>
        <v>0.4568965517</v>
      </c>
      <c r="I217" s="64">
        <f t="shared" si="3"/>
        <v>0.4428571429</v>
      </c>
      <c r="J217" s="65">
        <f t="shared" si="4"/>
        <v>0.5142857143</v>
      </c>
      <c r="K217" s="55">
        <f t="shared" si="5"/>
        <v>4.833333333</v>
      </c>
      <c r="L217" s="66">
        <f t="shared" si="6"/>
        <v>0.5882396835</v>
      </c>
      <c r="M217" s="66">
        <f t="shared" si="7"/>
        <v>0.0579097032</v>
      </c>
      <c r="N217" s="67">
        <f t="shared" si="8"/>
        <v>0.4473620632</v>
      </c>
      <c r="O217" s="58"/>
      <c r="P217" s="58"/>
      <c r="Q217" s="58"/>
      <c r="R217" s="58" t="s">
        <v>744</v>
      </c>
      <c r="S217" s="62">
        <v>0.446428571428571</v>
      </c>
      <c r="T217" s="63">
        <v>0.567759078830824</v>
      </c>
      <c r="U217" s="62">
        <v>-6.46214134745082E-4</v>
      </c>
      <c r="V217" s="61">
        <v>0.7171389508756</v>
      </c>
      <c r="W217" s="61">
        <v>0.085793741727613</v>
      </c>
      <c r="X217" s="64">
        <v>0.547671840354767</v>
      </c>
      <c r="Y217" s="68">
        <f t="shared" si="9"/>
        <v>0.5498644707</v>
      </c>
      <c r="Z217" s="68">
        <f t="shared" si="10"/>
        <v>-0.002192630295</v>
      </c>
      <c r="AA217" s="63">
        <f t="shared" si="11"/>
        <v>0.08094177441</v>
      </c>
      <c r="AB217" s="68"/>
      <c r="AC217" s="61"/>
      <c r="AD217" s="61">
        <v>-0.00446646755255931</v>
      </c>
      <c r="AE217" s="61"/>
      <c r="AF217" s="61"/>
      <c r="AG217" s="61"/>
      <c r="AH217" s="58" t="s">
        <v>803</v>
      </c>
      <c r="AI217" s="62">
        <v>0.814432989690722</v>
      </c>
      <c r="AJ217" s="63">
        <v>0.825641025641026</v>
      </c>
      <c r="AK217" s="71">
        <f t="shared" si="12"/>
        <v>1</v>
      </c>
      <c r="AL217" s="61">
        <v>0.0079254677174817</v>
      </c>
      <c r="AM217" s="61">
        <v>1.15970745659394</v>
      </c>
      <c r="AN217" s="64">
        <v>0.821917808219178</v>
      </c>
      <c r="AO217" s="58"/>
      <c r="AP217" s="58"/>
      <c r="AQ217" s="58"/>
      <c r="AR217" s="58"/>
      <c r="AS217" s="58"/>
      <c r="AT217" s="58"/>
      <c r="AU217" s="58">
        <v>1.0</v>
      </c>
      <c r="AV217" s="61">
        <f t="shared" si="19"/>
        <v>0.01</v>
      </c>
      <c r="AW217" s="58">
        <v>0.70512448</v>
      </c>
      <c r="AX217" s="58">
        <v>0.0065554</v>
      </c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>
        <v>0.085793741727613</v>
      </c>
      <c r="BM217" s="58">
        <v>0.0809417744076611</v>
      </c>
    </row>
    <row r="218" ht="12.75" customHeight="1">
      <c r="A218" s="49" t="s">
        <v>412</v>
      </c>
      <c r="B218" s="49">
        <v>291.0</v>
      </c>
      <c r="C218" s="44">
        <v>101.0</v>
      </c>
      <c r="D218" s="45">
        <v>86.0</v>
      </c>
      <c r="E218" s="44">
        <v>742.0</v>
      </c>
      <c r="F218" s="45">
        <v>416.0</v>
      </c>
      <c r="G218" s="62">
        <f t="shared" si="1"/>
        <v>0.5401069519</v>
      </c>
      <c r="H218" s="63">
        <f t="shared" si="2"/>
        <v>0.6407599309</v>
      </c>
      <c r="I218" s="64">
        <f t="shared" si="3"/>
        <v>0.6267657993</v>
      </c>
      <c r="J218" s="65">
        <f t="shared" si="4"/>
        <v>0.3843866171</v>
      </c>
      <c r="K218" s="55">
        <f t="shared" si="5"/>
        <v>6.192513369</v>
      </c>
      <c r="L218" s="66">
        <f t="shared" si="6"/>
        <v>0.8349989689</v>
      </c>
      <c r="M218" s="66">
        <f t="shared" si="7"/>
        <v>0.07117254047</v>
      </c>
      <c r="N218" s="67">
        <f t="shared" si="8"/>
        <v>0.6251986223</v>
      </c>
      <c r="O218" s="58"/>
      <c r="P218" s="58"/>
      <c r="Q218" s="58"/>
      <c r="R218" s="58" t="s">
        <v>619</v>
      </c>
      <c r="S218" s="62">
        <v>0.5</v>
      </c>
      <c r="T218" s="63">
        <v>0.558316080055211</v>
      </c>
      <c r="U218" s="62">
        <v>-3.95021188583367E-4</v>
      </c>
      <c r="V218" s="61">
        <v>0.748342470107987</v>
      </c>
      <c r="W218" s="61">
        <v>0.0412358179365075</v>
      </c>
      <c r="X218" s="64">
        <v>0.549099360836723</v>
      </c>
      <c r="Y218" s="68">
        <f t="shared" si="9"/>
        <v>0.5515782733</v>
      </c>
      <c r="Z218" s="68">
        <f t="shared" si="10"/>
        <v>-0.002478912432</v>
      </c>
      <c r="AA218" s="63">
        <f t="shared" si="11"/>
        <v>0.03568648808</v>
      </c>
      <c r="AB218" s="68"/>
      <c r="AC218" s="61"/>
      <c r="AD218" s="61">
        <v>-0.00443606401550323</v>
      </c>
      <c r="AE218" s="61"/>
      <c r="AF218" s="61"/>
      <c r="AG218" s="61"/>
      <c r="AH218" s="58" t="s">
        <v>577</v>
      </c>
      <c r="AI218" s="62">
        <v>0.953125</v>
      </c>
      <c r="AJ218" s="63">
        <v>0.964788732394366</v>
      </c>
      <c r="AK218" s="71">
        <f t="shared" si="12"/>
        <v>1</v>
      </c>
      <c r="AL218" s="61">
        <v>0.00824772586468714</v>
      </c>
      <c r="AM218" s="61">
        <v>1.35616980455922</v>
      </c>
      <c r="AN218" s="64">
        <v>0.96264367816092</v>
      </c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>
        <v>0.0412358179365075</v>
      </c>
      <c r="BM218" s="58">
        <v>0.0356864880765044</v>
      </c>
    </row>
    <row r="219" ht="12.75" customHeight="1">
      <c r="A219" s="49" t="s">
        <v>184</v>
      </c>
      <c r="B219" s="49">
        <v>293.0</v>
      </c>
      <c r="C219" s="44">
        <v>61.0</v>
      </c>
      <c r="D219" s="45">
        <v>111.0</v>
      </c>
      <c r="E219" s="44">
        <v>802.0</v>
      </c>
      <c r="F219" s="45">
        <v>686.0</v>
      </c>
      <c r="G219" s="62">
        <f t="shared" si="1"/>
        <v>0.3546511628</v>
      </c>
      <c r="H219" s="63">
        <f t="shared" si="2"/>
        <v>0.5389784946</v>
      </c>
      <c r="I219" s="64">
        <f t="shared" si="3"/>
        <v>0.5198795181</v>
      </c>
      <c r="J219" s="65">
        <f t="shared" si="4"/>
        <v>0.45</v>
      </c>
      <c r="K219" s="55">
        <f t="shared" si="5"/>
        <v>8.651162791</v>
      </c>
      <c r="L219" s="66">
        <f t="shared" si="6"/>
        <v>0.6318915693</v>
      </c>
      <c r="M219" s="66">
        <f t="shared" si="7"/>
        <v>0.1303392095</v>
      </c>
      <c r="N219" s="67">
        <f t="shared" si="8"/>
        <v>0.5115676533</v>
      </c>
      <c r="O219" s="58"/>
      <c r="P219" s="58"/>
      <c r="Q219" s="58"/>
      <c r="R219" s="58" t="s">
        <v>669</v>
      </c>
      <c r="S219" s="62">
        <v>0.560975609756098</v>
      </c>
      <c r="T219" s="63">
        <v>0.546822742474916</v>
      </c>
      <c r="U219" s="62">
        <v>-0.00153870217851737</v>
      </c>
      <c r="V219" s="61">
        <v>0.783331728685037</v>
      </c>
      <c r="W219" s="61">
        <v>-0.010007460433351</v>
      </c>
      <c r="X219" s="64">
        <v>0.549237170596394</v>
      </c>
      <c r="Y219" s="68">
        <f t="shared" si="9"/>
        <v>0.5534871544</v>
      </c>
      <c r="Z219" s="68">
        <f t="shared" si="10"/>
        <v>-0.004249983807</v>
      </c>
      <c r="AA219" s="63">
        <f t="shared" si="11"/>
        <v>-0.01964738185</v>
      </c>
      <c r="AB219" s="68"/>
      <c r="AC219" s="61"/>
      <c r="AD219" s="61">
        <v>-0.00443017733362372</v>
      </c>
      <c r="AE219" s="61"/>
      <c r="AF219" s="61"/>
      <c r="AG219" s="61"/>
      <c r="AH219" s="58" t="s">
        <v>329</v>
      </c>
      <c r="AI219" s="62">
        <v>0.61576354679803</v>
      </c>
      <c r="AJ219" s="63">
        <v>0.627563576702215</v>
      </c>
      <c r="AK219" s="71">
        <f t="shared" si="12"/>
        <v>1</v>
      </c>
      <c r="AL219" s="61">
        <v>0.0083440248167776</v>
      </c>
      <c r="AM219" s="61">
        <v>0.879165038896806</v>
      </c>
      <c r="AN219" s="64">
        <v>0.624615384615385</v>
      </c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>
        <v>-0.010007460433351</v>
      </c>
      <c r="BM219" s="58">
        <v>-0.019647381852666</v>
      </c>
    </row>
    <row r="220" ht="12.75" customHeight="1">
      <c r="A220" s="49" t="s">
        <v>254</v>
      </c>
      <c r="B220" s="49">
        <v>294.0</v>
      </c>
      <c r="C220" s="44">
        <v>46.0</v>
      </c>
      <c r="D220" s="45">
        <v>70.0</v>
      </c>
      <c r="E220" s="44">
        <v>446.0</v>
      </c>
      <c r="F220" s="45">
        <v>449.0</v>
      </c>
      <c r="G220" s="62">
        <f t="shared" si="1"/>
        <v>0.3965517241</v>
      </c>
      <c r="H220" s="63">
        <f t="shared" si="2"/>
        <v>0.4983240223</v>
      </c>
      <c r="I220" s="64">
        <f t="shared" si="3"/>
        <v>0.4866468843</v>
      </c>
      <c r="J220" s="65">
        <f t="shared" si="4"/>
        <v>0.4896142433</v>
      </c>
      <c r="K220" s="55">
        <f t="shared" si="5"/>
        <v>7.715517241</v>
      </c>
      <c r="L220" s="66">
        <f t="shared" si="6"/>
        <v>0.6327726969</v>
      </c>
      <c r="M220" s="66">
        <f t="shared" si="7"/>
        <v>0.07196398559</v>
      </c>
      <c r="N220" s="67">
        <f t="shared" si="8"/>
        <v>0.4849706675</v>
      </c>
      <c r="O220" s="58"/>
      <c r="P220" s="58"/>
      <c r="Q220" s="58"/>
      <c r="R220" s="58" t="s">
        <v>818</v>
      </c>
      <c r="S220" s="62">
        <v>0.577777777777778</v>
      </c>
      <c r="T220" s="63">
        <v>0.545356371490281</v>
      </c>
      <c r="U220" s="62">
        <v>-9.36098437736788E-4</v>
      </c>
      <c r="V220" s="61">
        <v>0.794175776875569</v>
      </c>
      <c r="W220" s="61">
        <v>-0.0229252664751982</v>
      </c>
      <c r="X220" s="64">
        <v>0.551694178974805</v>
      </c>
      <c r="Y220" s="68">
        <f t="shared" si="9"/>
        <v>0.5555013726</v>
      </c>
      <c r="Z220" s="68">
        <f t="shared" si="10"/>
        <v>-0.003807193646</v>
      </c>
      <c r="AA220" s="63">
        <f t="shared" si="11"/>
        <v>-0.03159638688</v>
      </c>
      <c r="AB220" s="68"/>
      <c r="AC220" s="61"/>
      <c r="AD220" s="61">
        <v>-0.00442752524861101</v>
      </c>
      <c r="AE220" s="61"/>
      <c r="AF220" s="61"/>
      <c r="AG220" s="61"/>
      <c r="AH220" s="58" t="s">
        <v>433</v>
      </c>
      <c r="AI220" s="62">
        <v>0.713114754098361</v>
      </c>
      <c r="AJ220" s="63">
        <v>0.725</v>
      </c>
      <c r="AK220" s="71">
        <f t="shared" si="12"/>
        <v>1</v>
      </c>
      <c r="AL220" s="61">
        <v>0.00840430413209725</v>
      </c>
      <c r="AM220" s="61">
        <v>1.01690069337415</v>
      </c>
      <c r="AN220" s="64">
        <v>0.723277909738717</v>
      </c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>
        <v>-0.0229252664751982</v>
      </c>
      <c r="BM220" s="58">
        <v>-0.03159638687548</v>
      </c>
    </row>
    <row r="221" ht="12.75" customHeight="1">
      <c r="A221" s="49" t="s">
        <v>248</v>
      </c>
      <c r="B221" s="49">
        <v>295.0</v>
      </c>
      <c r="C221" s="44">
        <v>85.0</v>
      </c>
      <c r="D221" s="45">
        <v>133.0</v>
      </c>
      <c r="E221" s="44">
        <v>1417.0</v>
      </c>
      <c r="F221" s="45">
        <v>841.0</v>
      </c>
      <c r="G221" s="62">
        <f t="shared" si="1"/>
        <v>0.3899082569</v>
      </c>
      <c r="H221" s="63">
        <f t="shared" si="2"/>
        <v>0.6275465013</v>
      </c>
      <c r="I221" s="64">
        <f t="shared" si="3"/>
        <v>0.6066235864</v>
      </c>
      <c r="J221" s="65">
        <f t="shared" si="4"/>
        <v>0.3739903069</v>
      </c>
      <c r="K221" s="55">
        <f t="shared" si="5"/>
        <v>10.35779817</v>
      </c>
      <c r="L221" s="66">
        <f t="shared" si="6"/>
        <v>0.7194491316</v>
      </c>
      <c r="M221" s="66">
        <f t="shared" si="7"/>
        <v>0.1680357317</v>
      </c>
      <c r="N221" s="67">
        <f t="shared" si="8"/>
        <v>0.5885989167</v>
      </c>
      <c r="O221" s="58"/>
      <c r="P221" s="58"/>
      <c r="Q221" s="58"/>
      <c r="R221" s="58" t="s">
        <v>249</v>
      </c>
      <c r="S221" s="62">
        <v>0.474226804123711</v>
      </c>
      <c r="T221" s="63">
        <v>0.560834298957126</v>
      </c>
      <c r="U221" s="62">
        <v>0.0048704162350931</v>
      </c>
      <c r="V221" s="61">
        <v>0.731898714924297</v>
      </c>
      <c r="W221" s="61">
        <v>0.0612408664886698</v>
      </c>
      <c r="X221" s="64">
        <v>0.552083333333333</v>
      </c>
      <c r="Y221" s="68">
        <f t="shared" si="9"/>
        <v>0.5490549725</v>
      </c>
      <c r="Z221" s="68">
        <f t="shared" si="10"/>
        <v>0.0030283608</v>
      </c>
      <c r="AA221" s="63">
        <f t="shared" si="11"/>
        <v>0.06797886058</v>
      </c>
      <c r="AB221" s="68"/>
      <c r="AC221" s="61"/>
      <c r="AD221" s="61">
        <v>-0.00438047665321095</v>
      </c>
      <c r="AE221" s="61"/>
      <c r="AF221" s="61"/>
      <c r="AG221" s="61"/>
      <c r="AH221" s="58" t="s">
        <v>406</v>
      </c>
      <c r="AI221" s="62">
        <v>0.488038277511962</v>
      </c>
      <c r="AJ221" s="63">
        <v>0.5</v>
      </c>
      <c r="AK221" s="71">
        <f t="shared" si="12"/>
        <v>1</v>
      </c>
      <c r="AL221" s="61">
        <v>0.00845832924335632</v>
      </c>
      <c r="AM221" s="61">
        <v>0.698648564718524</v>
      </c>
      <c r="AN221" s="64">
        <v>0.498568975386377</v>
      </c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>
        <v>0.0612408664886698</v>
      </c>
      <c r="BM221" s="58">
        <v>0.0679788605768653</v>
      </c>
    </row>
    <row r="222" ht="12.75" customHeight="1">
      <c r="A222" s="49" t="s">
        <v>288</v>
      </c>
      <c r="B222" s="49">
        <v>296.0</v>
      </c>
      <c r="C222" s="44">
        <v>94.0</v>
      </c>
      <c r="D222" s="45">
        <v>131.0</v>
      </c>
      <c r="E222" s="44">
        <v>1246.0</v>
      </c>
      <c r="F222" s="45">
        <v>687.0</v>
      </c>
      <c r="G222" s="62">
        <f t="shared" si="1"/>
        <v>0.4177777778</v>
      </c>
      <c r="H222" s="63">
        <f t="shared" si="2"/>
        <v>0.6445938955</v>
      </c>
      <c r="I222" s="64">
        <f t="shared" si="3"/>
        <v>0.6209453197</v>
      </c>
      <c r="J222" s="65">
        <f t="shared" si="4"/>
        <v>0.3619091752</v>
      </c>
      <c r="K222" s="55">
        <f t="shared" si="5"/>
        <v>8.591111111</v>
      </c>
      <c r="L222" s="66">
        <f t="shared" si="6"/>
        <v>0.7512101881</v>
      </c>
      <c r="M222" s="66">
        <f t="shared" si="7"/>
        <v>0.1603833377</v>
      </c>
      <c r="N222" s="67">
        <f t="shared" si="8"/>
        <v>0.6067531725</v>
      </c>
      <c r="O222" s="58"/>
      <c r="P222" s="58"/>
      <c r="Q222" s="58"/>
      <c r="R222" s="58" t="s">
        <v>788</v>
      </c>
      <c r="S222" s="62">
        <v>0.463917525773196</v>
      </c>
      <c r="T222" s="63">
        <v>0.560626398210291</v>
      </c>
      <c r="U222" s="62">
        <v>0.00756744004885346</v>
      </c>
      <c r="V222" s="61">
        <v>0.724461945098499</v>
      </c>
      <c r="W222" s="61">
        <v>0.0683836178764087</v>
      </c>
      <c r="X222" s="64">
        <v>0.552902428983121</v>
      </c>
      <c r="Y222" s="68">
        <f t="shared" si="9"/>
        <v>0.5470914182</v>
      </c>
      <c r="Z222" s="68">
        <f t="shared" si="10"/>
        <v>0.005811010816</v>
      </c>
      <c r="AA222" s="63">
        <f t="shared" si="11"/>
        <v>0.08127735059</v>
      </c>
      <c r="AB222" s="68"/>
      <c r="AC222" s="61"/>
      <c r="AD222" s="61">
        <v>-0.00434354563080075</v>
      </c>
      <c r="AE222" s="61"/>
      <c r="AF222" s="61"/>
      <c r="AG222" s="61"/>
      <c r="AH222" s="58" t="s">
        <v>318</v>
      </c>
      <c r="AI222" s="62">
        <v>0.436170212765957</v>
      </c>
      <c r="AJ222" s="63">
        <v>0.449402390438247</v>
      </c>
      <c r="AK222" s="71">
        <f t="shared" si="12"/>
        <v>1</v>
      </c>
      <c r="AL222" s="61">
        <v>0.00935666488050696</v>
      </c>
      <c r="AM222" s="61">
        <v>0.62619439142987</v>
      </c>
      <c r="AN222" s="64">
        <v>0.448480355819125</v>
      </c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>
        <v>0.0683836178764087</v>
      </c>
      <c r="BM222" s="58">
        <v>0.0812773505862766</v>
      </c>
    </row>
    <row r="223" ht="12.75" customHeight="1">
      <c r="A223" s="49" t="s">
        <v>94</v>
      </c>
      <c r="B223" s="49">
        <v>297.0</v>
      </c>
      <c r="C223" s="44">
        <v>33.0</v>
      </c>
      <c r="D223" s="45">
        <v>91.0</v>
      </c>
      <c r="E223" s="44">
        <v>746.0</v>
      </c>
      <c r="F223" s="45">
        <v>461.0</v>
      </c>
      <c r="G223" s="62">
        <f t="shared" si="1"/>
        <v>0.2661290323</v>
      </c>
      <c r="H223" s="63">
        <f t="shared" si="2"/>
        <v>0.618061309</v>
      </c>
      <c r="I223" s="64">
        <f t="shared" si="3"/>
        <v>0.5852742299</v>
      </c>
      <c r="J223" s="65">
        <f t="shared" si="4"/>
        <v>0.3711495116</v>
      </c>
      <c r="K223" s="55">
        <f t="shared" si="5"/>
        <v>9.733870968</v>
      </c>
      <c r="L223" s="66">
        <f t="shared" si="6"/>
        <v>0.6252169455</v>
      </c>
      <c r="M223" s="66">
        <f t="shared" si="7"/>
        <v>0.2488538016</v>
      </c>
      <c r="N223" s="67">
        <f t="shared" si="8"/>
        <v>0.5623660445</v>
      </c>
      <c r="O223" s="58"/>
      <c r="P223" s="58"/>
      <c r="Q223" s="58"/>
      <c r="R223" s="58" t="s">
        <v>725</v>
      </c>
      <c r="S223" s="62">
        <v>0.475206611570248</v>
      </c>
      <c r="T223" s="63">
        <v>0.56581409856519</v>
      </c>
      <c r="U223" s="62">
        <v>0.0024754147154753</v>
      </c>
      <c r="V223" s="61">
        <v>0.736112793023655</v>
      </c>
      <c r="W223" s="61">
        <v>0.0640692887593485</v>
      </c>
      <c r="X223" s="64">
        <v>0.553929539295393</v>
      </c>
      <c r="Y223" s="68">
        <f t="shared" si="9"/>
        <v>0.5532609984</v>
      </c>
      <c r="Z223" s="68">
        <f t="shared" si="10"/>
        <v>0.0006685408714</v>
      </c>
      <c r="AA223" s="63">
        <f t="shared" si="11"/>
        <v>0.06555909632</v>
      </c>
      <c r="AB223" s="68"/>
      <c r="AC223" s="61"/>
      <c r="AD223" s="61">
        <v>-0.00433708953984691</v>
      </c>
      <c r="AE223" s="61"/>
      <c r="AF223" s="61"/>
      <c r="AG223" s="61"/>
      <c r="AH223" s="58" t="s">
        <v>747</v>
      </c>
      <c r="AI223" s="62">
        <v>0.712871287128713</v>
      </c>
      <c r="AJ223" s="63">
        <v>0.726582278481013</v>
      </c>
      <c r="AK223" s="71">
        <f t="shared" si="12"/>
        <v>1</v>
      </c>
      <c r="AL223" s="61">
        <v>0.00969530127566531</v>
      </c>
      <c r="AM223" s="61">
        <v>1.01784737586162</v>
      </c>
      <c r="AN223" s="64">
        <v>0.723790322580645</v>
      </c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>
        <v>0.0640692887593485</v>
      </c>
      <c r="BM223" s="58">
        <v>0.0655590963186205</v>
      </c>
    </row>
    <row r="224" ht="12.75" customHeight="1">
      <c r="A224" s="49" t="s">
        <v>384</v>
      </c>
      <c r="B224" s="49">
        <v>298.0</v>
      </c>
      <c r="C224" s="44">
        <v>110.0</v>
      </c>
      <c r="D224" s="45">
        <v>125.0</v>
      </c>
      <c r="E224" s="44">
        <v>1185.0</v>
      </c>
      <c r="F224" s="45">
        <v>1392.0</v>
      </c>
      <c r="G224" s="62">
        <f t="shared" si="1"/>
        <v>0.4680851064</v>
      </c>
      <c r="H224" s="63">
        <f t="shared" si="2"/>
        <v>0.4598370198</v>
      </c>
      <c r="I224" s="64">
        <f t="shared" si="3"/>
        <v>0.4605263158</v>
      </c>
      <c r="J224" s="65">
        <f t="shared" si="4"/>
        <v>0.5341394026</v>
      </c>
      <c r="K224" s="55">
        <f t="shared" si="5"/>
        <v>10.96595745</v>
      </c>
      <c r="L224" s="66">
        <f t="shared" si="6"/>
        <v>0.6561400288</v>
      </c>
      <c r="M224" s="66">
        <f t="shared" si="7"/>
        <v>-0.00583217075</v>
      </c>
      <c r="N224" s="67">
        <f t="shared" si="8"/>
        <v>0.4652661808</v>
      </c>
      <c r="O224" s="58"/>
      <c r="P224" s="58"/>
      <c r="Q224" s="58"/>
      <c r="R224" s="58" t="s">
        <v>621</v>
      </c>
      <c r="S224" s="62">
        <v>0.467005076142132</v>
      </c>
      <c r="T224" s="63">
        <v>0.563818565400844</v>
      </c>
      <c r="U224" s="62">
        <v>0.00624691763952534</v>
      </c>
      <c r="V224" s="61">
        <v>0.728902375956663</v>
      </c>
      <c r="W224" s="61">
        <v>0.0684575938659553</v>
      </c>
      <c r="X224" s="64">
        <v>0.554706163401816</v>
      </c>
      <c r="Y224" s="68">
        <f t="shared" si="9"/>
        <v>0.5502139533</v>
      </c>
      <c r="Z224" s="68">
        <f t="shared" si="10"/>
        <v>0.004492210142</v>
      </c>
      <c r="AA224" s="63">
        <f t="shared" si="11"/>
        <v>0.07844150683</v>
      </c>
      <c r="AB224" s="68"/>
      <c r="AC224" s="61"/>
      <c r="AD224" s="61">
        <v>-0.00431677507320083</v>
      </c>
      <c r="AE224" s="61"/>
      <c r="AF224" s="61"/>
      <c r="AG224" s="61"/>
      <c r="AH224" s="58" t="s">
        <v>497</v>
      </c>
      <c r="AI224" s="62">
        <v>0.644351464435146</v>
      </c>
      <c r="AJ224" s="63">
        <v>0.658119658119658</v>
      </c>
      <c r="AK224" s="71">
        <f t="shared" si="12"/>
        <v>1</v>
      </c>
      <c r="AL224" s="61">
        <v>0.00973573360579677</v>
      </c>
      <c r="AM224" s="61">
        <v>0.920986161467375</v>
      </c>
      <c r="AN224" s="64">
        <v>0.655572755417957</v>
      </c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>
        <v>0.0684575938659553</v>
      </c>
      <c r="BM224" s="58">
        <v>0.0784415068296597</v>
      </c>
    </row>
    <row r="225" ht="12.75" customHeight="1">
      <c r="A225" s="49" t="s">
        <v>139</v>
      </c>
      <c r="B225" s="49">
        <v>300.0</v>
      </c>
      <c r="C225" s="44">
        <v>50.0</v>
      </c>
      <c r="D225" s="45">
        <v>105.0</v>
      </c>
      <c r="E225" s="44">
        <v>1151.0</v>
      </c>
      <c r="F225" s="45">
        <v>780.0</v>
      </c>
      <c r="G225" s="62">
        <f t="shared" si="1"/>
        <v>0.3225806452</v>
      </c>
      <c r="H225" s="63">
        <f t="shared" si="2"/>
        <v>0.5960642154</v>
      </c>
      <c r="I225" s="64">
        <f t="shared" si="3"/>
        <v>0.5757430489</v>
      </c>
      <c r="J225" s="65">
        <f t="shared" si="4"/>
        <v>0.3978906999</v>
      </c>
      <c r="K225" s="55">
        <f t="shared" si="5"/>
        <v>12.45806452</v>
      </c>
      <c r="L225" s="66">
        <f t="shared" si="6"/>
        <v>0.6495799788</v>
      </c>
      <c r="M225" s="66">
        <f t="shared" si="7"/>
        <v>0.1933821932</v>
      </c>
      <c r="N225" s="67">
        <f t="shared" si="8"/>
        <v>0.5528903174</v>
      </c>
      <c r="O225" s="58"/>
      <c r="P225" s="58"/>
      <c r="Q225" s="58"/>
      <c r="R225" s="58" t="s">
        <v>652</v>
      </c>
      <c r="S225" s="62">
        <v>0.372727272727273</v>
      </c>
      <c r="T225" s="63">
        <v>0.56953642384106</v>
      </c>
      <c r="U225" s="62">
        <v>0.0165158413511843</v>
      </c>
      <c r="V225" s="61">
        <v>0.666281026770142</v>
      </c>
      <c r="W225" s="61">
        <v>0.139165194220748</v>
      </c>
      <c r="X225" s="64">
        <v>0.554799183117767</v>
      </c>
      <c r="Y225" s="68">
        <f t="shared" si="9"/>
        <v>0.5392009448</v>
      </c>
      <c r="Z225" s="68">
        <f t="shared" si="10"/>
        <v>0.01559823833</v>
      </c>
      <c r="AA225" s="63">
        <f t="shared" si="11"/>
        <v>0.1730462916</v>
      </c>
      <c r="AB225" s="68"/>
      <c r="AC225" s="61"/>
      <c r="AD225" s="61">
        <v>-0.00431126932282822</v>
      </c>
      <c r="AE225" s="61"/>
      <c r="AF225" s="61"/>
      <c r="AG225" s="61"/>
      <c r="AH225" s="58" t="s">
        <v>313</v>
      </c>
      <c r="AI225" s="62">
        <v>0.741293532338308</v>
      </c>
      <c r="AJ225" s="63">
        <v>0.755770662695458</v>
      </c>
      <c r="AK225" s="71">
        <f t="shared" si="12"/>
        <v>1</v>
      </c>
      <c r="AL225" s="61">
        <v>0.0102370500176262</v>
      </c>
      <c r="AM225" s="61">
        <v>1.05858424250726</v>
      </c>
      <c r="AN225" s="64">
        <v>0.753886010362694</v>
      </c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>
        <v>0.139165194220748</v>
      </c>
      <c r="BM225" s="58">
        <v>0.173046291551287</v>
      </c>
    </row>
    <row r="226" ht="12.75" customHeight="1">
      <c r="A226" s="49" t="s">
        <v>124</v>
      </c>
      <c r="B226" s="49">
        <v>301.0</v>
      </c>
      <c r="C226" s="44">
        <v>38.0</v>
      </c>
      <c r="D226" s="45">
        <v>86.0</v>
      </c>
      <c r="E226" s="44">
        <v>834.0</v>
      </c>
      <c r="F226" s="45">
        <v>575.0</v>
      </c>
      <c r="G226" s="62">
        <f t="shared" si="1"/>
        <v>0.3064516129</v>
      </c>
      <c r="H226" s="63">
        <f t="shared" si="2"/>
        <v>0.5919091554</v>
      </c>
      <c r="I226" s="64">
        <f t="shared" si="3"/>
        <v>0.5688193085</v>
      </c>
      <c r="J226" s="65">
        <f t="shared" si="4"/>
        <v>0.3998695369</v>
      </c>
      <c r="K226" s="55">
        <f t="shared" si="5"/>
        <v>11.36290323</v>
      </c>
      <c r="L226" s="66">
        <f t="shared" si="6"/>
        <v>0.6352369583</v>
      </c>
      <c r="M226" s="66">
        <f t="shared" si="7"/>
        <v>0.2018490679</v>
      </c>
      <c r="N226" s="67">
        <f t="shared" si="8"/>
        <v>0.5471523533</v>
      </c>
      <c r="O226" s="58"/>
      <c r="P226" s="58"/>
      <c r="Q226" s="58"/>
      <c r="R226" s="58" t="s">
        <v>228</v>
      </c>
      <c r="S226" s="62">
        <v>0.65</v>
      </c>
      <c r="T226" s="63">
        <v>0.517467248908297</v>
      </c>
      <c r="U226" s="62">
        <v>0.0115357976562384</v>
      </c>
      <c r="V226" s="61">
        <v>0.825524023829009</v>
      </c>
      <c r="W226" s="61">
        <v>-0.0937146721377343</v>
      </c>
      <c r="X226" s="64">
        <v>0.554858934169279</v>
      </c>
      <c r="Y226" s="68">
        <f t="shared" si="9"/>
        <v>0.5470763453</v>
      </c>
      <c r="Z226" s="68">
        <f t="shared" si="10"/>
        <v>0.007782588883</v>
      </c>
      <c r="AA226" s="63">
        <f t="shared" si="11"/>
        <v>-0.07577587732</v>
      </c>
      <c r="AB226" s="68"/>
      <c r="AC226" s="61"/>
      <c r="AD226" s="61">
        <v>-0.00430231854149299</v>
      </c>
      <c r="AE226" s="61"/>
      <c r="AF226" s="61"/>
      <c r="AG226" s="61"/>
      <c r="AH226" s="58" t="s">
        <v>376</v>
      </c>
      <c r="AI226" s="62">
        <v>0.463414634146341</v>
      </c>
      <c r="AJ226" s="63">
        <v>0.478260869565217</v>
      </c>
      <c r="AK226" s="71">
        <f t="shared" si="12"/>
        <v>1</v>
      </c>
      <c r="AL226" s="61">
        <v>0.0104979825404428</v>
      </c>
      <c r="AM226" s="61">
        <v>0.665865132636367</v>
      </c>
      <c r="AN226" s="64">
        <v>0.476470588235294</v>
      </c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>
        <v>-0.0937146721377343</v>
      </c>
      <c r="BM226" s="58">
        <v>-0.0757758773194866</v>
      </c>
    </row>
    <row r="227" ht="12.75" customHeight="1">
      <c r="A227" s="49" t="s">
        <v>419</v>
      </c>
      <c r="B227" s="49">
        <v>302.0</v>
      </c>
      <c r="C227" s="44">
        <v>34.0</v>
      </c>
      <c r="D227" s="45">
        <v>34.0</v>
      </c>
      <c r="E227" s="44">
        <v>330.0</v>
      </c>
      <c r="F227" s="45">
        <v>271.0</v>
      </c>
      <c r="G227" s="62">
        <f t="shared" si="1"/>
        <v>0.5</v>
      </c>
      <c r="H227" s="63">
        <f t="shared" si="2"/>
        <v>0.5490848586</v>
      </c>
      <c r="I227" s="64">
        <f t="shared" si="3"/>
        <v>0.5440956652</v>
      </c>
      <c r="J227" s="65">
        <f t="shared" si="4"/>
        <v>0.4559043348</v>
      </c>
      <c r="K227" s="55">
        <f t="shared" si="5"/>
        <v>8.838235294</v>
      </c>
      <c r="L227" s="66">
        <f t="shared" si="6"/>
        <v>0.7418150119</v>
      </c>
      <c r="M227" s="66">
        <f t="shared" si="7"/>
        <v>0.03470835756</v>
      </c>
      <c r="N227" s="67">
        <f t="shared" si="8"/>
        <v>0.5440845748</v>
      </c>
      <c r="O227" s="58"/>
      <c r="P227" s="58"/>
      <c r="Q227" s="58"/>
      <c r="R227" s="58" t="s">
        <v>305</v>
      </c>
      <c r="S227" s="62">
        <v>0.702127659574468</v>
      </c>
      <c r="T227" s="63">
        <v>0.5</v>
      </c>
      <c r="U227" s="62">
        <v>0.0176201807012728</v>
      </c>
      <c r="V227" s="61">
        <v>0.850032643290726</v>
      </c>
      <c r="W227" s="61">
        <v>-0.142925699857309</v>
      </c>
      <c r="X227" s="64">
        <v>0.55688622754491</v>
      </c>
      <c r="Y227" s="68">
        <f t="shared" si="9"/>
        <v>0.5436406019</v>
      </c>
      <c r="Z227" s="68">
        <f t="shared" si="10"/>
        <v>0.01324562567</v>
      </c>
      <c r="AA227" s="63">
        <f t="shared" si="11"/>
        <v>-0.1121044632</v>
      </c>
      <c r="AB227" s="68"/>
      <c r="AC227" s="61"/>
      <c r="AD227" s="61">
        <v>-0.00429626117136361</v>
      </c>
      <c r="AE227" s="61"/>
      <c r="AF227" s="61"/>
      <c r="AG227" s="61"/>
      <c r="AH227" s="58" t="s">
        <v>469</v>
      </c>
      <c r="AI227" s="62">
        <v>0.572815533980582</v>
      </c>
      <c r="AJ227" s="63">
        <v>0.58785046728972</v>
      </c>
      <c r="AK227" s="71">
        <f t="shared" si="12"/>
        <v>1</v>
      </c>
      <c r="AL227" s="61">
        <v>0.0106314374002823</v>
      </c>
      <c r="AM227" s="61">
        <v>0.820714798453766</v>
      </c>
      <c r="AN227" s="64">
        <v>0.586530264279625</v>
      </c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>
        <v>-0.142925699857309</v>
      </c>
      <c r="BM227" s="58">
        <v>-0.112104463246316</v>
      </c>
    </row>
    <row r="228" ht="12.75" customHeight="1">
      <c r="A228" s="49" t="s">
        <v>379</v>
      </c>
      <c r="B228" s="49">
        <v>303.0</v>
      </c>
      <c r="C228" s="44">
        <v>52.0</v>
      </c>
      <c r="D228" s="45">
        <v>60.0</v>
      </c>
      <c r="E228" s="44">
        <v>725.0</v>
      </c>
      <c r="F228" s="45">
        <v>486.0</v>
      </c>
      <c r="G228" s="62">
        <f t="shared" si="1"/>
        <v>0.4642857143</v>
      </c>
      <c r="H228" s="63">
        <f t="shared" si="2"/>
        <v>0.5986787779</v>
      </c>
      <c r="I228" s="64">
        <f t="shared" si="3"/>
        <v>0.5873015873</v>
      </c>
      <c r="J228" s="65">
        <f t="shared" si="4"/>
        <v>0.4066515495</v>
      </c>
      <c r="K228" s="55">
        <f t="shared" si="5"/>
        <v>10.8125</v>
      </c>
      <c r="L228" s="66">
        <f t="shared" si="6"/>
        <v>0.751629385</v>
      </c>
      <c r="M228" s="66">
        <f t="shared" si="7"/>
        <v>0.09503036942</v>
      </c>
      <c r="N228" s="67">
        <f t="shared" si="8"/>
        <v>0.5778806994</v>
      </c>
      <c r="O228" s="58"/>
      <c r="P228" s="58"/>
      <c r="Q228" s="58"/>
      <c r="R228" s="58" t="s">
        <v>344</v>
      </c>
      <c r="S228" s="62">
        <v>0.467065868263473</v>
      </c>
      <c r="T228" s="63">
        <v>0.567781155015198</v>
      </c>
      <c r="U228" s="62">
        <v>0.00678620436512878</v>
      </c>
      <c r="V228" s="61">
        <v>0.731747336014463</v>
      </c>
      <c r="W228" s="61">
        <v>0.0712165817969405</v>
      </c>
      <c r="X228" s="64">
        <v>0.558498896247241</v>
      </c>
      <c r="Y228" s="68">
        <f t="shared" si="9"/>
        <v>0.5534332681</v>
      </c>
      <c r="Z228" s="68">
        <f t="shared" si="10"/>
        <v>0.005065628108</v>
      </c>
      <c r="AA228" s="63">
        <f t="shared" si="11"/>
        <v>0.08248678987</v>
      </c>
      <c r="AB228" s="68"/>
      <c r="AC228" s="61"/>
      <c r="AD228" s="61">
        <v>-0.00429540835844183</v>
      </c>
      <c r="AE228" s="61"/>
      <c r="AF228" s="61"/>
      <c r="AG228" s="61"/>
      <c r="AH228" s="58" t="s">
        <v>91</v>
      </c>
      <c r="AI228" s="62">
        <v>0.6875</v>
      </c>
      <c r="AJ228" s="63">
        <v>0.70261780104712</v>
      </c>
      <c r="AK228" s="71">
        <f t="shared" si="12"/>
        <v>1</v>
      </c>
      <c r="AL228" s="61">
        <v>0.0106900602504852</v>
      </c>
      <c r="AM228" s="61">
        <v>0.982961722021835</v>
      </c>
      <c r="AN228" s="64">
        <v>0.700542005420054</v>
      </c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>
        <v>0.0712165817969405</v>
      </c>
      <c r="BM228" s="58">
        <v>0.0824867898654591</v>
      </c>
    </row>
    <row r="229" ht="12.75" customHeight="1">
      <c r="A229" s="49" t="s">
        <v>126</v>
      </c>
      <c r="B229" s="49">
        <v>304.0</v>
      </c>
      <c r="C229" s="44">
        <v>39.0</v>
      </c>
      <c r="D229" s="45">
        <v>88.0</v>
      </c>
      <c r="E229" s="44">
        <v>555.0</v>
      </c>
      <c r="F229" s="45">
        <v>554.0</v>
      </c>
      <c r="G229" s="62">
        <f t="shared" si="1"/>
        <v>0.3070866142</v>
      </c>
      <c r="H229" s="63">
        <f t="shared" si="2"/>
        <v>0.5004508566</v>
      </c>
      <c r="I229" s="64">
        <f t="shared" si="3"/>
        <v>0.4805825243</v>
      </c>
      <c r="J229" s="65">
        <f t="shared" si="4"/>
        <v>0.4797734628</v>
      </c>
      <c r="K229" s="55">
        <f t="shared" si="5"/>
        <v>8.732283465</v>
      </c>
      <c r="L229" s="66">
        <f t="shared" si="6"/>
        <v>0.5710151993</v>
      </c>
      <c r="M229" s="66">
        <f t="shared" si="7"/>
        <v>0.1367292604</v>
      </c>
      <c r="N229" s="67">
        <f t="shared" si="8"/>
        <v>0.4728873105</v>
      </c>
      <c r="O229" s="58"/>
      <c r="P229" s="58"/>
      <c r="Q229" s="58"/>
      <c r="R229" s="58" t="s">
        <v>489</v>
      </c>
      <c r="S229" s="62">
        <v>0.342857142857143</v>
      </c>
      <c r="T229" s="63">
        <v>0.580980683506686</v>
      </c>
      <c r="U229" s="62">
        <v>0.0153162310648203</v>
      </c>
      <c r="V229" s="61">
        <v>0.653251964225834</v>
      </c>
      <c r="W229" s="61">
        <v>0.168378877093149</v>
      </c>
      <c r="X229" s="64">
        <v>0.558546433378197</v>
      </c>
      <c r="Y229" s="68">
        <f t="shared" si="9"/>
        <v>0.5438030888</v>
      </c>
      <c r="Z229" s="68">
        <f t="shared" si="10"/>
        <v>0.0147433446</v>
      </c>
      <c r="AA229" s="63">
        <f t="shared" si="11"/>
        <v>0.2002527095</v>
      </c>
      <c r="AB229" s="68"/>
      <c r="AC229" s="61"/>
      <c r="AD229" s="61">
        <v>-0.00428894191522267</v>
      </c>
      <c r="AE229" s="61"/>
      <c r="AF229" s="61"/>
      <c r="AG229" s="61"/>
      <c r="AH229" s="58" t="s">
        <v>519</v>
      </c>
      <c r="AI229" s="62">
        <v>0.572916666666667</v>
      </c>
      <c r="AJ229" s="63">
        <v>0.58840372226199</v>
      </c>
      <c r="AK229" s="71">
        <f t="shared" si="12"/>
        <v>1</v>
      </c>
      <c r="AL229" s="61">
        <v>0.0109511362103777</v>
      </c>
      <c r="AM229" s="61">
        <v>0.821177520352275</v>
      </c>
      <c r="AN229" s="64">
        <v>0.586532410320957</v>
      </c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>
        <v>0.168378877093149</v>
      </c>
      <c r="BM229" s="58">
        <v>0.200252709532954</v>
      </c>
    </row>
    <row r="230" ht="12.75" customHeight="1">
      <c r="A230" s="49" t="s">
        <v>197</v>
      </c>
      <c r="B230" s="49">
        <v>305.0</v>
      </c>
      <c r="C230" s="44">
        <v>64.0</v>
      </c>
      <c r="D230" s="45">
        <v>113.0</v>
      </c>
      <c r="E230" s="44">
        <v>788.0</v>
      </c>
      <c r="F230" s="45">
        <v>684.0</v>
      </c>
      <c r="G230" s="62">
        <f t="shared" si="1"/>
        <v>0.3615819209</v>
      </c>
      <c r="H230" s="63">
        <f t="shared" si="2"/>
        <v>0.535326087</v>
      </c>
      <c r="I230" s="64">
        <f t="shared" si="3"/>
        <v>0.5166767738</v>
      </c>
      <c r="J230" s="65">
        <f t="shared" si="4"/>
        <v>0.4536082474</v>
      </c>
      <c r="K230" s="55">
        <f t="shared" si="5"/>
        <v>8.316384181</v>
      </c>
      <c r="L230" s="66">
        <f t="shared" si="6"/>
        <v>0.6342097144</v>
      </c>
      <c r="M230" s="66">
        <f t="shared" si="7"/>
        <v>0.1228557816</v>
      </c>
      <c r="N230" s="67">
        <f t="shared" si="8"/>
        <v>0.5096712377</v>
      </c>
      <c r="O230" s="58"/>
      <c r="P230" s="58"/>
      <c r="Q230" s="58"/>
      <c r="R230" s="58" t="s">
        <v>502</v>
      </c>
      <c r="S230" s="62">
        <v>0.410876132930514</v>
      </c>
      <c r="T230" s="63">
        <v>0.577067669172932</v>
      </c>
      <c r="U230" s="62">
        <v>0.00840209196748753</v>
      </c>
      <c r="V230" s="61">
        <v>0.69858174269688</v>
      </c>
      <c r="W230" s="61">
        <v>0.1175152763993</v>
      </c>
      <c r="X230" s="64">
        <v>0.558676028084253</v>
      </c>
      <c r="Y230" s="68">
        <f t="shared" si="9"/>
        <v>0.5514411354</v>
      </c>
      <c r="Z230" s="68">
        <f t="shared" si="10"/>
        <v>0.007234892689</v>
      </c>
      <c r="AA230" s="63">
        <f t="shared" si="11"/>
        <v>0.1334161995</v>
      </c>
      <c r="AB230" s="68"/>
      <c r="AC230" s="61"/>
      <c r="AD230" s="61">
        <v>-0.00427670982669293</v>
      </c>
      <c r="AE230" s="61"/>
      <c r="AF230" s="61"/>
      <c r="AG230" s="61"/>
      <c r="AH230" s="58" t="s">
        <v>539</v>
      </c>
      <c r="AI230" s="62">
        <v>0.588235294117647</v>
      </c>
      <c r="AJ230" s="63">
        <v>0.603803486529319</v>
      </c>
      <c r="AK230" s="71">
        <f t="shared" si="12"/>
        <v>1</v>
      </c>
      <c r="AL230" s="61">
        <v>0.0110085121526073</v>
      </c>
      <c r="AM230" s="61">
        <v>0.842898703434061</v>
      </c>
      <c r="AN230" s="64">
        <v>0.601794340924776</v>
      </c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>
        <v>0.1175152763993</v>
      </c>
      <c r="BM230" s="58">
        <v>0.133416199525956</v>
      </c>
    </row>
    <row r="231" ht="12.75" customHeight="1">
      <c r="A231" s="49" t="s">
        <v>423</v>
      </c>
      <c r="B231" s="49">
        <v>306.0</v>
      </c>
      <c r="C231" s="44">
        <v>197.0</v>
      </c>
      <c r="D231" s="45">
        <v>150.0</v>
      </c>
      <c r="E231" s="44">
        <v>1629.0</v>
      </c>
      <c r="F231" s="45">
        <v>755.0</v>
      </c>
      <c r="G231" s="62">
        <f t="shared" si="1"/>
        <v>0.5677233429</v>
      </c>
      <c r="H231" s="63">
        <f t="shared" si="2"/>
        <v>0.6833053691</v>
      </c>
      <c r="I231" s="64">
        <f t="shared" si="3"/>
        <v>0.6686195533</v>
      </c>
      <c r="J231" s="65">
        <f t="shared" si="4"/>
        <v>0.34859026</v>
      </c>
      <c r="K231" s="55">
        <f t="shared" si="5"/>
        <v>6.870317003</v>
      </c>
      <c r="L231" s="66">
        <f t="shared" si="6"/>
        <v>0.8846108724</v>
      </c>
      <c r="M231" s="66">
        <f t="shared" si="7"/>
        <v>0.08172897904</v>
      </c>
      <c r="N231" s="67">
        <f t="shared" si="8"/>
        <v>0.6641668954</v>
      </c>
      <c r="O231" s="58"/>
      <c r="P231" s="58"/>
      <c r="Q231" s="58"/>
      <c r="R231" s="58" t="s">
        <v>812</v>
      </c>
      <c r="S231" s="62">
        <v>0.61864406779661</v>
      </c>
      <c r="T231" s="63">
        <v>0.550480769230769</v>
      </c>
      <c r="U231" s="62">
        <v>-0.00552650080310801</v>
      </c>
      <c r="V231" s="61">
        <v>0.826696108191216</v>
      </c>
      <c r="W231" s="61">
        <v>-0.0481985955639155</v>
      </c>
      <c r="X231" s="64">
        <v>0.558947368421053</v>
      </c>
      <c r="Y231" s="68">
        <f t="shared" si="9"/>
        <v>0.5676613004</v>
      </c>
      <c r="Z231" s="68">
        <f t="shared" si="10"/>
        <v>-0.008713931968</v>
      </c>
      <c r="AA231" s="63">
        <f t="shared" si="11"/>
        <v>-0.06829317558</v>
      </c>
      <c r="AB231" s="68"/>
      <c r="AC231" s="61"/>
      <c r="AD231" s="61">
        <v>-0.00427414486764599</v>
      </c>
      <c r="AE231" s="61"/>
      <c r="AF231" s="61"/>
      <c r="AG231" s="61"/>
      <c r="AH231" s="58" t="s">
        <v>802</v>
      </c>
      <c r="AI231" s="62">
        <v>0.748768472906404</v>
      </c>
      <c r="AJ231" s="63">
        <v>0.764380530973451</v>
      </c>
      <c r="AK231" s="71">
        <f t="shared" si="12"/>
        <v>1</v>
      </c>
      <c r="AL231" s="61">
        <v>0.0110395669558814</v>
      </c>
      <c r="AM231" s="61">
        <v>1.06995791978529</v>
      </c>
      <c r="AN231" s="64">
        <v>0.761517615176152</v>
      </c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>
        <v>-0.0481985955639155</v>
      </c>
      <c r="BM231" s="58">
        <v>-0.0682931755767035</v>
      </c>
    </row>
    <row r="232" ht="12.75" customHeight="1">
      <c r="A232" s="49" t="s">
        <v>40</v>
      </c>
      <c r="B232" s="49">
        <v>308.0</v>
      </c>
      <c r="C232" s="44">
        <v>11.0</v>
      </c>
      <c r="D232" s="45">
        <v>54.0</v>
      </c>
      <c r="E232" s="44">
        <v>341.0</v>
      </c>
      <c r="F232" s="45">
        <v>298.0</v>
      </c>
      <c r="G232" s="62">
        <f t="shared" si="1"/>
        <v>0.1692307692</v>
      </c>
      <c r="H232" s="63">
        <f t="shared" si="2"/>
        <v>0.5336463224</v>
      </c>
      <c r="I232" s="64">
        <f t="shared" si="3"/>
        <v>0.5</v>
      </c>
      <c r="J232" s="65">
        <f t="shared" si="4"/>
        <v>0.4389204545</v>
      </c>
      <c r="K232" s="55">
        <f t="shared" si="5"/>
        <v>9.830769231</v>
      </c>
      <c r="L232" s="66">
        <f t="shared" si="6"/>
        <v>0.4970091157</v>
      </c>
      <c r="M232" s="66">
        <f t="shared" si="7"/>
        <v>0.25768079</v>
      </c>
      <c r="N232" s="67">
        <f t="shared" si="8"/>
        <v>0.4813397309</v>
      </c>
      <c r="O232" s="58"/>
      <c r="P232" s="58"/>
      <c r="Q232" s="58"/>
      <c r="R232" s="58" t="s">
        <v>261</v>
      </c>
      <c r="S232" s="62">
        <v>0.5</v>
      </c>
      <c r="T232" s="63">
        <v>0.567460317460317</v>
      </c>
      <c r="U232" s="62">
        <v>0.00245721335409454</v>
      </c>
      <c r="V232" s="61">
        <v>0.754808421329398</v>
      </c>
      <c r="W232" s="61">
        <v>0.0477017712709583</v>
      </c>
      <c r="X232" s="64">
        <v>0.559440559440559</v>
      </c>
      <c r="Y232" s="68">
        <f t="shared" si="9"/>
        <v>0.5589873576</v>
      </c>
      <c r="Z232" s="68">
        <f t="shared" si="10"/>
        <v>0.0004532018834</v>
      </c>
      <c r="AA232" s="63">
        <f t="shared" si="11"/>
        <v>0.04871876915</v>
      </c>
      <c r="AB232" s="68"/>
      <c r="AC232" s="61"/>
      <c r="AD232" s="61">
        <v>-0.0042646917603012</v>
      </c>
      <c r="AE232" s="61"/>
      <c r="AF232" s="61"/>
      <c r="AG232" s="61"/>
      <c r="AH232" s="58" t="s">
        <v>745</v>
      </c>
      <c r="AI232" s="62">
        <v>0.711340206185567</v>
      </c>
      <c r="AJ232" s="63">
        <v>0.72695652173913</v>
      </c>
      <c r="AK232" s="71">
        <f t="shared" si="12"/>
        <v>1</v>
      </c>
      <c r="AL232" s="61">
        <v>0.0110425688050773</v>
      </c>
      <c r="AM232" s="61">
        <v>1.01702936786966</v>
      </c>
      <c r="AN232" s="64">
        <v>0.723016905071521</v>
      </c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>
        <v>0.0477017712709583</v>
      </c>
      <c r="BM232" s="58">
        <v>0.0487187691473973</v>
      </c>
    </row>
    <row r="233" ht="12.75" customHeight="1">
      <c r="A233" s="49" t="s">
        <v>426</v>
      </c>
      <c r="B233" s="49">
        <v>309.0</v>
      </c>
      <c r="C233" s="44">
        <v>18.0</v>
      </c>
      <c r="D233" s="45">
        <v>17.0</v>
      </c>
      <c r="E233" s="44">
        <v>218.0</v>
      </c>
      <c r="F233" s="45">
        <v>134.0</v>
      </c>
      <c r="G233" s="62">
        <f t="shared" si="1"/>
        <v>0.5142857143</v>
      </c>
      <c r="H233" s="63">
        <f t="shared" si="2"/>
        <v>0.6193181818</v>
      </c>
      <c r="I233" s="64">
        <f t="shared" si="3"/>
        <v>0.6098191214</v>
      </c>
      <c r="J233" s="65">
        <f t="shared" si="4"/>
        <v>0.3927648579</v>
      </c>
      <c r="K233" s="55">
        <f t="shared" si="5"/>
        <v>10.05714286</v>
      </c>
      <c r="L233" s="66">
        <f t="shared" si="6"/>
        <v>0.80157899</v>
      </c>
      <c r="M233" s="66">
        <f t="shared" si="7"/>
        <v>0.07426930101</v>
      </c>
      <c r="N233" s="67">
        <f t="shared" si="8"/>
        <v>0.6033194205</v>
      </c>
      <c r="O233" s="58"/>
      <c r="P233" s="58"/>
      <c r="Q233" s="58"/>
      <c r="R233" s="58" t="s">
        <v>583</v>
      </c>
      <c r="S233" s="62">
        <v>0.456521739130435</v>
      </c>
      <c r="T233" s="63">
        <v>0.571078431372549</v>
      </c>
      <c r="U233" s="62">
        <v>0.00679570529582974</v>
      </c>
      <c r="V233" s="61">
        <v>0.726623035675286</v>
      </c>
      <c r="W233" s="61">
        <v>0.0810039326430503</v>
      </c>
      <c r="X233" s="64">
        <v>0.559471365638767</v>
      </c>
      <c r="Y233" s="68">
        <f t="shared" si="9"/>
        <v>0.5542781493</v>
      </c>
      <c r="Z233" s="68">
        <f t="shared" si="10"/>
        <v>0.005193216338</v>
      </c>
      <c r="AA233" s="63">
        <f t="shared" si="11"/>
        <v>0.09253609148</v>
      </c>
      <c r="AB233" s="68"/>
      <c r="AC233" s="61"/>
      <c r="AD233" s="61">
        <v>-0.00424998380702624</v>
      </c>
      <c r="AE233" s="61"/>
      <c r="AF233" s="61"/>
      <c r="AG233" s="61"/>
      <c r="AH233" s="58" t="s">
        <v>720</v>
      </c>
      <c r="AI233" s="62">
        <v>0.69811320754717</v>
      </c>
      <c r="AJ233" s="63">
        <v>0.714061887974931</v>
      </c>
      <c r="AK233" s="71">
        <f t="shared" si="12"/>
        <v>1</v>
      </c>
      <c r="AL233" s="61">
        <v>0.0112775832433721</v>
      </c>
      <c r="AM233" s="61">
        <v>0.998558584423723</v>
      </c>
      <c r="AN233" s="64">
        <v>0.71203830369357</v>
      </c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>
        <v>0.0810039326430503</v>
      </c>
      <c r="BM233" s="58">
        <v>0.0925360914771365</v>
      </c>
    </row>
    <row r="234" ht="12.75" customHeight="1">
      <c r="A234" s="49" t="s">
        <v>425</v>
      </c>
      <c r="B234" s="49">
        <v>311.0</v>
      </c>
      <c r="C234" s="44">
        <v>34.0</v>
      </c>
      <c r="D234" s="45">
        <v>34.0</v>
      </c>
      <c r="E234" s="44">
        <v>286.0</v>
      </c>
      <c r="F234" s="45">
        <v>218.0</v>
      </c>
      <c r="G234" s="62">
        <f t="shared" si="1"/>
        <v>0.5</v>
      </c>
      <c r="H234" s="63">
        <f t="shared" si="2"/>
        <v>0.5674603175</v>
      </c>
      <c r="I234" s="64">
        <f t="shared" si="3"/>
        <v>0.5594405594</v>
      </c>
      <c r="J234" s="65">
        <f t="shared" si="4"/>
        <v>0.4405594406</v>
      </c>
      <c r="K234" s="55">
        <f t="shared" si="5"/>
        <v>7.411764706</v>
      </c>
      <c r="L234" s="66">
        <f t="shared" si="6"/>
        <v>0.7548084213</v>
      </c>
      <c r="M234" s="66">
        <f t="shared" si="7"/>
        <v>0.04770177127</v>
      </c>
      <c r="N234" s="67">
        <f t="shared" si="8"/>
        <v>0.5589873576</v>
      </c>
      <c r="O234" s="58"/>
      <c r="P234" s="58"/>
      <c r="Q234" s="58"/>
      <c r="R234" s="58" t="s">
        <v>688</v>
      </c>
      <c r="S234" s="62">
        <v>0.5</v>
      </c>
      <c r="T234" s="63">
        <v>0.571428571428571</v>
      </c>
      <c r="U234" s="62">
        <v>-2.29008111904627E-4</v>
      </c>
      <c r="V234" s="61">
        <v>0.757614400161331</v>
      </c>
      <c r="W234" s="61">
        <v>0.0505077510198709</v>
      </c>
      <c r="X234" s="64">
        <v>0.56</v>
      </c>
      <c r="Y234" s="68">
        <f t="shared" si="9"/>
        <v>0.5621982844</v>
      </c>
      <c r="Z234" s="68">
        <f t="shared" si="10"/>
        <v>-0.002198284409</v>
      </c>
      <c r="AA234" s="63">
        <f t="shared" si="11"/>
        <v>0.04556955609</v>
      </c>
      <c r="AB234" s="68"/>
      <c r="AC234" s="61"/>
      <c r="AD234" s="61">
        <v>-0.00424355238367058</v>
      </c>
      <c r="AE234" s="61"/>
      <c r="AF234" s="61"/>
      <c r="AG234" s="61"/>
      <c r="AH234" s="58" t="s">
        <v>814</v>
      </c>
      <c r="AI234" s="62">
        <v>0.875</v>
      </c>
      <c r="AJ234" s="63">
        <v>0.891304347826087</v>
      </c>
      <c r="AK234" s="71">
        <f t="shared" si="12"/>
        <v>1</v>
      </c>
      <c r="AL234" s="61">
        <v>0.0115291189884718</v>
      </c>
      <c r="AM234" s="61">
        <v>1.2489657801033</v>
      </c>
      <c r="AN234" s="64">
        <v>0.887096774193548</v>
      </c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>
        <v>0.0505077510198709</v>
      </c>
      <c r="BM234" s="58">
        <v>0.0455695560906092</v>
      </c>
    </row>
    <row r="235" ht="12.75" customHeight="1">
      <c r="A235" s="49" t="s">
        <v>132</v>
      </c>
      <c r="B235" s="49">
        <v>312.0</v>
      </c>
      <c r="C235" s="44">
        <v>61.0</v>
      </c>
      <c r="D235" s="45">
        <v>135.0</v>
      </c>
      <c r="E235" s="44">
        <v>845.0</v>
      </c>
      <c r="F235" s="45">
        <v>637.0</v>
      </c>
      <c r="G235" s="62">
        <f t="shared" si="1"/>
        <v>0.3112244898</v>
      </c>
      <c r="H235" s="63">
        <f t="shared" si="2"/>
        <v>0.5701754386</v>
      </c>
      <c r="I235" s="64">
        <f t="shared" si="3"/>
        <v>0.5399284863</v>
      </c>
      <c r="J235" s="65">
        <f t="shared" si="4"/>
        <v>0.4159713945</v>
      </c>
      <c r="K235" s="55">
        <f t="shared" si="5"/>
        <v>7.56122449</v>
      </c>
      <c r="L235" s="66">
        <f t="shared" si="6"/>
        <v>0.6232438364</v>
      </c>
      <c r="M235" s="66">
        <f t="shared" si="7"/>
        <v>0.1831060737</v>
      </c>
      <c r="N235" s="67">
        <f t="shared" si="8"/>
        <v>0.5303120291</v>
      </c>
      <c r="O235" s="58"/>
      <c r="P235" s="58"/>
      <c r="Q235" s="58"/>
      <c r="R235" s="58" t="s">
        <v>456</v>
      </c>
      <c r="S235" s="62">
        <v>0.375</v>
      </c>
      <c r="T235" s="63">
        <v>0.647058823529412</v>
      </c>
      <c r="U235" s="62">
        <v>-0.0415365571586407</v>
      </c>
      <c r="V235" s="61">
        <v>0.722704693455657</v>
      </c>
      <c r="W235" s="61">
        <v>0.192374757087387</v>
      </c>
      <c r="X235" s="64">
        <v>0.56</v>
      </c>
      <c r="Y235" s="68">
        <f t="shared" si="9"/>
        <v>0.6017861313</v>
      </c>
      <c r="Z235" s="68">
        <f t="shared" si="10"/>
        <v>-0.04178613133</v>
      </c>
      <c r="AA235" s="63">
        <f t="shared" si="11"/>
        <v>0.09971801804</v>
      </c>
      <c r="AB235" s="68"/>
      <c r="AC235" s="61"/>
      <c r="AD235" s="61">
        <v>-0.00422344830413568</v>
      </c>
      <c r="AE235" s="61"/>
      <c r="AF235" s="61"/>
      <c r="AG235" s="61"/>
      <c r="AH235" s="58" t="s">
        <v>558</v>
      </c>
      <c r="AI235" s="62">
        <v>0.9</v>
      </c>
      <c r="AJ235" s="63">
        <v>0.916666666666667</v>
      </c>
      <c r="AK235" s="71">
        <f t="shared" si="12"/>
        <v>1</v>
      </c>
      <c r="AL235" s="61">
        <v>0.0117853229164315</v>
      </c>
      <c r="AM235" s="61">
        <v>1.28457731722989</v>
      </c>
      <c r="AN235" s="64">
        <v>0.9125</v>
      </c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>
        <v>0.192374757087387</v>
      </c>
      <c r="BM235" s="58">
        <v>0.0997180180444308</v>
      </c>
    </row>
    <row r="236" ht="12.75" customHeight="1">
      <c r="A236" s="49" t="s">
        <v>430</v>
      </c>
      <c r="B236" s="49">
        <v>315.0</v>
      </c>
      <c r="C236" s="44">
        <v>147.0</v>
      </c>
      <c r="D236" s="45">
        <v>82.0</v>
      </c>
      <c r="E236" s="44">
        <v>1059.0</v>
      </c>
      <c r="F236" s="45">
        <v>379.0</v>
      </c>
      <c r="G236" s="62">
        <f t="shared" si="1"/>
        <v>0.6419213974</v>
      </c>
      <c r="H236" s="63">
        <f t="shared" si="2"/>
        <v>0.7364394993</v>
      </c>
      <c r="I236" s="64">
        <f t="shared" si="3"/>
        <v>0.7234553089</v>
      </c>
      <c r="J236" s="65">
        <f t="shared" si="4"/>
        <v>0.3155368926</v>
      </c>
      <c r="K236" s="55">
        <f t="shared" si="5"/>
        <v>6.279475983</v>
      </c>
      <c r="L236" s="66">
        <f t="shared" si="6"/>
        <v>0.974648326</v>
      </c>
      <c r="M236" s="66">
        <f t="shared" si="7"/>
        <v>0.06683455007</v>
      </c>
      <c r="N236" s="67">
        <f t="shared" si="8"/>
        <v>0.7205149139</v>
      </c>
      <c r="O236" s="58"/>
      <c r="P236" s="58"/>
      <c r="Q236" s="58"/>
      <c r="R236" s="58" t="s">
        <v>99</v>
      </c>
      <c r="S236" s="62">
        <v>0.611111111111111</v>
      </c>
      <c r="T236" s="63">
        <v>0.552380952380952</v>
      </c>
      <c r="U236" s="62">
        <v>-0.0036302286447587</v>
      </c>
      <c r="V236" s="61">
        <v>0.822713134737606</v>
      </c>
      <c r="W236" s="61">
        <v>-0.0415283590690313</v>
      </c>
      <c r="X236" s="64">
        <v>0.560975609756098</v>
      </c>
      <c r="Y236" s="68">
        <f t="shared" si="9"/>
        <v>0.5677098657</v>
      </c>
      <c r="Z236" s="68">
        <f t="shared" si="10"/>
        <v>-0.006734255994</v>
      </c>
      <c r="AA236" s="63">
        <f t="shared" si="11"/>
        <v>-0.05703401264</v>
      </c>
      <c r="AB236" s="68"/>
      <c r="AC236" s="61"/>
      <c r="AD236" s="61">
        <v>-0.0042162661864833</v>
      </c>
      <c r="AE236" s="61"/>
      <c r="AF236" s="61"/>
      <c r="AG236" s="61"/>
      <c r="AH236" s="58" t="s">
        <v>399</v>
      </c>
      <c r="AI236" s="62">
        <v>0.476635514018692</v>
      </c>
      <c r="AJ236" s="63">
        <v>0.493449781659389</v>
      </c>
      <c r="AK236" s="71">
        <f t="shared" si="12"/>
        <v>1</v>
      </c>
      <c r="AL236" s="61">
        <v>0.0118895947525376</v>
      </c>
      <c r="AM236" s="61">
        <v>0.685953888960607</v>
      </c>
      <c r="AN236" s="64">
        <v>0.49169110459433</v>
      </c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>
        <v>-0.0415283590690313</v>
      </c>
      <c r="BM236" s="58">
        <v>-0.0570340126411266</v>
      </c>
    </row>
    <row r="237" ht="12.75" customHeight="1">
      <c r="A237" s="49" t="s">
        <v>431</v>
      </c>
      <c r="B237" s="49">
        <v>316.0</v>
      </c>
      <c r="C237" s="44">
        <v>121.0</v>
      </c>
      <c r="D237" s="45">
        <v>85.0</v>
      </c>
      <c r="E237" s="44">
        <v>1085.0</v>
      </c>
      <c r="F237" s="45">
        <v>349.0</v>
      </c>
      <c r="G237" s="62">
        <f t="shared" si="1"/>
        <v>0.5873786408</v>
      </c>
      <c r="H237" s="63">
        <f t="shared" si="2"/>
        <v>0.7566248257</v>
      </c>
      <c r="I237" s="64">
        <f t="shared" si="3"/>
        <v>0.7353658537</v>
      </c>
      <c r="J237" s="65">
        <f t="shared" si="4"/>
        <v>0.2865853659</v>
      </c>
      <c r="K237" s="55">
        <f t="shared" si="5"/>
        <v>6.961165049</v>
      </c>
      <c r="L237" s="66">
        <f t="shared" si="6"/>
        <v>0.9503539455</v>
      </c>
      <c r="M237" s="66">
        <f t="shared" si="7"/>
        <v>0.1196752803</v>
      </c>
      <c r="N237" s="67">
        <f t="shared" si="8"/>
        <v>0.7254319469</v>
      </c>
      <c r="O237" s="58"/>
      <c r="P237" s="58"/>
      <c r="Q237" s="58"/>
      <c r="R237" s="58" t="s">
        <v>803</v>
      </c>
      <c r="S237" s="62">
        <v>0.578651685393258</v>
      </c>
      <c r="T237" s="63">
        <v>0.558441558441558</v>
      </c>
      <c r="U237" s="62">
        <v>-0.00239048878148695</v>
      </c>
      <c r="V237" s="61">
        <v>0.804046345892063</v>
      </c>
      <c r="W237" s="61">
        <v>-0.0142905864370671</v>
      </c>
      <c r="X237" s="64">
        <v>0.561140285071268</v>
      </c>
      <c r="Y237" s="68">
        <f t="shared" si="9"/>
        <v>0.5662956222</v>
      </c>
      <c r="Z237" s="68">
        <f t="shared" si="10"/>
        <v>-0.005155337118</v>
      </c>
      <c r="AA237" s="63">
        <f t="shared" si="11"/>
        <v>-0.02607634643</v>
      </c>
      <c r="AB237" s="68"/>
      <c r="AC237" s="61"/>
      <c r="AD237" s="61">
        <v>-0.00418359516954392</v>
      </c>
      <c r="AE237" s="61"/>
      <c r="AF237" s="61"/>
      <c r="AG237" s="61"/>
      <c r="AH237" s="58" t="s">
        <v>642</v>
      </c>
      <c r="AI237" s="62">
        <v>0.935185185185185</v>
      </c>
      <c r="AJ237" s="63">
        <v>0.95249406175772</v>
      </c>
      <c r="AK237" s="71">
        <f t="shared" si="12"/>
        <v>1</v>
      </c>
      <c r="AL237" s="61">
        <v>0.0122394421005699</v>
      </c>
      <c r="AM237" s="61">
        <v>1.33479079421857</v>
      </c>
      <c r="AN237" s="64">
        <v>0.948960302457467</v>
      </c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>
        <v>-0.0142905864370671</v>
      </c>
      <c r="BM237" s="58">
        <v>-0.0260763464259005</v>
      </c>
    </row>
    <row r="238" ht="12.75" customHeight="1">
      <c r="A238" s="49" t="s">
        <v>433</v>
      </c>
      <c r="B238" s="49">
        <v>318.0</v>
      </c>
      <c r="C238" s="44">
        <v>87.0</v>
      </c>
      <c r="D238" s="45">
        <v>35.0</v>
      </c>
      <c r="E238" s="44">
        <v>522.0</v>
      </c>
      <c r="F238" s="45">
        <v>198.0</v>
      </c>
      <c r="G238" s="62">
        <f t="shared" si="1"/>
        <v>0.7131147541</v>
      </c>
      <c r="H238" s="63">
        <f t="shared" si="2"/>
        <v>0.725</v>
      </c>
      <c r="I238" s="64">
        <f t="shared" si="3"/>
        <v>0.7232779097</v>
      </c>
      <c r="J238" s="65">
        <f t="shared" si="4"/>
        <v>0.33847981</v>
      </c>
      <c r="K238" s="55">
        <f t="shared" si="5"/>
        <v>5.901639344</v>
      </c>
      <c r="L238" s="66">
        <f t="shared" si="6"/>
        <v>1.016900693</v>
      </c>
      <c r="M238" s="66">
        <f t="shared" si="7"/>
        <v>0.008404304132</v>
      </c>
      <c r="N238" s="67">
        <f t="shared" si="8"/>
        <v>0.7264354439</v>
      </c>
      <c r="O238" s="58"/>
      <c r="P238" s="58"/>
      <c r="Q238" s="58"/>
      <c r="R238" s="58" t="s">
        <v>577</v>
      </c>
      <c r="S238" s="62">
        <v>0.555147058823529</v>
      </c>
      <c r="T238" s="63">
        <v>0.562761506276151</v>
      </c>
      <c r="U238" s="62">
        <v>-0.00125264732477348</v>
      </c>
      <c r="V238" s="61">
        <v>0.790480726248727</v>
      </c>
      <c r="W238" s="61">
        <v>0.00538435659127068</v>
      </c>
      <c r="X238" s="64">
        <v>0.561547479484173</v>
      </c>
      <c r="Y238" s="68">
        <f t="shared" si="9"/>
        <v>0.5653216845</v>
      </c>
      <c r="Z238" s="68">
        <f t="shared" si="10"/>
        <v>-0.003774205016</v>
      </c>
      <c r="AA238" s="63">
        <f t="shared" si="11"/>
        <v>-0.003199590153</v>
      </c>
      <c r="AB238" s="68"/>
      <c r="AC238" s="61"/>
      <c r="AD238" s="61">
        <v>-0.00415446557999888</v>
      </c>
      <c r="AE238" s="61"/>
      <c r="AF238" s="61"/>
      <c r="AG238" s="61"/>
      <c r="AH238" s="58" t="s">
        <v>740</v>
      </c>
      <c r="AI238" s="62">
        <v>0.709090909090909</v>
      </c>
      <c r="AJ238" s="63">
        <v>0.726775956284153</v>
      </c>
      <c r="AK238" s="71">
        <f t="shared" si="12"/>
        <v>1</v>
      </c>
      <c r="AL238" s="61">
        <v>0.0125053826952055</v>
      </c>
      <c r="AM238" s="61">
        <v>1.01531119534444</v>
      </c>
      <c r="AN238" s="64">
        <v>0.722689075630252</v>
      </c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>
        <v>0.00538435659127068</v>
      </c>
      <c r="BM238" s="58">
        <v>-0.00319959015295479</v>
      </c>
    </row>
    <row r="239" ht="12.75" customHeight="1">
      <c r="A239" s="49" t="s">
        <v>294</v>
      </c>
      <c r="B239" s="49">
        <v>320.0</v>
      </c>
      <c r="C239" s="44">
        <v>17.0</v>
      </c>
      <c r="D239" s="45">
        <v>23.0</v>
      </c>
      <c r="E239" s="44">
        <v>207.0</v>
      </c>
      <c r="F239" s="45">
        <v>247.0</v>
      </c>
      <c r="G239" s="62">
        <f t="shared" si="1"/>
        <v>0.425</v>
      </c>
      <c r="H239" s="63">
        <f t="shared" si="2"/>
        <v>0.4559471366</v>
      </c>
      <c r="I239" s="64">
        <f t="shared" si="3"/>
        <v>0.4534412955</v>
      </c>
      <c r="J239" s="65">
        <f t="shared" si="4"/>
        <v>0.5344129555</v>
      </c>
      <c r="K239" s="55">
        <f t="shared" si="5"/>
        <v>11.35</v>
      </c>
      <c r="L239" s="66">
        <f t="shared" si="6"/>
        <v>0.6229236906</v>
      </c>
      <c r="M239" s="66">
        <f t="shared" si="7"/>
        <v>0.02188303191</v>
      </c>
      <c r="N239" s="67">
        <f t="shared" si="8"/>
        <v>0.4547062448</v>
      </c>
      <c r="O239" s="58"/>
      <c r="P239" s="58"/>
      <c r="Q239" s="58"/>
      <c r="R239" s="58" t="s">
        <v>329</v>
      </c>
      <c r="S239" s="62">
        <v>0.560283687943262</v>
      </c>
      <c r="T239" s="63">
        <v>0.56198347107438</v>
      </c>
      <c r="U239" s="62">
        <v>-0.00134744076245397</v>
      </c>
      <c r="V239" s="61">
        <v>0.793562718247934</v>
      </c>
      <c r="W239" s="61">
        <v>0.00120205784468302</v>
      </c>
      <c r="X239" s="64">
        <v>0.561740890688259</v>
      </c>
      <c r="Y239" s="68">
        <f t="shared" si="9"/>
        <v>0.5656614839</v>
      </c>
      <c r="Z239" s="68">
        <f t="shared" si="10"/>
        <v>-0.003920593222</v>
      </c>
      <c r="AA239" s="63">
        <f t="shared" si="11"/>
        <v>-0.00772525964</v>
      </c>
      <c r="AB239" s="68"/>
      <c r="AC239" s="61"/>
      <c r="AD239" s="61">
        <v>-0.00414520104098592</v>
      </c>
      <c r="AE239" s="61"/>
      <c r="AF239" s="61"/>
      <c r="AG239" s="61"/>
      <c r="AH239" s="58" t="s">
        <v>737</v>
      </c>
      <c r="AI239" s="62">
        <v>0.708994708994709</v>
      </c>
      <c r="AJ239" s="63">
        <v>0.726737967914438</v>
      </c>
      <c r="AK239" s="71">
        <f t="shared" si="12"/>
        <v>1</v>
      </c>
      <c r="AL239" s="61">
        <v>0.012546544586244</v>
      </c>
      <c r="AM239" s="61">
        <v>1.01521630976351</v>
      </c>
      <c r="AN239" s="64">
        <v>0.725109276347742</v>
      </c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>
        <v>0.00120205784468302</v>
      </c>
      <c r="BM239" s="58">
        <v>-0.0077252596398471</v>
      </c>
    </row>
    <row r="240" ht="12.75" customHeight="1">
      <c r="A240" s="49" t="s">
        <v>417</v>
      </c>
      <c r="B240" s="49">
        <v>321.0</v>
      </c>
      <c r="C240" s="44">
        <v>8.0</v>
      </c>
      <c r="D240" s="45">
        <v>8.0</v>
      </c>
      <c r="E240" s="44">
        <v>182.0</v>
      </c>
      <c r="F240" s="45">
        <v>238.0</v>
      </c>
      <c r="G240" s="62">
        <f t="shared" si="1"/>
        <v>0.5</v>
      </c>
      <c r="H240" s="63">
        <f t="shared" si="2"/>
        <v>0.4333333333</v>
      </c>
      <c r="I240" s="64">
        <f t="shared" si="3"/>
        <v>0.4357798165</v>
      </c>
      <c r="J240" s="65">
        <f t="shared" si="4"/>
        <v>0.5642201835</v>
      </c>
      <c r="K240" s="55">
        <f t="shared" si="5"/>
        <v>26.25</v>
      </c>
      <c r="L240" s="66">
        <f t="shared" si="6"/>
        <v>0.6599663368</v>
      </c>
      <c r="M240" s="66">
        <f t="shared" si="7"/>
        <v>-0.04714034424</v>
      </c>
      <c r="N240" s="67">
        <f t="shared" si="8"/>
        <v>0.4489145051</v>
      </c>
      <c r="O240" s="58"/>
      <c r="P240" s="58"/>
      <c r="Q240" s="58"/>
      <c r="R240" s="58" t="s">
        <v>433</v>
      </c>
      <c r="S240" s="62">
        <v>0.379464285714286</v>
      </c>
      <c r="T240" s="63">
        <v>0.579810181190682</v>
      </c>
      <c r="U240" s="62">
        <v>0.0144650838701931</v>
      </c>
      <c r="V240" s="61">
        <v>0.67830945741975</v>
      </c>
      <c r="W240" s="61">
        <v>0.141666052108287</v>
      </c>
      <c r="X240" s="64">
        <v>0.562155782848151</v>
      </c>
      <c r="Y240" s="68">
        <f t="shared" si="9"/>
        <v>0.5485736756</v>
      </c>
      <c r="Z240" s="68">
        <f t="shared" si="10"/>
        <v>0.01358210728</v>
      </c>
      <c r="AA240" s="63">
        <f t="shared" si="11"/>
        <v>0.171296918</v>
      </c>
      <c r="AB240" s="68"/>
      <c r="AC240" s="61"/>
      <c r="AD240" s="61">
        <v>-0.00413889092690389</v>
      </c>
      <c r="AE240" s="61"/>
      <c r="AF240" s="61"/>
      <c r="AG240" s="61"/>
      <c r="AH240" s="58" t="s">
        <v>811</v>
      </c>
      <c r="AI240" s="62">
        <v>0.757575757575758</v>
      </c>
      <c r="AJ240" s="63">
        <v>0.775510204081633</v>
      </c>
      <c r="AK240" s="71">
        <f t="shared" si="12"/>
        <v>1</v>
      </c>
      <c r="AL240" s="61">
        <v>0.0126817458730306</v>
      </c>
      <c r="AM240" s="61">
        <v>1.08405547755769</v>
      </c>
      <c r="AN240" s="64">
        <v>0.773381294964029</v>
      </c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>
        <v>0.141666052108287</v>
      </c>
      <c r="BM240" s="58">
        <v>0.17129691802191</v>
      </c>
    </row>
    <row r="241" ht="12.75" customHeight="1">
      <c r="A241" s="49" t="s">
        <v>35</v>
      </c>
      <c r="B241" s="49">
        <v>322.0</v>
      </c>
      <c r="C241" s="44">
        <v>5.0</v>
      </c>
      <c r="D241" s="45">
        <v>25.0</v>
      </c>
      <c r="E241" s="44">
        <v>161.0</v>
      </c>
      <c r="F241" s="45">
        <v>200.0</v>
      </c>
      <c r="G241" s="62">
        <f t="shared" si="1"/>
        <v>0.1666666667</v>
      </c>
      <c r="H241" s="63">
        <f t="shared" si="2"/>
        <v>0.4459833795</v>
      </c>
      <c r="I241" s="64">
        <f t="shared" si="3"/>
        <v>0.4245524297</v>
      </c>
      <c r="J241" s="65">
        <f t="shared" si="4"/>
        <v>0.5242966752</v>
      </c>
      <c r="K241" s="55">
        <f t="shared" si="5"/>
        <v>12.03333333</v>
      </c>
      <c r="L241" s="66">
        <f t="shared" si="6"/>
        <v>0.4332089699</v>
      </c>
      <c r="M241" s="66">
        <f t="shared" si="7"/>
        <v>0.1975068125</v>
      </c>
      <c r="N241" s="67">
        <f t="shared" si="8"/>
        <v>0.4089257483</v>
      </c>
      <c r="O241" s="58"/>
      <c r="P241" s="58"/>
      <c r="Q241" s="58"/>
      <c r="R241" s="58" t="s">
        <v>406</v>
      </c>
      <c r="S241" s="62">
        <v>0.59375</v>
      </c>
      <c r="T241" s="63">
        <v>0.558016877637131</v>
      </c>
      <c r="U241" s="62">
        <v>-0.00370576801009748</v>
      </c>
      <c r="V241" s="61">
        <v>0.814422173651846</v>
      </c>
      <c r="W241" s="61">
        <v>-0.0252670000612488</v>
      </c>
      <c r="X241" s="64">
        <v>0.562267657992565</v>
      </c>
      <c r="Y241" s="68">
        <f t="shared" si="9"/>
        <v>0.5688748225</v>
      </c>
      <c r="Z241" s="68">
        <f t="shared" si="10"/>
        <v>-0.006607164548</v>
      </c>
      <c r="AA241" s="63">
        <f t="shared" si="11"/>
        <v>-0.04043177583</v>
      </c>
      <c r="AB241" s="68"/>
      <c r="AC241" s="61"/>
      <c r="AD241" s="61">
        <v>-0.00412449980810015</v>
      </c>
      <c r="AE241" s="61"/>
      <c r="AF241" s="61"/>
      <c r="AG241" s="61"/>
      <c r="AH241" s="58" t="s">
        <v>531</v>
      </c>
      <c r="AI241" s="62">
        <v>0.578947368421053</v>
      </c>
      <c r="AJ241" s="63">
        <v>0.597014925373134</v>
      </c>
      <c r="AK241" s="71">
        <f t="shared" si="12"/>
        <v>1</v>
      </c>
      <c r="AL241" s="61">
        <v>0.0127758279103201</v>
      </c>
      <c r="AM241" s="61">
        <v>0.83153091027403</v>
      </c>
      <c r="AN241" s="64">
        <v>0.593846153846154</v>
      </c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>
        <v>-0.0252670000612488</v>
      </c>
      <c r="BM241" s="58">
        <v>-0.0404317758349291</v>
      </c>
    </row>
    <row r="242" ht="12.75" customHeight="1">
      <c r="A242" s="49" t="s">
        <v>437</v>
      </c>
      <c r="B242" s="49">
        <v>323.0</v>
      </c>
      <c r="C242" s="44">
        <v>45.0</v>
      </c>
      <c r="D242" s="45">
        <v>28.0</v>
      </c>
      <c r="E242" s="44">
        <v>427.0</v>
      </c>
      <c r="F242" s="45">
        <v>287.0</v>
      </c>
      <c r="G242" s="62">
        <f t="shared" si="1"/>
        <v>0.6164383562</v>
      </c>
      <c r="H242" s="63">
        <f t="shared" si="2"/>
        <v>0.5980392157</v>
      </c>
      <c r="I242" s="64">
        <f t="shared" si="3"/>
        <v>0.5997458704</v>
      </c>
      <c r="J242" s="65">
        <f t="shared" si="4"/>
        <v>0.4218551461</v>
      </c>
      <c r="K242" s="55">
        <f t="shared" si="5"/>
        <v>9.780821918</v>
      </c>
      <c r="L242" s="66">
        <f t="shared" si="6"/>
        <v>0.8587653288</v>
      </c>
      <c r="M242" s="66">
        <f t="shared" si="7"/>
        <v>-0.01301001668</v>
      </c>
      <c r="N242" s="67">
        <f t="shared" si="8"/>
        <v>0.605666583</v>
      </c>
      <c r="O242" s="58"/>
      <c r="P242" s="58"/>
      <c r="Q242" s="58"/>
      <c r="R242" s="58" t="s">
        <v>318</v>
      </c>
      <c r="S242" s="62">
        <v>0.513698630136986</v>
      </c>
      <c r="T242" s="63">
        <v>0.572842998585573</v>
      </c>
      <c r="U242" s="62">
        <v>-0.00101927707529781</v>
      </c>
      <c r="V242" s="61">
        <v>0.76830094687768</v>
      </c>
      <c r="W242" s="61">
        <v>0.0418215095374059</v>
      </c>
      <c r="X242" s="64">
        <v>0.562719812426729</v>
      </c>
      <c r="Y242" s="68">
        <f t="shared" si="9"/>
        <v>0.5658135632</v>
      </c>
      <c r="Z242" s="68">
        <f t="shared" si="10"/>
        <v>-0.003093750745</v>
      </c>
      <c r="AA242" s="63">
        <f t="shared" si="11"/>
        <v>0.03484383392</v>
      </c>
      <c r="AB242" s="68"/>
      <c r="AC242" s="61"/>
      <c r="AD242" s="61">
        <v>-0.00412240887693915</v>
      </c>
      <c r="AE242" s="61"/>
      <c r="AF242" s="61"/>
      <c r="AG242" s="61"/>
      <c r="AH242" s="58" t="s">
        <v>268</v>
      </c>
      <c r="AI242" s="62">
        <v>0.408239700374532</v>
      </c>
      <c r="AJ242" s="63">
        <v>0.426490984743412</v>
      </c>
      <c r="AK242" s="71">
        <f t="shared" si="12"/>
        <v>1</v>
      </c>
      <c r="AL242" s="61">
        <v>0.0129057033869179</v>
      </c>
      <c r="AM242" s="61">
        <v>0.59024372580264</v>
      </c>
      <c r="AN242" s="64">
        <v>0.424944462075532</v>
      </c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>
        <v>0.0418215095374059</v>
      </c>
      <c r="BM242" s="58">
        <v>0.0348438339230811</v>
      </c>
    </row>
    <row r="243" ht="12.75" customHeight="1">
      <c r="A243" s="49" t="s">
        <v>110</v>
      </c>
      <c r="B243" s="49">
        <v>325.0</v>
      </c>
      <c r="C243" s="44">
        <v>18.0</v>
      </c>
      <c r="D243" s="45">
        <v>45.0</v>
      </c>
      <c r="E243" s="44">
        <v>447.0</v>
      </c>
      <c r="F243" s="45">
        <v>404.0</v>
      </c>
      <c r="G243" s="62">
        <f t="shared" si="1"/>
        <v>0.2857142857</v>
      </c>
      <c r="H243" s="63">
        <f t="shared" si="2"/>
        <v>0.5252643948</v>
      </c>
      <c r="I243" s="64">
        <f t="shared" si="3"/>
        <v>0.5087527352</v>
      </c>
      <c r="J243" s="65">
        <f t="shared" si="4"/>
        <v>0.4617067834</v>
      </c>
      <c r="K243" s="55">
        <f t="shared" si="5"/>
        <v>13.50793651</v>
      </c>
      <c r="L243" s="66">
        <f t="shared" si="6"/>
        <v>0.5734484967</v>
      </c>
      <c r="M243" s="66">
        <f t="shared" si="7"/>
        <v>0.1693876003</v>
      </c>
      <c r="N243" s="67">
        <f t="shared" si="8"/>
        <v>0.490093057</v>
      </c>
      <c r="O243" s="58"/>
      <c r="P243" s="58"/>
      <c r="Q243" s="58"/>
      <c r="R243" s="58" t="s">
        <v>747</v>
      </c>
      <c r="S243" s="62">
        <v>0.678571428571429</v>
      </c>
      <c r="T243" s="63">
        <v>0.508474576271186</v>
      </c>
      <c r="U243" s="62">
        <v>0.0216867299831113</v>
      </c>
      <c r="V243" s="61">
        <v>0.839368299257497</v>
      </c>
      <c r="W243" s="61">
        <v>-0.120276500569351</v>
      </c>
      <c r="X243" s="64">
        <v>0.563218390804598</v>
      </c>
      <c r="Y243" s="68">
        <f t="shared" si="9"/>
        <v>0.5456196334</v>
      </c>
      <c r="Z243" s="68">
        <f t="shared" si="10"/>
        <v>0.01759875743</v>
      </c>
      <c r="AA243" s="63">
        <f t="shared" si="11"/>
        <v>-0.07949463091</v>
      </c>
      <c r="AB243" s="68"/>
      <c r="AC243" s="61"/>
      <c r="AD243" s="61">
        <v>-0.00411831189120215</v>
      </c>
      <c r="AE243" s="61"/>
      <c r="AF243" s="61"/>
      <c r="AG243" s="61"/>
      <c r="AH243" s="58" t="s">
        <v>393</v>
      </c>
      <c r="AI243" s="62">
        <v>0.472527472527472</v>
      </c>
      <c r="AJ243" s="63">
        <v>0.490909090909091</v>
      </c>
      <c r="AK243" s="71">
        <f t="shared" si="12"/>
        <v>1</v>
      </c>
      <c r="AL243" s="61">
        <v>0.01299787832175</v>
      </c>
      <c r="AM243" s="61">
        <v>0.681252525125246</v>
      </c>
      <c r="AN243" s="64">
        <v>0.488222698072805</v>
      </c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>
        <v>-0.120276500569351</v>
      </c>
      <c r="BM243" s="58">
        <v>-0.0794946309056962</v>
      </c>
    </row>
    <row r="244" ht="12.75" customHeight="1">
      <c r="A244" s="49" t="s">
        <v>174</v>
      </c>
      <c r="B244" s="49">
        <v>326.0</v>
      </c>
      <c r="C244" s="44">
        <v>47.0</v>
      </c>
      <c r="D244" s="45">
        <v>92.0</v>
      </c>
      <c r="E244" s="44">
        <v>901.0</v>
      </c>
      <c r="F244" s="45">
        <v>983.0</v>
      </c>
      <c r="G244" s="62">
        <f t="shared" si="1"/>
        <v>0.3381294964</v>
      </c>
      <c r="H244" s="63">
        <f t="shared" si="2"/>
        <v>0.4782377919</v>
      </c>
      <c r="I244" s="64">
        <f t="shared" si="3"/>
        <v>0.4686109738</v>
      </c>
      <c r="J244" s="65">
        <f t="shared" si="4"/>
        <v>0.5091448344</v>
      </c>
      <c r="K244" s="55">
        <f t="shared" si="5"/>
        <v>13.55395683</v>
      </c>
      <c r="L244" s="66">
        <f t="shared" si="6"/>
        <v>0.5772588293</v>
      </c>
      <c r="M244" s="66">
        <f t="shared" si="7"/>
        <v>0.09907162019</v>
      </c>
      <c r="N244" s="67">
        <f t="shared" si="8"/>
        <v>0.4592643252</v>
      </c>
      <c r="O244" s="58"/>
      <c r="P244" s="58"/>
      <c r="Q244" s="58"/>
      <c r="R244" s="58" t="s">
        <v>497</v>
      </c>
      <c r="S244" s="62">
        <v>0.446969696969697</v>
      </c>
      <c r="T244" s="63">
        <v>0.580104712041885</v>
      </c>
      <c r="U244" s="62">
        <v>0.00544324896647663</v>
      </c>
      <c r="V244" s="61">
        <v>0.7262512640129</v>
      </c>
      <c r="W244" s="61">
        <v>0.0941407906385218</v>
      </c>
      <c r="X244" s="64">
        <v>0.5639374425023</v>
      </c>
      <c r="Y244" s="68">
        <f t="shared" si="9"/>
        <v>0.5599369522</v>
      </c>
      <c r="Z244" s="68">
        <f t="shared" si="10"/>
        <v>0.00400049026</v>
      </c>
      <c r="AA244" s="63">
        <f t="shared" si="11"/>
        <v>0.1030231362</v>
      </c>
      <c r="AB244" s="68"/>
      <c r="AC244" s="61"/>
      <c r="AD244" s="61">
        <v>-0.00410926380226695</v>
      </c>
      <c r="AE244" s="61"/>
      <c r="AF244" s="61"/>
      <c r="AG244" s="61"/>
      <c r="AH244" s="58" t="s">
        <v>196</v>
      </c>
      <c r="AI244" s="62">
        <v>0.778350515463918</v>
      </c>
      <c r="AJ244" s="63">
        <v>0.797011207970112</v>
      </c>
      <c r="AK244" s="71">
        <f t="shared" si="12"/>
        <v>1</v>
      </c>
      <c r="AL244" s="61">
        <v>0.0131952842291841</v>
      </c>
      <c r="AM244" s="61">
        <v>1.11394895530587</v>
      </c>
      <c r="AN244" s="64">
        <v>0.793380140421264</v>
      </c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>
        <v>0.0941407906385218</v>
      </c>
      <c r="BM244" s="58">
        <v>0.103023136215517</v>
      </c>
    </row>
    <row r="245" ht="12.75" customHeight="1">
      <c r="A245" s="49" t="s">
        <v>382</v>
      </c>
      <c r="B245" s="49">
        <v>327.0</v>
      </c>
      <c r="C245" s="44">
        <v>92.0</v>
      </c>
      <c r="D245" s="45">
        <v>105.0</v>
      </c>
      <c r="E245" s="44">
        <v>1069.0</v>
      </c>
      <c r="F245" s="45">
        <v>827.0</v>
      </c>
      <c r="G245" s="62">
        <f t="shared" si="1"/>
        <v>0.4670050761</v>
      </c>
      <c r="H245" s="63">
        <f t="shared" si="2"/>
        <v>0.5638185654</v>
      </c>
      <c r="I245" s="64">
        <f t="shared" si="3"/>
        <v>0.5547061634</v>
      </c>
      <c r="J245" s="65">
        <f t="shared" si="4"/>
        <v>0.4390826565</v>
      </c>
      <c r="K245" s="55">
        <f t="shared" si="5"/>
        <v>9.624365482</v>
      </c>
      <c r="L245" s="66">
        <f t="shared" si="6"/>
        <v>0.728902376</v>
      </c>
      <c r="M245" s="66">
        <f t="shared" si="7"/>
        <v>0.06845759387</v>
      </c>
      <c r="N245" s="67">
        <f t="shared" si="8"/>
        <v>0.5502139533</v>
      </c>
      <c r="O245" s="58"/>
      <c r="P245" s="58"/>
      <c r="Q245" s="58"/>
      <c r="R245" s="58" t="s">
        <v>313</v>
      </c>
      <c r="S245" s="62">
        <v>0.545454545454545</v>
      </c>
      <c r="T245" s="63">
        <v>0.569506726457399</v>
      </c>
      <c r="U245" s="62">
        <v>-0.00183803003980088</v>
      </c>
      <c r="V245" s="61">
        <v>0.788396673350328</v>
      </c>
      <c r="W245" s="61">
        <v>0.0170075891114489</v>
      </c>
      <c r="X245" s="64">
        <v>0.564748201438849</v>
      </c>
      <c r="Y245" s="68">
        <f t="shared" si="9"/>
        <v>0.5689644676</v>
      </c>
      <c r="Z245" s="68">
        <f t="shared" si="10"/>
        <v>-0.004216266186</v>
      </c>
      <c r="AA245" s="63">
        <f t="shared" si="11"/>
        <v>0.007425800228</v>
      </c>
      <c r="AB245" s="68"/>
      <c r="AC245" s="61"/>
      <c r="AD245" s="61">
        <v>-0.0041060426507219</v>
      </c>
      <c r="AE245" s="61"/>
      <c r="AF245" s="61"/>
      <c r="AG245" s="61"/>
      <c r="AH245" s="58" t="s">
        <v>663</v>
      </c>
      <c r="AI245" s="62">
        <v>0.910543130990415</v>
      </c>
      <c r="AJ245" s="63">
        <v>0.929969104016478</v>
      </c>
      <c r="AK245" s="71">
        <f t="shared" si="12"/>
        <v>1</v>
      </c>
      <c r="AL245" s="61">
        <v>0.0137364499096353</v>
      </c>
      <c r="AM245" s="61">
        <v>1.3014386799857</v>
      </c>
      <c r="AN245" s="64">
        <v>0.925233644859813</v>
      </c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>
        <v>0.0170075891114489</v>
      </c>
      <c r="BM245" s="58">
        <v>0.00742580022839401</v>
      </c>
    </row>
    <row r="246" ht="12.75" customHeight="1">
      <c r="A246" s="49" t="s">
        <v>284</v>
      </c>
      <c r="B246" s="49">
        <v>329.0</v>
      </c>
      <c r="C246" s="44">
        <v>45.0</v>
      </c>
      <c r="D246" s="45">
        <v>63.0</v>
      </c>
      <c r="E246" s="44">
        <v>796.0</v>
      </c>
      <c r="F246" s="45">
        <v>642.0</v>
      </c>
      <c r="G246" s="62">
        <f t="shared" si="1"/>
        <v>0.4166666667</v>
      </c>
      <c r="H246" s="63">
        <f t="shared" si="2"/>
        <v>0.5535465925</v>
      </c>
      <c r="I246" s="64">
        <f t="shared" si="3"/>
        <v>0.5439844761</v>
      </c>
      <c r="J246" s="65">
        <f t="shared" si="4"/>
        <v>0.4443725744</v>
      </c>
      <c r="K246" s="55">
        <f t="shared" si="5"/>
        <v>13.31481481</v>
      </c>
      <c r="L246" s="66">
        <f t="shared" si="6"/>
        <v>0.6860443589</v>
      </c>
      <c r="M246" s="66">
        <f t="shared" si="7"/>
        <v>0.09678883586</v>
      </c>
      <c r="N246" s="67">
        <f t="shared" si="8"/>
        <v>0.533347618</v>
      </c>
      <c r="O246" s="58"/>
      <c r="P246" s="58"/>
      <c r="Q246" s="58"/>
      <c r="R246" s="58" t="s">
        <v>376</v>
      </c>
      <c r="S246" s="62">
        <v>0.558139534883721</v>
      </c>
      <c r="T246" s="63">
        <v>0.566037735849057</v>
      </c>
      <c r="U246" s="62">
        <v>-9.04837002506653E-4</v>
      </c>
      <c r="V246" s="61">
        <v>0.794913370478368</v>
      </c>
      <c r="W246" s="61">
        <v>0.00558500134857937</v>
      </c>
      <c r="X246" s="64">
        <v>0.565116279069768</v>
      </c>
      <c r="Y246" s="68">
        <f t="shared" si="9"/>
        <v>0.5685401311</v>
      </c>
      <c r="Z246" s="68">
        <f t="shared" si="10"/>
        <v>-0.003423852009</v>
      </c>
      <c r="AA246" s="63">
        <f t="shared" si="11"/>
        <v>-0.002215218574</v>
      </c>
      <c r="AB246" s="68"/>
      <c r="AC246" s="61"/>
      <c r="AD246" s="61">
        <v>-0.00410329847484225</v>
      </c>
      <c r="AE246" s="61"/>
      <c r="AF246" s="61"/>
      <c r="AG246" s="61"/>
      <c r="AH246" s="58" t="s">
        <v>742</v>
      </c>
      <c r="AI246" s="62">
        <v>0.825757575757576</v>
      </c>
      <c r="AJ246" s="63">
        <v>0.845243962543125</v>
      </c>
      <c r="AK246" s="71">
        <f t="shared" si="12"/>
        <v>1</v>
      </c>
      <c r="AL246" s="61">
        <v>0.0137791493034736</v>
      </c>
      <c r="AM246" s="61">
        <v>1.18157651685412</v>
      </c>
      <c r="AN246" s="64">
        <v>0.844053678852383</v>
      </c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>
        <v>0.00558500134857937</v>
      </c>
      <c r="BM246" s="58">
        <v>-0.00221521857437127</v>
      </c>
    </row>
    <row r="247" ht="12.75" customHeight="1">
      <c r="A247" s="49" t="s">
        <v>108</v>
      </c>
      <c r="B247" s="49">
        <v>330.0</v>
      </c>
      <c r="C247" s="44">
        <v>17.0</v>
      </c>
      <c r="D247" s="45">
        <v>44.0</v>
      </c>
      <c r="E247" s="44">
        <v>242.0</v>
      </c>
      <c r="F247" s="45">
        <v>245.0</v>
      </c>
      <c r="G247" s="62">
        <f t="shared" si="1"/>
        <v>0.2786885246</v>
      </c>
      <c r="H247" s="63">
        <f t="shared" si="2"/>
        <v>0.4969199179</v>
      </c>
      <c r="I247" s="64">
        <f t="shared" si="3"/>
        <v>0.4726277372</v>
      </c>
      <c r="J247" s="65">
        <f t="shared" si="4"/>
        <v>0.4781021898</v>
      </c>
      <c r="K247" s="55">
        <f t="shared" si="5"/>
        <v>7.983606557</v>
      </c>
      <c r="L247" s="66">
        <f t="shared" si="6"/>
        <v>0.548437964</v>
      </c>
      <c r="M247" s="66">
        <f t="shared" si="7"/>
        <v>0.1543129877</v>
      </c>
      <c r="N247" s="67">
        <f t="shared" si="8"/>
        <v>0.4658778694</v>
      </c>
      <c r="O247" s="58"/>
      <c r="P247" s="58"/>
      <c r="Q247" s="58"/>
      <c r="R247" s="58" t="s">
        <v>469</v>
      </c>
      <c r="S247" s="62">
        <v>0.619047619047619</v>
      </c>
      <c r="T247" s="63">
        <v>0.555555555555556</v>
      </c>
      <c r="U247" s="62">
        <v>-0.00282351927684699</v>
      </c>
      <c r="V247" s="61">
        <v>0.830569877300978</v>
      </c>
      <c r="W247" s="61">
        <v>-0.044895532933767</v>
      </c>
      <c r="X247" s="64">
        <v>0.565891472868217</v>
      </c>
      <c r="Y247" s="68">
        <f t="shared" si="9"/>
        <v>0.5718618141</v>
      </c>
      <c r="Z247" s="68">
        <f t="shared" si="10"/>
        <v>-0.005970341267</v>
      </c>
      <c r="AA247" s="63">
        <f t="shared" si="11"/>
        <v>-0.05868384172</v>
      </c>
      <c r="AB247" s="68"/>
      <c r="AC247" s="61"/>
      <c r="AD247" s="61">
        <v>-0.00408879973054277</v>
      </c>
      <c r="AE247" s="61"/>
      <c r="AF247" s="61"/>
      <c r="AG247" s="61"/>
      <c r="AH247" s="58" t="s">
        <v>286</v>
      </c>
      <c r="AI247" s="62">
        <v>0.679144385026738</v>
      </c>
      <c r="AJ247" s="63">
        <v>0.699626865671642</v>
      </c>
      <c r="AK247" s="71">
        <f t="shared" si="12"/>
        <v>1</v>
      </c>
      <c r="AL247" s="61">
        <v>0.0144834602619968</v>
      </c>
      <c r="AM247" s="61">
        <v>0.974938498707334</v>
      </c>
      <c r="AN247" s="64">
        <v>0.696584590945195</v>
      </c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>
        <v>-0.044895532933767</v>
      </c>
      <c r="BM247" s="58">
        <v>-0.0586838417151362</v>
      </c>
    </row>
    <row r="248" ht="12.75" customHeight="1">
      <c r="A248" s="49" t="s">
        <v>328</v>
      </c>
      <c r="B248" s="49">
        <v>331.0</v>
      </c>
      <c r="C248" s="44">
        <v>54.0</v>
      </c>
      <c r="D248" s="45">
        <v>68.0</v>
      </c>
      <c r="E248" s="44">
        <v>658.0</v>
      </c>
      <c r="F248" s="45">
        <v>406.0</v>
      </c>
      <c r="G248" s="62">
        <f t="shared" si="1"/>
        <v>0.4426229508</v>
      </c>
      <c r="H248" s="63">
        <f t="shared" si="2"/>
        <v>0.6184210526</v>
      </c>
      <c r="I248" s="64">
        <f t="shared" si="3"/>
        <v>0.6003372681</v>
      </c>
      <c r="J248" s="65">
        <f t="shared" si="4"/>
        <v>0.3878583474</v>
      </c>
      <c r="K248" s="55">
        <f t="shared" si="5"/>
        <v>8.721311475</v>
      </c>
      <c r="L248" s="66">
        <f t="shared" si="6"/>
        <v>0.7502713897</v>
      </c>
      <c r="M248" s="66">
        <f t="shared" si="7"/>
        <v>0.1243081525</v>
      </c>
      <c r="N248" s="67">
        <f t="shared" si="8"/>
        <v>0.5900110748</v>
      </c>
      <c r="O248" s="58"/>
      <c r="P248" s="58"/>
      <c r="Q248" s="58"/>
      <c r="R248" s="58" t="s">
        <v>91</v>
      </c>
      <c r="S248" s="62">
        <v>0.603896103896104</v>
      </c>
      <c r="T248" s="63">
        <v>0.559598494353827</v>
      </c>
      <c r="U248" s="62">
        <v>-0.0023943908728995</v>
      </c>
      <c r="V248" s="61">
        <v>0.822714925414554</v>
      </c>
      <c r="W248" s="61">
        <v>-0.0313230056681791</v>
      </c>
      <c r="X248" s="64">
        <v>0.56677181913775</v>
      </c>
      <c r="Y248" s="68">
        <f t="shared" si="9"/>
        <v>0.5721434254</v>
      </c>
      <c r="Z248" s="68">
        <f t="shared" si="10"/>
        <v>-0.005371606294</v>
      </c>
      <c r="AA248" s="63">
        <f t="shared" si="11"/>
        <v>-0.04369116091</v>
      </c>
      <c r="AB248" s="68"/>
      <c r="AC248" s="61"/>
      <c r="AD248" s="61">
        <v>-0.00406318150914953</v>
      </c>
      <c r="AE248" s="61"/>
      <c r="AF248" s="61"/>
      <c r="AG248" s="61"/>
      <c r="AH248" s="58" t="s">
        <v>622</v>
      </c>
      <c r="AI248" s="62">
        <v>0.939655172413793</v>
      </c>
      <c r="AJ248" s="63">
        <v>0.96054114994363</v>
      </c>
      <c r="AK248" s="71">
        <f t="shared" si="12"/>
        <v>1</v>
      </c>
      <c r="AL248" s="61">
        <v>0.0147688358906835</v>
      </c>
      <c r="AM248" s="61">
        <v>1.3436417027115</v>
      </c>
      <c r="AN248" s="64">
        <v>0.9562109025916</v>
      </c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>
        <v>-0.0313230056681791</v>
      </c>
      <c r="BM248" s="58">
        <v>-0.0436911609071821</v>
      </c>
    </row>
    <row r="249" ht="12.75" customHeight="1">
      <c r="A249" s="49" t="s">
        <v>442</v>
      </c>
      <c r="B249" s="49">
        <v>332.0</v>
      </c>
      <c r="C249" s="44">
        <v>11.0</v>
      </c>
      <c r="D249" s="45">
        <v>7.0</v>
      </c>
      <c r="E249" s="44">
        <v>125.0</v>
      </c>
      <c r="F249" s="45">
        <v>65.0</v>
      </c>
      <c r="G249" s="62">
        <f t="shared" si="1"/>
        <v>0.6111111111</v>
      </c>
      <c r="H249" s="63">
        <f t="shared" si="2"/>
        <v>0.6578947368</v>
      </c>
      <c r="I249" s="64">
        <f t="shared" si="3"/>
        <v>0.6538461538</v>
      </c>
      <c r="J249" s="65">
        <f t="shared" si="4"/>
        <v>0.3653846154</v>
      </c>
      <c r="K249" s="55">
        <f t="shared" si="5"/>
        <v>10.55555556</v>
      </c>
      <c r="L249" s="66">
        <f t="shared" si="6"/>
        <v>0.897322635</v>
      </c>
      <c r="M249" s="66">
        <f t="shared" si="7"/>
        <v>0.03308116562</v>
      </c>
      <c r="N249" s="67">
        <f t="shared" si="8"/>
        <v>0.6524590292</v>
      </c>
      <c r="O249" s="58"/>
      <c r="P249" s="58"/>
      <c r="Q249" s="58"/>
      <c r="R249" s="58" t="s">
        <v>519</v>
      </c>
      <c r="S249" s="62">
        <v>0.625</v>
      </c>
      <c r="T249" s="63">
        <v>0.559322033898305</v>
      </c>
      <c r="U249" s="62">
        <v>-0.00577405953304155</v>
      </c>
      <c r="V249" s="61">
        <v>0.83744214886652</v>
      </c>
      <c r="W249" s="61">
        <v>-0.0464411983691391</v>
      </c>
      <c r="X249" s="64">
        <v>0.567164179104478</v>
      </c>
      <c r="Y249" s="68">
        <f t="shared" si="9"/>
        <v>0.5761051632</v>
      </c>
      <c r="Z249" s="68">
        <f t="shared" si="10"/>
        <v>-0.00894098407</v>
      </c>
      <c r="AA249" s="63">
        <f t="shared" si="11"/>
        <v>-0.06714487566</v>
      </c>
      <c r="AB249" s="68"/>
      <c r="AC249" s="61"/>
      <c r="AD249" s="61">
        <v>-0.00404814079524918</v>
      </c>
      <c r="AE249" s="61"/>
      <c r="AF249" s="61"/>
      <c r="AG249" s="61"/>
      <c r="AH249" s="58" t="s">
        <v>596</v>
      </c>
      <c r="AI249" s="62">
        <v>0.882352941176471</v>
      </c>
      <c r="AJ249" s="63">
        <v>0.903703703703704</v>
      </c>
      <c r="AK249" s="71">
        <f t="shared" si="12"/>
        <v>2</v>
      </c>
      <c r="AL249" s="61">
        <v>0.0150974753265011</v>
      </c>
      <c r="AM249" s="61">
        <v>1.26293276271119</v>
      </c>
      <c r="AN249" s="64">
        <v>0.899408284023669</v>
      </c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>
        <v>-0.0464411983691391</v>
      </c>
      <c r="BM249" s="58">
        <v>-0.0671448756584863</v>
      </c>
    </row>
    <row r="250" ht="12.75" customHeight="1">
      <c r="A250" s="49" t="s">
        <v>385</v>
      </c>
      <c r="B250" s="49">
        <v>334.0</v>
      </c>
      <c r="C250" s="44">
        <v>74.0</v>
      </c>
      <c r="D250" s="45">
        <v>84.0</v>
      </c>
      <c r="E250" s="44">
        <v>1134.0</v>
      </c>
      <c r="F250" s="45">
        <v>613.0</v>
      </c>
      <c r="G250" s="62">
        <f t="shared" si="1"/>
        <v>0.4683544304</v>
      </c>
      <c r="H250" s="63">
        <f t="shared" si="2"/>
        <v>0.6491127647</v>
      </c>
      <c r="I250" s="64">
        <f t="shared" si="3"/>
        <v>0.6341207349</v>
      </c>
      <c r="J250" s="65">
        <f t="shared" si="4"/>
        <v>0.3606299213</v>
      </c>
      <c r="K250" s="55">
        <f t="shared" si="5"/>
        <v>11.05696203</v>
      </c>
      <c r="L250" s="66">
        <f t="shared" si="6"/>
        <v>0.7901686105</v>
      </c>
      <c r="M250" s="66">
        <f t="shared" si="7"/>
        <v>0.1278155731</v>
      </c>
      <c r="N250" s="67">
        <f t="shared" si="8"/>
        <v>0.6189384099</v>
      </c>
      <c r="O250" s="58"/>
      <c r="P250" s="58"/>
      <c r="Q250" s="58"/>
      <c r="R250" s="58" t="s">
        <v>539</v>
      </c>
      <c r="S250" s="62">
        <v>0.43455497382199</v>
      </c>
      <c r="T250" s="63">
        <v>0.595111583421892</v>
      </c>
      <c r="U250" s="62">
        <v>-7.03822700756418E-4</v>
      </c>
      <c r="V250" s="61">
        <v>0.728084186437524</v>
      </c>
      <c r="W250" s="61">
        <v>0.113530786379512</v>
      </c>
      <c r="X250" s="64">
        <v>0.568021201413428</v>
      </c>
      <c r="Y250" s="68">
        <f t="shared" si="9"/>
        <v>0.569931338</v>
      </c>
      <c r="Z250" s="68">
        <f t="shared" si="10"/>
        <v>-0.001910136595</v>
      </c>
      <c r="AA250" s="63">
        <f t="shared" si="11"/>
        <v>0.1092868043</v>
      </c>
      <c r="AB250" s="68"/>
      <c r="AC250" s="61"/>
      <c r="AD250" s="61">
        <v>-0.00404574072328423</v>
      </c>
      <c r="AE250" s="61"/>
      <c r="AF250" s="61"/>
      <c r="AG250" s="61"/>
      <c r="AH250" s="58" t="s">
        <v>287</v>
      </c>
      <c r="AI250" s="62">
        <v>0.928571428571429</v>
      </c>
      <c r="AJ250" s="63">
        <v>0.95</v>
      </c>
      <c r="AK250" s="71">
        <f t="shared" si="12"/>
        <v>2</v>
      </c>
      <c r="AL250" s="61">
        <v>0.0151525052173807</v>
      </c>
      <c r="AM250" s="61">
        <v>1.32835059361029</v>
      </c>
      <c r="AN250" s="64">
        <v>0.944444444444444</v>
      </c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>
        <v>0.113530786379512</v>
      </c>
      <c r="BM250" s="58">
        <v>0.109286804259373</v>
      </c>
    </row>
    <row r="251" ht="12.75" customHeight="1">
      <c r="A251" s="49" t="s">
        <v>114</v>
      </c>
      <c r="B251" s="49">
        <v>335.0</v>
      </c>
      <c r="C251" s="44">
        <v>21.0</v>
      </c>
      <c r="D251" s="45">
        <v>52.0</v>
      </c>
      <c r="E251" s="44">
        <v>484.0</v>
      </c>
      <c r="F251" s="45">
        <v>543.0</v>
      </c>
      <c r="G251" s="62">
        <f t="shared" si="1"/>
        <v>0.2876712329</v>
      </c>
      <c r="H251" s="63">
        <f t="shared" si="2"/>
        <v>0.4712755599</v>
      </c>
      <c r="I251" s="64">
        <f t="shared" si="3"/>
        <v>0.4590909091</v>
      </c>
      <c r="J251" s="65">
        <f t="shared" si="4"/>
        <v>0.5127272727</v>
      </c>
      <c r="K251" s="55">
        <f t="shared" si="5"/>
        <v>14.06849315</v>
      </c>
      <c r="L251" s="66">
        <f t="shared" si="6"/>
        <v>0.5366564025</v>
      </c>
      <c r="M251" s="66">
        <f t="shared" si="7"/>
        <v>0.1298279524</v>
      </c>
      <c r="N251" s="67">
        <f t="shared" si="8"/>
        <v>0.4460486151</v>
      </c>
      <c r="O251" s="58"/>
      <c r="P251" s="58"/>
      <c r="Q251" s="58"/>
      <c r="R251" s="58" t="s">
        <v>802</v>
      </c>
      <c r="S251" s="62">
        <v>0.306451612903226</v>
      </c>
      <c r="T251" s="63">
        <v>0.591909155429383</v>
      </c>
      <c r="U251" s="62">
        <v>0.0218491154946143</v>
      </c>
      <c r="V251" s="61">
        <v>0.63523695825833</v>
      </c>
      <c r="W251" s="61">
        <v>0.201849067857193</v>
      </c>
      <c r="X251" s="64">
        <v>0.568819308545336</v>
      </c>
      <c r="Y251" s="68">
        <f t="shared" si="9"/>
        <v>0.5471523533</v>
      </c>
      <c r="Z251" s="68">
        <f t="shared" si="10"/>
        <v>0.02166695528</v>
      </c>
      <c r="AA251" s="63">
        <f t="shared" si="11"/>
        <v>0.2483890483</v>
      </c>
      <c r="AB251" s="68"/>
      <c r="AC251" s="61"/>
      <c r="AD251" s="61">
        <v>-0.00404460760297842</v>
      </c>
      <c r="AE251" s="61"/>
      <c r="AF251" s="61"/>
      <c r="AG251" s="61"/>
      <c r="AH251" s="58" t="s">
        <v>402</v>
      </c>
      <c r="AI251" s="62">
        <v>0.486486486486487</v>
      </c>
      <c r="AJ251" s="63">
        <v>0.508771929824561</v>
      </c>
      <c r="AK251" s="71">
        <f t="shared" si="12"/>
        <v>2</v>
      </c>
      <c r="AL251" s="61">
        <v>0.0157583030977049</v>
      </c>
      <c r="AM251" s="61">
        <v>0.703753972631669</v>
      </c>
      <c r="AN251" s="64">
        <v>0.504807692307692</v>
      </c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>
        <v>0.201849067857193</v>
      </c>
      <c r="BM251" s="58">
        <v>0.248389048321876</v>
      </c>
    </row>
    <row r="252" ht="12.75" customHeight="1">
      <c r="A252" s="49" t="s">
        <v>172</v>
      </c>
      <c r="B252" s="49">
        <v>337.0</v>
      </c>
      <c r="C252" s="44">
        <v>49.0</v>
      </c>
      <c r="D252" s="45">
        <v>96.0</v>
      </c>
      <c r="E252" s="44">
        <v>563.0</v>
      </c>
      <c r="F252" s="45">
        <v>310.0</v>
      </c>
      <c r="G252" s="62">
        <f t="shared" si="1"/>
        <v>0.3379310345</v>
      </c>
      <c r="H252" s="63">
        <f t="shared" si="2"/>
        <v>0.6449026346</v>
      </c>
      <c r="I252" s="64">
        <f t="shared" si="3"/>
        <v>0.6011787819</v>
      </c>
      <c r="J252" s="65">
        <f t="shared" si="4"/>
        <v>0.3526522593</v>
      </c>
      <c r="K252" s="55">
        <f t="shared" si="5"/>
        <v>6.020689655</v>
      </c>
      <c r="L252" s="66">
        <f t="shared" si="6"/>
        <v>0.6949683167</v>
      </c>
      <c r="M252" s="66">
        <f t="shared" si="7"/>
        <v>0.2170618136</v>
      </c>
      <c r="N252" s="67">
        <f t="shared" si="8"/>
        <v>0.5943102835</v>
      </c>
      <c r="O252" s="58"/>
      <c r="P252" s="58"/>
      <c r="Q252" s="58"/>
      <c r="R252" s="58" t="s">
        <v>745</v>
      </c>
      <c r="S252" s="62">
        <v>0.462686567164179</v>
      </c>
      <c r="T252" s="63">
        <v>0.583838383838384</v>
      </c>
      <c r="U252" s="62">
        <v>0.00528812430154446</v>
      </c>
      <c r="V252" s="61">
        <v>0.740004875537008</v>
      </c>
      <c r="W252" s="61">
        <v>0.0856673920383091</v>
      </c>
      <c r="X252" s="64">
        <v>0.569395017793594</v>
      </c>
      <c r="Y252" s="68">
        <f t="shared" si="9"/>
        <v>0.5656495455</v>
      </c>
      <c r="Z252" s="68">
        <f t="shared" si="10"/>
        <v>0.003745472248</v>
      </c>
      <c r="AA252" s="63">
        <f t="shared" si="11"/>
        <v>0.0940260594</v>
      </c>
      <c r="AB252" s="68"/>
      <c r="AC252" s="61"/>
      <c r="AD252" s="61">
        <v>-0.00403985252765693</v>
      </c>
      <c r="AE252" s="61"/>
      <c r="AF252" s="61"/>
      <c r="AG252" s="61"/>
      <c r="AH252" s="58" t="s">
        <v>277</v>
      </c>
      <c r="AI252" s="62">
        <v>0.862745098039216</v>
      </c>
      <c r="AJ252" s="63">
        <v>0.885167464114833</v>
      </c>
      <c r="AK252" s="71">
        <f t="shared" si="12"/>
        <v>2</v>
      </c>
      <c r="AL252" s="61">
        <v>0.0158552090551607</v>
      </c>
      <c r="AM252" s="61">
        <v>1.2359608230296</v>
      </c>
      <c r="AN252" s="64">
        <v>0.880769230769231</v>
      </c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>
        <v>0.0856673920383091</v>
      </c>
      <c r="BM252" s="58">
        <v>0.0940260593975638</v>
      </c>
    </row>
    <row r="253" ht="12.75" customHeight="1">
      <c r="A253" s="49" t="s">
        <v>445</v>
      </c>
      <c r="B253" s="49">
        <v>338.0</v>
      </c>
      <c r="C253" s="44">
        <v>115.0</v>
      </c>
      <c r="D253" s="45">
        <v>93.0</v>
      </c>
      <c r="E253" s="44">
        <v>1070.0</v>
      </c>
      <c r="F253" s="45">
        <v>528.0</v>
      </c>
      <c r="G253" s="62">
        <f t="shared" si="1"/>
        <v>0.5528846154</v>
      </c>
      <c r="H253" s="63">
        <f t="shared" si="2"/>
        <v>0.6695869837</v>
      </c>
      <c r="I253" s="64">
        <f t="shared" si="3"/>
        <v>0.6561461794</v>
      </c>
      <c r="J253" s="65">
        <f t="shared" si="4"/>
        <v>0.3560354374</v>
      </c>
      <c r="K253" s="55">
        <f t="shared" si="5"/>
        <v>7.682692308</v>
      </c>
      <c r="L253" s="66">
        <f t="shared" si="6"/>
        <v>0.8644179441</v>
      </c>
      <c r="M253" s="66">
        <f t="shared" si="7"/>
        <v>0.08252117728</v>
      </c>
      <c r="N253" s="67">
        <f t="shared" si="8"/>
        <v>0.6505019497</v>
      </c>
      <c r="O253" s="58"/>
      <c r="P253" s="58"/>
      <c r="Q253" s="58"/>
      <c r="R253" s="58" t="s">
        <v>720</v>
      </c>
      <c r="S253" s="62">
        <v>0.625</v>
      </c>
      <c r="T253" s="63">
        <v>0.5625</v>
      </c>
      <c r="U253" s="62">
        <v>-0.00609752082963411</v>
      </c>
      <c r="V253" s="61">
        <v>0.839689309880229</v>
      </c>
      <c r="W253" s="61">
        <v>-0.0441940366210692</v>
      </c>
      <c r="X253" s="64">
        <v>0.569444444444444</v>
      </c>
      <c r="Y253" s="68">
        <f t="shared" si="9"/>
        <v>0.5786811456</v>
      </c>
      <c r="Z253" s="68">
        <f t="shared" si="10"/>
        <v>-0.009236701139</v>
      </c>
      <c r="AA253" s="63">
        <f t="shared" si="11"/>
        <v>-0.06560103945</v>
      </c>
      <c r="AB253" s="68"/>
      <c r="AC253" s="61"/>
      <c r="AD253" s="61">
        <v>-0.00403861089472113</v>
      </c>
      <c r="AE253" s="61"/>
      <c r="AF253" s="61"/>
      <c r="AG253" s="61"/>
      <c r="AH253" s="58" t="s">
        <v>684</v>
      </c>
      <c r="AI253" s="62">
        <v>0.848920863309353</v>
      </c>
      <c r="AJ253" s="63">
        <v>0.871762476310802</v>
      </c>
      <c r="AK253" s="71">
        <f t="shared" si="12"/>
        <v>2</v>
      </c>
      <c r="AL253" s="61">
        <v>0.0161516582533595</v>
      </c>
      <c r="AM253" s="61">
        <v>1.216706855081</v>
      </c>
      <c r="AN253" s="64">
        <v>0.869918699186992</v>
      </c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>
        <v>-0.0441940366210692</v>
      </c>
      <c r="BM253" s="58">
        <v>-0.0656010394471643</v>
      </c>
    </row>
    <row r="254" ht="12.75" customHeight="1">
      <c r="A254" s="49" t="s">
        <v>213</v>
      </c>
      <c r="B254" s="49">
        <v>339.0</v>
      </c>
      <c r="C254" s="44">
        <v>73.0</v>
      </c>
      <c r="D254" s="45">
        <v>125.0</v>
      </c>
      <c r="E254" s="44">
        <v>1084.0</v>
      </c>
      <c r="F254" s="45">
        <v>709.0</v>
      </c>
      <c r="G254" s="62">
        <f t="shared" si="1"/>
        <v>0.3686868687</v>
      </c>
      <c r="H254" s="63">
        <f t="shared" si="2"/>
        <v>0.6045733408</v>
      </c>
      <c r="I254" s="64">
        <f t="shared" si="3"/>
        <v>0.5811150176</v>
      </c>
      <c r="J254" s="65">
        <f t="shared" si="4"/>
        <v>0.3927674535</v>
      </c>
      <c r="K254" s="55">
        <f t="shared" si="5"/>
        <v>9.055555556</v>
      </c>
      <c r="L254" s="66">
        <f t="shared" si="6"/>
        <v>0.6881988667</v>
      </c>
      <c r="M254" s="66">
        <f t="shared" si="7"/>
        <v>0.1667970364</v>
      </c>
      <c r="N254" s="67">
        <f t="shared" si="8"/>
        <v>0.5668110883</v>
      </c>
      <c r="O254" s="58"/>
      <c r="P254" s="58"/>
      <c r="Q254" s="58"/>
      <c r="R254" s="58" t="s">
        <v>814</v>
      </c>
      <c r="S254" s="62">
        <v>0.427586206896552</v>
      </c>
      <c r="T254" s="63">
        <v>0.583738707435719</v>
      </c>
      <c r="U254" s="62">
        <v>0.011094972524604</v>
      </c>
      <c r="V254" s="61">
        <v>0.71511468686547</v>
      </c>
      <c r="W254" s="61">
        <v>0.110416608878398</v>
      </c>
      <c r="X254" s="64">
        <v>0.569444444444444</v>
      </c>
      <c r="Y254" s="68">
        <f t="shared" si="9"/>
        <v>0.5595975589</v>
      </c>
      <c r="Z254" s="68">
        <f t="shared" si="10"/>
        <v>0.009846885591</v>
      </c>
      <c r="AA254" s="63">
        <f t="shared" si="11"/>
        <v>0.1321900585</v>
      </c>
      <c r="AB254" s="68"/>
      <c r="AC254" s="61"/>
      <c r="AD254" s="61">
        <v>-0.00403666658363189</v>
      </c>
      <c r="AE254" s="61"/>
      <c r="AF254" s="61"/>
      <c r="AG254" s="61"/>
      <c r="AH254" s="58" t="s">
        <v>321</v>
      </c>
      <c r="AI254" s="62">
        <v>0.557522123893805</v>
      </c>
      <c r="AJ254" s="63">
        <v>0.580852775543041</v>
      </c>
      <c r="AK254" s="71">
        <f t="shared" si="12"/>
        <v>2</v>
      </c>
      <c r="AL254" s="61">
        <v>0.016497393517878</v>
      </c>
      <c r="AM254" s="61">
        <v>0.804952608228727</v>
      </c>
      <c r="AN254" s="64">
        <v>0.575853350189633</v>
      </c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>
        <v>0.110416608878398</v>
      </c>
      <c r="BM254" s="58">
        <v>0.132190058456671</v>
      </c>
    </row>
    <row r="255" ht="12.75" customHeight="1">
      <c r="A255" s="49" t="s">
        <v>231</v>
      </c>
      <c r="B255" s="49">
        <v>340.0</v>
      </c>
      <c r="C255" s="44">
        <v>40.0</v>
      </c>
      <c r="D255" s="45">
        <v>66.0</v>
      </c>
      <c r="E255" s="44">
        <v>574.0</v>
      </c>
      <c r="F255" s="45">
        <v>382.0</v>
      </c>
      <c r="G255" s="62">
        <f t="shared" si="1"/>
        <v>0.3773584906</v>
      </c>
      <c r="H255" s="63">
        <f t="shared" si="2"/>
        <v>0.60041841</v>
      </c>
      <c r="I255" s="64">
        <f t="shared" si="3"/>
        <v>0.5781544256</v>
      </c>
      <c r="J255" s="65">
        <f t="shared" si="4"/>
        <v>0.3973634652</v>
      </c>
      <c r="K255" s="55">
        <f t="shared" si="5"/>
        <v>9.018867925</v>
      </c>
      <c r="L255" s="66">
        <f t="shared" si="6"/>
        <v>0.6913926511</v>
      </c>
      <c r="M255" s="66">
        <f t="shared" si="7"/>
        <v>0.1577272946</v>
      </c>
      <c r="N255" s="67">
        <f t="shared" si="8"/>
        <v>0.5648430652</v>
      </c>
      <c r="O255" s="58"/>
      <c r="P255" s="58"/>
      <c r="Q255" s="58"/>
      <c r="R255" s="58" t="s">
        <v>558</v>
      </c>
      <c r="S255" s="62">
        <v>0.539473684210526</v>
      </c>
      <c r="T255" s="63">
        <v>0.575757575757576</v>
      </c>
      <c r="U255" s="62">
        <v>-0.00115687811053644</v>
      </c>
      <c r="V255" s="61">
        <v>0.788587582322431</v>
      </c>
      <c r="W255" s="61">
        <v>0.0256567146139549</v>
      </c>
      <c r="X255" s="64">
        <v>0.569476082004556</v>
      </c>
      <c r="Y255" s="68">
        <f t="shared" si="9"/>
        <v>0.5729045114</v>
      </c>
      <c r="Z255" s="68">
        <f t="shared" si="10"/>
        <v>-0.003428429434</v>
      </c>
      <c r="AA255" s="63">
        <f t="shared" si="11"/>
        <v>0.01786478186</v>
      </c>
      <c r="AB255" s="68"/>
      <c r="AC255" s="61"/>
      <c r="AD255" s="61">
        <v>-0.00402519293269354</v>
      </c>
      <c r="AE255" s="61"/>
      <c r="AF255" s="61"/>
      <c r="AG255" s="61"/>
      <c r="AH255" s="58" t="s">
        <v>651</v>
      </c>
      <c r="AI255" s="62">
        <v>0.653225806451613</v>
      </c>
      <c r="AJ255" s="63">
        <v>0.676789587852495</v>
      </c>
      <c r="AK255" s="71">
        <f t="shared" si="12"/>
        <v>2</v>
      </c>
      <c r="AL255" s="61">
        <v>0.0166622632881994</v>
      </c>
      <c r="AM255" s="61">
        <v>0.940462901672375</v>
      </c>
      <c r="AN255" s="64">
        <v>0.671794871794872</v>
      </c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>
        <v>0.0256567146139549</v>
      </c>
      <c r="BM255" s="58">
        <v>0.0178647818585516</v>
      </c>
    </row>
    <row r="256" ht="12.75" customHeight="1">
      <c r="A256" s="49" t="s">
        <v>298</v>
      </c>
      <c r="B256" s="49">
        <v>341.0</v>
      </c>
      <c r="C256" s="44">
        <v>62.0</v>
      </c>
      <c r="D256" s="45">
        <v>83.0</v>
      </c>
      <c r="E256" s="44">
        <v>840.0</v>
      </c>
      <c r="F256" s="45">
        <v>599.0</v>
      </c>
      <c r="G256" s="62">
        <f t="shared" si="1"/>
        <v>0.4275862069</v>
      </c>
      <c r="H256" s="63">
        <f t="shared" si="2"/>
        <v>0.5837387074</v>
      </c>
      <c r="I256" s="64">
        <f t="shared" si="3"/>
        <v>0.5694444444</v>
      </c>
      <c r="J256" s="65">
        <f t="shared" si="4"/>
        <v>0.4172979798</v>
      </c>
      <c r="K256" s="55">
        <f t="shared" si="5"/>
        <v>9.924137931</v>
      </c>
      <c r="L256" s="66">
        <f t="shared" si="6"/>
        <v>0.7151146869</v>
      </c>
      <c r="M256" s="66">
        <f t="shared" si="7"/>
        <v>0.1104166089</v>
      </c>
      <c r="N256" s="67">
        <f t="shared" si="8"/>
        <v>0.5595975589</v>
      </c>
      <c r="O256" s="58"/>
      <c r="P256" s="58"/>
      <c r="Q256" s="58"/>
      <c r="R256" s="58" t="s">
        <v>399</v>
      </c>
      <c r="S256" s="62">
        <v>0.492822966507177</v>
      </c>
      <c r="T256" s="63">
        <v>0.578535494689771</v>
      </c>
      <c r="U256" s="62">
        <v>0.00475516012586175</v>
      </c>
      <c r="V256" s="61">
        <v>0.757564823090758</v>
      </c>
      <c r="W256" s="61">
        <v>0.0606080336947149</v>
      </c>
      <c r="X256" s="64">
        <v>0.56956956956957</v>
      </c>
      <c r="Y256" s="68">
        <f t="shared" si="9"/>
        <v>0.5666599658</v>
      </c>
      <c r="Z256" s="68">
        <f t="shared" si="10"/>
        <v>0.002909603815</v>
      </c>
      <c r="AA256" s="63">
        <f t="shared" si="11"/>
        <v>0.06714400514</v>
      </c>
      <c r="AB256" s="68"/>
      <c r="AC256" s="61"/>
      <c r="AD256" s="61">
        <v>-0.00402486777346289</v>
      </c>
      <c r="AE256" s="61"/>
      <c r="AF256" s="61"/>
      <c r="AG256" s="61"/>
      <c r="AH256" s="58" t="s">
        <v>536</v>
      </c>
      <c r="AI256" s="62">
        <v>0.592857142857143</v>
      </c>
      <c r="AJ256" s="63">
        <v>0.616438356164384</v>
      </c>
      <c r="AK256" s="71">
        <f t="shared" si="12"/>
        <v>2</v>
      </c>
      <c r="AL256" s="61">
        <v>0.0166745755594853</v>
      </c>
      <c r="AM256" s="61">
        <v>0.85510104509192</v>
      </c>
      <c r="AN256" s="64">
        <v>0.613188976377953</v>
      </c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>
        <v>0.0606080336947149</v>
      </c>
      <c r="BM256" s="58">
        <v>0.0671440051355801</v>
      </c>
    </row>
    <row r="257" ht="12.75" customHeight="1">
      <c r="A257" s="49" t="s">
        <v>274</v>
      </c>
      <c r="B257" s="49">
        <v>342.0</v>
      </c>
      <c r="C257" s="44">
        <v>91.0</v>
      </c>
      <c r="D257" s="45">
        <v>130.0</v>
      </c>
      <c r="E257" s="44">
        <v>1236.0</v>
      </c>
      <c r="F257" s="45">
        <v>691.0</v>
      </c>
      <c r="G257" s="62">
        <f t="shared" si="1"/>
        <v>0.4117647059</v>
      </c>
      <c r="H257" s="63">
        <f t="shared" si="2"/>
        <v>0.6414115205</v>
      </c>
      <c r="I257" s="64">
        <f t="shared" si="3"/>
        <v>0.6177839851</v>
      </c>
      <c r="J257" s="65">
        <f t="shared" si="4"/>
        <v>0.3640595903</v>
      </c>
      <c r="K257" s="55">
        <f t="shared" si="5"/>
        <v>8.719457014</v>
      </c>
      <c r="L257" s="66">
        <f t="shared" si="6"/>
        <v>0.7447080249</v>
      </c>
      <c r="M257" s="66">
        <f t="shared" si="7"/>
        <v>0.1623849416</v>
      </c>
      <c r="N257" s="67">
        <f t="shared" si="8"/>
        <v>0.6032245939</v>
      </c>
      <c r="O257" s="58"/>
      <c r="P257" s="58"/>
      <c r="Q257" s="58"/>
      <c r="R257" s="58" t="s">
        <v>642</v>
      </c>
      <c r="S257" s="62">
        <v>0.615384615384615</v>
      </c>
      <c r="T257" s="63">
        <v>0.544117647058823</v>
      </c>
      <c r="U257" s="62">
        <v>0.0114660809981244</v>
      </c>
      <c r="V257" s="61">
        <v>0.819891920809034</v>
      </c>
      <c r="W257" s="61">
        <v>-0.0503932226095274</v>
      </c>
      <c r="X257" s="64">
        <v>0.570093457943925</v>
      </c>
      <c r="Y257" s="68">
        <f t="shared" si="9"/>
        <v>0.5618411749</v>
      </c>
      <c r="Z257" s="68">
        <f t="shared" si="10"/>
        <v>0.008252283065</v>
      </c>
      <c r="AA257" s="63">
        <f t="shared" si="11"/>
        <v>-0.0314128541</v>
      </c>
      <c r="AB257" s="68"/>
      <c r="AC257" s="61"/>
      <c r="AD257" s="61">
        <v>-0.00401976652997238</v>
      </c>
      <c r="AE257" s="61"/>
      <c r="AF257" s="61"/>
      <c r="AG257" s="61"/>
      <c r="AH257" s="58" t="s">
        <v>509</v>
      </c>
      <c r="AI257" s="62">
        <v>0.56953642384106</v>
      </c>
      <c r="AJ257" s="63">
        <v>0.593301435406699</v>
      </c>
      <c r="AK257" s="71">
        <f t="shared" si="12"/>
        <v>2</v>
      </c>
      <c r="AL257" s="61">
        <v>0.0168045351866791</v>
      </c>
      <c r="AM257" s="61">
        <v>0.822250532948731</v>
      </c>
      <c r="AN257" s="64">
        <v>0.590301003344482</v>
      </c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>
        <v>-0.0503932226095274</v>
      </c>
      <c r="BM257" s="58">
        <v>-0.0314128540973922</v>
      </c>
    </row>
    <row r="258" ht="12.75" customHeight="1">
      <c r="A258" s="49" t="s">
        <v>229</v>
      </c>
      <c r="B258" s="49">
        <v>343.0</v>
      </c>
      <c r="C258" s="44">
        <v>23.0</v>
      </c>
      <c r="D258" s="45">
        <v>38.0</v>
      </c>
      <c r="E258" s="44">
        <v>466.0</v>
      </c>
      <c r="F258" s="45">
        <v>251.0</v>
      </c>
      <c r="G258" s="62">
        <f t="shared" si="1"/>
        <v>0.3770491803</v>
      </c>
      <c r="H258" s="63">
        <f t="shared" si="2"/>
        <v>0.649930265</v>
      </c>
      <c r="I258" s="64">
        <f t="shared" si="3"/>
        <v>0.6285347044</v>
      </c>
      <c r="J258" s="65">
        <f t="shared" si="4"/>
        <v>0.35218509</v>
      </c>
      <c r="K258" s="55">
        <f t="shared" si="5"/>
        <v>11.75409836</v>
      </c>
      <c r="L258" s="66">
        <f t="shared" si="6"/>
        <v>0.7261840984</v>
      </c>
      <c r="M258" s="66">
        <f t="shared" si="7"/>
        <v>0.1929561841</v>
      </c>
      <c r="N258" s="67">
        <f t="shared" si="8"/>
        <v>0.6043967574</v>
      </c>
      <c r="O258" s="58"/>
      <c r="P258" s="58"/>
      <c r="Q258" s="58"/>
      <c r="R258" s="58" t="s">
        <v>740</v>
      </c>
      <c r="S258" s="62">
        <v>0.0</v>
      </c>
      <c r="T258" s="63">
        <v>0.6</v>
      </c>
      <c r="U258" s="62">
        <v>0.0515846224465801</v>
      </c>
      <c r="V258" s="61">
        <v>0.424263999388257</v>
      </c>
      <c r="W258" s="61">
        <v>0.424264138035589</v>
      </c>
      <c r="X258" s="64">
        <v>0.570247933884297</v>
      </c>
      <c r="Y258" s="68">
        <f t="shared" si="9"/>
        <v>0.5164366008</v>
      </c>
      <c r="Z258" s="68">
        <f t="shared" si="10"/>
        <v>0.0538113331</v>
      </c>
      <c r="AA258" s="63">
        <f t="shared" si="11"/>
        <v>0.5317325001</v>
      </c>
      <c r="AB258" s="68"/>
      <c r="AC258" s="61"/>
      <c r="AD258" s="61">
        <v>-0.00401958083127663</v>
      </c>
      <c r="AE258" s="61"/>
      <c r="AF258" s="61"/>
      <c r="AG258" s="61"/>
      <c r="AH258" s="58" t="s">
        <v>472</v>
      </c>
      <c r="AI258" s="62">
        <v>0.545454545454545</v>
      </c>
      <c r="AJ258" s="63">
        <v>0.569506726457399</v>
      </c>
      <c r="AK258" s="71">
        <f t="shared" si="12"/>
        <v>2</v>
      </c>
      <c r="AL258" s="61">
        <v>0.0170075891114489</v>
      </c>
      <c r="AM258" s="61">
        <v>0.788396673350328</v>
      </c>
      <c r="AN258" s="64">
        <v>0.564748201438849</v>
      </c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>
        <v>0.424264138035589</v>
      </c>
      <c r="BM258" s="58">
        <v>0.531732500117675</v>
      </c>
    </row>
    <row r="259" ht="12.75" customHeight="1">
      <c r="A259" s="49" t="s">
        <v>449</v>
      </c>
      <c r="B259" s="49">
        <v>344.0</v>
      </c>
      <c r="C259" s="44">
        <v>42.0</v>
      </c>
      <c r="D259" s="45">
        <v>35.0</v>
      </c>
      <c r="E259" s="44">
        <v>435.0</v>
      </c>
      <c r="F259" s="45">
        <v>184.0</v>
      </c>
      <c r="G259" s="62">
        <f t="shared" si="1"/>
        <v>0.5454545455</v>
      </c>
      <c r="H259" s="63">
        <f t="shared" si="2"/>
        <v>0.7027463651</v>
      </c>
      <c r="I259" s="64">
        <f t="shared" si="3"/>
        <v>0.6853448276</v>
      </c>
      <c r="J259" s="65">
        <f t="shared" si="4"/>
        <v>0.3247126437</v>
      </c>
      <c r="K259" s="55">
        <f t="shared" si="5"/>
        <v>8.038961039</v>
      </c>
      <c r="L259" s="66">
        <f t="shared" si="6"/>
        <v>0.88261131</v>
      </c>
      <c r="M259" s="66">
        <f t="shared" si="7"/>
        <v>0.1112222565</v>
      </c>
      <c r="N259" s="67">
        <f t="shared" si="8"/>
        <v>0.6752950129</v>
      </c>
      <c r="O259" s="58"/>
      <c r="P259" s="58"/>
      <c r="Q259" s="58"/>
      <c r="R259" s="58" t="s">
        <v>737</v>
      </c>
      <c r="S259" s="62">
        <v>1.0</v>
      </c>
      <c r="T259" s="63">
        <v>0.526315789473684</v>
      </c>
      <c r="U259" s="62">
        <v>-0.0575989651867492</v>
      </c>
      <c r="V259" s="61">
        <v>1.07926829969814</v>
      </c>
      <c r="W259" s="61">
        <v>-0.334945141054472</v>
      </c>
      <c r="X259" s="64">
        <v>0.571428571428571</v>
      </c>
      <c r="Y259" s="68">
        <f t="shared" si="9"/>
        <v>0.6360099875</v>
      </c>
      <c r="Z259" s="68">
        <f t="shared" si="10"/>
        <v>-0.06458141608</v>
      </c>
      <c r="AA259" s="63">
        <f t="shared" si="11"/>
        <v>-0.4998827737</v>
      </c>
      <c r="AB259" s="68"/>
      <c r="AC259" s="61"/>
      <c r="AD259" s="61">
        <v>-0.00401220702546568</v>
      </c>
      <c r="AE259" s="61"/>
      <c r="AF259" s="61"/>
      <c r="AG259" s="61"/>
      <c r="AH259" s="58" t="s">
        <v>655</v>
      </c>
      <c r="AI259" s="62">
        <v>0.654676258992806</v>
      </c>
      <c r="AJ259" s="63">
        <v>0.679153094462541</v>
      </c>
      <c r="AK259" s="71">
        <f t="shared" si="12"/>
        <v>2</v>
      </c>
      <c r="AL259" s="61">
        <v>0.0173078904525382</v>
      </c>
      <c r="AM259" s="61">
        <v>0.943159777945891</v>
      </c>
      <c r="AN259" s="64">
        <v>0.674634794156706</v>
      </c>
      <c r="AO259" s="58"/>
      <c r="AP259" s="58"/>
      <c r="AQ259" s="58"/>
      <c r="AR259" s="58"/>
      <c r="AS259" s="58"/>
      <c r="AT259" s="58"/>
      <c r="AU259" s="58" t="s">
        <v>23</v>
      </c>
      <c r="AV259" s="58" t="s">
        <v>1212</v>
      </c>
      <c r="AW259" s="58" t="s">
        <v>24</v>
      </c>
      <c r="AX259" s="58" t="s">
        <v>25</v>
      </c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>
        <v>-0.334945141054472</v>
      </c>
      <c r="BM259" s="58">
        <v>-0.499882773716621</v>
      </c>
    </row>
    <row r="260" ht="12.75" customHeight="1">
      <c r="A260" s="49" t="s">
        <v>205</v>
      </c>
      <c r="B260" s="49">
        <v>348.0</v>
      </c>
      <c r="C260" s="44">
        <v>34.0</v>
      </c>
      <c r="D260" s="45">
        <v>59.0</v>
      </c>
      <c r="E260" s="44">
        <v>405.0</v>
      </c>
      <c r="F260" s="45">
        <v>418.0</v>
      </c>
      <c r="G260" s="62">
        <f t="shared" si="1"/>
        <v>0.3655913978</v>
      </c>
      <c r="H260" s="63">
        <f t="shared" si="2"/>
        <v>0.4921020656</v>
      </c>
      <c r="I260" s="64">
        <f t="shared" si="3"/>
        <v>0.4792576419</v>
      </c>
      <c r="J260" s="65">
        <f t="shared" si="4"/>
        <v>0.4934497817</v>
      </c>
      <c r="K260" s="55">
        <f t="shared" si="5"/>
        <v>8.849462366</v>
      </c>
      <c r="L260" s="66">
        <f t="shared" si="6"/>
        <v>0.6064808496</v>
      </c>
      <c r="M260" s="66">
        <f t="shared" si="7"/>
        <v>0.08945665017</v>
      </c>
      <c r="N260" s="67">
        <f t="shared" si="8"/>
        <v>0.4749225156</v>
      </c>
      <c r="O260" s="58"/>
      <c r="P260" s="58"/>
      <c r="Q260" s="58"/>
      <c r="R260" s="58" t="s">
        <v>811</v>
      </c>
      <c r="S260" s="62">
        <v>0.625</v>
      </c>
      <c r="T260" s="63">
        <v>0.5</v>
      </c>
      <c r="U260" s="62">
        <v>0.0473971850041792</v>
      </c>
      <c r="V260" s="61">
        <v>0.795495143277286</v>
      </c>
      <c r="W260" s="61">
        <v>-0.0883882176664431</v>
      </c>
      <c r="X260" s="64">
        <v>0.571428571428571</v>
      </c>
      <c r="Y260" s="68">
        <f t="shared" si="9"/>
        <v>0.5277111893</v>
      </c>
      <c r="Z260" s="68">
        <f t="shared" si="10"/>
        <v>0.04371738213</v>
      </c>
      <c r="AA260" s="63">
        <f t="shared" si="11"/>
        <v>0.01123073157</v>
      </c>
      <c r="AB260" s="68"/>
      <c r="AC260" s="61"/>
      <c r="AD260" s="61">
        <v>-0.00400931629225909</v>
      </c>
      <c r="AE260" s="61"/>
      <c r="AF260" s="61"/>
      <c r="AG260" s="61"/>
      <c r="AH260" s="58" t="s">
        <v>464</v>
      </c>
      <c r="AI260" s="62">
        <v>0.579710144927536</v>
      </c>
      <c r="AJ260" s="63">
        <v>0.604545454545455</v>
      </c>
      <c r="AK260" s="71">
        <f t="shared" si="12"/>
        <v>2</v>
      </c>
      <c r="AL260" s="61">
        <v>0.0175613526719304</v>
      </c>
      <c r="AM260" s="61">
        <v>0.837395162176023</v>
      </c>
      <c r="AN260" s="64">
        <v>0.601178781925344</v>
      </c>
      <c r="AO260" s="58"/>
      <c r="AP260" s="58"/>
      <c r="AQ260" s="58"/>
      <c r="AR260" s="58"/>
      <c r="AS260" s="58"/>
      <c r="AT260" s="58"/>
      <c r="AU260" s="58">
        <v>-9.0</v>
      </c>
      <c r="AV260" s="61">
        <f t="shared" ref="AV260:AV268" si="20">AU260/100</f>
        <v>-0.09</v>
      </c>
      <c r="AW260" s="58">
        <v>0.71641068</v>
      </c>
      <c r="AX260" s="58">
        <v>-0.04565468</v>
      </c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>
        <v>-0.0883882176664431</v>
      </c>
      <c r="BM260" s="58">
        <v>0.0112307315689805</v>
      </c>
    </row>
    <row r="261" ht="12.75" customHeight="1">
      <c r="A261" s="49" t="s">
        <v>452</v>
      </c>
      <c r="B261" s="49">
        <v>350.0</v>
      </c>
      <c r="C261" s="44">
        <v>134.0</v>
      </c>
      <c r="D261" s="45">
        <v>58.0</v>
      </c>
      <c r="E261" s="44">
        <v>841.0</v>
      </c>
      <c r="F261" s="45">
        <v>219.0</v>
      </c>
      <c r="G261" s="62">
        <f t="shared" si="1"/>
        <v>0.6979166667</v>
      </c>
      <c r="H261" s="63">
        <f t="shared" si="2"/>
        <v>0.7933962264</v>
      </c>
      <c r="I261" s="64">
        <f t="shared" si="3"/>
        <v>0.7787539936</v>
      </c>
      <c r="J261" s="65">
        <f t="shared" si="4"/>
        <v>0.2819488818</v>
      </c>
      <c r="K261" s="55">
        <f t="shared" si="5"/>
        <v>5.520833333</v>
      </c>
      <c r="L261" s="66">
        <f t="shared" si="6"/>
        <v>1.054517449</v>
      </c>
      <c r="M261" s="66">
        <f t="shared" si="7"/>
        <v>0.06751441647</v>
      </c>
      <c r="N261" s="67">
        <f t="shared" si="8"/>
        <v>0.776370249</v>
      </c>
      <c r="O261" s="58"/>
      <c r="P261" s="58"/>
      <c r="Q261" s="58"/>
      <c r="R261" s="58" t="s">
        <v>531</v>
      </c>
      <c r="S261" s="62">
        <v>0.595854922279793</v>
      </c>
      <c r="T261" s="63">
        <v>0.563545150501672</v>
      </c>
      <c r="U261" s="62">
        <v>5.33636679908689E-4</v>
      </c>
      <c r="V261" s="61">
        <v>0.819819657304993</v>
      </c>
      <c r="W261" s="61">
        <v>-0.0228463247664591</v>
      </c>
      <c r="X261" s="64">
        <v>0.571428571428571</v>
      </c>
      <c r="Y261" s="68">
        <f t="shared" si="9"/>
        <v>0.5737666397</v>
      </c>
      <c r="Z261" s="68">
        <f t="shared" si="10"/>
        <v>-0.002338068262</v>
      </c>
      <c r="AA261" s="63">
        <f t="shared" si="11"/>
        <v>-0.02822376609</v>
      </c>
      <c r="AB261" s="68"/>
      <c r="AC261" s="61"/>
      <c r="AD261" s="61">
        <v>-0.00400632723456784</v>
      </c>
      <c r="AE261" s="61"/>
      <c r="AF261" s="61"/>
      <c r="AG261" s="61"/>
      <c r="AH261" s="58" t="s">
        <v>37</v>
      </c>
      <c r="AI261" s="62">
        <v>0.812903225806452</v>
      </c>
      <c r="AJ261" s="63">
        <v>0.837837837837838</v>
      </c>
      <c r="AK261" s="71">
        <f t="shared" si="12"/>
        <v>2</v>
      </c>
      <c r="AL261" s="61">
        <v>0.0176316239793528</v>
      </c>
      <c r="AM261" s="61">
        <v>1.16725019720502</v>
      </c>
      <c r="AN261" s="64">
        <v>0.832095096582467</v>
      </c>
      <c r="AO261" s="58"/>
      <c r="AP261" s="58"/>
      <c r="AQ261" s="58"/>
      <c r="AR261" s="58"/>
      <c r="AS261" s="58"/>
      <c r="AT261" s="58"/>
      <c r="AU261" s="58">
        <v>-5.5</v>
      </c>
      <c r="AV261" s="61">
        <f t="shared" si="20"/>
        <v>-0.055</v>
      </c>
      <c r="AW261" s="58">
        <v>0.7247008838</v>
      </c>
      <c r="AX261" s="58">
        <v>-0.0381646427527</v>
      </c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>
        <v>-0.0228463247664591</v>
      </c>
      <c r="BM261" s="58">
        <v>-0.0282237660881966</v>
      </c>
    </row>
    <row r="262" ht="12.75" customHeight="1">
      <c r="A262" s="49" t="s">
        <v>50</v>
      </c>
      <c r="B262" s="49">
        <v>352.0</v>
      </c>
      <c r="C262" s="44">
        <v>22.0</v>
      </c>
      <c r="D262" s="45">
        <v>70.0</v>
      </c>
      <c r="E262" s="44">
        <v>226.0</v>
      </c>
      <c r="F262" s="45">
        <v>546.0</v>
      </c>
      <c r="G262" s="62">
        <f t="shared" si="1"/>
        <v>0.2391304348</v>
      </c>
      <c r="H262" s="63">
        <f t="shared" si="2"/>
        <v>0.292746114</v>
      </c>
      <c r="I262" s="64">
        <f t="shared" si="3"/>
        <v>0.287037037</v>
      </c>
      <c r="J262" s="65">
        <f t="shared" si="4"/>
        <v>0.6574074074</v>
      </c>
      <c r="K262" s="55">
        <f t="shared" si="5"/>
        <v>8.391304348</v>
      </c>
      <c r="L262" s="66">
        <f t="shared" si="6"/>
        <v>0.3760935082</v>
      </c>
      <c r="M262" s="66">
        <f t="shared" si="7"/>
        <v>0.0379120718</v>
      </c>
      <c r="N262" s="67">
        <f t="shared" si="8"/>
        <v>0.2892258966</v>
      </c>
      <c r="O262" s="58"/>
      <c r="P262" s="58"/>
      <c r="Q262" s="58"/>
      <c r="R262" s="58" t="s">
        <v>268</v>
      </c>
      <c r="S262" s="62">
        <v>0.620689655172414</v>
      </c>
      <c r="T262" s="63">
        <v>0.559722222222222</v>
      </c>
      <c r="U262" s="62">
        <v>-8.55215086191241E-4</v>
      </c>
      <c r="V262" s="61">
        <v>0.834677250143023</v>
      </c>
      <c r="W262" s="61">
        <v>-0.0431103488864844</v>
      </c>
      <c r="X262" s="64">
        <v>0.57158836689038</v>
      </c>
      <c r="Y262" s="68">
        <f t="shared" si="9"/>
        <v>0.5755686622</v>
      </c>
      <c r="Z262" s="68">
        <f t="shared" si="10"/>
        <v>-0.003980295296</v>
      </c>
      <c r="AA262" s="63">
        <f t="shared" si="11"/>
        <v>-0.05231726719</v>
      </c>
      <c r="AB262" s="68"/>
      <c r="AC262" s="61"/>
      <c r="AD262" s="61">
        <v>-0.00400325480979569</v>
      </c>
      <c r="AE262" s="61"/>
      <c r="AF262" s="61"/>
      <c r="AG262" s="61"/>
      <c r="AH262" s="58" t="s">
        <v>366</v>
      </c>
      <c r="AI262" s="62">
        <v>0.577946768060836</v>
      </c>
      <c r="AJ262" s="63">
        <v>0.603174603174603</v>
      </c>
      <c r="AK262" s="71">
        <f t="shared" si="12"/>
        <v>2</v>
      </c>
      <c r="AL262" s="61">
        <v>0.0178389097497065</v>
      </c>
      <c r="AM262" s="61">
        <v>0.835178928090112</v>
      </c>
      <c r="AN262" s="64">
        <v>0.597042513863216</v>
      </c>
      <c r="AO262" s="58"/>
      <c r="AP262" s="58"/>
      <c r="AQ262" s="58"/>
      <c r="AR262" s="58"/>
      <c r="AS262" s="58"/>
      <c r="AT262" s="58"/>
      <c r="AU262" s="58">
        <v>-4.0</v>
      </c>
      <c r="AV262" s="61">
        <f t="shared" si="20"/>
        <v>-0.04</v>
      </c>
      <c r="AW262" s="58">
        <v>0.71813</v>
      </c>
      <c r="AX262" s="58">
        <v>0.027839</v>
      </c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>
        <v>-0.0431103488864844</v>
      </c>
      <c r="BM262" s="58">
        <v>-0.0523172671859976</v>
      </c>
    </row>
    <row r="263" ht="12.75" customHeight="1">
      <c r="A263" s="49" t="s">
        <v>48</v>
      </c>
      <c r="B263" s="49">
        <v>353.0</v>
      </c>
      <c r="C263" s="44">
        <v>9.0</v>
      </c>
      <c r="D263" s="45">
        <v>29.0</v>
      </c>
      <c r="E263" s="44">
        <v>193.0</v>
      </c>
      <c r="F263" s="45">
        <v>273.0</v>
      </c>
      <c r="G263" s="62">
        <f t="shared" si="1"/>
        <v>0.2368421053</v>
      </c>
      <c r="H263" s="63">
        <f t="shared" si="2"/>
        <v>0.4141630901</v>
      </c>
      <c r="I263" s="64">
        <f t="shared" si="3"/>
        <v>0.4007936508</v>
      </c>
      <c r="J263" s="65">
        <f t="shared" si="4"/>
        <v>0.5595238095</v>
      </c>
      <c r="K263" s="55">
        <f t="shared" si="5"/>
        <v>12.26315789</v>
      </c>
      <c r="L263" s="66">
        <f t="shared" si="6"/>
        <v>0.4603301678</v>
      </c>
      <c r="M263" s="66">
        <f t="shared" si="7"/>
        <v>0.1253849461</v>
      </c>
      <c r="N263" s="67">
        <f t="shared" si="8"/>
        <v>0.3915313777</v>
      </c>
      <c r="O263" s="58"/>
      <c r="P263" s="58"/>
      <c r="Q263" s="58"/>
      <c r="R263" s="58" t="s">
        <v>393</v>
      </c>
      <c r="S263" s="62">
        <v>0.443609022556391</v>
      </c>
      <c r="T263" s="63">
        <v>0.591674925668979</v>
      </c>
      <c r="U263" s="62">
        <v>0.00704801471690608</v>
      </c>
      <c r="V263" s="61">
        <v>0.73205628313628</v>
      </c>
      <c r="W263" s="61">
        <v>0.104698523769551</v>
      </c>
      <c r="X263" s="64">
        <v>0.574430823117338</v>
      </c>
      <c r="Y263" s="68">
        <f t="shared" si="9"/>
        <v>0.568695487</v>
      </c>
      <c r="Z263" s="68">
        <f t="shared" si="10"/>
        <v>0.005735336129</v>
      </c>
      <c r="AA263" s="63">
        <f t="shared" si="11"/>
        <v>0.1174601865</v>
      </c>
      <c r="AB263" s="68"/>
      <c r="AC263" s="61"/>
      <c r="AD263" s="61">
        <v>-0.00400007590121754</v>
      </c>
      <c r="AE263" s="61"/>
      <c r="AF263" s="61"/>
      <c r="AG263" s="61"/>
      <c r="AH263" s="58" t="s">
        <v>576</v>
      </c>
      <c r="AI263" s="62">
        <v>0.914110429447853</v>
      </c>
      <c r="AJ263" s="63">
        <v>0.93944099378882</v>
      </c>
      <c r="AK263" s="71">
        <f t="shared" si="12"/>
        <v>2</v>
      </c>
      <c r="AL263" s="61">
        <v>0.0179116279750799</v>
      </c>
      <c r="AM263" s="61">
        <v>1.31065877772193</v>
      </c>
      <c r="AN263" s="64">
        <v>0.934324659231722</v>
      </c>
      <c r="AO263" s="58"/>
      <c r="AP263" s="58"/>
      <c r="AQ263" s="58"/>
      <c r="AR263" s="58"/>
      <c r="AS263" s="58"/>
      <c r="AT263" s="58"/>
      <c r="AU263" s="58">
        <v>-3.0</v>
      </c>
      <c r="AV263" s="61">
        <f t="shared" si="20"/>
        <v>-0.03</v>
      </c>
      <c r="AW263" s="58">
        <v>0.7182246</v>
      </c>
      <c r="AX263" s="58">
        <v>0.02422929</v>
      </c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>
        <v>0.104698523769551</v>
      </c>
      <c r="BM263" s="58">
        <v>0.117460186476845</v>
      </c>
    </row>
    <row r="264" ht="12.75" customHeight="1">
      <c r="A264" s="49" t="s">
        <v>145</v>
      </c>
      <c r="B264" s="49">
        <v>354.0</v>
      </c>
      <c r="C264" s="44">
        <v>46.0</v>
      </c>
      <c r="D264" s="45">
        <v>95.0</v>
      </c>
      <c r="E264" s="44">
        <v>390.0</v>
      </c>
      <c r="F264" s="45">
        <v>818.0</v>
      </c>
      <c r="G264" s="62">
        <f t="shared" si="1"/>
        <v>0.3262411348</v>
      </c>
      <c r="H264" s="63">
        <f t="shared" si="2"/>
        <v>0.3228476821</v>
      </c>
      <c r="I264" s="64">
        <f t="shared" si="3"/>
        <v>0.3232023721</v>
      </c>
      <c r="J264" s="65">
        <f t="shared" si="4"/>
        <v>0.6404744255</v>
      </c>
      <c r="K264" s="55">
        <f t="shared" si="5"/>
        <v>8.567375887</v>
      </c>
      <c r="L264" s="66">
        <f t="shared" si="6"/>
        <v>0.4589751044</v>
      </c>
      <c r="M264" s="66">
        <f t="shared" si="7"/>
        <v>-0.002399458373</v>
      </c>
      <c r="N264" s="67">
        <f t="shared" si="8"/>
        <v>0.3273568377</v>
      </c>
      <c r="O264" s="58"/>
      <c r="P264" s="58"/>
      <c r="Q264" s="58"/>
      <c r="R264" s="58" t="s">
        <v>196</v>
      </c>
      <c r="S264" s="62">
        <v>0.5859375</v>
      </c>
      <c r="T264" s="63">
        <v>0.572474377745242</v>
      </c>
      <c r="U264" s="62">
        <v>-0.00176027302973147</v>
      </c>
      <c r="V264" s="61">
        <v>0.819120895716213</v>
      </c>
      <c r="W264" s="61">
        <v>-0.00951973120001914</v>
      </c>
      <c r="X264" s="64">
        <v>0.574599260172626</v>
      </c>
      <c r="Y264" s="68">
        <f t="shared" si="9"/>
        <v>0.5790657277</v>
      </c>
      <c r="Z264" s="68">
        <f t="shared" si="10"/>
        <v>-0.004466467553</v>
      </c>
      <c r="AA264" s="63">
        <f t="shared" si="11"/>
        <v>-0.01978963476</v>
      </c>
      <c r="AB264" s="68"/>
      <c r="AC264" s="61"/>
      <c r="AD264" s="61">
        <v>-0.00400007590121754</v>
      </c>
      <c r="AE264" s="61"/>
      <c r="AF264" s="61"/>
      <c r="AG264" s="61"/>
      <c r="AH264" s="58" t="s">
        <v>612</v>
      </c>
      <c r="AI264" s="62">
        <v>0.912698412698413</v>
      </c>
      <c r="AJ264" s="63">
        <v>0.938144329896907</v>
      </c>
      <c r="AK264" s="71">
        <f t="shared" si="12"/>
        <v>2</v>
      </c>
      <c r="AL264" s="61">
        <v>0.0179931944499074</v>
      </c>
      <c r="AM264" s="61">
        <v>1.30874345125903</v>
      </c>
      <c r="AN264" s="64">
        <v>0.928125</v>
      </c>
      <c r="AO264" s="58"/>
      <c r="AP264" s="58"/>
      <c r="AQ264" s="58"/>
      <c r="AR264" s="58"/>
      <c r="AS264" s="58"/>
      <c r="AT264" s="58"/>
      <c r="AU264" s="58">
        <v>-2.0</v>
      </c>
      <c r="AV264" s="61">
        <f t="shared" si="20"/>
        <v>-0.02</v>
      </c>
      <c r="AW264" s="58">
        <v>0.71032144</v>
      </c>
      <c r="AX264" s="58">
        <v>-0.01231148</v>
      </c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>
        <v>-0.00951973120001914</v>
      </c>
      <c r="BM264" s="58">
        <v>-0.0197896347593839</v>
      </c>
    </row>
    <row r="265" ht="12.75" customHeight="1">
      <c r="A265" s="49" t="s">
        <v>78</v>
      </c>
      <c r="B265" s="49">
        <v>356.0</v>
      </c>
      <c r="C265" s="44">
        <v>53.0</v>
      </c>
      <c r="D265" s="45">
        <v>156.0</v>
      </c>
      <c r="E265" s="44">
        <v>399.0</v>
      </c>
      <c r="F265" s="45">
        <v>799.0</v>
      </c>
      <c r="G265" s="62">
        <f t="shared" si="1"/>
        <v>0.2535885167</v>
      </c>
      <c r="H265" s="63">
        <f t="shared" si="2"/>
        <v>0.3330550918</v>
      </c>
      <c r="I265" s="64">
        <f t="shared" si="3"/>
        <v>0.3212508884</v>
      </c>
      <c r="J265" s="65">
        <f t="shared" si="4"/>
        <v>0.60554371</v>
      </c>
      <c r="K265" s="55">
        <f t="shared" si="5"/>
        <v>5.732057416</v>
      </c>
      <c r="L265" s="66">
        <f t="shared" si="6"/>
        <v>0.4148196646</v>
      </c>
      <c r="M265" s="66">
        <f t="shared" si="7"/>
        <v>0.05619142189</v>
      </c>
      <c r="N265" s="67">
        <f t="shared" si="8"/>
        <v>0.3255462968</v>
      </c>
      <c r="O265" s="58"/>
      <c r="P265" s="58"/>
      <c r="Q265" s="58"/>
      <c r="R265" s="58" t="s">
        <v>663</v>
      </c>
      <c r="S265" s="62">
        <v>0.551839464882943</v>
      </c>
      <c r="T265" s="63">
        <v>0.579955784819455</v>
      </c>
      <c r="U265" s="62">
        <v>-0.00138518116700026</v>
      </c>
      <c r="V265" s="61">
        <v>0.800300092730733</v>
      </c>
      <c r="W265" s="61">
        <v>0.0198813712561111</v>
      </c>
      <c r="X265" s="64">
        <v>0.57487922705314</v>
      </c>
      <c r="Y265" s="68">
        <f t="shared" si="9"/>
        <v>0.5786065613</v>
      </c>
      <c r="Z265" s="68">
        <f t="shared" si="10"/>
        <v>-0.00372733425</v>
      </c>
      <c r="AA265" s="63">
        <f t="shared" si="11"/>
        <v>0.01137235425</v>
      </c>
      <c r="AB265" s="68"/>
      <c r="AC265" s="61"/>
      <c r="AD265" s="61">
        <v>-0.00400007590121754</v>
      </c>
      <c r="AE265" s="61"/>
      <c r="AF265" s="61"/>
      <c r="AG265" s="61"/>
      <c r="AH265" s="58" t="s">
        <v>505</v>
      </c>
      <c r="AI265" s="62">
        <v>0.560283687943262</v>
      </c>
      <c r="AJ265" s="63">
        <v>0.586601307189542</v>
      </c>
      <c r="AK265" s="71">
        <f t="shared" si="12"/>
        <v>2</v>
      </c>
      <c r="AL265" s="61">
        <v>0.0186094995441843</v>
      </c>
      <c r="AM265" s="61">
        <v>0.810970154258773</v>
      </c>
      <c r="AN265" s="64">
        <v>0.581673306772908</v>
      </c>
      <c r="AO265" s="58"/>
      <c r="AP265" s="58"/>
      <c r="AQ265" s="58"/>
      <c r="AR265" s="58"/>
      <c r="AS265" s="58"/>
      <c r="AT265" s="58"/>
      <c r="AU265" s="58">
        <v>-1.0</v>
      </c>
      <c r="AV265" s="61">
        <f t="shared" si="20"/>
        <v>-0.01</v>
      </c>
      <c r="AW265" s="58">
        <v>0.70823622</v>
      </c>
      <c r="AX265" s="58">
        <v>-0.0059931</v>
      </c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>
        <v>0.0198813712561111</v>
      </c>
      <c r="BM265" s="58">
        <v>0.0113723542482348</v>
      </c>
    </row>
    <row r="266" ht="12.75" customHeight="1">
      <c r="A266" s="49" t="s">
        <v>118</v>
      </c>
      <c r="B266" s="49">
        <v>357.0</v>
      </c>
      <c r="C266" s="44">
        <v>53.0</v>
      </c>
      <c r="D266" s="45">
        <v>126.0</v>
      </c>
      <c r="E266" s="44">
        <v>386.0</v>
      </c>
      <c r="F266" s="45">
        <v>610.0</v>
      </c>
      <c r="G266" s="62">
        <f t="shared" si="1"/>
        <v>0.2960893855</v>
      </c>
      <c r="H266" s="63">
        <f t="shared" si="2"/>
        <v>0.3875502008</v>
      </c>
      <c r="I266" s="64">
        <f t="shared" si="3"/>
        <v>0.3736170213</v>
      </c>
      <c r="J266" s="65">
        <f t="shared" si="4"/>
        <v>0.5642553191</v>
      </c>
      <c r="K266" s="55">
        <f t="shared" si="5"/>
        <v>5.56424581</v>
      </c>
      <c r="L266" s="66">
        <f t="shared" si="6"/>
        <v>0.4834061768</v>
      </c>
      <c r="M266" s="66">
        <f t="shared" si="7"/>
        <v>0.06467264172</v>
      </c>
      <c r="N266" s="67">
        <f t="shared" si="8"/>
        <v>0.3775650546</v>
      </c>
      <c r="O266" s="58"/>
      <c r="P266" s="58"/>
      <c r="Q266" s="58"/>
      <c r="R266" s="58" t="s">
        <v>742</v>
      </c>
      <c r="S266" s="62">
        <v>1.0</v>
      </c>
      <c r="T266" s="63">
        <v>0.552631578947368</v>
      </c>
      <c r="U266" s="62">
        <v>-0.0756807173971362</v>
      </c>
      <c r="V266" s="61">
        <v>1.09787636984674</v>
      </c>
      <c r="W266" s="61">
        <v>-0.316337064824841</v>
      </c>
      <c r="X266" s="64">
        <v>0.575</v>
      </c>
      <c r="Y266" s="68">
        <f t="shared" si="9"/>
        <v>0.6574349524</v>
      </c>
      <c r="Z266" s="68">
        <f t="shared" si="10"/>
        <v>-0.08243495241</v>
      </c>
      <c r="AA266" s="63">
        <f t="shared" si="11"/>
        <v>-0.5285526065</v>
      </c>
      <c r="AB266" s="68"/>
      <c r="AC266" s="61"/>
      <c r="AD266" s="61">
        <v>-0.00400006713825352</v>
      </c>
      <c r="AE266" s="61"/>
      <c r="AF266" s="61"/>
      <c r="AG266" s="61"/>
      <c r="AH266" s="58" t="s">
        <v>816</v>
      </c>
      <c r="AI266" s="62">
        <v>0.905263157894737</v>
      </c>
      <c r="AJ266" s="63">
        <v>0.931623931623932</v>
      </c>
      <c r="AK266" s="71">
        <f t="shared" si="12"/>
        <v>2</v>
      </c>
      <c r="AL266" s="61">
        <v>0.01864009409415</v>
      </c>
      <c r="AM266" s="61">
        <v>1.29887531422694</v>
      </c>
      <c r="AN266" s="64">
        <v>0.926008968609865</v>
      </c>
      <c r="AO266" s="58"/>
      <c r="AP266" s="58"/>
      <c r="AQ266" s="58"/>
      <c r="AR266" s="58"/>
      <c r="AS266" s="58"/>
      <c r="AT266" s="58"/>
      <c r="AU266" s="58">
        <v>0.0</v>
      </c>
      <c r="AV266" s="61">
        <f t="shared" si="20"/>
        <v>0</v>
      </c>
      <c r="AW266" s="58">
        <v>0.70726534</v>
      </c>
      <c r="AX266" s="58">
        <v>0.0</v>
      </c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>
        <v>-0.316337064824841</v>
      </c>
      <c r="BM266" s="58">
        <v>-0.528552606533004</v>
      </c>
    </row>
    <row r="267" ht="12.75" customHeight="1">
      <c r="A267" s="49" t="s">
        <v>100</v>
      </c>
      <c r="B267" s="49">
        <v>361.0</v>
      </c>
      <c r="C267" s="44">
        <v>48.0</v>
      </c>
      <c r="D267" s="45">
        <v>127.0</v>
      </c>
      <c r="E267" s="44">
        <v>690.0</v>
      </c>
      <c r="F267" s="45">
        <v>1420.0</v>
      </c>
      <c r="G267" s="62">
        <f t="shared" si="1"/>
        <v>0.2742857143</v>
      </c>
      <c r="H267" s="63">
        <f t="shared" si="2"/>
        <v>0.327014218</v>
      </c>
      <c r="I267" s="64">
        <f t="shared" si="3"/>
        <v>0.32297593</v>
      </c>
      <c r="J267" s="65">
        <f t="shared" si="4"/>
        <v>0.6424507659</v>
      </c>
      <c r="K267" s="55">
        <f t="shared" si="5"/>
        <v>12.05714286</v>
      </c>
      <c r="L267" s="66">
        <f t="shared" si="6"/>
        <v>0.4251832536</v>
      </c>
      <c r="M267" s="66">
        <f t="shared" si="7"/>
        <v>0.03728475202</v>
      </c>
      <c r="N267" s="67">
        <f t="shared" si="8"/>
        <v>0.3233133919</v>
      </c>
      <c r="O267" s="58"/>
      <c r="P267" s="58"/>
      <c r="Q267" s="58"/>
      <c r="R267" s="58" t="s">
        <v>286</v>
      </c>
      <c r="S267" s="62">
        <v>0.32258064516129</v>
      </c>
      <c r="T267" s="63">
        <v>0.596064215432418</v>
      </c>
      <c r="U267" s="62">
        <v>0.0231283062944201</v>
      </c>
      <c r="V267" s="61">
        <v>0.649579978829834</v>
      </c>
      <c r="W267" s="61">
        <v>0.193382193221536</v>
      </c>
      <c r="X267" s="64">
        <v>0.575743048897411</v>
      </c>
      <c r="Y267" s="68">
        <f t="shared" si="9"/>
        <v>0.5528903174</v>
      </c>
      <c r="Z267" s="68">
        <f t="shared" si="10"/>
        <v>0.02285273147</v>
      </c>
      <c r="AA267" s="63">
        <f t="shared" si="11"/>
        <v>0.2427225353</v>
      </c>
      <c r="AB267" s="68"/>
      <c r="AC267" s="61"/>
      <c r="AD267" s="61">
        <v>-0.00400006713825352</v>
      </c>
      <c r="AE267" s="61"/>
      <c r="AF267" s="61"/>
      <c r="AG267" s="61"/>
      <c r="AH267" s="58" t="s">
        <v>140</v>
      </c>
      <c r="AI267" s="62">
        <v>0.607142857142857</v>
      </c>
      <c r="AJ267" s="63">
        <v>0.633911368015414</v>
      </c>
      <c r="AK267" s="71">
        <f t="shared" si="12"/>
        <v>2</v>
      </c>
      <c r="AL267" s="61">
        <v>0.0189283389509655</v>
      </c>
      <c r="AM267" s="61">
        <v>0.877557855336799</v>
      </c>
      <c r="AN267" s="64">
        <v>0.629160063391442</v>
      </c>
      <c r="AO267" s="58"/>
      <c r="AP267" s="58"/>
      <c r="AQ267" s="58"/>
      <c r="AR267" s="58"/>
      <c r="AS267" s="58"/>
      <c r="AT267" s="58"/>
      <c r="AU267" s="58">
        <v>1.0</v>
      </c>
      <c r="AV267" s="61">
        <f t="shared" si="20"/>
        <v>0.01</v>
      </c>
      <c r="AW267" s="58">
        <v>0.70512448</v>
      </c>
      <c r="AX267" s="58">
        <v>0.0065554</v>
      </c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>
        <v>0.193382193221536</v>
      </c>
      <c r="BM267" s="58">
        <v>0.242722535310498</v>
      </c>
    </row>
    <row r="268" ht="12.75" customHeight="1">
      <c r="A268" s="49" t="s">
        <v>180</v>
      </c>
      <c r="B268" s="49">
        <v>362.0</v>
      </c>
      <c r="C268" s="44">
        <v>41.0</v>
      </c>
      <c r="D268" s="45">
        <v>78.0</v>
      </c>
      <c r="E268" s="44">
        <v>447.0</v>
      </c>
      <c r="F268" s="45">
        <v>661.0</v>
      </c>
      <c r="G268" s="62">
        <f t="shared" si="1"/>
        <v>0.3445378151</v>
      </c>
      <c r="H268" s="63">
        <f t="shared" si="2"/>
        <v>0.4034296029</v>
      </c>
      <c r="I268" s="64">
        <f t="shared" si="3"/>
        <v>0.3977180114</v>
      </c>
      <c r="J268" s="65">
        <f t="shared" si="4"/>
        <v>0.5721271394</v>
      </c>
      <c r="K268" s="55">
        <f t="shared" si="5"/>
        <v>9.31092437</v>
      </c>
      <c r="L268" s="66">
        <f t="shared" si="6"/>
        <v>0.5288928266</v>
      </c>
      <c r="M268" s="66">
        <f t="shared" si="7"/>
        <v>0.0416428689</v>
      </c>
      <c r="N268" s="67">
        <f t="shared" si="8"/>
        <v>0.3981088595</v>
      </c>
      <c r="O268" s="58"/>
      <c r="P268" s="58"/>
      <c r="Q268" s="58"/>
      <c r="R268" s="58" t="s">
        <v>622</v>
      </c>
      <c r="S268" s="62">
        <v>0.557522123893805</v>
      </c>
      <c r="T268" s="63">
        <v>0.580852775543041</v>
      </c>
      <c r="U268" s="62">
        <v>-0.00216411890822632</v>
      </c>
      <c r="V268" s="61">
        <v>0.804952608228727</v>
      </c>
      <c r="W268" s="61">
        <v>0.016497393517878</v>
      </c>
      <c r="X268" s="64">
        <v>0.575853350189633</v>
      </c>
      <c r="Y268" s="68">
        <f t="shared" si="9"/>
        <v>0.5804012589</v>
      </c>
      <c r="Z268" s="68">
        <f t="shared" si="10"/>
        <v>-0.004547908688</v>
      </c>
      <c r="AA268" s="63">
        <f t="shared" si="11"/>
        <v>0.006096701194</v>
      </c>
      <c r="AB268" s="68"/>
      <c r="AC268" s="61"/>
      <c r="AD268" s="61">
        <v>-0.00400005156706273</v>
      </c>
      <c r="AE268" s="61"/>
      <c r="AF268" s="61"/>
      <c r="AG268" s="61"/>
      <c r="AH268" s="58" t="s">
        <v>320</v>
      </c>
      <c r="AI268" s="62">
        <v>0.436170212765957</v>
      </c>
      <c r="AJ268" s="63">
        <v>0.46319018404908</v>
      </c>
      <c r="AK268" s="71">
        <f t="shared" si="12"/>
        <v>2</v>
      </c>
      <c r="AL268" s="61">
        <v>0.0191061088333612</v>
      </c>
      <c r="AM268" s="61">
        <v>0.635943832196656</v>
      </c>
      <c r="AN268" s="64">
        <v>0.459785522788204</v>
      </c>
      <c r="AO268" s="58"/>
      <c r="AP268" s="58"/>
      <c r="AQ268" s="58"/>
      <c r="AR268" s="58"/>
      <c r="AS268" s="58"/>
      <c r="AT268" s="58"/>
      <c r="AU268" s="58">
        <v>2.0</v>
      </c>
      <c r="AV268" s="61">
        <f t="shared" si="20"/>
        <v>0.02</v>
      </c>
      <c r="AW268" s="58">
        <v>0.70511867</v>
      </c>
      <c r="AX268" s="58">
        <v>0.01153824</v>
      </c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>
        <v>0.016497393517878</v>
      </c>
      <c r="BM268" s="58">
        <v>0.00609670119396818</v>
      </c>
    </row>
    <row r="269" ht="12.75" customHeight="1">
      <c r="A269" s="49" t="s">
        <v>141</v>
      </c>
      <c r="B269" s="49">
        <v>364.0</v>
      </c>
      <c r="C269" s="44">
        <v>87.0</v>
      </c>
      <c r="D269" s="45">
        <v>182.0</v>
      </c>
      <c r="E269" s="44">
        <v>597.0</v>
      </c>
      <c r="F269" s="45">
        <v>513.0</v>
      </c>
      <c r="G269" s="62">
        <f t="shared" si="1"/>
        <v>0.3234200743</v>
      </c>
      <c r="H269" s="63">
        <f t="shared" si="2"/>
        <v>0.5378378378</v>
      </c>
      <c r="I269" s="64">
        <f t="shared" si="3"/>
        <v>0.4960116026</v>
      </c>
      <c r="J269" s="65">
        <f t="shared" si="4"/>
        <v>0.435097897</v>
      </c>
      <c r="K269" s="55">
        <f t="shared" si="5"/>
        <v>4.126394052</v>
      </c>
      <c r="L269" s="66">
        <f t="shared" si="6"/>
        <v>0.6090012853</v>
      </c>
      <c r="M269" s="66">
        <f t="shared" si="7"/>
        <v>0.1516163541</v>
      </c>
      <c r="N269" s="67">
        <f t="shared" si="8"/>
        <v>0.5058777621</v>
      </c>
      <c r="O269" s="58"/>
      <c r="P269" s="58"/>
      <c r="Q269" s="58"/>
      <c r="R269" s="58" t="s">
        <v>596</v>
      </c>
      <c r="S269" s="62">
        <v>0.680297397769517</v>
      </c>
      <c r="T269" s="63">
        <v>0.556133828996282</v>
      </c>
      <c r="U269" s="62">
        <v>-0.00432037058944912</v>
      </c>
      <c r="V269" s="61">
        <v>0.874288919262676</v>
      </c>
      <c r="W269" s="61">
        <v>-0.0877967585992989</v>
      </c>
      <c r="X269" s="64">
        <v>0.576827757125155</v>
      </c>
      <c r="Y269" s="68">
        <f t="shared" si="9"/>
        <v>0.584839335</v>
      </c>
      <c r="Z269" s="68">
        <f t="shared" si="10"/>
        <v>-0.008011577887</v>
      </c>
      <c r="AA269" s="63">
        <f t="shared" si="11"/>
        <v>-0.1066159249</v>
      </c>
      <c r="AB269" s="68"/>
      <c r="AC269" s="61"/>
      <c r="AD269" s="61">
        <v>-0.00400003740392052</v>
      </c>
      <c r="AE269" s="61"/>
      <c r="AF269" s="61"/>
      <c r="AG269" s="61"/>
      <c r="AH269" s="58" t="s">
        <v>58</v>
      </c>
      <c r="AI269" s="62">
        <v>0.25</v>
      </c>
      <c r="AJ269" s="63">
        <v>0.277258566978193</v>
      </c>
      <c r="AK269" s="71">
        <f t="shared" si="12"/>
        <v>2</v>
      </c>
      <c r="AL269" s="61">
        <v>0.0192747784748693</v>
      </c>
      <c r="AM269" s="61">
        <v>0.372828104999537</v>
      </c>
      <c r="AN269" s="64">
        <v>0.27536231884058</v>
      </c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>
        <v>-0.0877967585992989</v>
      </c>
      <c r="BM269" s="58">
        <v>-0.106615924900114</v>
      </c>
    </row>
    <row r="270" ht="12.75" customHeight="1">
      <c r="A270" s="49" t="s">
        <v>233</v>
      </c>
      <c r="B270" s="49">
        <v>365.0</v>
      </c>
      <c r="C270" s="44">
        <v>51.0</v>
      </c>
      <c r="D270" s="45">
        <v>84.0</v>
      </c>
      <c r="E270" s="44">
        <v>404.0</v>
      </c>
      <c r="F270" s="45">
        <v>747.0</v>
      </c>
      <c r="G270" s="62">
        <f t="shared" si="1"/>
        <v>0.3777777778</v>
      </c>
      <c r="H270" s="63">
        <f t="shared" si="2"/>
        <v>0.3509991312</v>
      </c>
      <c r="I270" s="64">
        <f t="shared" si="3"/>
        <v>0.3538102644</v>
      </c>
      <c r="J270" s="65">
        <f t="shared" si="4"/>
        <v>0.6205287714</v>
      </c>
      <c r="K270" s="55">
        <f t="shared" si="5"/>
        <v>8.525925926</v>
      </c>
      <c r="L270" s="66">
        <f t="shared" si="6"/>
        <v>0.5153230974</v>
      </c>
      <c r="M270" s="66">
        <f t="shared" si="7"/>
        <v>-0.01893527839</v>
      </c>
      <c r="N270" s="67">
        <f t="shared" si="8"/>
        <v>0.3591945947</v>
      </c>
      <c r="O270" s="58"/>
      <c r="P270" s="58"/>
      <c r="Q270" s="58"/>
      <c r="R270" s="58" t="s">
        <v>287</v>
      </c>
      <c r="S270" s="62">
        <v>0.49618320610687</v>
      </c>
      <c r="T270" s="63">
        <v>0.587525150905433</v>
      </c>
      <c r="U270" s="62">
        <v>0.00417121542432652</v>
      </c>
      <c r="V270" s="61">
        <v>0.766297517518324</v>
      </c>
      <c r="W270" s="61">
        <v>0.0645886337848905</v>
      </c>
      <c r="X270" s="64">
        <v>0.576888888888889</v>
      </c>
      <c r="Y270" s="68">
        <f t="shared" si="9"/>
        <v>0.5745129426</v>
      </c>
      <c r="Z270" s="68">
        <f t="shared" si="10"/>
        <v>0.002375946309</v>
      </c>
      <c r="AA270" s="63">
        <f t="shared" si="11"/>
        <v>0.06994333369</v>
      </c>
      <c r="AB270" s="68"/>
      <c r="AC270" s="61"/>
      <c r="AD270" s="61">
        <v>-0.004</v>
      </c>
      <c r="AE270" s="61"/>
      <c r="AF270" s="61"/>
      <c r="AG270" s="61"/>
      <c r="AH270" s="58" t="s">
        <v>791</v>
      </c>
      <c r="AI270" s="62">
        <v>0.797619047619048</v>
      </c>
      <c r="AJ270" s="63">
        <v>0.825</v>
      </c>
      <c r="AK270" s="71">
        <f t="shared" si="12"/>
        <v>2</v>
      </c>
      <c r="AL270" s="61">
        <v>0.0193614445804191</v>
      </c>
      <c r="AM270" s="61">
        <v>1.14736492869029</v>
      </c>
      <c r="AN270" s="64">
        <v>0.821428571428571</v>
      </c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>
        <v>0.0645886337848905</v>
      </c>
      <c r="BM270" s="58">
        <v>0.0699433336870372</v>
      </c>
    </row>
    <row r="271" ht="12.75" customHeight="1">
      <c r="A271" s="49" t="s">
        <v>90</v>
      </c>
      <c r="B271" s="49">
        <v>366.0</v>
      </c>
      <c r="C271" s="44">
        <v>52.0</v>
      </c>
      <c r="D271" s="45">
        <v>146.0</v>
      </c>
      <c r="E271" s="44">
        <v>687.0</v>
      </c>
      <c r="F271" s="45">
        <v>1277.0</v>
      </c>
      <c r="G271" s="62">
        <f t="shared" si="1"/>
        <v>0.2626262626</v>
      </c>
      <c r="H271" s="63">
        <f t="shared" si="2"/>
        <v>0.349796334</v>
      </c>
      <c r="I271" s="64">
        <f t="shared" si="3"/>
        <v>0.341813136</v>
      </c>
      <c r="J271" s="65">
        <f t="shared" si="4"/>
        <v>0.6147086031</v>
      </c>
      <c r="K271" s="55">
        <f t="shared" si="5"/>
        <v>9.919191919</v>
      </c>
      <c r="L271" s="66">
        <f t="shared" si="6"/>
        <v>0.433048161</v>
      </c>
      <c r="M271" s="66">
        <f t="shared" si="7"/>
        <v>0.06163861935</v>
      </c>
      <c r="N271" s="67">
        <f t="shared" si="8"/>
        <v>0.3409846104</v>
      </c>
      <c r="O271" s="58"/>
      <c r="P271" s="58"/>
      <c r="Q271" s="58"/>
      <c r="R271" s="58" t="s">
        <v>402</v>
      </c>
      <c r="S271" s="62">
        <v>0.482142857142857</v>
      </c>
      <c r="T271" s="63">
        <v>0.591637010676157</v>
      </c>
      <c r="U271" s="62">
        <v>0.00370400318629327</v>
      </c>
      <c r="V271" s="61">
        <v>0.759277013385516</v>
      </c>
      <c r="W271" s="61">
        <v>0.0774241825276045</v>
      </c>
      <c r="X271" s="64">
        <v>0.577399380804954</v>
      </c>
      <c r="Y271" s="68">
        <f t="shared" si="9"/>
        <v>0.5753345804</v>
      </c>
      <c r="Z271" s="68">
        <f t="shared" si="10"/>
        <v>0.002064800405</v>
      </c>
      <c r="AA271" s="63">
        <f t="shared" si="11"/>
        <v>0.08206540995</v>
      </c>
      <c r="AB271" s="68"/>
      <c r="AC271" s="61"/>
      <c r="AD271" s="61">
        <v>-0.004</v>
      </c>
      <c r="AE271" s="61"/>
      <c r="AF271" s="61"/>
      <c r="AG271" s="61"/>
      <c r="AH271" s="58" t="s">
        <v>327</v>
      </c>
      <c r="AI271" s="62">
        <v>0.604444444444444</v>
      </c>
      <c r="AJ271" s="63">
        <v>0.632065775950668</v>
      </c>
      <c r="AK271" s="71">
        <f t="shared" si="12"/>
        <v>2</v>
      </c>
      <c r="AL271" s="61">
        <v>0.019531373679155</v>
      </c>
      <c r="AM271" s="61">
        <v>0.874344758656491</v>
      </c>
      <c r="AN271" s="64">
        <v>0.626878130217028</v>
      </c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>
        <v>0.0774241825276045</v>
      </c>
      <c r="BM271" s="58">
        <v>0.0820654099469846</v>
      </c>
    </row>
    <row r="272" ht="12.75" customHeight="1">
      <c r="A272" s="49" t="s">
        <v>461</v>
      </c>
      <c r="B272" s="49">
        <v>367.0</v>
      </c>
      <c r="C272" s="44">
        <v>87.0</v>
      </c>
      <c r="D272" s="45">
        <v>47.0</v>
      </c>
      <c r="E272" s="44">
        <v>434.0</v>
      </c>
      <c r="F272" s="45">
        <v>235.0</v>
      </c>
      <c r="G272" s="62">
        <f t="shared" si="1"/>
        <v>0.6492537313</v>
      </c>
      <c r="H272" s="63">
        <f t="shared" si="2"/>
        <v>0.6487294469</v>
      </c>
      <c r="I272" s="64">
        <f t="shared" si="3"/>
        <v>0.6488169365</v>
      </c>
      <c r="J272" s="65">
        <f t="shared" si="4"/>
        <v>0.400996264</v>
      </c>
      <c r="K272" s="55">
        <f t="shared" si="5"/>
        <v>4.992537313</v>
      </c>
      <c r="L272" s="66">
        <f t="shared" si="6"/>
        <v>0.9178127073</v>
      </c>
      <c r="M272" s="66">
        <f t="shared" si="7"/>
        <v>-0.0003705750916</v>
      </c>
      <c r="N272" s="67">
        <f t="shared" si="8"/>
        <v>0.6528365173</v>
      </c>
      <c r="O272" s="58"/>
      <c r="P272" s="58"/>
      <c r="Q272" s="58"/>
      <c r="R272" s="58" t="s">
        <v>277</v>
      </c>
      <c r="S272" s="62">
        <v>0.515350877192982</v>
      </c>
      <c r="T272" s="63">
        <v>0.591039084842707</v>
      </c>
      <c r="U272" s="62">
        <v>-0.0013450442331634</v>
      </c>
      <c r="V272" s="61">
        <v>0.782335836047179</v>
      </c>
      <c r="W272" s="61">
        <v>0.053519772716656</v>
      </c>
      <c r="X272" s="64">
        <v>0.57752545027408</v>
      </c>
      <c r="Y272" s="68">
        <f t="shared" si="9"/>
        <v>0.5807992952</v>
      </c>
      <c r="Z272" s="68">
        <f t="shared" si="10"/>
        <v>-0.003273844876</v>
      </c>
      <c r="AA272" s="63">
        <f t="shared" si="11"/>
        <v>0.04609674912</v>
      </c>
      <c r="AB272" s="68"/>
      <c r="AC272" s="61"/>
      <c r="AD272" s="61">
        <v>-0.00398651554835949</v>
      </c>
      <c r="AE272" s="61"/>
      <c r="AF272" s="61"/>
      <c r="AG272" s="61"/>
      <c r="AH272" s="58" t="s">
        <v>716</v>
      </c>
      <c r="AI272" s="62">
        <v>0.784313725490196</v>
      </c>
      <c r="AJ272" s="63">
        <v>0.812169312169312</v>
      </c>
      <c r="AK272" s="71">
        <f t="shared" si="12"/>
        <v>2</v>
      </c>
      <c r="AL272" s="61">
        <v>0.0196970586914944</v>
      </c>
      <c r="AM272" s="61">
        <v>1.1288839787599</v>
      </c>
      <c r="AN272" s="64">
        <v>0.808857808857809</v>
      </c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>
        <v>0.053519772716656</v>
      </c>
      <c r="BM272" s="58">
        <v>0.0460967491154279</v>
      </c>
    </row>
    <row r="273" ht="12.75" customHeight="1">
      <c r="A273" s="49" t="s">
        <v>318</v>
      </c>
      <c r="B273" s="49">
        <v>369.0</v>
      </c>
      <c r="C273" s="44">
        <v>41.0</v>
      </c>
      <c r="D273" s="45">
        <v>53.0</v>
      </c>
      <c r="E273" s="44">
        <v>564.0</v>
      </c>
      <c r="F273" s="45">
        <v>691.0</v>
      </c>
      <c r="G273" s="62">
        <f t="shared" si="1"/>
        <v>0.4361702128</v>
      </c>
      <c r="H273" s="63">
        <f t="shared" si="2"/>
        <v>0.4494023904</v>
      </c>
      <c r="I273" s="64">
        <f t="shared" si="3"/>
        <v>0.4484803558</v>
      </c>
      <c r="J273" s="65">
        <f t="shared" si="4"/>
        <v>0.542624166</v>
      </c>
      <c r="K273" s="55">
        <f t="shared" si="5"/>
        <v>13.35106383</v>
      </c>
      <c r="L273" s="66">
        <f t="shared" si="6"/>
        <v>0.6261943914</v>
      </c>
      <c r="M273" s="66">
        <f t="shared" si="7"/>
        <v>0.009356664881</v>
      </c>
      <c r="N273" s="67">
        <f t="shared" si="8"/>
        <v>0.4511564502</v>
      </c>
      <c r="O273" s="58"/>
      <c r="P273" s="58"/>
      <c r="Q273" s="58"/>
      <c r="R273" s="58" t="s">
        <v>684</v>
      </c>
      <c r="S273" s="62">
        <v>0.377358490566038</v>
      </c>
      <c r="T273" s="63">
        <v>0.600418410041841</v>
      </c>
      <c r="U273" s="62">
        <v>0.0139954511058457</v>
      </c>
      <c r="V273" s="61">
        <v>0.691392651135168</v>
      </c>
      <c r="W273" s="61">
        <v>0.157727294644063</v>
      </c>
      <c r="X273" s="64">
        <v>0.578154425612053</v>
      </c>
      <c r="Y273" s="68">
        <f t="shared" si="9"/>
        <v>0.5648430652</v>
      </c>
      <c r="Z273" s="68">
        <f t="shared" si="10"/>
        <v>0.01331136043</v>
      </c>
      <c r="AA273" s="63">
        <f t="shared" si="11"/>
        <v>0.1869063031</v>
      </c>
      <c r="AB273" s="68"/>
      <c r="AC273" s="61"/>
      <c r="AD273" s="61">
        <v>-0.00398029529639554</v>
      </c>
      <c r="AE273" s="61"/>
      <c r="AF273" s="61"/>
      <c r="AG273" s="61"/>
      <c r="AH273" s="58" t="s">
        <v>817</v>
      </c>
      <c r="AI273" s="62">
        <v>0.894736842105263</v>
      </c>
      <c r="AJ273" s="63">
        <v>0.922727272727273</v>
      </c>
      <c r="AK273" s="71">
        <f t="shared" si="12"/>
        <v>2</v>
      </c>
      <c r="AL273" s="61">
        <v>0.0197924332899471</v>
      </c>
      <c r="AM273" s="61">
        <v>1.28514119692728</v>
      </c>
      <c r="AN273" s="64">
        <v>0.91659272404614</v>
      </c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>
        <v>0.157727294644063</v>
      </c>
      <c r="BM273" s="58">
        <v>0.186906303063034</v>
      </c>
    </row>
    <row r="274" ht="12.75" customHeight="1">
      <c r="A274" s="49" t="s">
        <v>300</v>
      </c>
      <c r="B274" s="49">
        <v>370.0</v>
      </c>
      <c r="C274" s="44">
        <v>12.0</v>
      </c>
      <c r="D274" s="45">
        <v>16.0</v>
      </c>
      <c r="E274" s="44">
        <v>110.0</v>
      </c>
      <c r="F274" s="45">
        <v>157.0</v>
      </c>
      <c r="G274" s="62">
        <f t="shared" si="1"/>
        <v>0.4285714286</v>
      </c>
      <c r="H274" s="63">
        <f t="shared" si="2"/>
        <v>0.4119850187</v>
      </c>
      <c r="I274" s="64">
        <f t="shared" si="3"/>
        <v>0.413559322</v>
      </c>
      <c r="J274" s="65">
        <f t="shared" si="4"/>
        <v>0.5728813559</v>
      </c>
      <c r="K274" s="55">
        <f t="shared" si="5"/>
        <v>9.535714286</v>
      </c>
      <c r="L274" s="66">
        <f t="shared" si="6"/>
        <v>0.5943631658</v>
      </c>
      <c r="M274" s="66">
        <f t="shared" si="7"/>
        <v>-0.01172826576</v>
      </c>
      <c r="N274" s="67">
        <f t="shared" si="8"/>
        <v>0.4187381663</v>
      </c>
      <c r="O274" s="58"/>
      <c r="P274" s="58"/>
      <c r="Q274" s="58"/>
      <c r="R274" s="58" t="s">
        <v>321</v>
      </c>
      <c r="S274" s="62">
        <v>0.601398601398601</v>
      </c>
      <c r="T274" s="63">
        <v>0.576627011896431</v>
      </c>
      <c r="U274" s="62">
        <v>-0.0037488869473965</v>
      </c>
      <c r="V274" s="61">
        <v>0.832989902434443</v>
      </c>
      <c r="W274" s="61">
        <v>-0.0175160228093299</v>
      </c>
      <c r="X274" s="64">
        <v>0.578880407124682</v>
      </c>
      <c r="Y274" s="68">
        <f t="shared" si="9"/>
        <v>0.5854354301</v>
      </c>
      <c r="Z274" s="68">
        <f t="shared" si="10"/>
        <v>-0.006555023022</v>
      </c>
      <c r="AA274" s="63">
        <f t="shared" si="11"/>
        <v>-0.03266874976</v>
      </c>
      <c r="AB274" s="68"/>
      <c r="AC274" s="61"/>
      <c r="AD274" s="61">
        <v>-0.00397792975153122</v>
      </c>
      <c r="AE274" s="61"/>
      <c r="AF274" s="61"/>
      <c r="AG274" s="61"/>
      <c r="AH274" s="58" t="s">
        <v>356</v>
      </c>
      <c r="AI274" s="62">
        <v>0.551839464882943</v>
      </c>
      <c r="AJ274" s="63">
        <v>0.579955784819455</v>
      </c>
      <c r="AK274" s="71">
        <f t="shared" si="12"/>
        <v>2</v>
      </c>
      <c r="AL274" s="61">
        <v>0.0198813712561111</v>
      </c>
      <c r="AM274" s="61">
        <v>0.800300092730733</v>
      </c>
      <c r="AN274" s="64">
        <v>0.57487922705314</v>
      </c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>
        <v>-0.0175160228093299</v>
      </c>
      <c r="BM274" s="58">
        <v>-0.0326687497563248</v>
      </c>
    </row>
    <row r="275" ht="12.75" customHeight="1">
      <c r="A275" s="49" t="s">
        <v>463</v>
      </c>
      <c r="B275" s="49">
        <v>371.0</v>
      </c>
      <c r="C275" s="44">
        <v>149.0</v>
      </c>
      <c r="D275" s="45">
        <v>62.0</v>
      </c>
      <c r="E275" s="44">
        <v>715.0</v>
      </c>
      <c r="F275" s="45">
        <v>246.0</v>
      </c>
      <c r="G275" s="62">
        <f t="shared" si="1"/>
        <v>0.7061611374</v>
      </c>
      <c r="H275" s="63">
        <f t="shared" si="2"/>
        <v>0.7440166493</v>
      </c>
      <c r="I275" s="64">
        <f t="shared" si="3"/>
        <v>0.7372013652</v>
      </c>
      <c r="J275" s="65">
        <f t="shared" si="4"/>
        <v>0.3370307167</v>
      </c>
      <c r="K275" s="55">
        <f t="shared" si="5"/>
        <v>4.55450237</v>
      </c>
      <c r="L275" s="66">
        <f t="shared" si="6"/>
        <v>1.025430543</v>
      </c>
      <c r="M275" s="66">
        <f t="shared" si="7"/>
        <v>0.02676805671</v>
      </c>
      <c r="N275" s="67">
        <f t="shared" si="8"/>
        <v>0.7398101243</v>
      </c>
      <c r="O275" s="58"/>
      <c r="P275" s="58"/>
      <c r="Q275" s="58"/>
      <c r="R275" s="58" t="s">
        <v>651</v>
      </c>
      <c r="S275" s="62">
        <v>0.458333333333333</v>
      </c>
      <c r="T275" s="63">
        <v>0.605614035087719</v>
      </c>
      <c r="U275" s="62">
        <v>-0.00195267074087424</v>
      </c>
      <c r="V275" s="61">
        <v>0.752324382019368</v>
      </c>
      <c r="W275" s="61">
        <v>0.104143305876325</v>
      </c>
      <c r="X275" s="64">
        <v>0.57915947035118</v>
      </c>
      <c r="Y275" s="68">
        <f t="shared" si="9"/>
        <v>0.5824258737</v>
      </c>
      <c r="Z275" s="68">
        <f t="shared" si="10"/>
        <v>-0.003266403396</v>
      </c>
      <c r="AA275" s="63">
        <f t="shared" si="11"/>
        <v>0.09682020751</v>
      </c>
      <c r="AB275" s="68"/>
      <c r="AC275" s="61"/>
      <c r="AD275" s="61">
        <v>-0.00394803333864052</v>
      </c>
      <c r="AE275" s="61"/>
      <c r="AF275" s="61"/>
      <c r="AG275" s="61"/>
      <c r="AH275" s="58" t="s">
        <v>766</v>
      </c>
      <c r="AI275" s="62">
        <v>0.86046511627907</v>
      </c>
      <c r="AJ275" s="63">
        <v>0.889008620689655</v>
      </c>
      <c r="AK275" s="71">
        <f t="shared" si="12"/>
        <v>2</v>
      </c>
      <c r="AL275" s="61">
        <v>0.0201835076607751</v>
      </c>
      <c r="AM275" s="61">
        <v>1.23706473962044</v>
      </c>
      <c r="AN275" s="64">
        <v>0.885525070955535</v>
      </c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>
        <v>0.104143305876325</v>
      </c>
      <c r="BM275" s="58">
        <v>0.0968202075102446</v>
      </c>
    </row>
    <row r="276" ht="12.75" customHeight="1">
      <c r="A276" s="49" t="s">
        <v>464</v>
      </c>
      <c r="B276" s="49">
        <v>374.0</v>
      </c>
      <c r="C276" s="44">
        <v>40.0</v>
      </c>
      <c r="D276" s="45">
        <v>29.0</v>
      </c>
      <c r="E276" s="44">
        <v>266.0</v>
      </c>
      <c r="F276" s="45">
        <v>174.0</v>
      </c>
      <c r="G276" s="62">
        <f t="shared" si="1"/>
        <v>0.5797101449</v>
      </c>
      <c r="H276" s="63">
        <f t="shared" si="2"/>
        <v>0.6045454545</v>
      </c>
      <c r="I276" s="64">
        <f t="shared" si="3"/>
        <v>0.6011787819</v>
      </c>
      <c r="J276" s="65">
        <f t="shared" si="4"/>
        <v>0.42043222</v>
      </c>
      <c r="K276" s="55">
        <f t="shared" si="5"/>
        <v>6.376811594</v>
      </c>
      <c r="L276" s="66">
        <f t="shared" si="6"/>
        <v>0.8373951622</v>
      </c>
      <c r="M276" s="66">
        <f t="shared" si="7"/>
        <v>0.01756135267</v>
      </c>
      <c r="N276" s="67">
        <f t="shared" si="8"/>
        <v>0.6037118901</v>
      </c>
      <c r="O276" s="58"/>
      <c r="P276" s="58"/>
      <c r="Q276" s="58"/>
      <c r="R276" s="58" t="s">
        <v>536</v>
      </c>
      <c r="S276" s="62">
        <v>0.511415525114155</v>
      </c>
      <c r="T276" s="63">
        <v>0.588268471517203</v>
      </c>
      <c r="U276" s="62">
        <v>0.00388613316845288</v>
      </c>
      <c r="V276" s="61">
        <v>0.7775940023008</v>
      </c>
      <c r="W276" s="61">
        <v>0.0543433666126375</v>
      </c>
      <c r="X276" s="64">
        <v>0.579819277108434</v>
      </c>
      <c r="Y276" s="68">
        <f t="shared" si="9"/>
        <v>0.5778524975</v>
      </c>
      <c r="Z276" s="68">
        <f t="shared" si="10"/>
        <v>0.001966779635</v>
      </c>
      <c r="AA276" s="63">
        <f t="shared" si="11"/>
        <v>0.05879481071</v>
      </c>
      <c r="AB276" s="68"/>
      <c r="AC276" s="61"/>
      <c r="AD276" s="61">
        <v>-0.00393883741321799</v>
      </c>
      <c r="AE276" s="61"/>
      <c r="AF276" s="61"/>
      <c r="AG276" s="61"/>
      <c r="AH276" s="58" t="s">
        <v>440</v>
      </c>
      <c r="AI276" s="62">
        <v>0.502074688796681</v>
      </c>
      <c r="AJ276" s="63">
        <v>0.530745967741936</v>
      </c>
      <c r="AK276" s="71">
        <f t="shared" si="12"/>
        <v>2</v>
      </c>
      <c r="AL276" s="61">
        <v>0.0202737750990047</v>
      </c>
      <c r="AM276" s="61">
        <v>0.730314486675324</v>
      </c>
      <c r="AN276" s="64">
        <v>0.527640449438202</v>
      </c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>
        <v>0.0543433666126375</v>
      </c>
      <c r="BM276" s="58">
        <v>0.0587948107066609</v>
      </c>
    </row>
    <row r="277" ht="12.75" customHeight="1">
      <c r="A277" s="49" t="s">
        <v>466</v>
      </c>
      <c r="B277" s="49">
        <v>375.0</v>
      </c>
      <c r="C277" s="44">
        <v>76.0</v>
      </c>
      <c r="D277" s="45">
        <v>52.0</v>
      </c>
      <c r="E277" s="44">
        <v>529.0</v>
      </c>
      <c r="F277" s="45">
        <v>419.0</v>
      </c>
      <c r="G277" s="62">
        <f t="shared" si="1"/>
        <v>0.59375</v>
      </c>
      <c r="H277" s="63">
        <f t="shared" si="2"/>
        <v>0.5580168776</v>
      </c>
      <c r="I277" s="64">
        <f t="shared" si="3"/>
        <v>0.562267658</v>
      </c>
      <c r="J277" s="65">
        <f t="shared" si="4"/>
        <v>0.4600371747</v>
      </c>
      <c r="K277" s="55">
        <f t="shared" si="5"/>
        <v>7.40625</v>
      </c>
      <c r="L277" s="66">
        <f t="shared" si="6"/>
        <v>0.8144221737</v>
      </c>
      <c r="M277" s="66">
        <f t="shared" si="7"/>
        <v>-0.02526700006</v>
      </c>
      <c r="N277" s="67">
        <f t="shared" si="8"/>
        <v>0.5688748225</v>
      </c>
      <c r="O277" s="58"/>
      <c r="P277" s="58"/>
      <c r="Q277" s="58"/>
      <c r="R277" s="58" t="s">
        <v>509</v>
      </c>
      <c r="S277" s="62">
        <v>0.728571428571429</v>
      </c>
      <c r="T277" s="63">
        <v>0.553246753246753</v>
      </c>
      <c r="U277" s="62">
        <v>-0.00841883938583643</v>
      </c>
      <c r="V277" s="61">
        <v>0.906382348868751</v>
      </c>
      <c r="W277" s="61">
        <v>-0.123973118730846</v>
      </c>
      <c r="X277" s="64">
        <v>0.58021978021978</v>
      </c>
      <c r="Y277" s="68">
        <f t="shared" si="9"/>
        <v>0.5927951631</v>
      </c>
      <c r="Z277" s="68">
        <f t="shared" si="10"/>
        <v>-0.0125753829</v>
      </c>
      <c r="AA277" s="63">
        <f t="shared" si="11"/>
        <v>-0.1538885196</v>
      </c>
      <c r="AB277" s="68"/>
      <c r="AC277" s="61"/>
      <c r="AD277" s="61">
        <v>-0.00392059322192673</v>
      </c>
      <c r="AE277" s="61"/>
      <c r="AF277" s="61"/>
      <c r="AG277" s="61"/>
      <c r="AH277" s="58" t="s">
        <v>620</v>
      </c>
      <c r="AI277" s="62">
        <v>0.925373134328358</v>
      </c>
      <c r="AJ277" s="63">
        <v>0.954063604240283</v>
      </c>
      <c r="AK277" s="71">
        <f t="shared" si="12"/>
        <v>2</v>
      </c>
      <c r="AL277" s="61">
        <v>0.0202874429792254</v>
      </c>
      <c r="AM277" s="61">
        <v>1.32896245933812</v>
      </c>
      <c r="AN277" s="64">
        <v>0.948571428571429</v>
      </c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>
        <v>-0.123973118730846</v>
      </c>
      <c r="BM277" s="58">
        <v>-0.153888519599643</v>
      </c>
    </row>
    <row r="278" ht="12.75" customHeight="1">
      <c r="A278" s="49" t="s">
        <v>467</v>
      </c>
      <c r="B278" s="49">
        <v>376.0</v>
      </c>
      <c r="C278" s="44">
        <v>45.0</v>
      </c>
      <c r="D278" s="45">
        <v>14.0</v>
      </c>
      <c r="E278" s="44">
        <v>342.0</v>
      </c>
      <c r="F278" s="45">
        <v>126.0</v>
      </c>
      <c r="G278" s="62">
        <f t="shared" si="1"/>
        <v>0.7627118644</v>
      </c>
      <c r="H278" s="63">
        <f t="shared" si="2"/>
        <v>0.7307692308</v>
      </c>
      <c r="I278" s="64">
        <f t="shared" si="3"/>
        <v>0.734345351</v>
      </c>
      <c r="J278" s="65">
        <f t="shared" si="4"/>
        <v>0.3244781784</v>
      </c>
      <c r="K278" s="55">
        <f t="shared" si="5"/>
        <v>7.93220339</v>
      </c>
      <c r="L278" s="66">
        <f t="shared" si="6"/>
        <v>1.056050614</v>
      </c>
      <c r="M278" s="66">
        <f t="shared" si="7"/>
        <v>-0.0225866803</v>
      </c>
      <c r="N278" s="67">
        <f t="shared" si="8"/>
        <v>0.7418093208</v>
      </c>
      <c r="O278" s="58"/>
      <c r="P278" s="58"/>
      <c r="Q278" s="58"/>
      <c r="R278" s="58" t="s">
        <v>472</v>
      </c>
      <c r="S278" s="62">
        <v>0.577777777777778</v>
      </c>
      <c r="T278" s="63">
        <v>0.581632653061224</v>
      </c>
      <c r="U278" s="62">
        <v>-0.00191670511275155</v>
      </c>
      <c r="V278" s="61">
        <v>0.819826977379274</v>
      </c>
      <c r="W278" s="61">
        <v>0.00272594241118973</v>
      </c>
      <c r="X278" s="64">
        <v>0.58041958041958</v>
      </c>
      <c r="Y278" s="68">
        <f t="shared" si="9"/>
        <v>0.5848904287</v>
      </c>
      <c r="Z278" s="68">
        <f t="shared" si="10"/>
        <v>-0.004470848235</v>
      </c>
      <c r="AA278" s="63">
        <f t="shared" si="11"/>
        <v>-0.007556816178</v>
      </c>
      <c r="AB278" s="68"/>
      <c r="AC278" s="61"/>
      <c r="AD278" s="61">
        <v>-0.00392055942553993</v>
      </c>
      <c r="AE278" s="61"/>
      <c r="AF278" s="61"/>
      <c r="AG278" s="61"/>
      <c r="AH278" s="58" t="s">
        <v>832</v>
      </c>
      <c r="AI278" s="62">
        <v>0.80952380952381</v>
      </c>
      <c r="AJ278" s="63">
        <v>0.838582677165354</v>
      </c>
      <c r="AK278" s="71">
        <f t="shared" si="12"/>
        <v>2</v>
      </c>
      <c r="AL278" s="61">
        <v>0.0205479127842449</v>
      </c>
      <c r="AM278" s="61">
        <v>1.16538726949798</v>
      </c>
      <c r="AN278" s="64">
        <v>0.834459459459459</v>
      </c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>
        <v>0.00272594241118973</v>
      </c>
      <c r="BM278" s="58">
        <v>-0.00755681617808747</v>
      </c>
    </row>
    <row r="279" ht="12.75" customHeight="1">
      <c r="A279" s="49" t="s">
        <v>469</v>
      </c>
      <c r="B279" s="49">
        <v>377.0</v>
      </c>
      <c r="C279" s="44">
        <v>59.0</v>
      </c>
      <c r="D279" s="45">
        <v>44.0</v>
      </c>
      <c r="E279" s="44">
        <v>629.0</v>
      </c>
      <c r="F279" s="45">
        <v>441.0</v>
      </c>
      <c r="G279" s="62">
        <f t="shared" si="1"/>
        <v>0.572815534</v>
      </c>
      <c r="H279" s="63">
        <f t="shared" si="2"/>
        <v>0.5878504673</v>
      </c>
      <c r="I279" s="64">
        <f t="shared" si="3"/>
        <v>0.5865302643</v>
      </c>
      <c r="J279" s="65">
        <f t="shared" si="4"/>
        <v>0.4262574595</v>
      </c>
      <c r="K279" s="55">
        <f t="shared" si="5"/>
        <v>10.38834951</v>
      </c>
      <c r="L279" s="66">
        <f t="shared" si="6"/>
        <v>0.8207147985</v>
      </c>
      <c r="M279" s="66">
        <f t="shared" si="7"/>
        <v>0.0106314374</v>
      </c>
      <c r="N279" s="67">
        <f t="shared" si="8"/>
        <v>0.5889538759</v>
      </c>
      <c r="O279" s="58"/>
      <c r="P279" s="58"/>
      <c r="Q279" s="58"/>
      <c r="R279" s="58" t="s">
        <v>655</v>
      </c>
      <c r="S279" s="62">
        <v>0.685714285714286</v>
      </c>
      <c r="T279" s="63">
        <v>0.572727272727273</v>
      </c>
      <c r="U279" s="62">
        <v>-0.0147682680440359</v>
      </c>
      <c r="V279" s="61">
        <v>0.889852572755438</v>
      </c>
      <c r="W279" s="61">
        <v>-0.0798937376694907</v>
      </c>
      <c r="X279" s="64">
        <v>0.581052631578947</v>
      </c>
      <c r="Y279" s="68">
        <f t="shared" si="9"/>
        <v>0.5994161643</v>
      </c>
      <c r="Z279" s="68">
        <f t="shared" si="10"/>
        <v>-0.01836353277</v>
      </c>
      <c r="AA279" s="63">
        <f t="shared" si="11"/>
        <v>-0.1232940521</v>
      </c>
      <c r="AB279" s="68"/>
      <c r="AC279" s="61"/>
      <c r="AD279" s="61">
        <v>-0.00391355088995637</v>
      </c>
      <c r="AE279" s="61"/>
      <c r="AF279" s="61"/>
      <c r="AG279" s="61"/>
      <c r="AH279" s="58" t="s">
        <v>826</v>
      </c>
      <c r="AI279" s="62">
        <v>0.768518518518518</v>
      </c>
      <c r="AJ279" s="63">
        <v>0.797701149425287</v>
      </c>
      <c r="AK279" s="71">
        <f t="shared" si="12"/>
        <v>2</v>
      </c>
      <c r="AL279" s="61">
        <v>0.0206354171671893</v>
      </c>
      <c r="AM279" s="61">
        <v>1.10748454465905</v>
      </c>
      <c r="AN279" s="64">
        <v>0.791896869244936</v>
      </c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>
        <v>-0.0798937376694907</v>
      </c>
      <c r="BM279" s="58">
        <v>-0.123294052109834</v>
      </c>
    </row>
    <row r="280" ht="12.75" customHeight="1">
      <c r="A280" s="49" t="s">
        <v>471</v>
      </c>
      <c r="B280" s="49">
        <v>379.0</v>
      </c>
      <c r="C280" s="44">
        <v>42.0</v>
      </c>
      <c r="D280" s="45">
        <v>32.0</v>
      </c>
      <c r="E280" s="44">
        <v>332.0</v>
      </c>
      <c r="F280" s="45">
        <v>199.0</v>
      </c>
      <c r="G280" s="62">
        <f t="shared" si="1"/>
        <v>0.5675675676</v>
      </c>
      <c r="H280" s="63">
        <f t="shared" si="2"/>
        <v>0.6252354049</v>
      </c>
      <c r="I280" s="64">
        <f t="shared" si="3"/>
        <v>0.6181818182</v>
      </c>
      <c r="J280" s="65">
        <f t="shared" si="4"/>
        <v>0.3983471074</v>
      </c>
      <c r="K280" s="55">
        <f t="shared" si="5"/>
        <v>7.175675676</v>
      </c>
      <c r="L280" s="66">
        <f t="shared" si="6"/>
        <v>0.8434390638</v>
      </c>
      <c r="M280" s="66">
        <f t="shared" si="7"/>
        <v>0.04077745665</v>
      </c>
      <c r="N280" s="67">
        <f t="shared" si="8"/>
        <v>0.6179706677</v>
      </c>
      <c r="O280" s="58"/>
      <c r="P280" s="58"/>
      <c r="Q280" s="58"/>
      <c r="R280" s="58" t="s">
        <v>464</v>
      </c>
      <c r="S280" s="62">
        <v>0.368686868686869</v>
      </c>
      <c r="T280" s="63">
        <v>0.60457334076966</v>
      </c>
      <c r="U280" s="62">
        <v>0.0148799811715185</v>
      </c>
      <c r="V280" s="61">
        <v>0.68819886671155</v>
      </c>
      <c r="W280" s="61">
        <v>0.166797036449854</v>
      </c>
      <c r="X280" s="64">
        <v>0.581115017579106</v>
      </c>
      <c r="Y280" s="68">
        <f t="shared" si="9"/>
        <v>0.5668110883</v>
      </c>
      <c r="Z280" s="68">
        <f t="shared" si="10"/>
        <v>0.01430392926</v>
      </c>
      <c r="AA280" s="63">
        <f t="shared" si="11"/>
        <v>0.1981152509</v>
      </c>
      <c r="AB280" s="68"/>
      <c r="AC280" s="61"/>
      <c r="AD280" s="61">
        <v>-0.00390827503068603</v>
      </c>
      <c r="AE280" s="61"/>
      <c r="AF280" s="61"/>
      <c r="AG280" s="61"/>
      <c r="AH280" s="58" t="s">
        <v>380</v>
      </c>
      <c r="AI280" s="62">
        <v>0.464944649446494</v>
      </c>
      <c r="AJ280" s="63">
        <v>0.494143484626647</v>
      </c>
      <c r="AK280" s="71">
        <f t="shared" si="12"/>
        <v>2</v>
      </c>
      <c r="AL280" s="61">
        <v>0.0206468051711435</v>
      </c>
      <c r="AM280" s="61">
        <v>0.678177719985045</v>
      </c>
      <c r="AN280" s="64">
        <v>0.489309712889432</v>
      </c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>
        <v>0.166797036449854</v>
      </c>
      <c r="BM280" s="58">
        <v>0.198115250893421</v>
      </c>
    </row>
    <row r="281" ht="12.75" customHeight="1">
      <c r="A281" s="49" t="s">
        <v>245</v>
      </c>
      <c r="B281" s="49">
        <v>380.0</v>
      </c>
      <c r="C281" s="44">
        <v>7.0</v>
      </c>
      <c r="D281" s="45">
        <v>11.0</v>
      </c>
      <c r="E281" s="44">
        <v>134.0</v>
      </c>
      <c r="F281" s="45">
        <v>286.0</v>
      </c>
      <c r="G281" s="62">
        <f t="shared" si="1"/>
        <v>0.3888888889</v>
      </c>
      <c r="H281" s="63">
        <f t="shared" si="2"/>
        <v>0.319047619</v>
      </c>
      <c r="I281" s="64">
        <f t="shared" si="3"/>
        <v>0.3219178082</v>
      </c>
      <c r="J281" s="65">
        <f t="shared" si="4"/>
        <v>0.6689497717</v>
      </c>
      <c r="K281" s="55">
        <f t="shared" si="5"/>
        <v>23.33333333</v>
      </c>
      <c r="L281" s="66">
        <f t="shared" si="6"/>
        <v>0.5005867135</v>
      </c>
      <c r="M281" s="66">
        <f t="shared" si="7"/>
        <v>-0.04938515372</v>
      </c>
      <c r="N281" s="67">
        <f t="shared" si="8"/>
        <v>0.3338684299</v>
      </c>
      <c r="O281" s="58"/>
      <c r="P281" s="58"/>
      <c r="Q281" s="58"/>
      <c r="R281" s="58" t="s">
        <v>37</v>
      </c>
      <c r="S281" s="62">
        <v>0.560283687943262</v>
      </c>
      <c r="T281" s="63">
        <v>0.586601307189542</v>
      </c>
      <c r="U281" s="62">
        <v>-0.00153055271188052</v>
      </c>
      <c r="V281" s="61">
        <v>0.810970154258773</v>
      </c>
      <c r="W281" s="61">
        <v>0.0186094995441843</v>
      </c>
      <c r="X281" s="64">
        <v>0.581673306772908</v>
      </c>
      <c r="Y281" s="68">
        <f t="shared" si="9"/>
        <v>0.5855612027</v>
      </c>
      <c r="Z281" s="68">
        <f t="shared" si="10"/>
        <v>-0.003887895968</v>
      </c>
      <c r="AA281" s="63">
        <f t="shared" si="11"/>
        <v>0.009697761902</v>
      </c>
      <c r="AB281" s="68"/>
      <c r="AC281" s="61"/>
      <c r="AD281" s="61">
        <v>-0.00390337861966361</v>
      </c>
      <c r="AE281" s="61"/>
      <c r="AF281" s="61"/>
      <c r="AG281" s="61"/>
      <c r="AH281" s="58" t="s">
        <v>648</v>
      </c>
      <c r="AI281" s="62">
        <v>0.652173913043478</v>
      </c>
      <c r="AJ281" s="63">
        <v>0.681614349775785</v>
      </c>
      <c r="AK281" s="71">
        <f t="shared" si="12"/>
        <v>2</v>
      </c>
      <c r="AL281" s="61">
        <v>0.020817686559661</v>
      </c>
      <c r="AM281" s="61">
        <v>0.943130721904982</v>
      </c>
      <c r="AN281" s="64">
        <v>0.676579925650558</v>
      </c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>
        <v>0.0186094995441843</v>
      </c>
      <c r="BM281" s="58">
        <v>0.00969776190224785</v>
      </c>
    </row>
    <row r="282" ht="12.75" customHeight="1">
      <c r="A282" s="49" t="s">
        <v>473</v>
      </c>
      <c r="B282" s="49">
        <v>381.0</v>
      </c>
      <c r="C282" s="44">
        <v>73.0</v>
      </c>
      <c r="D282" s="45">
        <v>45.0</v>
      </c>
      <c r="E282" s="44">
        <v>458.0</v>
      </c>
      <c r="F282" s="45">
        <v>374.0</v>
      </c>
      <c r="G282" s="62">
        <f t="shared" si="1"/>
        <v>0.6186440678</v>
      </c>
      <c r="H282" s="63">
        <f t="shared" si="2"/>
        <v>0.5504807692</v>
      </c>
      <c r="I282" s="64">
        <f t="shared" si="3"/>
        <v>0.5589473684</v>
      </c>
      <c r="J282" s="65">
        <f t="shared" si="4"/>
        <v>0.4705263158</v>
      </c>
      <c r="K282" s="55">
        <f t="shared" si="5"/>
        <v>7.050847458</v>
      </c>
      <c r="L282" s="66">
        <f t="shared" si="6"/>
        <v>0.8266961082</v>
      </c>
      <c r="M282" s="66">
        <f t="shared" si="7"/>
        <v>-0.04819859556</v>
      </c>
      <c r="N282" s="67">
        <f t="shared" si="8"/>
        <v>0.5676613004</v>
      </c>
      <c r="O282" s="58"/>
      <c r="P282" s="58"/>
      <c r="Q282" s="58"/>
      <c r="R282" s="58" t="s">
        <v>366</v>
      </c>
      <c r="S282" s="62">
        <v>0.532212885154062</v>
      </c>
      <c r="T282" s="63">
        <v>0.590136054421769</v>
      </c>
      <c r="U282" s="62">
        <v>0.00142352515448607</v>
      </c>
      <c r="V282" s="61">
        <v>0.793620539339179</v>
      </c>
      <c r="W282" s="61">
        <v>0.0409579954525835</v>
      </c>
      <c r="X282" s="64">
        <v>0.58250276854928</v>
      </c>
      <c r="Y282" s="68">
        <f t="shared" si="9"/>
        <v>0.5831615152</v>
      </c>
      <c r="Z282" s="68">
        <f t="shared" si="10"/>
        <v>-0.0006587466545</v>
      </c>
      <c r="AA282" s="63">
        <f t="shared" si="11"/>
        <v>0.03945797511</v>
      </c>
      <c r="AB282" s="68"/>
      <c r="AC282" s="61"/>
      <c r="AD282" s="61">
        <v>-0.0039009289049714</v>
      </c>
      <c r="AE282" s="61"/>
      <c r="AF282" s="61"/>
      <c r="AG282" s="61"/>
      <c r="AH282" s="58" t="s">
        <v>358</v>
      </c>
      <c r="AI282" s="62">
        <v>0.502762430939227</v>
      </c>
      <c r="AJ282" s="63">
        <v>0.532682926829268</v>
      </c>
      <c r="AK282" s="71">
        <f t="shared" si="12"/>
        <v>2</v>
      </c>
      <c r="AL282" s="61">
        <v>0.0211571051750931</v>
      </c>
      <c r="AM282" s="61">
        <v>0.732170430569226</v>
      </c>
      <c r="AN282" s="64">
        <v>0.528192371475954</v>
      </c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>
        <v>0.0409579954525835</v>
      </c>
      <c r="BM282" s="58">
        <v>0.039457975113166</v>
      </c>
    </row>
    <row r="283" ht="12.75" customHeight="1">
      <c r="A283" s="49" t="s">
        <v>475</v>
      </c>
      <c r="B283" s="49">
        <v>383.0</v>
      </c>
      <c r="C283" s="44">
        <v>24.0</v>
      </c>
      <c r="D283" s="45">
        <v>11.0</v>
      </c>
      <c r="E283" s="44">
        <v>252.0</v>
      </c>
      <c r="F283" s="45">
        <v>188.0</v>
      </c>
      <c r="G283" s="62">
        <f t="shared" si="1"/>
        <v>0.6857142857</v>
      </c>
      <c r="H283" s="63">
        <f t="shared" si="2"/>
        <v>0.5727272727</v>
      </c>
      <c r="I283" s="64">
        <f t="shared" si="3"/>
        <v>0.5810526316</v>
      </c>
      <c r="J283" s="65">
        <f t="shared" si="4"/>
        <v>0.4463157895</v>
      </c>
      <c r="K283" s="55">
        <f t="shared" si="5"/>
        <v>12.57142857</v>
      </c>
      <c r="L283" s="66">
        <f t="shared" si="6"/>
        <v>0.8898525728</v>
      </c>
      <c r="M283" s="66">
        <f t="shared" si="7"/>
        <v>-0.07989373767</v>
      </c>
      <c r="N283" s="67">
        <f t="shared" si="8"/>
        <v>0.5994161643</v>
      </c>
      <c r="O283" s="58"/>
      <c r="P283" s="58"/>
      <c r="Q283" s="58"/>
      <c r="R283" s="58" t="s">
        <v>576</v>
      </c>
      <c r="S283" s="62">
        <v>0.463414634146341</v>
      </c>
      <c r="T283" s="63">
        <v>0.604375</v>
      </c>
      <c r="U283" s="62">
        <v>0.00199511294297727</v>
      </c>
      <c r="V283" s="61">
        <v>0.755041274899088</v>
      </c>
      <c r="W283" s="61">
        <v>0.0996741539454776</v>
      </c>
      <c r="X283" s="64">
        <v>0.582935877053524</v>
      </c>
      <c r="Y283" s="68">
        <f t="shared" si="9"/>
        <v>0.5823084473</v>
      </c>
      <c r="Z283" s="68">
        <f t="shared" si="10"/>
        <v>0.0006274297067</v>
      </c>
      <c r="AA283" s="63">
        <f t="shared" si="11"/>
        <v>0.1010822466</v>
      </c>
      <c r="AB283" s="68"/>
      <c r="AC283" s="61"/>
      <c r="AD283" s="61">
        <v>-0.00389454632502351</v>
      </c>
      <c r="AE283" s="61"/>
      <c r="AF283" s="61"/>
      <c r="AG283" s="61"/>
      <c r="AH283" s="58" t="s">
        <v>95</v>
      </c>
      <c r="AI283" s="62">
        <v>0.746376811594203</v>
      </c>
      <c r="AJ283" s="63">
        <v>0.776839565741858</v>
      </c>
      <c r="AK283" s="71">
        <f t="shared" si="12"/>
        <v>2</v>
      </c>
      <c r="AL283" s="61">
        <v>0.0215405960229978</v>
      </c>
      <c r="AM283" s="61">
        <v>1.07707662610907</v>
      </c>
      <c r="AN283" s="64">
        <v>0.772492244053775</v>
      </c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>
        <v>0.0996741539454776</v>
      </c>
      <c r="BM283" s="58">
        <v>0.101082246625871</v>
      </c>
    </row>
    <row r="284" ht="12.75" customHeight="1">
      <c r="A284" s="49" t="s">
        <v>476</v>
      </c>
      <c r="B284" s="49">
        <v>384.0</v>
      </c>
      <c r="C284" s="44">
        <v>54.0</v>
      </c>
      <c r="D284" s="45">
        <v>42.0</v>
      </c>
      <c r="E284" s="44">
        <v>545.0</v>
      </c>
      <c r="F284" s="45">
        <v>232.0</v>
      </c>
      <c r="G284" s="62">
        <f t="shared" si="1"/>
        <v>0.5625</v>
      </c>
      <c r="H284" s="63">
        <f t="shared" si="2"/>
        <v>0.7014157014</v>
      </c>
      <c r="I284" s="64">
        <f t="shared" si="3"/>
        <v>0.686139748</v>
      </c>
      <c r="J284" s="65">
        <f t="shared" si="4"/>
        <v>0.3276059565</v>
      </c>
      <c r="K284" s="55">
        <f t="shared" si="5"/>
        <v>8.09375</v>
      </c>
      <c r="L284" s="66">
        <f t="shared" si="6"/>
        <v>0.8937233473</v>
      </c>
      <c r="M284" s="66">
        <f t="shared" si="7"/>
        <v>0.09822838052</v>
      </c>
      <c r="N284" s="67">
        <f t="shared" si="8"/>
        <v>0.6774568419</v>
      </c>
      <c r="O284" s="58"/>
      <c r="P284" s="58"/>
      <c r="Q284" s="58"/>
      <c r="R284" s="58" t="s">
        <v>612</v>
      </c>
      <c r="S284" s="62">
        <v>0.619047619047619</v>
      </c>
      <c r="T284" s="63">
        <v>0.566666666666667</v>
      </c>
      <c r="U284" s="62">
        <v>0.00551530592032135</v>
      </c>
      <c r="V284" s="61">
        <v>0.83842661803039</v>
      </c>
      <c r="W284" s="61">
        <v>-0.0370387896368117</v>
      </c>
      <c r="X284" s="64">
        <v>0.583333333333333</v>
      </c>
      <c r="Y284" s="68">
        <f t="shared" si="9"/>
        <v>0.5808678413</v>
      </c>
      <c r="Z284" s="68">
        <f t="shared" si="10"/>
        <v>0.002465491986</v>
      </c>
      <c r="AA284" s="63">
        <f t="shared" si="11"/>
        <v>-0.03132754451</v>
      </c>
      <c r="AB284" s="68"/>
      <c r="AC284" s="61"/>
      <c r="AD284" s="61">
        <v>-0.0038923449210071</v>
      </c>
      <c r="AE284" s="61"/>
      <c r="AF284" s="61"/>
      <c r="AG284" s="61"/>
      <c r="AH284" s="58" t="s">
        <v>634</v>
      </c>
      <c r="AI284" s="62">
        <v>0.945205479452055</v>
      </c>
      <c r="AJ284" s="63">
        <v>0.975688816855754</v>
      </c>
      <c r="AK284" s="71">
        <f t="shared" si="12"/>
        <v>2</v>
      </c>
      <c r="AL284" s="61">
        <v>0.021555196530411</v>
      </c>
      <c r="AM284" s="61">
        <v>1.35827737933977</v>
      </c>
      <c r="AN284" s="64">
        <v>0.969855832241153</v>
      </c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>
        <v>-0.0370387896368117</v>
      </c>
      <c r="BM284" s="58">
        <v>-0.0313275445142404</v>
      </c>
    </row>
    <row r="285" ht="12.75" customHeight="1">
      <c r="A285" s="49" t="s">
        <v>420</v>
      </c>
      <c r="B285" s="49">
        <v>385.0</v>
      </c>
      <c r="C285" s="44">
        <v>1.0</v>
      </c>
      <c r="D285" s="45">
        <v>1.0</v>
      </c>
      <c r="E285" s="44">
        <v>6.0</v>
      </c>
      <c r="F285" s="45">
        <v>5.0</v>
      </c>
      <c r="G285" s="62">
        <f t="shared" si="1"/>
        <v>0.5</v>
      </c>
      <c r="H285" s="63">
        <f t="shared" si="2"/>
        <v>0.5454545455</v>
      </c>
      <c r="I285" s="64">
        <f t="shared" si="3"/>
        <v>0.5384615385</v>
      </c>
      <c r="J285" s="65">
        <f t="shared" si="4"/>
        <v>0.4615384615</v>
      </c>
      <c r="K285" s="55">
        <f t="shared" si="5"/>
        <v>5.5</v>
      </c>
      <c r="L285" s="66">
        <f t="shared" si="6"/>
        <v>0.7392479933</v>
      </c>
      <c r="M285" s="66">
        <f t="shared" si="7"/>
        <v>0.03214133812</v>
      </c>
      <c r="N285" s="67">
        <f t="shared" si="8"/>
        <v>0.5411336771</v>
      </c>
      <c r="O285" s="58"/>
      <c r="P285" s="58"/>
      <c r="Q285" s="58"/>
      <c r="R285" s="58" t="s">
        <v>505</v>
      </c>
      <c r="S285" s="62">
        <v>0.610687022900763</v>
      </c>
      <c r="T285" s="63">
        <v>0.580895008605852</v>
      </c>
      <c r="U285" s="62">
        <v>-0.00394731456645014</v>
      </c>
      <c r="V285" s="61">
        <v>0.842575738260511</v>
      </c>
      <c r="W285" s="61">
        <v>-0.0210659976584132</v>
      </c>
      <c r="X285" s="64">
        <v>0.583913379737046</v>
      </c>
      <c r="Y285" s="68">
        <f t="shared" si="9"/>
        <v>0.5907115873</v>
      </c>
      <c r="Z285" s="68">
        <f t="shared" si="10"/>
        <v>-0.006798207591</v>
      </c>
      <c r="AA285" s="63">
        <f t="shared" si="11"/>
        <v>-0.0368391274</v>
      </c>
      <c r="AB285" s="68"/>
      <c r="AC285" s="61"/>
      <c r="AD285" s="61">
        <v>-0.00389116153198543</v>
      </c>
      <c r="AE285" s="61"/>
      <c r="AF285" s="61"/>
      <c r="AG285" s="61"/>
      <c r="AH285" s="58" t="s">
        <v>294</v>
      </c>
      <c r="AI285" s="62">
        <v>0.425</v>
      </c>
      <c r="AJ285" s="63">
        <v>0.455947136563877</v>
      </c>
      <c r="AK285" s="71">
        <f t="shared" si="12"/>
        <v>2</v>
      </c>
      <c r="AL285" s="61">
        <v>0.0218830319067652</v>
      </c>
      <c r="AM285" s="61">
        <v>0.622923690555565</v>
      </c>
      <c r="AN285" s="64">
        <v>0.453441295546559</v>
      </c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>
        <v>-0.0210659976584132</v>
      </c>
      <c r="BM285" s="58">
        <v>-0.036839127404482</v>
      </c>
    </row>
    <row r="286" ht="12.75" customHeight="1">
      <c r="A286" s="49" t="s">
        <v>477</v>
      </c>
      <c r="B286" s="49">
        <v>388.0</v>
      </c>
      <c r="C286" s="44">
        <v>85.0</v>
      </c>
      <c r="D286" s="45">
        <v>62.0</v>
      </c>
      <c r="E286" s="44">
        <v>748.0</v>
      </c>
      <c r="F286" s="45">
        <v>287.0</v>
      </c>
      <c r="G286" s="62">
        <f t="shared" si="1"/>
        <v>0.5782312925</v>
      </c>
      <c r="H286" s="63">
        <f t="shared" si="2"/>
        <v>0.722705314</v>
      </c>
      <c r="I286" s="64">
        <f t="shared" si="3"/>
        <v>0.7047377327</v>
      </c>
      <c r="J286" s="65">
        <f t="shared" si="4"/>
        <v>0.3147208122</v>
      </c>
      <c r="K286" s="55">
        <f t="shared" si="5"/>
        <v>7.040816327</v>
      </c>
      <c r="L286" s="66">
        <f t="shared" si="6"/>
        <v>0.9199010797</v>
      </c>
      <c r="M286" s="66">
        <f t="shared" si="7"/>
        <v>0.1021587106</v>
      </c>
      <c r="N286" s="67">
        <f t="shared" si="8"/>
        <v>0.6971820451</v>
      </c>
      <c r="O286" s="58"/>
      <c r="P286" s="58"/>
      <c r="Q286" s="58"/>
      <c r="R286" s="58" t="s">
        <v>816</v>
      </c>
      <c r="S286" s="62">
        <v>0.615384615384615</v>
      </c>
      <c r="T286" s="63">
        <v>0.576923076923077</v>
      </c>
      <c r="U286" s="62">
        <v>-8.91778537449039E-4</v>
      </c>
      <c r="V286" s="61">
        <v>0.843088858935466</v>
      </c>
      <c r="W286" s="61">
        <v>-0.0271962769024533</v>
      </c>
      <c r="X286" s="64">
        <v>0.584615384615385</v>
      </c>
      <c r="Y286" s="68">
        <f t="shared" si="9"/>
        <v>0.5884345983</v>
      </c>
      <c r="Z286" s="68">
        <f t="shared" si="10"/>
        <v>-0.003819213699</v>
      </c>
      <c r="AA286" s="63">
        <f t="shared" si="11"/>
        <v>-0.03605933499</v>
      </c>
      <c r="AB286" s="68"/>
      <c r="AC286" s="61"/>
      <c r="AD286" s="61">
        <v>-0.00388789596797867</v>
      </c>
      <c r="AE286" s="61"/>
      <c r="AF286" s="61"/>
      <c r="AG286" s="61"/>
      <c r="AH286" s="58" t="s">
        <v>584</v>
      </c>
      <c r="AI286" s="62">
        <v>0.620689655172414</v>
      </c>
      <c r="AJ286" s="63">
        <v>0.652173913043478</v>
      </c>
      <c r="AK286" s="71">
        <f t="shared" si="12"/>
        <v>2</v>
      </c>
      <c r="AL286" s="61">
        <v>0.0222628793072039</v>
      </c>
      <c r="AM286" s="61">
        <v>0.900050456973077</v>
      </c>
      <c r="AN286" s="64">
        <v>0.644628099173554</v>
      </c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>
        <v>-0.0271962769024533</v>
      </c>
      <c r="BM286" s="58">
        <v>-0.0360593349872051</v>
      </c>
    </row>
    <row r="287" ht="12.75" customHeight="1">
      <c r="A287" s="49" t="s">
        <v>201</v>
      </c>
      <c r="B287" s="49">
        <v>391.0</v>
      </c>
      <c r="C287" s="44">
        <v>43.0</v>
      </c>
      <c r="D287" s="45">
        <v>75.0</v>
      </c>
      <c r="E287" s="44">
        <v>650.0</v>
      </c>
      <c r="F287" s="45">
        <v>600.0</v>
      </c>
      <c r="G287" s="62">
        <f t="shared" si="1"/>
        <v>0.3644067797</v>
      </c>
      <c r="H287" s="63">
        <f t="shared" si="2"/>
        <v>0.52</v>
      </c>
      <c r="I287" s="64">
        <f t="shared" si="3"/>
        <v>0.5065789474</v>
      </c>
      <c r="J287" s="65">
        <f t="shared" si="4"/>
        <v>0.4700292398</v>
      </c>
      <c r="K287" s="55">
        <f t="shared" si="5"/>
        <v>10.59322034</v>
      </c>
      <c r="L287" s="66">
        <f t="shared" si="6"/>
        <v>0.6253700132</v>
      </c>
      <c r="M287" s="66">
        <f t="shared" si="7"/>
        <v>0.1100211234</v>
      </c>
      <c r="N287" s="67">
        <f t="shared" si="8"/>
        <v>0.4976052712</v>
      </c>
      <c r="O287" s="58"/>
      <c r="P287" s="58"/>
      <c r="Q287" s="58"/>
      <c r="R287" s="58" t="s">
        <v>140</v>
      </c>
      <c r="S287" s="62">
        <v>0.266129032258064</v>
      </c>
      <c r="T287" s="63">
        <v>0.618061309030654</v>
      </c>
      <c r="U287" s="62">
        <v>0.0225368413816094</v>
      </c>
      <c r="V287" s="61">
        <v>0.625216945522833</v>
      </c>
      <c r="W287" s="61">
        <v>0.248853801583176</v>
      </c>
      <c r="X287" s="64">
        <v>0.585274229902329</v>
      </c>
      <c r="Y287" s="68">
        <f t="shared" si="9"/>
        <v>0.5623660445</v>
      </c>
      <c r="Z287" s="68">
        <f t="shared" si="10"/>
        <v>0.02290818537</v>
      </c>
      <c r="AA287" s="63">
        <f t="shared" si="11"/>
        <v>0.2978840306</v>
      </c>
      <c r="AB287" s="68"/>
      <c r="AC287" s="61"/>
      <c r="AD287" s="61">
        <v>-0.00387163242890332</v>
      </c>
      <c r="AE287" s="61"/>
      <c r="AF287" s="61"/>
      <c r="AG287" s="61"/>
      <c r="AH287" s="58" t="s">
        <v>556</v>
      </c>
      <c r="AI287" s="62">
        <v>0.605263157894737</v>
      </c>
      <c r="AJ287" s="63">
        <v>0.637203166226913</v>
      </c>
      <c r="AK287" s="71">
        <f t="shared" si="12"/>
        <v>2</v>
      </c>
      <c r="AL287" s="61">
        <v>0.0225851400367041</v>
      </c>
      <c r="AM287" s="61">
        <v>0.878556359491999</v>
      </c>
      <c r="AN287" s="64">
        <v>0.634292565947242</v>
      </c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>
        <v>0.248853801583176</v>
      </c>
      <c r="BM287" s="58">
        <v>0.297884030565171</v>
      </c>
    </row>
    <row r="288" ht="12.75" customHeight="1">
      <c r="A288" s="49" t="s">
        <v>480</v>
      </c>
      <c r="B288" s="49">
        <v>392.0</v>
      </c>
      <c r="C288" s="44">
        <v>5.0</v>
      </c>
      <c r="D288" s="45">
        <v>3.0</v>
      </c>
      <c r="E288" s="44">
        <v>36.0</v>
      </c>
      <c r="F288" s="45">
        <v>28.0</v>
      </c>
      <c r="G288" s="62">
        <f t="shared" si="1"/>
        <v>0.625</v>
      </c>
      <c r="H288" s="63">
        <f t="shared" si="2"/>
        <v>0.5625</v>
      </c>
      <c r="I288" s="64">
        <f t="shared" si="3"/>
        <v>0.5694444444</v>
      </c>
      <c r="J288" s="65">
        <f t="shared" si="4"/>
        <v>0.4583333333</v>
      </c>
      <c r="K288" s="55">
        <f t="shared" si="5"/>
        <v>8</v>
      </c>
      <c r="L288" s="66">
        <f t="shared" si="6"/>
        <v>0.8396893099</v>
      </c>
      <c r="M288" s="66">
        <f t="shared" si="7"/>
        <v>-0.04419403662</v>
      </c>
      <c r="N288" s="67">
        <f t="shared" si="8"/>
        <v>0.5786811456</v>
      </c>
      <c r="O288" s="58"/>
      <c r="P288" s="58"/>
      <c r="Q288" s="58"/>
      <c r="R288" s="58" t="s">
        <v>320</v>
      </c>
      <c r="S288" s="62">
        <v>0.548872180451128</v>
      </c>
      <c r="T288" s="63">
        <v>0.592088197146563</v>
      </c>
      <c r="U288" s="62">
        <v>1.06509774533414E-4</v>
      </c>
      <c r="V288" s="61">
        <v>0.806780815071325</v>
      </c>
      <c r="W288" s="61">
        <v>0.03055847028714</v>
      </c>
      <c r="X288" s="64">
        <v>0.585730088495575</v>
      </c>
      <c r="Y288" s="68">
        <f t="shared" si="9"/>
        <v>0.5878331694</v>
      </c>
      <c r="Z288" s="68">
        <f t="shared" si="10"/>
        <v>-0.002103080909</v>
      </c>
      <c r="AA288" s="63">
        <f t="shared" si="11"/>
        <v>0.02574554381</v>
      </c>
      <c r="AB288" s="68"/>
      <c r="AC288" s="61"/>
      <c r="AD288" s="61">
        <v>-0.0038397972173696</v>
      </c>
      <c r="AE288" s="61"/>
      <c r="AF288" s="61"/>
      <c r="AG288" s="61"/>
      <c r="AH288" s="58" t="s">
        <v>644</v>
      </c>
      <c r="AI288" s="62">
        <v>0.918918918918919</v>
      </c>
      <c r="AJ288" s="63">
        <v>0.951070336391437</v>
      </c>
      <c r="AK288" s="71">
        <f t="shared" si="12"/>
        <v>2</v>
      </c>
      <c r="AL288" s="61">
        <v>0.0227347013770953</v>
      </c>
      <c r="AM288" s="61">
        <v>1.32228207946116</v>
      </c>
      <c r="AN288" s="64">
        <v>0.945137157107232</v>
      </c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>
        <v>0.03055847028714</v>
      </c>
      <c r="BM288" s="58">
        <v>0.0257455438129651</v>
      </c>
    </row>
    <row r="289" ht="12.75" customHeight="1">
      <c r="A289" s="49" t="s">
        <v>481</v>
      </c>
      <c r="B289" s="49">
        <v>394.0</v>
      </c>
      <c r="C289" s="44">
        <v>3.0</v>
      </c>
      <c r="D289" s="45">
        <v>1.0</v>
      </c>
      <c r="E289" s="44">
        <v>36.0</v>
      </c>
      <c r="F289" s="45">
        <v>22.0</v>
      </c>
      <c r="G289" s="62">
        <f t="shared" si="1"/>
        <v>0.75</v>
      </c>
      <c r="H289" s="63">
        <f t="shared" si="2"/>
        <v>0.6206896552</v>
      </c>
      <c r="I289" s="64">
        <f t="shared" si="3"/>
        <v>0.6290322581</v>
      </c>
      <c r="J289" s="65">
        <f t="shared" si="4"/>
        <v>0.4032258065</v>
      </c>
      <c r="K289" s="55">
        <f t="shared" si="5"/>
        <v>14.5</v>
      </c>
      <c r="L289" s="66">
        <f t="shared" si="6"/>
        <v>0.969223965</v>
      </c>
      <c r="M289" s="66">
        <f t="shared" si="7"/>
        <v>-0.09143606334</v>
      </c>
      <c r="N289" s="67">
        <f t="shared" si="8"/>
        <v>0.6518659953</v>
      </c>
      <c r="O289" s="58"/>
      <c r="P289" s="58"/>
      <c r="Q289" s="58"/>
      <c r="R289" s="58" t="s">
        <v>58</v>
      </c>
      <c r="S289" s="62">
        <v>0.572815533980582</v>
      </c>
      <c r="T289" s="63">
        <v>0.58785046728972</v>
      </c>
      <c r="U289" s="62">
        <v>3.23337742198504E-5</v>
      </c>
      <c r="V289" s="61">
        <v>0.820714798453766</v>
      </c>
      <c r="W289" s="61">
        <v>0.0106314374002823</v>
      </c>
      <c r="X289" s="64">
        <v>0.586530264279625</v>
      </c>
      <c r="Y289" s="68">
        <f t="shared" si="9"/>
        <v>0.5889538759</v>
      </c>
      <c r="Z289" s="68">
        <f t="shared" si="10"/>
        <v>-0.002423611572</v>
      </c>
      <c r="AA289" s="63">
        <f t="shared" si="11"/>
        <v>0.005055337371</v>
      </c>
      <c r="AB289" s="68"/>
      <c r="AC289" s="61"/>
      <c r="AD289" s="61">
        <v>-0.00383813275225253</v>
      </c>
      <c r="AE289" s="61"/>
      <c r="AF289" s="61"/>
      <c r="AG289" s="61"/>
      <c r="AH289" s="58" t="s">
        <v>334</v>
      </c>
      <c r="AI289" s="62">
        <v>0.706443914081146</v>
      </c>
      <c r="AJ289" s="63">
        <v>0.738607594936709</v>
      </c>
      <c r="AK289" s="71">
        <f t="shared" si="12"/>
        <v>2</v>
      </c>
      <c r="AL289" s="61">
        <v>0.0227433238013359</v>
      </c>
      <c r="AM289" s="61">
        <v>1.02180571747419</v>
      </c>
      <c r="AN289" s="64">
        <v>0.731865932966483</v>
      </c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>
        <v>0.0106314374002823</v>
      </c>
      <c r="BM289" s="58">
        <v>0.00505533737075344</v>
      </c>
    </row>
    <row r="290" ht="12.75" customHeight="1">
      <c r="A290" s="49" t="s">
        <v>483</v>
      </c>
      <c r="B290" s="49">
        <v>395.0</v>
      </c>
      <c r="C290" s="44">
        <v>40.0</v>
      </c>
      <c r="D290" s="45">
        <v>24.0</v>
      </c>
      <c r="E290" s="44">
        <v>133.0</v>
      </c>
      <c r="F290" s="45">
        <v>66.0</v>
      </c>
      <c r="G290" s="62">
        <f t="shared" si="1"/>
        <v>0.625</v>
      </c>
      <c r="H290" s="63">
        <f t="shared" si="2"/>
        <v>0.6683417085</v>
      </c>
      <c r="I290" s="64">
        <f t="shared" si="3"/>
        <v>0.6577946768</v>
      </c>
      <c r="J290" s="65">
        <f t="shared" si="4"/>
        <v>0.4030418251</v>
      </c>
      <c r="K290" s="55">
        <f t="shared" si="5"/>
        <v>3.109375</v>
      </c>
      <c r="L290" s="66">
        <f t="shared" si="6"/>
        <v>0.9145306875</v>
      </c>
      <c r="M290" s="66">
        <f t="shared" si="7"/>
        <v>0.03064736545</v>
      </c>
      <c r="N290" s="67">
        <f t="shared" si="8"/>
        <v>0.6635123039</v>
      </c>
      <c r="O290" s="58"/>
      <c r="P290" s="58"/>
      <c r="Q290" s="58"/>
      <c r="R290" s="58" t="s">
        <v>791</v>
      </c>
      <c r="S290" s="62">
        <v>0.572916666666667</v>
      </c>
      <c r="T290" s="63">
        <v>0.58840372226199</v>
      </c>
      <c r="U290" s="62">
        <v>-4.34808764097738E-4</v>
      </c>
      <c r="V290" s="61">
        <v>0.821177520352275</v>
      </c>
      <c r="W290" s="61">
        <v>0.0109511362103777</v>
      </c>
      <c r="X290" s="64">
        <v>0.586532410320957</v>
      </c>
      <c r="Y290" s="68">
        <f t="shared" si="9"/>
        <v>0.5894191799</v>
      </c>
      <c r="Z290" s="68">
        <f t="shared" si="10"/>
        <v>-0.002886769544</v>
      </c>
      <c r="AA290" s="63">
        <f t="shared" si="11"/>
        <v>0.004308251447</v>
      </c>
      <c r="AB290" s="68"/>
      <c r="AC290" s="61"/>
      <c r="AD290" s="61">
        <v>-0.00383394006011561</v>
      </c>
      <c r="AE290" s="61"/>
      <c r="AF290" s="61"/>
      <c r="AG290" s="61"/>
      <c r="AH290" s="58" t="s">
        <v>777</v>
      </c>
      <c r="AI290" s="62">
        <v>0.886363636363636</v>
      </c>
      <c r="AJ290" s="63">
        <v>0.918803418803419</v>
      </c>
      <c r="AK290" s="71">
        <f t="shared" si="12"/>
        <v>2</v>
      </c>
      <c r="AL290" s="61">
        <v>0.0229385987113834</v>
      </c>
      <c r="AM290" s="61">
        <v>1.27644586213508</v>
      </c>
      <c r="AN290" s="64">
        <v>0.915189873417721</v>
      </c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>
        <v>0.0109511362103777</v>
      </c>
      <c r="BM290" s="58">
        <v>0.0043082514468714</v>
      </c>
    </row>
    <row r="291" ht="12.75" customHeight="1">
      <c r="A291" s="49" t="s">
        <v>485</v>
      </c>
      <c r="B291" s="49">
        <v>396.0</v>
      </c>
      <c r="C291" s="44">
        <v>9.0</v>
      </c>
      <c r="D291" s="45">
        <v>1.0</v>
      </c>
      <c r="E291" s="44">
        <v>16.0</v>
      </c>
      <c r="F291" s="45">
        <v>6.0</v>
      </c>
      <c r="G291" s="62">
        <f t="shared" si="1"/>
        <v>0.9</v>
      </c>
      <c r="H291" s="63">
        <f t="shared" si="2"/>
        <v>0.7272727273</v>
      </c>
      <c r="I291" s="64">
        <f t="shared" si="3"/>
        <v>0.78125</v>
      </c>
      <c r="J291" s="65">
        <f t="shared" si="4"/>
        <v>0.46875</v>
      </c>
      <c r="K291" s="55">
        <f t="shared" si="5"/>
        <v>2.2</v>
      </c>
      <c r="L291" s="66">
        <f t="shared" si="6"/>
        <v>1.1506556</v>
      </c>
      <c r="M291" s="66">
        <f t="shared" si="7"/>
        <v>-0.1221364378</v>
      </c>
      <c r="N291" s="67">
        <f t="shared" si="8"/>
        <v>0.7712669556</v>
      </c>
      <c r="O291" s="58"/>
      <c r="P291" s="58"/>
      <c r="Q291" s="58"/>
      <c r="R291" s="58" t="s">
        <v>327</v>
      </c>
      <c r="S291" s="62">
        <v>0.506329113924051</v>
      </c>
      <c r="T291" s="63">
        <v>0.605187319884726</v>
      </c>
      <c r="U291" s="62">
        <v>-0.00196535458685476</v>
      </c>
      <c r="V291" s="61">
        <v>0.785960796324442</v>
      </c>
      <c r="W291" s="61">
        <v>0.0699034362347195</v>
      </c>
      <c r="X291" s="64">
        <v>0.586854460093897</v>
      </c>
      <c r="Y291" s="68">
        <f t="shared" si="9"/>
        <v>0.5905461352</v>
      </c>
      <c r="Z291" s="68">
        <f t="shared" si="10"/>
        <v>-0.003691675105</v>
      </c>
      <c r="AA291" s="63">
        <f t="shared" si="11"/>
        <v>0.06152155418</v>
      </c>
      <c r="AB291" s="68"/>
      <c r="AC291" s="61"/>
      <c r="AD291" s="61">
        <v>-0.00383190722689886</v>
      </c>
      <c r="AE291" s="61"/>
      <c r="AF291" s="61"/>
      <c r="AG291" s="61"/>
      <c r="AH291" s="58" t="s">
        <v>507</v>
      </c>
      <c r="AI291" s="62">
        <v>0.5635103926097</v>
      </c>
      <c r="AJ291" s="63">
        <v>0.596498905908096</v>
      </c>
      <c r="AK291" s="71">
        <f t="shared" si="12"/>
        <v>2</v>
      </c>
      <c r="AL291" s="61">
        <v>0.0233265354813875</v>
      </c>
      <c r="AM291" s="61">
        <v>0.820250437409898</v>
      </c>
      <c r="AN291" s="64">
        <v>0.591243561442237</v>
      </c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>
        <v>0.0699034362347195</v>
      </c>
      <c r="BM291" s="58">
        <v>0.0615215541813936</v>
      </c>
    </row>
    <row r="292" ht="12.75" customHeight="1">
      <c r="A292" s="49" t="s">
        <v>155</v>
      </c>
      <c r="B292" s="49">
        <v>399.0</v>
      </c>
      <c r="C292" s="44">
        <v>3.0</v>
      </c>
      <c r="D292" s="45">
        <v>6.0</v>
      </c>
      <c r="E292" s="44">
        <v>38.0</v>
      </c>
      <c r="F292" s="45">
        <v>76.0</v>
      </c>
      <c r="G292" s="62">
        <f t="shared" si="1"/>
        <v>0.3333333333</v>
      </c>
      <c r="H292" s="63">
        <f t="shared" si="2"/>
        <v>0.3333333333</v>
      </c>
      <c r="I292" s="64">
        <f t="shared" si="3"/>
        <v>0.3333333333</v>
      </c>
      <c r="J292" s="65">
        <f t="shared" si="4"/>
        <v>0.6422764228</v>
      </c>
      <c r="K292" s="55">
        <f t="shared" si="5"/>
        <v>12.66666667</v>
      </c>
      <c r="L292" s="66">
        <f t="shared" si="6"/>
        <v>0.4714045208</v>
      </c>
      <c r="M292" s="66">
        <f t="shared" si="7"/>
        <v>0.00000007702629581</v>
      </c>
      <c r="N292" s="67">
        <f t="shared" si="8"/>
        <v>0.3373333707</v>
      </c>
      <c r="O292" s="58"/>
      <c r="P292" s="58"/>
      <c r="Q292" s="58"/>
      <c r="R292" s="58" t="s">
        <v>716</v>
      </c>
      <c r="S292" s="62">
        <v>0.464285714285714</v>
      </c>
      <c r="T292" s="63">
        <v>0.598678777869529</v>
      </c>
      <c r="U292" s="62">
        <v>0.0108463019346178</v>
      </c>
      <c r="V292" s="61">
        <v>0.751629385035778</v>
      </c>
      <c r="W292" s="61">
        <v>0.0950303694188752</v>
      </c>
      <c r="X292" s="64">
        <v>0.587301587301587</v>
      </c>
      <c r="Y292" s="68">
        <f t="shared" si="9"/>
        <v>0.5778806994</v>
      </c>
      <c r="Z292" s="68">
        <f t="shared" si="10"/>
        <v>0.009420887877</v>
      </c>
      <c r="AA292" s="63">
        <f t="shared" si="11"/>
        <v>0.116146003</v>
      </c>
      <c r="AB292" s="68"/>
      <c r="AC292" s="61"/>
      <c r="AD292" s="61">
        <v>-0.00381921369863292</v>
      </c>
      <c r="AE292" s="61"/>
      <c r="AF292" s="61"/>
      <c r="AG292" s="61"/>
      <c r="AH292" s="58" t="s">
        <v>158</v>
      </c>
      <c r="AI292" s="62">
        <v>0.77859778597786</v>
      </c>
      <c r="AJ292" s="63">
        <v>0.811744386873921</v>
      </c>
      <c r="AK292" s="71">
        <f t="shared" si="12"/>
        <v>2</v>
      </c>
      <c r="AL292" s="61">
        <v>0.0234383700141383</v>
      </c>
      <c r="AM292" s="61">
        <v>1.12454173100069</v>
      </c>
      <c r="AN292" s="64">
        <v>0.805458362491252</v>
      </c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>
        <v>0.0950303694188752</v>
      </c>
      <c r="BM292" s="58">
        <v>0.116146002982828</v>
      </c>
    </row>
    <row r="293" ht="12.75" customHeight="1">
      <c r="A293" s="49" t="s">
        <v>386</v>
      </c>
      <c r="B293" s="49">
        <v>406.0</v>
      </c>
      <c r="C293" s="44">
        <v>68.0</v>
      </c>
      <c r="D293" s="45">
        <v>77.0</v>
      </c>
      <c r="E293" s="44">
        <v>817.0</v>
      </c>
      <c r="F293" s="45">
        <v>788.0</v>
      </c>
      <c r="G293" s="62">
        <f t="shared" si="1"/>
        <v>0.4689655172</v>
      </c>
      <c r="H293" s="63">
        <f t="shared" si="2"/>
        <v>0.5090342679</v>
      </c>
      <c r="I293" s="64">
        <f t="shared" si="3"/>
        <v>0.5057142857</v>
      </c>
      <c r="J293" s="65">
        <f t="shared" si="4"/>
        <v>0.4891428571</v>
      </c>
      <c r="K293" s="55">
        <f t="shared" si="5"/>
        <v>11.06896552</v>
      </c>
      <c r="L293" s="66">
        <f t="shared" si="6"/>
        <v>0.6915502755</v>
      </c>
      <c r="M293" s="66">
        <f t="shared" si="7"/>
        <v>0.02833299831</v>
      </c>
      <c r="N293" s="67">
        <f t="shared" si="8"/>
        <v>0.5059245578</v>
      </c>
      <c r="O293" s="58"/>
      <c r="P293" s="58"/>
      <c r="Q293" s="58"/>
      <c r="R293" s="58" t="s">
        <v>817</v>
      </c>
      <c r="S293" s="62">
        <v>0.506944444444444</v>
      </c>
      <c r="T293" s="63">
        <v>0.595520421607378</v>
      </c>
      <c r="U293" s="62">
        <v>0.00677807377880124</v>
      </c>
      <c r="V293" s="61">
        <v>0.779560372571133</v>
      </c>
      <c r="W293" s="61">
        <v>0.0626328014803116</v>
      </c>
      <c r="X293" s="64">
        <v>0.587845968712395</v>
      </c>
      <c r="Y293" s="68">
        <f t="shared" si="9"/>
        <v>0.5828849221</v>
      </c>
      <c r="Z293" s="68">
        <f t="shared" si="10"/>
        <v>0.004961046583</v>
      </c>
      <c r="AA293" s="63">
        <f t="shared" si="11"/>
        <v>0.07386955318</v>
      </c>
      <c r="AB293" s="68"/>
      <c r="AC293" s="61"/>
      <c r="AD293" s="61">
        <v>-0.0038145092677041</v>
      </c>
      <c r="AE293" s="61"/>
      <c r="AF293" s="61"/>
      <c r="AG293" s="61"/>
      <c r="AH293" s="58" t="s">
        <v>521</v>
      </c>
      <c r="AI293" s="62">
        <v>0.597222222222222</v>
      </c>
      <c r="AJ293" s="63">
        <v>0.630620985010707</v>
      </c>
      <c r="AK293" s="71">
        <f t="shared" si="12"/>
        <v>2</v>
      </c>
      <c r="AL293" s="61">
        <v>0.023616633515299</v>
      </c>
      <c r="AM293" s="61">
        <v>0.868216254209357</v>
      </c>
      <c r="AN293" s="64">
        <v>0.626159554730983</v>
      </c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>
        <v>0.0626328014803116</v>
      </c>
      <c r="BM293" s="58">
        <v>0.0738695531847195</v>
      </c>
    </row>
    <row r="294" ht="12.75" customHeight="1">
      <c r="A294" s="49" t="s">
        <v>362</v>
      </c>
      <c r="B294" s="49">
        <v>407.0</v>
      </c>
      <c r="C294" s="44">
        <v>21.0</v>
      </c>
      <c r="D294" s="45">
        <v>25.0</v>
      </c>
      <c r="E294" s="44">
        <v>233.0</v>
      </c>
      <c r="F294" s="45">
        <v>175.0</v>
      </c>
      <c r="G294" s="62">
        <f t="shared" si="1"/>
        <v>0.4565217391</v>
      </c>
      <c r="H294" s="63">
        <f t="shared" si="2"/>
        <v>0.5710784314</v>
      </c>
      <c r="I294" s="64">
        <f t="shared" si="3"/>
        <v>0.5594713656</v>
      </c>
      <c r="J294" s="65">
        <f t="shared" si="4"/>
        <v>0.4317180617</v>
      </c>
      <c r="K294" s="55">
        <f t="shared" si="5"/>
        <v>8.869565217</v>
      </c>
      <c r="L294" s="66">
        <f t="shared" si="6"/>
        <v>0.7266230357</v>
      </c>
      <c r="M294" s="66">
        <f t="shared" si="7"/>
        <v>0.08100393264</v>
      </c>
      <c r="N294" s="67">
        <f t="shared" si="8"/>
        <v>0.5542781493</v>
      </c>
      <c r="O294" s="58"/>
      <c r="P294" s="58"/>
      <c r="Q294" s="58"/>
      <c r="R294" s="58" t="s">
        <v>356</v>
      </c>
      <c r="S294" s="62">
        <v>0.610966057441253</v>
      </c>
      <c r="T294" s="63">
        <v>0.583283935981031</v>
      </c>
      <c r="U294" s="62">
        <v>-0.00145656781192982</v>
      </c>
      <c r="V294" s="61">
        <v>0.844462271979253</v>
      </c>
      <c r="W294" s="61">
        <v>-0.0195740778191724</v>
      </c>
      <c r="X294" s="64">
        <v>0.588405797101449</v>
      </c>
      <c r="Y294" s="68">
        <f t="shared" si="9"/>
        <v>0.592694739</v>
      </c>
      <c r="Z294" s="68">
        <f t="shared" si="10"/>
        <v>-0.004288941915</v>
      </c>
      <c r="AA294" s="63">
        <f t="shared" si="11"/>
        <v>-0.0295325006</v>
      </c>
      <c r="AB294" s="68"/>
      <c r="AC294" s="61"/>
      <c r="AD294" s="61">
        <v>-0.00380719364630566</v>
      </c>
      <c r="AE294" s="61"/>
      <c r="AF294" s="61"/>
      <c r="AG294" s="61"/>
      <c r="AH294" s="58" t="s">
        <v>238</v>
      </c>
      <c r="AI294" s="62">
        <v>0.863013698630137</v>
      </c>
      <c r="AJ294" s="63">
        <v>0.896428571428571</v>
      </c>
      <c r="AK294" s="71">
        <f t="shared" si="12"/>
        <v>2</v>
      </c>
      <c r="AL294" s="61">
        <v>0.0236280864332397</v>
      </c>
      <c r="AM294" s="61">
        <v>1.24411355640401</v>
      </c>
      <c r="AN294" s="64">
        <v>0.889518413597734</v>
      </c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>
        <v>-0.0195740778191724</v>
      </c>
      <c r="BM294" s="58">
        <v>-0.0295325005992971</v>
      </c>
    </row>
    <row r="295" ht="12.75" customHeight="1">
      <c r="A295" s="49" t="s">
        <v>411</v>
      </c>
      <c r="B295" s="49">
        <v>408.0</v>
      </c>
      <c r="C295" s="44">
        <v>103.0</v>
      </c>
      <c r="D295" s="45">
        <v>106.0</v>
      </c>
      <c r="E295" s="44">
        <v>1035.0</v>
      </c>
      <c r="F295" s="45">
        <v>754.0</v>
      </c>
      <c r="G295" s="62">
        <f t="shared" si="1"/>
        <v>0.4928229665</v>
      </c>
      <c r="H295" s="63">
        <f t="shared" si="2"/>
        <v>0.5785354947</v>
      </c>
      <c r="I295" s="64">
        <f t="shared" si="3"/>
        <v>0.5695695696</v>
      </c>
      <c r="J295" s="65">
        <f t="shared" si="4"/>
        <v>0.4289289289</v>
      </c>
      <c r="K295" s="55">
        <f t="shared" si="5"/>
        <v>8.559808612</v>
      </c>
      <c r="L295" s="66">
        <f t="shared" si="6"/>
        <v>0.7575648231</v>
      </c>
      <c r="M295" s="66">
        <f t="shared" si="7"/>
        <v>0.06060803369</v>
      </c>
      <c r="N295" s="67">
        <f t="shared" si="8"/>
        <v>0.5666599658</v>
      </c>
      <c r="O295" s="58"/>
      <c r="P295" s="58"/>
      <c r="Q295" s="58"/>
      <c r="R295" s="58" t="s">
        <v>766</v>
      </c>
      <c r="S295" s="62">
        <v>0.486486486486487</v>
      </c>
      <c r="T295" s="63">
        <v>0.603960396039604</v>
      </c>
      <c r="U295" s="62">
        <v>0.00449867543596394</v>
      </c>
      <c r="V295" s="61">
        <v>0.771062371585049</v>
      </c>
      <c r="W295" s="61">
        <v>0.0830667240471295</v>
      </c>
      <c r="X295" s="64">
        <v>0.588946459412781</v>
      </c>
      <c r="Y295" s="68">
        <f t="shared" si="9"/>
        <v>0.5860151927</v>
      </c>
      <c r="Z295" s="68">
        <f t="shared" si="10"/>
        <v>0.002931266747</v>
      </c>
      <c r="AA295" s="63">
        <f t="shared" si="11"/>
        <v>0.08968480139</v>
      </c>
      <c r="AB295" s="68"/>
      <c r="AC295" s="61"/>
      <c r="AD295" s="61">
        <v>-0.00380317043358513</v>
      </c>
      <c r="AE295" s="61"/>
      <c r="AF295" s="61"/>
      <c r="AG295" s="61"/>
      <c r="AH295" s="58" t="s">
        <v>361</v>
      </c>
      <c r="AI295" s="62">
        <v>0.651465798045603</v>
      </c>
      <c r="AJ295" s="63">
        <v>0.684962406015038</v>
      </c>
      <c r="AK295" s="71">
        <f t="shared" si="12"/>
        <v>2</v>
      </c>
      <c r="AL295" s="61">
        <v>0.0236858330521058</v>
      </c>
      <c r="AM295" s="61">
        <v>0.944997441790046</v>
      </c>
      <c r="AN295" s="64">
        <v>0.678680513133781</v>
      </c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>
        <v>0.0830667240471295</v>
      </c>
      <c r="BM295" s="58">
        <v>0.0896848013917802</v>
      </c>
    </row>
    <row r="296" ht="12.75" customHeight="1">
      <c r="A296" s="49" t="s">
        <v>488</v>
      </c>
      <c r="B296" s="49">
        <v>411.0</v>
      </c>
      <c r="C296" s="44">
        <v>102.0</v>
      </c>
      <c r="D296" s="45">
        <v>69.0</v>
      </c>
      <c r="E296" s="44">
        <v>644.0</v>
      </c>
      <c r="F296" s="45">
        <v>367.0</v>
      </c>
      <c r="G296" s="62">
        <f t="shared" si="1"/>
        <v>0.5964912281</v>
      </c>
      <c r="H296" s="63">
        <f t="shared" si="2"/>
        <v>0.6369930762</v>
      </c>
      <c r="I296" s="64">
        <f t="shared" si="3"/>
        <v>0.6311336717</v>
      </c>
      <c r="J296" s="65">
        <f t="shared" si="4"/>
        <v>0.39678511</v>
      </c>
      <c r="K296" s="55">
        <f t="shared" si="5"/>
        <v>5.912280702</v>
      </c>
      <c r="L296" s="66">
        <f t="shared" si="6"/>
        <v>0.8722051113</v>
      </c>
      <c r="M296" s="66">
        <f t="shared" si="7"/>
        <v>0.02863927395</v>
      </c>
      <c r="N296" s="67">
        <f t="shared" si="8"/>
        <v>0.632944227</v>
      </c>
      <c r="O296" s="58"/>
      <c r="P296" s="58"/>
      <c r="Q296" s="58"/>
      <c r="R296" s="58" t="s">
        <v>440</v>
      </c>
      <c r="S296" s="62">
        <v>0.56953642384106</v>
      </c>
      <c r="T296" s="63">
        <v>0.593301435406699</v>
      </c>
      <c r="U296" s="62">
        <v>-3.83901144168641E-5</v>
      </c>
      <c r="V296" s="61">
        <v>0.822250532948731</v>
      </c>
      <c r="W296" s="61">
        <v>0.0168045351866791</v>
      </c>
      <c r="X296" s="64">
        <v>0.590301003344482</v>
      </c>
      <c r="Y296" s="68">
        <f t="shared" si="9"/>
        <v>0.5927185952</v>
      </c>
      <c r="Z296" s="68">
        <f t="shared" si="10"/>
        <v>-0.002417591895</v>
      </c>
      <c r="AA296" s="63">
        <f t="shared" si="11"/>
        <v>0.0112390074</v>
      </c>
      <c r="AB296" s="68"/>
      <c r="AC296" s="61"/>
      <c r="AD296" s="61">
        <v>-0.00379894537646919</v>
      </c>
      <c r="AE296" s="61"/>
      <c r="AF296" s="61"/>
      <c r="AG296" s="61"/>
      <c r="AH296" s="58" t="s">
        <v>647</v>
      </c>
      <c r="AI296" s="62">
        <v>0.928057553956834</v>
      </c>
      <c r="AJ296" s="63">
        <v>0.961892247043364</v>
      </c>
      <c r="AK296" s="71">
        <f t="shared" si="12"/>
        <v>2</v>
      </c>
      <c r="AL296" s="61">
        <v>0.0239249592845988</v>
      </c>
      <c r="AM296" s="61">
        <v>1.33639631648015</v>
      </c>
      <c r="AN296" s="64">
        <v>0.956666666666667</v>
      </c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>
        <v>0.0168045351866791</v>
      </c>
      <c r="BM296" s="58">
        <v>0.0112390073977926</v>
      </c>
    </row>
    <row r="297" ht="12.75" customHeight="1">
      <c r="A297" s="49" t="s">
        <v>337</v>
      </c>
      <c r="B297" s="49">
        <v>412.0</v>
      </c>
      <c r="C297" s="44">
        <v>78.0</v>
      </c>
      <c r="D297" s="45">
        <v>97.0</v>
      </c>
      <c r="E297" s="44">
        <v>1129.0</v>
      </c>
      <c r="F297" s="45">
        <v>1077.0</v>
      </c>
      <c r="G297" s="62">
        <f t="shared" si="1"/>
        <v>0.4457142857</v>
      </c>
      <c r="H297" s="63">
        <f t="shared" si="2"/>
        <v>0.5117860381</v>
      </c>
      <c r="I297" s="64">
        <f t="shared" si="3"/>
        <v>0.5069298614</v>
      </c>
      <c r="J297" s="65">
        <f t="shared" si="4"/>
        <v>0.4850902982</v>
      </c>
      <c r="K297" s="55">
        <f t="shared" si="5"/>
        <v>12.60571429</v>
      </c>
      <c r="L297" s="66">
        <f t="shared" si="6"/>
        <v>0.6770549643</v>
      </c>
      <c r="M297" s="66">
        <f t="shared" si="7"/>
        <v>0.04671989477</v>
      </c>
      <c r="N297" s="67">
        <f t="shared" si="8"/>
        <v>0.504175249</v>
      </c>
      <c r="O297" s="58"/>
      <c r="P297" s="58"/>
      <c r="Q297" s="58"/>
      <c r="R297" s="58" t="s">
        <v>620</v>
      </c>
      <c r="S297" s="62">
        <v>0.60126582278481</v>
      </c>
      <c r="T297" s="63">
        <v>0.588235294117647</v>
      </c>
      <c r="U297" s="62">
        <v>-0.00160832503827657</v>
      </c>
      <c r="V297" s="61">
        <v>0.841104307496228</v>
      </c>
      <c r="W297" s="61">
        <v>-0.00921383774869927</v>
      </c>
      <c r="X297" s="64">
        <v>0.590465872156013</v>
      </c>
      <c r="Y297" s="68">
        <f t="shared" si="9"/>
        <v>0.5947771415</v>
      </c>
      <c r="Z297" s="68">
        <f t="shared" si="10"/>
        <v>-0.004311269323</v>
      </c>
      <c r="AA297" s="63">
        <f t="shared" si="11"/>
        <v>-0.01921111104</v>
      </c>
      <c r="AB297" s="68"/>
      <c r="AC297" s="61"/>
      <c r="AD297" s="61">
        <v>-0.00378279301585449</v>
      </c>
      <c r="AE297" s="61"/>
      <c r="AF297" s="61"/>
      <c r="AG297" s="61"/>
      <c r="AH297" s="58" t="s">
        <v>729</v>
      </c>
      <c r="AI297" s="62">
        <v>0.803921568627451</v>
      </c>
      <c r="AJ297" s="63">
        <v>0.838254172015404</v>
      </c>
      <c r="AK297" s="71">
        <f t="shared" si="12"/>
        <v>2</v>
      </c>
      <c r="AL297" s="61">
        <v>0.0242770064074813</v>
      </c>
      <c r="AM297" s="61">
        <v>1.16119359814182</v>
      </c>
      <c r="AN297" s="64">
        <v>0.836144578313253</v>
      </c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>
        <v>-0.00921383774869927</v>
      </c>
      <c r="BM297" s="58">
        <v>-0.0192111110381934</v>
      </c>
    </row>
    <row r="298" ht="12.75" customHeight="1">
      <c r="A298" s="49" t="s">
        <v>490</v>
      </c>
      <c r="B298" s="49">
        <v>413.0</v>
      </c>
      <c r="C298" s="44">
        <v>3.0</v>
      </c>
      <c r="D298" s="45">
        <v>1.0</v>
      </c>
      <c r="E298" s="44">
        <v>12.0</v>
      </c>
      <c r="F298" s="45">
        <v>23.0</v>
      </c>
      <c r="G298" s="62">
        <f t="shared" si="1"/>
        <v>0.75</v>
      </c>
      <c r="H298" s="63">
        <f t="shared" si="2"/>
        <v>0.3428571429</v>
      </c>
      <c r="I298" s="64">
        <f t="shared" si="3"/>
        <v>0.3846153846</v>
      </c>
      <c r="J298" s="65">
        <f t="shared" si="4"/>
        <v>0.6666666667</v>
      </c>
      <c r="K298" s="55">
        <f t="shared" si="5"/>
        <v>8.75</v>
      </c>
      <c r="L298" s="66">
        <f t="shared" si="6"/>
        <v>0.7727667436</v>
      </c>
      <c r="M298" s="66">
        <f t="shared" si="7"/>
        <v>-0.2878933489</v>
      </c>
      <c r="N298" s="67">
        <f t="shared" si="8"/>
        <v>0.4229971863</v>
      </c>
      <c r="O298" s="58"/>
      <c r="P298" s="58"/>
      <c r="Q298" s="58"/>
      <c r="R298" s="58" t="s">
        <v>832</v>
      </c>
      <c r="S298" s="62">
        <v>0.41726618705036</v>
      </c>
      <c r="T298" s="63">
        <v>0.604248183342649</v>
      </c>
      <c r="U298" s="62">
        <v>0.0173563127877175</v>
      </c>
      <c r="V298" s="61">
        <v>0.722319716780598</v>
      </c>
      <c r="W298" s="61">
        <v>0.132216355563276</v>
      </c>
      <c r="X298" s="64">
        <v>0.590767634854772</v>
      </c>
      <c r="Y298" s="68">
        <f t="shared" si="9"/>
        <v>0.5743922922</v>
      </c>
      <c r="Z298" s="68">
        <f t="shared" si="10"/>
        <v>0.0163753427</v>
      </c>
      <c r="AA298" s="63">
        <f t="shared" si="11"/>
        <v>0.1685219423</v>
      </c>
      <c r="AB298" s="68"/>
      <c r="AC298" s="61"/>
      <c r="AD298" s="61">
        <v>-0.00378115140890034</v>
      </c>
      <c r="AE298" s="61"/>
      <c r="AF298" s="61"/>
      <c r="AG298" s="61"/>
      <c r="AH298" s="58" t="s">
        <v>257</v>
      </c>
      <c r="AI298" s="62">
        <v>0.398576512455516</v>
      </c>
      <c r="AJ298" s="63">
        <v>0.433100824350032</v>
      </c>
      <c r="AK298" s="71">
        <f t="shared" si="12"/>
        <v>2</v>
      </c>
      <c r="AL298" s="61">
        <v>0.0244124711479479</v>
      </c>
      <c r="AM298" s="61">
        <v>0.588084680625443</v>
      </c>
      <c r="AN298" s="64">
        <v>0.430276564774381</v>
      </c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>
        <v>0.132216355563276</v>
      </c>
      <c r="BM298" s="58">
        <v>0.16852194227247</v>
      </c>
    </row>
    <row r="299" ht="12.75" customHeight="1">
      <c r="A299" s="49" t="s">
        <v>491</v>
      </c>
      <c r="B299" s="49">
        <v>414.0</v>
      </c>
      <c r="C299" s="44">
        <v>123.0</v>
      </c>
      <c r="D299" s="45">
        <v>90.0</v>
      </c>
      <c r="E299" s="44">
        <v>1225.0</v>
      </c>
      <c r="F299" s="45">
        <v>725.0</v>
      </c>
      <c r="G299" s="62">
        <f t="shared" si="1"/>
        <v>0.5774647887</v>
      </c>
      <c r="H299" s="63">
        <f t="shared" si="2"/>
        <v>0.6282051282</v>
      </c>
      <c r="I299" s="64">
        <f t="shared" si="3"/>
        <v>0.6232085067</v>
      </c>
      <c r="J299" s="65">
        <f t="shared" si="4"/>
        <v>0.3920480814</v>
      </c>
      <c r="K299" s="55">
        <f t="shared" si="5"/>
        <v>9.154929577</v>
      </c>
      <c r="L299" s="66">
        <f t="shared" si="6"/>
        <v>0.8525373683</v>
      </c>
      <c r="M299" s="66">
        <f t="shared" si="7"/>
        <v>0.03587897742</v>
      </c>
      <c r="N299" s="67">
        <f t="shared" si="8"/>
        <v>0.622239198</v>
      </c>
      <c r="O299" s="58"/>
      <c r="P299" s="58"/>
      <c r="Q299" s="58"/>
      <c r="R299" s="58" t="s">
        <v>826</v>
      </c>
      <c r="S299" s="62">
        <v>0.5635103926097</v>
      </c>
      <c r="T299" s="63">
        <v>0.596498905908096</v>
      </c>
      <c r="U299" s="62">
        <v>-6.03305983386093E-4</v>
      </c>
      <c r="V299" s="61">
        <v>0.820250437409898</v>
      </c>
      <c r="W299" s="61">
        <v>0.0233265354813875</v>
      </c>
      <c r="X299" s="64">
        <v>0.591243561442237</v>
      </c>
      <c r="Y299" s="68">
        <f t="shared" si="9"/>
        <v>0.5941451609</v>
      </c>
      <c r="Z299" s="68">
        <f t="shared" si="10"/>
        <v>-0.002901599506</v>
      </c>
      <c r="AA299" s="63">
        <f t="shared" si="11"/>
        <v>0.01665189801</v>
      </c>
      <c r="AB299" s="68"/>
      <c r="AC299" s="61"/>
      <c r="AD299" s="61">
        <v>-0.00377420501586245</v>
      </c>
      <c r="AE299" s="61"/>
      <c r="AF299" s="61"/>
      <c r="AG299" s="61"/>
      <c r="AH299" s="58" t="s">
        <v>772</v>
      </c>
      <c r="AI299" s="62">
        <v>0.884057971014493</v>
      </c>
      <c r="AJ299" s="63">
        <v>0.918622848200313</v>
      </c>
      <c r="AK299" s="71">
        <f t="shared" si="12"/>
        <v>2</v>
      </c>
      <c r="AL299" s="61">
        <v>0.0244412673297123</v>
      </c>
      <c r="AM299" s="61">
        <v>1.27468782758809</v>
      </c>
      <c r="AN299" s="64">
        <v>0.915254237288135</v>
      </c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>
        <v>0.0233265354813875</v>
      </c>
      <c r="BM299" s="58">
        <v>0.0166518980054872</v>
      </c>
    </row>
    <row r="300" ht="12.75" customHeight="1">
      <c r="A300" s="49" t="s">
        <v>493</v>
      </c>
      <c r="B300" s="49">
        <v>418.0</v>
      </c>
      <c r="C300" s="44">
        <v>181.0</v>
      </c>
      <c r="D300" s="45">
        <v>115.0</v>
      </c>
      <c r="E300" s="44">
        <v>1276.0</v>
      </c>
      <c r="F300" s="45">
        <v>838.0</v>
      </c>
      <c r="G300" s="62">
        <f t="shared" si="1"/>
        <v>0.6114864865</v>
      </c>
      <c r="H300" s="63">
        <f t="shared" si="2"/>
        <v>0.6035950804</v>
      </c>
      <c r="I300" s="64">
        <f t="shared" si="3"/>
        <v>0.6045643154</v>
      </c>
      <c r="J300" s="65">
        <f t="shared" si="4"/>
        <v>0.4228215768</v>
      </c>
      <c r="K300" s="55">
        <f t="shared" si="5"/>
        <v>7.141891892</v>
      </c>
      <c r="L300" s="66">
        <f t="shared" si="6"/>
        <v>0.8591924166</v>
      </c>
      <c r="M300" s="66">
        <f t="shared" si="7"/>
        <v>-0.005579926355</v>
      </c>
      <c r="N300" s="67">
        <f t="shared" si="8"/>
        <v>0.6091512921</v>
      </c>
      <c r="O300" s="58"/>
      <c r="P300" s="58"/>
      <c r="Q300" s="58"/>
      <c r="R300" s="58" t="s">
        <v>380</v>
      </c>
      <c r="S300" s="62">
        <v>0.518716577540107</v>
      </c>
      <c r="T300" s="63">
        <v>0.605846774193548</v>
      </c>
      <c r="U300" s="62">
        <v>5.31793671725844E-4</v>
      </c>
      <c r="V300" s="61">
        <v>0.795186361817755</v>
      </c>
      <c r="W300" s="61">
        <v>0.0616104828311891</v>
      </c>
      <c r="X300" s="64">
        <v>0.592027141645462</v>
      </c>
      <c r="Y300" s="68">
        <f t="shared" si="9"/>
        <v>0.5933223554</v>
      </c>
      <c r="Z300" s="68">
        <f t="shared" si="10"/>
        <v>-0.001295213733</v>
      </c>
      <c r="AA300" s="63">
        <f t="shared" si="11"/>
        <v>0.05865942091</v>
      </c>
      <c r="AB300" s="68"/>
      <c r="AC300" s="61"/>
      <c r="AD300" s="61">
        <v>-0.00377094521984167</v>
      </c>
      <c r="AE300" s="61"/>
      <c r="AF300" s="61"/>
      <c r="AG300" s="61"/>
      <c r="AH300" s="58" t="s">
        <v>790</v>
      </c>
      <c r="AI300" s="62">
        <v>0.737804878048781</v>
      </c>
      <c r="AJ300" s="63">
        <v>0.772405660377358</v>
      </c>
      <c r="AK300" s="71">
        <f t="shared" si="12"/>
        <v>2</v>
      </c>
      <c r="AL300" s="61">
        <v>0.0244666223077823</v>
      </c>
      <c r="AM300" s="61">
        <v>1.06788010874274</v>
      </c>
      <c r="AN300" s="64">
        <v>0.766798418972332</v>
      </c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>
        <v>0.0616104828311891</v>
      </c>
      <c r="BM300" s="58">
        <v>0.0586594209080081</v>
      </c>
    </row>
    <row r="301" ht="12.75" customHeight="1">
      <c r="A301" s="49" t="s">
        <v>495</v>
      </c>
      <c r="B301" s="49">
        <v>419.0</v>
      </c>
      <c r="C301" s="44">
        <v>84.0</v>
      </c>
      <c r="D301" s="45">
        <v>60.0</v>
      </c>
      <c r="E301" s="44">
        <v>577.0</v>
      </c>
      <c r="F301" s="45">
        <v>291.0</v>
      </c>
      <c r="G301" s="62">
        <f t="shared" si="1"/>
        <v>0.5833333333</v>
      </c>
      <c r="H301" s="63">
        <f t="shared" si="2"/>
        <v>0.6647465438</v>
      </c>
      <c r="I301" s="64">
        <f t="shared" si="3"/>
        <v>0.6531620553</v>
      </c>
      <c r="J301" s="65">
        <f t="shared" si="4"/>
        <v>0.3705533597</v>
      </c>
      <c r="K301" s="55">
        <f t="shared" si="5"/>
        <v>6.027777778</v>
      </c>
      <c r="L301" s="66">
        <f t="shared" si="6"/>
        <v>0.8825257352</v>
      </c>
      <c r="M301" s="66">
        <f t="shared" si="7"/>
        <v>0.05756797739</v>
      </c>
      <c r="N301" s="67">
        <f t="shared" si="8"/>
        <v>0.652468381</v>
      </c>
      <c r="O301" s="58"/>
      <c r="P301" s="58"/>
      <c r="Q301" s="58"/>
      <c r="R301" s="58" t="s">
        <v>648</v>
      </c>
      <c r="S301" s="62">
        <v>0.583333333333333</v>
      </c>
      <c r="T301" s="63">
        <v>0.594533029612756</v>
      </c>
      <c r="U301" s="62">
        <v>-9.14928193816778E-4</v>
      </c>
      <c r="V301" s="61">
        <v>0.832877291276697</v>
      </c>
      <c r="W301" s="61">
        <v>0.00791951727643386</v>
      </c>
      <c r="X301" s="64">
        <v>0.592954990215264</v>
      </c>
      <c r="Y301" s="68">
        <f t="shared" si="9"/>
        <v>0.596359287</v>
      </c>
      <c r="Z301" s="68">
        <f t="shared" si="10"/>
        <v>-0.003404296782</v>
      </c>
      <c r="AA301" s="63">
        <f t="shared" si="11"/>
        <v>0.00005041575237</v>
      </c>
      <c r="AB301" s="68"/>
      <c r="AC301" s="61"/>
      <c r="AD301" s="61">
        <v>-0.00376969325335996</v>
      </c>
      <c r="AE301" s="61"/>
      <c r="AF301" s="61"/>
      <c r="AG301" s="61"/>
      <c r="AH301" s="58" t="s">
        <v>548</v>
      </c>
      <c r="AI301" s="62">
        <v>0.6</v>
      </c>
      <c r="AJ301" s="63">
        <v>0.634615384615385</v>
      </c>
      <c r="AK301" s="71">
        <f t="shared" si="12"/>
        <v>2</v>
      </c>
      <c r="AL301" s="61">
        <v>0.0244769158416933</v>
      </c>
      <c r="AM301" s="61">
        <v>0.873004906619322</v>
      </c>
      <c r="AN301" s="64">
        <v>0.629032258064516</v>
      </c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>
        <v>0.00791951727643386</v>
      </c>
      <c r="BM301" s="58">
        <v>5.04157523723144E-5</v>
      </c>
    </row>
    <row r="302" ht="12.75" customHeight="1">
      <c r="A302" s="49" t="s">
        <v>497</v>
      </c>
      <c r="B302" s="49">
        <v>420.0</v>
      </c>
      <c r="C302" s="44">
        <v>154.0</v>
      </c>
      <c r="D302" s="45">
        <v>85.0</v>
      </c>
      <c r="E302" s="44">
        <v>693.0</v>
      </c>
      <c r="F302" s="45">
        <v>360.0</v>
      </c>
      <c r="G302" s="62">
        <f t="shared" si="1"/>
        <v>0.6443514644</v>
      </c>
      <c r="H302" s="63">
        <f t="shared" si="2"/>
        <v>0.6581196581</v>
      </c>
      <c r="I302" s="64">
        <f t="shared" si="3"/>
        <v>0.6555727554</v>
      </c>
      <c r="J302" s="65">
        <f t="shared" si="4"/>
        <v>0.3978328173</v>
      </c>
      <c r="K302" s="55">
        <f t="shared" si="5"/>
        <v>4.405857741</v>
      </c>
      <c r="L302" s="66">
        <f t="shared" si="6"/>
        <v>0.9209861615</v>
      </c>
      <c r="M302" s="66">
        <f t="shared" si="7"/>
        <v>0.009735733606</v>
      </c>
      <c r="N302" s="67">
        <f t="shared" si="8"/>
        <v>0.6593044228</v>
      </c>
      <c r="O302" s="58"/>
      <c r="P302" s="58"/>
      <c r="Q302" s="58"/>
      <c r="R302" s="58" t="s">
        <v>358</v>
      </c>
      <c r="S302" s="62">
        <v>0.453061224489796</v>
      </c>
      <c r="T302" s="63">
        <v>0.619565217391304</v>
      </c>
      <c r="U302" s="62">
        <v>0.00139246427475359</v>
      </c>
      <c r="V302" s="61">
        <v>0.758461411496335</v>
      </c>
      <c r="W302" s="61">
        <v>0.117736226405954</v>
      </c>
      <c r="X302" s="64">
        <v>0.592954990215264</v>
      </c>
      <c r="Y302" s="68">
        <f t="shared" si="9"/>
        <v>0.592707986</v>
      </c>
      <c r="Z302" s="68">
        <f t="shared" si="10"/>
        <v>0.0002470041946</v>
      </c>
      <c r="AA302" s="63">
        <f t="shared" si="11"/>
        <v>0.1182912691</v>
      </c>
      <c r="AB302" s="68"/>
      <c r="AC302" s="61"/>
      <c r="AD302" s="61">
        <v>-0.00373166733419017</v>
      </c>
      <c r="AE302" s="61"/>
      <c r="AF302" s="61"/>
      <c r="AG302" s="61"/>
      <c r="AH302" s="58" t="s">
        <v>348</v>
      </c>
      <c r="AI302" s="62">
        <v>0.610119047619048</v>
      </c>
      <c r="AJ302" s="63">
        <v>0.644865925441465</v>
      </c>
      <c r="AK302" s="71">
        <f t="shared" si="12"/>
        <v>2</v>
      </c>
      <c r="AL302" s="61">
        <v>0.0245698979335571</v>
      </c>
      <c r="AM302" s="61">
        <v>0.887408380723658</v>
      </c>
      <c r="AN302" s="64">
        <v>0.638605898123324</v>
      </c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>
        <v>0.117736226405954</v>
      </c>
      <c r="BM302" s="58">
        <v>0.118291269141413</v>
      </c>
    </row>
    <row r="303" ht="12.75" customHeight="1">
      <c r="A303" s="49" t="s">
        <v>498</v>
      </c>
      <c r="B303" s="49">
        <v>421.0</v>
      </c>
      <c r="C303" s="44">
        <v>88.0</v>
      </c>
      <c r="D303" s="45">
        <v>37.0</v>
      </c>
      <c r="E303" s="44">
        <v>574.0</v>
      </c>
      <c r="F303" s="45">
        <v>298.0</v>
      </c>
      <c r="G303" s="62">
        <f t="shared" si="1"/>
        <v>0.704</v>
      </c>
      <c r="H303" s="63">
        <f t="shared" si="2"/>
        <v>0.6582568807</v>
      </c>
      <c r="I303" s="64">
        <f t="shared" si="3"/>
        <v>0.6639919759</v>
      </c>
      <c r="J303" s="65">
        <f t="shared" si="4"/>
        <v>0.3871614845</v>
      </c>
      <c r="K303" s="55">
        <f t="shared" si="5"/>
        <v>6.976</v>
      </c>
      <c r="L303" s="66">
        <f t="shared" si="6"/>
        <v>0.9632610834</v>
      </c>
      <c r="M303" s="66">
        <f t="shared" si="7"/>
        <v>-0.03234511243</v>
      </c>
      <c r="N303" s="67">
        <f t="shared" si="8"/>
        <v>0.6718383196</v>
      </c>
      <c r="O303" s="58"/>
      <c r="P303" s="58"/>
      <c r="Q303" s="58"/>
      <c r="R303" s="58" t="s">
        <v>95</v>
      </c>
      <c r="S303" s="62">
        <v>0.25</v>
      </c>
      <c r="T303" s="63">
        <v>0.618181818181818</v>
      </c>
      <c r="U303" s="62">
        <v>0.0324988754535969</v>
      </c>
      <c r="V303" s="61">
        <v>0.613897208399699</v>
      </c>
      <c r="W303" s="61">
        <v>0.260343960655197</v>
      </c>
      <c r="X303" s="64">
        <v>0.593220338983051</v>
      </c>
      <c r="Y303" s="68">
        <f t="shared" si="9"/>
        <v>0.5602214507</v>
      </c>
      <c r="Z303" s="68">
        <f t="shared" si="10"/>
        <v>0.03299888829</v>
      </c>
      <c r="AA303" s="63">
        <f t="shared" si="11"/>
        <v>0.3306872097</v>
      </c>
      <c r="AB303" s="68"/>
      <c r="AC303" s="61"/>
      <c r="AD303" s="61">
        <v>-0.0037285604209587</v>
      </c>
      <c r="AE303" s="61"/>
      <c r="AF303" s="61"/>
      <c r="AG303" s="61"/>
      <c r="AH303" s="58" t="s">
        <v>593</v>
      </c>
      <c r="AI303" s="62">
        <v>0.62280701754386</v>
      </c>
      <c r="AJ303" s="63">
        <v>0.657954545454545</v>
      </c>
      <c r="AK303" s="71">
        <f t="shared" si="12"/>
        <v>2</v>
      </c>
      <c r="AL303" s="61">
        <v>0.0248532033060675</v>
      </c>
      <c r="AM303" s="61">
        <v>0.905635182218316</v>
      </c>
      <c r="AN303" s="64">
        <v>0.65072202166065</v>
      </c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>
        <v>0.260343960655197</v>
      </c>
      <c r="BM303" s="58">
        <v>0.330687209742701</v>
      </c>
    </row>
    <row r="304" ht="12.75" customHeight="1">
      <c r="A304" s="49" t="s">
        <v>500</v>
      </c>
      <c r="B304" s="49">
        <v>423.0</v>
      </c>
      <c r="C304" s="44">
        <v>55.0</v>
      </c>
      <c r="D304" s="45">
        <v>25.0</v>
      </c>
      <c r="E304" s="44">
        <v>225.0</v>
      </c>
      <c r="F304" s="45">
        <v>86.0</v>
      </c>
      <c r="G304" s="62">
        <f t="shared" si="1"/>
        <v>0.6875</v>
      </c>
      <c r="H304" s="63">
        <f t="shared" si="2"/>
        <v>0.7234726688</v>
      </c>
      <c r="I304" s="64">
        <f t="shared" si="3"/>
        <v>0.716112532</v>
      </c>
      <c r="J304" s="65">
        <f t="shared" si="4"/>
        <v>0.3606138107</v>
      </c>
      <c r="K304" s="55">
        <f t="shared" si="5"/>
        <v>3.8875</v>
      </c>
      <c r="L304" s="66">
        <f t="shared" si="6"/>
        <v>0.997708338</v>
      </c>
      <c r="M304" s="66">
        <f t="shared" si="7"/>
        <v>0.02543668108</v>
      </c>
      <c r="N304" s="67">
        <f t="shared" si="8"/>
        <v>0.7197918451</v>
      </c>
      <c r="O304" s="58"/>
      <c r="P304" s="58"/>
      <c r="Q304" s="58"/>
      <c r="R304" s="58" t="s">
        <v>634</v>
      </c>
      <c r="S304" s="62">
        <v>0.603053435114504</v>
      </c>
      <c r="T304" s="63">
        <v>0.591710758377425</v>
      </c>
      <c r="U304" s="62">
        <v>-0.00140066445882292</v>
      </c>
      <c r="V304" s="61">
        <v>0.844825864447535</v>
      </c>
      <c r="W304" s="61">
        <v>-0.00802034559520492</v>
      </c>
      <c r="X304" s="64">
        <v>0.593839541547278</v>
      </c>
      <c r="Y304" s="68">
        <f t="shared" si="9"/>
        <v>0.5979283413</v>
      </c>
      <c r="Z304" s="68">
        <f t="shared" si="10"/>
        <v>-0.004088799731</v>
      </c>
      <c r="AA304" s="63">
        <f t="shared" si="11"/>
        <v>-0.01751539756</v>
      </c>
      <c r="AB304" s="68"/>
      <c r="AC304" s="61"/>
      <c r="AD304" s="61">
        <v>-0.00372828703468131</v>
      </c>
      <c r="AE304" s="61"/>
      <c r="AF304" s="61"/>
      <c r="AG304" s="61"/>
      <c r="AH304" s="58" t="s">
        <v>325</v>
      </c>
      <c r="AI304" s="62">
        <v>0.596153846153846</v>
      </c>
      <c r="AJ304" s="63">
        <v>0.631399317406143</v>
      </c>
      <c r="AK304" s="71">
        <f t="shared" si="12"/>
        <v>2</v>
      </c>
      <c r="AL304" s="61">
        <v>0.0249224535594241</v>
      </c>
      <c r="AM304" s="61">
        <v>0.868011162148014</v>
      </c>
      <c r="AN304" s="64">
        <v>0.622166246851385</v>
      </c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>
        <v>-0.00802034559520492</v>
      </c>
      <c r="BM304" s="58">
        <v>-0.017515397555391</v>
      </c>
    </row>
    <row r="305" ht="12.75" customHeight="1">
      <c r="A305" s="49" t="s">
        <v>373</v>
      </c>
      <c r="B305" s="49">
        <v>424.0</v>
      </c>
      <c r="C305" s="44">
        <v>115.0</v>
      </c>
      <c r="D305" s="45">
        <v>134.0</v>
      </c>
      <c r="E305" s="44">
        <v>955.0</v>
      </c>
      <c r="F305" s="45">
        <v>564.0</v>
      </c>
      <c r="G305" s="62">
        <f t="shared" si="1"/>
        <v>0.4618473896</v>
      </c>
      <c r="H305" s="63">
        <f t="shared" si="2"/>
        <v>0.6287030941</v>
      </c>
      <c r="I305" s="64">
        <f t="shared" si="3"/>
        <v>0.6052036199</v>
      </c>
      <c r="J305" s="65">
        <f t="shared" si="4"/>
        <v>0.3840497738</v>
      </c>
      <c r="K305" s="55">
        <f t="shared" si="5"/>
        <v>6.100401606</v>
      </c>
      <c r="L305" s="66">
        <f t="shared" si="6"/>
        <v>0.771135623</v>
      </c>
      <c r="M305" s="66">
        <f t="shared" si="7"/>
        <v>0.1179849262</v>
      </c>
      <c r="N305" s="67">
        <f t="shared" si="8"/>
        <v>0.6015314552</v>
      </c>
      <c r="O305" s="58"/>
      <c r="P305" s="58"/>
      <c r="Q305" s="58"/>
      <c r="R305" s="58" t="s">
        <v>294</v>
      </c>
      <c r="S305" s="62">
        <v>0.578947368421053</v>
      </c>
      <c r="T305" s="63">
        <v>0.597014925373134</v>
      </c>
      <c r="U305" s="62">
        <v>-0.00123594412243377</v>
      </c>
      <c r="V305" s="61">
        <v>0.83153091027403</v>
      </c>
      <c r="W305" s="61">
        <v>0.0127758279103201</v>
      </c>
      <c r="X305" s="64">
        <v>0.593846153846154</v>
      </c>
      <c r="Y305" s="68">
        <f t="shared" si="9"/>
        <v>0.5975110349</v>
      </c>
      <c r="Z305" s="68">
        <f t="shared" si="10"/>
        <v>-0.003664881045</v>
      </c>
      <c r="AA305" s="63">
        <f t="shared" si="11"/>
        <v>0.004308772386</v>
      </c>
      <c r="AB305" s="68"/>
      <c r="AC305" s="61"/>
      <c r="AD305" s="61">
        <v>-0.00372733424966376</v>
      </c>
      <c r="AE305" s="61"/>
      <c r="AF305" s="61"/>
      <c r="AG305" s="61"/>
      <c r="AH305" s="58" t="s">
        <v>500</v>
      </c>
      <c r="AI305" s="62">
        <v>0.6875</v>
      </c>
      <c r="AJ305" s="63">
        <v>0.723472668810289</v>
      </c>
      <c r="AK305" s="71">
        <f t="shared" si="12"/>
        <v>3</v>
      </c>
      <c r="AL305" s="61">
        <v>0.0254366810761303</v>
      </c>
      <c r="AM305" s="61">
        <v>0.997708338028361</v>
      </c>
      <c r="AN305" s="64">
        <v>0.716112531969309</v>
      </c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>
        <v>0.0127758279103201</v>
      </c>
      <c r="BM305" s="58">
        <v>0.00430877238612696</v>
      </c>
    </row>
    <row r="306" ht="12.75" customHeight="1">
      <c r="A306" s="49" t="s">
        <v>96</v>
      </c>
      <c r="B306" s="49">
        <v>426.0</v>
      </c>
      <c r="C306" s="44">
        <v>58.0</v>
      </c>
      <c r="D306" s="45">
        <v>157.0</v>
      </c>
      <c r="E306" s="44">
        <v>507.0</v>
      </c>
      <c r="F306" s="45">
        <v>679.0</v>
      </c>
      <c r="G306" s="62">
        <f t="shared" si="1"/>
        <v>0.2697674419</v>
      </c>
      <c r="H306" s="63">
        <f t="shared" si="2"/>
        <v>0.4274873524</v>
      </c>
      <c r="I306" s="64">
        <f t="shared" si="3"/>
        <v>0.403283369</v>
      </c>
      <c r="J306" s="65">
        <f t="shared" si="4"/>
        <v>0.5260528194</v>
      </c>
      <c r="K306" s="55">
        <f t="shared" si="5"/>
        <v>5.51627907</v>
      </c>
      <c r="L306" s="66">
        <f t="shared" si="6"/>
        <v>0.493033575</v>
      </c>
      <c r="M306" s="66">
        <f t="shared" si="7"/>
        <v>0.1115248989</v>
      </c>
      <c r="N306" s="67">
        <f t="shared" si="8"/>
        <v>0.4071916441</v>
      </c>
      <c r="O306" s="58"/>
      <c r="P306" s="58"/>
      <c r="Q306" s="58"/>
      <c r="R306" s="58" t="s">
        <v>584</v>
      </c>
      <c r="S306" s="62">
        <v>0.25</v>
      </c>
      <c r="T306" s="63">
        <v>0.623655913978495</v>
      </c>
      <c r="U306" s="62">
        <v>0.0289068425407987</v>
      </c>
      <c r="V306" s="61">
        <v>0.61776797802592</v>
      </c>
      <c r="W306" s="61">
        <v>0.264214731546366</v>
      </c>
      <c r="X306" s="64">
        <v>0.594059405940594</v>
      </c>
      <c r="Y306" s="68">
        <f t="shared" si="9"/>
        <v>0.5646038722</v>
      </c>
      <c r="Z306" s="68">
        <f t="shared" si="10"/>
        <v>0.02945553369</v>
      </c>
      <c r="AA306" s="63">
        <f t="shared" si="11"/>
        <v>0.3270911316</v>
      </c>
      <c r="AB306" s="68"/>
      <c r="AC306" s="61"/>
      <c r="AD306" s="61">
        <v>-0.00372491819764853</v>
      </c>
      <c r="AE306" s="61"/>
      <c r="AF306" s="61"/>
      <c r="AG306" s="61"/>
      <c r="AH306" s="58" t="s">
        <v>243</v>
      </c>
      <c r="AI306" s="62">
        <v>0.388297872340425</v>
      </c>
      <c r="AJ306" s="63">
        <v>0.424479166666667</v>
      </c>
      <c r="AK306" s="71">
        <f t="shared" si="12"/>
        <v>3</v>
      </c>
      <c r="AL306" s="61">
        <v>0.0255841324779981</v>
      </c>
      <c r="AM306" s="61">
        <v>0.574720151694264</v>
      </c>
      <c r="AN306" s="64">
        <v>0.419402985074627</v>
      </c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>
        <v>0.264214731546366</v>
      </c>
      <c r="BM306" s="58">
        <v>0.327091131573437</v>
      </c>
    </row>
    <row r="307" ht="12.75" customHeight="1">
      <c r="A307" s="49" t="s">
        <v>182</v>
      </c>
      <c r="B307" s="49">
        <v>427.0</v>
      </c>
      <c r="C307" s="44">
        <v>67.0</v>
      </c>
      <c r="D307" s="45">
        <v>125.0</v>
      </c>
      <c r="E307" s="44">
        <v>756.0</v>
      </c>
      <c r="F307" s="45">
        <v>919.0</v>
      </c>
      <c r="G307" s="62">
        <f t="shared" si="1"/>
        <v>0.3489583333</v>
      </c>
      <c r="H307" s="63">
        <f t="shared" si="2"/>
        <v>0.4513432836</v>
      </c>
      <c r="I307" s="64">
        <f t="shared" si="3"/>
        <v>0.4408141403</v>
      </c>
      <c r="J307" s="65">
        <f t="shared" si="4"/>
        <v>0.5281199786</v>
      </c>
      <c r="K307" s="55">
        <f t="shared" si="5"/>
        <v>8.723958333</v>
      </c>
      <c r="L307" s="66">
        <f t="shared" si="6"/>
        <v>0.5658986885</v>
      </c>
      <c r="M307" s="66">
        <f t="shared" si="7"/>
        <v>0.07239718508</v>
      </c>
      <c r="N307" s="67">
        <f t="shared" si="8"/>
        <v>0.4386923741</v>
      </c>
      <c r="O307" s="58"/>
      <c r="P307" s="58"/>
      <c r="Q307" s="58"/>
      <c r="R307" s="58" t="s">
        <v>556</v>
      </c>
      <c r="S307" s="62">
        <v>0.473372781065089</v>
      </c>
      <c r="T307" s="63">
        <v>0.610975609756098</v>
      </c>
      <c r="U307" s="62">
        <v>0.00640671686836825</v>
      </c>
      <c r="V307" s="61">
        <v>0.766750084419817</v>
      </c>
      <c r="W307" s="61">
        <v>0.0973000185628716</v>
      </c>
      <c r="X307" s="64">
        <v>0.594353109363831</v>
      </c>
      <c r="Y307" s="68">
        <f t="shared" si="9"/>
        <v>0.589340061</v>
      </c>
      <c r="Z307" s="68">
        <f t="shared" si="10"/>
        <v>0.005013048406</v>
      </c>
      <c r="AA307" s="63">
        <f t="shared" si="11"/>
        <v>0.1085999093</v>
      </c>
      <c r="AB307" s="68"/>
      <c r="AC307" s="61"/>
      <c r="AD307" s="61">
        <v>-0.0037249145823639</v>
      </c>
      <c r="AE307" s="61"/>
      <c r="AF307" s="61"/>
      <c r="AG307" s="61"/>
      <c r="AH307" s="58" t="s">
        <v>462</v>
      </c>
      <c r="AI307" s="62">
        <v>0.539473684210526</v>
      </c>
      <c r="AJ307" s="63">
        <v>0.575757575757576</v>
      </c>
      <c r="AK307" s="71">
        <f t="shared" si="12"/>
        <v>3</v>
      </c>
      <c r="AL307" s="61">
        <v>0.0256567146139549</v>
      </c>
      <c r="AM307" s="61">
        <v>0.788587582322431</v>
      </c>
      <c r="AN307" s="64">
        <v>0.569476082004556</v>
      </c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>
        <v>0.0973000185628716</v>
      </c>
      <c r="BM307" s="58">
        <v>0.108599909330945</v>
      </c>
    </row>
    <row r="308" ht="12.75" customHeight="1">
      <c r="A308" s="49" t="s">
        <v>341</v>
      </c>
      <c r="B308" s="49">
        <v>428.0</v>
      </c>
      <c r="C308" s="44">
        <v>63.0</v>
      </c>
      <c r="D308" s="45">
        <v>78.0</v>
      </c>
      <c r="E308" s="44">
        <v>398.0</v>
      </c>
      <c r="F308" s="45">
        <v>355.0</v>
      </c>
      <c r="G308" s="62">
        <f t="shared" si="1"/>
        <v>0.4468085106</v>
      </c>
      <c r="H308" s="63">
        <f t="shared" si="2"/>
        <v>0.5285524568</v>
      </c>
      <c r="I308" s="64">
        <f t="shared" si="3"/>
        <v>0.5156599553</v>
      </c>
      <c r="J308" s="65">
        <f t="shared" si="4"/>
        <v>0.4675615213</v>
      </c>
      <c r="K308" s="55">
        <f t="shared" si="5"/>
        <v>5.340425532</v>
      </c>
      <c r="L308" s="66">
        <f t="shared" si="6"/>
        <v>0.6896843448</v>
      </c>
      <c r="M308" s="66">
        <f t="shared" si="7"/>
        <v>0.05780181137</v>
      </c>
      <c r="N308" s="67">
        <f t="shared" si="8"/>
        <v>0.5180659153</v>
      </c>
      <c r="O308" s="58"/>
      <c r="P308" s="58"/>
      <c r="Q308" s="58"/>
      <c r="R308" s="58" t="s">
        <v>644</v>
      </c>
      <c r="S308" s="62">
        <v>0.556603773584906</v>
      </c>
      <c r="T308" s="63">
        <v>0.601146601146601</v>
      </c>
      <c r="U308" s="62">
        <v>1.7803040072073E-4</v>
      </c>
      <c r="V308" s="61">
        <v>0.81865313574745</v>
      </c>
      <c r="W308" s="61">
        <v>0.0314966691879317</v>
      </c>
      <c r="X308" s="64">
        <v>0.594556873691556</v>
      </c>
      <c r="Y308" s="68">
        <f t="shared" si="9"/>
        <v>0.5965758049</v>
      </c>
      <c r="Z308" s="68">
        <f t="shared" si="10"/>
        <v>-0.002018931243</v>
      </c>
      <c r="AA308" s="63">
        <f t="shared" si="11"/>
        <v>0.02685530264</v>
      </c>
      <c r="AB308" s="68"/>
      <c r="AC308" s="61"/>
      <c r="AD308" s="61">
        <v>-0.00371069641894872</v>
      </c>
      <c r="AE308" s="61"/>
      <c r="AF308" s="61"/>
      <c r="AG308" s="61"/>
      <c r="AH308" s="58" t="s">
        <v>544</v>
      </c>
      <c r="AI308" s="62">
        <v>0.64804469273743</v>
      </c>
      <c r="AJ308" s="63">
        <v>0.684466019417476</v>
      </c>
      <c r="AK308" s="71">
        <f t="shared" si="12"/>
        <v>3</v>
      </c>
      <c r="AL308" s="61">
        <v>0.0257539210328168</v>
      </c>
      <c r="AM308" s="61">
        <v>0.942227356360337</v>
      </c>
      <c r="AN308" s="64">
        <v>0.679073614557485</v>
      </c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>
        <v>0.0314966691879317</v>
      </c>
      <c r="BM308" s="58">
        <v>0.0268553026393032</v>
      </c>
    </row>
    <row r="309" ht="12.75" customHeight="1">
      <c r="A309" s="49" t="s">
        <v>377</v>
      </c>
      <c r="B309" s="49">
        <v>429.0</v>
      </c>
      <c r="C309" s="44">
        <v>133.0</v>
      </c>
      <c r="D309" s="45">
        <v>154.0</v>
      </c>
      <c r="E309" s="44">
        <v>967.0</v>
      </c>
      <c r="F309" s="45">
        <v>633.0</v>
      </c>
      <c r="G309" s="62">
        <f t="shared" si="1"/>
        <v>0.4634146341</v>
      </c>
      <c r="H309" s="63">
        <f t="shared" si="2"/>
        <v>0.604375</v>
      </c>
      <c r="I309" s="64">
        <f t="shared" si="3"/>
        <v>0.5829358771</v>
      </c>
      <c r="J309" s="65">
        <f t="shared" si="4"/>
        <v>0.4059353471</v>
      </c>
      <c r="K309" s="55">
        <f t="shared" si="5"/>
        <v>5.574912892</v>
      </c>
      <c r="L309" s="66">
        <f t="shared" si="6"/>
        <v>0.7550412749</v>
      </c>
      <c r="M309" s="66">
        <f t="shared" si="7"/>
        <v>0.09967415395</v>
      </c>
      <c r="N309" s="67">
        <f t="shared" si="8"/>
        <v>0.5823084473</v>
      </c>
      <c r="O309" s="58"/>
      <c r="P309" s="58"/>
      <c r="Q309" s="58"/>
      <c r="R309" s="58" t="s">
        <v>334</v>
      </c>
      <c r="S309" s="62">
        <v>0.531645569620253</v>
      </c>
      <c r="T309" s="63">
        <v>0.603389830508475</v>
      </c>
      <c r="U309" s="62">
        <v>0.00315737136739702</v>
      </c>
      <c r="V309" s="61">
        <v>0.802591220028507</v>
      </c>
      <c r="W309" s="61">
        <v>0.0507309845266362</v>
      </c>
      <c r="X309" s="64">
        <v>0.5949177877429</v>
      </c>
      <c r="Y309" s="68">
        <f t="shared" si="9"/>
        <v>0.5937207868</v>
      </c>
      <c r="Z309" s="68">
        <f t="shared" si="10"/>
        <v>0.001197000938</v>
      </c>
      <c r="AA309" s="63">
        <f t="shared" si="11"/>
        <v>0.05346596539</v>
      </c>
      <c r="AB309" s="68"/>
      <c r="AC309" s="61"/>
      <c r="AD309" s="61">
        <v>-0.00370415615767228</v>
      </c>
      <c r="AE309" s="61"/>
      <c r="AF309" s="61"/>
      <c r="AG309" s="61"/>
      <c r="AH309" s="58" t="s">
        <v>600</v>
      </c>
      <c r="AI309" s="62">
        <v>0.895833333333333</v>
      </c>
      <c r="AJ309" s="63">
        <v>0.932806324110672</v>
      </c>
      <c r="AK309" s="71">
        <f t="shared" si="12"/>
        <v>3</v>
      </c>
      <c r="AL309" s="61">
        <v>0.0261440637794123</v>
      </c>
      <c r="AM309" s="61">
        <v>1.29304349785345</v>
      </c>
      <c r="AN309" s="64">
        <v>0.924615384615385</v>
      </c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>
        <v>0.0507309845266362</v>
      </c>
      <c r="BM309" s="58">
        <v>0.0534659653933678</v>
      </c>
    </row>
    <row r="310" ht="12.75" customHeight="1">
      <c r="A310" s="49" t="s">
        <v>355</v>
      </c>
      <c r="B310" s="49">
        <v>430.0</v>
      </c>
      <c r="C310" s="44">
        <v>80.0</v>
      </c>
      <c r="D310" s="45">
        <v>96.0</v>
      </c>
      <c r="E310" s="44">
        <v>803.0</v>
      </c>
      <c r="F310" s="45">
        <v>663.0</v>
      </c>
      <c r="G310" s="62">
        <f t="shared" si="1"/>
        <v>0.4545454545</v>
      </c>
      <c r="H310" s="63">
        <f t="shared" si="2"/>
        <v>0.5477489768</v>
      </c>
      <c r="I310" s="64">
        <f t="shared" si="3"/>
        <v>0.5377588307</v>
      </c>
      <c r="J310" s="65">
        <f t="shared" si="4"/>
        <v>0.4524969549</v>
      </c>
      <c r="K310" s="55">
        <f t="shared" si="5"/>
        <v>8.329545455</v>
      </c>
      <c r="L310" s="66">
        <f t="shared" si="6"/>
        <v>0.7087291784</v>
      </c>
      <c r="M310" s="66">
        <f t="shared" si="7"/>
        <v>0.06590495843</v>
      </c>
      <c r="N310" s="67">
        <f t="shared" si="8"/>
        <v>0.535022389</v>
      </c>
      <c r="O310" s="58"/>
      <c r="P310" s="58"/>
      <c r="Q310" s="58"/>
      <c r="R310" s="58" t="s">
        <v>777</v>
      </c>
      <c r="S310" s="62">
        <v>0.62780269058296</v>
      </c>
      <c r="T310" s="63">
        <v>0.588364434687157</v>
      </c>
      <c r="U310" s="62">
        <v>-0.00108786528438054</v>
      </c>
      <c r="V310" s="61">
        <v>0.859960025891311</v>
      </c>
      <c r="W310" s="61">
        <v>-0.0278869176668191</v>
      </c>
      <c r="X310" s="64">
        <v>0.596119929453263</v>
      </c>
      <c r="Y310" s="68">
        <f t="shared" si="9"/>
        <v>0.6001451224</v>
      </c>
      <c r="Z310" s="68">
        <f t="shared" si="10"/>
        <v>-0.004025192933</v>
      </c>
      <c r="AA310" s="63">
        <f t="shared" si="11"/>
        <v>-0.03728933548</v>
      </c>
      <c r="AB310" s="68"/>
      <c r="AC310" s="61"/>
      <c r="AD310" s="61">
        <v>-0.00370209324248205</v>
      </c>
      <c r="AE310" s="61"/>
      <c r="AF310" s="61"/>
      <c r="AG310" s="61"/>
      <c r="AH310" s="58" t="s">
        <v>135</v>
      </c>
      <c r="AI310" s="62">
        <v>0.319148936170213</v>
      </c>
      <c r="AJ310" s="63">
        <v>0.356209150326797</v>
      </c>
      <c r="AK310" s="71">
        <f t="shared" si="12"/>
        <v>3</v>
      </c>
      <c r="AL310" s="61">
        <v>0.0262056067728439</v>
      </c>
      <c r="AM310" s="61">
        <v>0.477550278409284</v>
      </c>
      <c r="AN310" s="64">
        <v>0.352766798418972</v>
      </c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>
        <v>-0.0278869176668191</v>
      </c>
      <c r="BM310" s="58">
        <v>-0.0372893354755083</v>
      </c>
    </row>
    <row r="311" ht="12.75" customHeight="1">
      <c r="A311" s="49" t="s">
        <v>219</v>
      </c>
      <c r="B311" s="49">
        <v>431.0</v>
      </c>
      <c r="C311" s="44">
        <v>69.0</v>
      </c>
      <c r="D311" s="45">
        <v>116.0</v>
      </c>
      <c r="E311" s="44">
        <v>724.0</v>
      </c>
      <c r="F311" s="45">
        <v>607.0</v>
      </c>
      <c r="G311" s="62">
        <f t="shared" si="1"/>
        <v>0.372972973</v>
      </c>
      <c r="H311" s="63">
        <f t="shared" si="2"/>
        <v>0.5439519159</v>
      </c>
      <c r="I311" s="64">
        <f t="shared" si="3"/>
        <v>0.5230870712</v>
      </c>
      <c r="J311" s="65">
        <f t="shared" si="4"/>
        <v>0.4459102902</v>
      </c>
      <c r="K311" s="55">
        <f t="shared" si="5"/>
        <v>7.194594595</v>
      </c>
      <c r="L311" s="66">
        <f t="shared" si="6"/>
        <v>0.648363787</v>
      </c>
      <c r="M311" s="66">
        <f t="shared" si="7"/>
        <v>0.1209004759</v>
      </c>
      <c r="N311" s="67">
        <f t="shared" si="8"/>
        <v>0.5184838342</v>
      </c>
      <c r="O311" s="58"/>
      <c r="P311" s="58"/>
      <c r="Q311" s="58"/>
      <c r="R311" s="58" t="s">
        <v>507</v>
      </c>
      <c r="S311" s="62">
        <v>0.53125</v>
      </c>
      <c r="T311" s="63">
        <v>0.601492537313433</v>
      </c>
      <c r="U311" s="62">
        <v>0.00664735146144968</v>
      </c>
      <c r="V311" s="61">
        <v>0.80096992135699</v>
      </c>
      <c r="W311" s="61">
        <v>0.0496691053385194</v>
      </c>
      <c r="X311" s="64">
        <v>0.596796657381616</v>
      </c>
      <c r="Y311" s="68">
        <f t="shared" si="9"/>
        <v>0.5921230313</v>
      </c>
      <c r="Z311" s="68">
        <f t="shared" si="10"/>
        <v>0.004673626072</v>
      </c>
      <c r="AA311" s="63">
        <f t="shared" si="11"/>
        <v>0.06034110273</v>
      </c>
      <c r="AB311" s="68"/>
      <c r="AC311" s="61"/>
      <c r="AD311" s="61">
        <v>-0.00369882479778855</v>
      </c>
      <c r="AE311" s="61"/>
      <c r="AF311" s="61"/>
      <c r="AG311" s="61"/>
      <c r="AH311" s="58" t="s">
        <v>838</v>
      </c>
      <c r="AI311" s="62">
        <v>0.788461538461538</v>
      </c>
      <c r="AJ311" s="63">
        <v>0.825581395348837</v>
      </c>
      <c r="AK311" s="71">
        <f t="shared" si="12"/>
        <v>3</v>
      </c>
      <c r="AL311" s="61">
        <v>0.0262478890073055</v>
      </c>
      <c r="AM311" s="61">
        <v>1.14130069933472</v>
      </c>
      <c r="AN311" s="64">
        <v>0.816964285714286</v>
      </c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>
        <v>0.0496691053385194</v>
      </c>
      <c r="BM311" s="58">
        <v>0.0603411027314455</v>
      </c>
    </row>
    <row r="312" ht="12.75" customHeight="1">
      <c r="A312" s="49" t="s">
        <v>439</v>
      </c>
      <c r="B312" s="49">
        <v>432.0</v>
      </c>
      <c r="C312" s="44">
        <v>182.0</v>
      </c>
      <c r="D312" s="45">
        <v>181.0</v>
      </c>
      <c r="E312" s="44">
        <v>1265.0</v>
      </c>
      <c r="F312" s="45">
        <v>533.0</v>
      </c>
      <c r="G312" s="62">
        <f t="shared" si="1"/>
        <v>0.5013774105</v>
      </c>
      <c r="H312" s="63">
        <f t="shared" si="2"/>
        <v>0.7035595106</v>
      </c>
      <c r="I312" s="64">
        <f t="shared" si="3"/>
        <v>0.6695974086</v>
      </c>
      <c r="J312" s="65">
        <f t="shared" si="4"/>
        <v>0.3308653401</v>
      </c>
      <c r="K312" s="55">
        <f t="shared" si="5"/>
        <v>4.953168044</v>
      </c>
      <c r="L312" s="66">
        <f t="shared" si="6"/>
        <v>0.8520190444</v>
      </c>
      <c r="M312" s="66">
        <f t="shared" si="7"/>
        <v>0.1429644732</v>
      </c>
      <c r="N312" s="67">
        <f t="shared" si="8"/>
        <v>0.6678610187</v>
      </c>
      <c r="O312" s="58"/>
      <c r="P312" s="58"/>
      <c r="Q312" s="58"/>
      <c r="R312" s="58" t="s">
        <v>158</v>
      </c>
      <c r="S312" s="62">
        <v>0.577946768060836</v>
      </c>
      <c r="T312" s="63">
        <v>0.603174603174603</v>
      </c>
      <c r="U312" s="62">
        <v>-0.00286299169988546</v>
      </c>
      <c r="V312" s="61">
        <v>0.835178928090112</v>
      </c>
      <c r="W312" s="61">
        <v>0.0178389097497065</v>
      </c>
      <c r="X312" s="64">
        <v>0.597042513863216</v>
      </c>
      <c r="Y312" s="68">
        <f t="shared" si="9"/>
        <v>0.6022712317</v>
      </c>
      <c r="Z312" s="68">
        <f t="shared" si="10"/>
        <v>-0.005228717829</v>
      </c>
      <c r="AA312" s="63">
        <f t="shared" si="11"/>
        <v>0.005741895136</v>
      </c>
      <c r="AB312" s="68"/>
      <c r="AC312" s="61"/>
      <c r="AD312" s="61">
        <v>-0.00369822513204088</v>
      </c>
      <c r="AE312" s="61"/>
      <c r="AF312" s="61"/>
      <c r="AG312" s="61"/>
      <c r="AH312" s="58" t="s">
        <v>618</v>
      </c>
      <c r="AI312" s="62">
        <v>0.884146341463415</v>
      </c>
      <c r="AJ312" s="63">
        <v>0.921630094043887</v>
      </c>
      <c r="AK312" s="71">
        <f t="shared" si="12"/>
        <v>3</v>
      </c>
      <c r="AL312" s="61">
        <v>0.0265052242723753</v>
      </c>
      <c r="AM312" s="61">
        <v>1.27687675852322</v>
      </c>
      <c r="AN312" s="64">
        <v>0.913965087281795</v>
      </c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>
        <v>0.0178389097497065</v>
      </c>
      <c r="BM312" s="58">
        <v>0.00574189513644057</v>
      </c>
    </row>
    <row r="313" ht="12.75" customHeight="1">
      <c r="A313" s="49" t="s">
        <v>215</v>
      </c>
      <c r="B313" s="49">
        <v>433.0</v>
      </c>
      <c r="C313" s="44">
        <v>105.0</v>
      </c>
      <c r="D313" s="45">
        <v>179.0</v>
      </c>
      <c r="E313" s="44">
        <v>879.0</v>
      </c>
      <c r="F313" s="45">
        <v>839.0</v>
      </c>
      <c r="G313" s="62">
        <f t="shared" si="1"/>
        <v>0.3697183099</v>
      </c>
      <c r="H313" s="63">
        <f t="shared" si="2"/>
        <v>0.5116414435</v>
      </c>
      <c r="I313" s="64">
        <f t="shared" si="3"/>
        <v>0.4915084915</v>
      </c>
      <c r="J313" s="65">
        <f t="shared" si="4"/>
        <v>0.4715284715</v>
      </c>
      <c r="K313" s="55">
        <f t="shared" si="5"/>
        <v>6.049295775</v>
      </c>
      <c r="L313" s="66">
        <f t="shared" si="6"/>
        <v>0.6232154419</v>
      </c>
      <c r="M313" s="66">
        <f t="shared" si="7"/>
        <v>0.1003549121</v>
      </c>
      <c r="N313" s="67">
        <f t="shared" si="8"/>
        <v>0.4916017399</v>
      </c>
      <c r="O313" s="58"/>
      <c r="P313" s="58"/>
      <c r="Q313" s="58"/>
      <c r="R313" s="58" t="s">
        <v>521</v>
      </c>
      <c r="S313" s="62">
        <v>0.623711340206186</v>
      </c>
      <c r="T313" s="63">
        <v>0.591780821917808</v>
      </c>
      <c r="U313" s="62">
        <v>-7.22894444122879E-4</v>
      </c>
      <c r="V313" s="61">
        <v>0.859482754006197</v>
      </c>
      <c r="W313" s="61">
        <v>-0.0225781455712242</v>
      </c>
      <c r="X313" s="64">
        <v>0.598484848484848</v>
      </c>
      <c r="Y313" s="68">
        <f t="shared" si="9"/>
        <v>0.6020785396</v>
      </c>
      <c r="Z313" s="68">
        <f t="shared" si="10"/>
        <v>-0.003593691153</v>
      </c>
      <c r="AA313" s="63">
        <f t="shared" si="11"/>
        <v>-0.03097106215</v>
      </c>
      <c r="AB313" s="68"/>
      <c r="AC313" s="61"/>
      <c r="AD313" s="61">
        <v>-0.00369167510539314</v>
      </c>
      <c r="AE313" s="61"/>
      <c r="AF313" s="61"/>
      <c r="AG313" s="61"/>
      <c r="AH313" s="58" t="s">
        <v>389</v>
      </c>
      <c r="AI313" s="62">
        <v>0.469827586206897</v>
      </c>
      <c r="AJ313" s="63">
        <v>0.507475813544415</v>
      </c>
      <c r="AK313" s="71">
        <f t="shared" si="12"/>
        <v>3</v>
      </c>
      <c r="AL313" s="61">
        <v>0.0266214297671029</v>
      </c>
      <c r="AM313" s="61">
        <v>0.691057856890955</v>
      </c>
      <c r="AN313" s="64">
        <v>0.501095690284879</v>
      </c>
      <c r="AO313" s="58"/>
      <c r="AP313" s="58"/>
      <c r="AQ313" s="58"/>
      <c r="AR313" s="58"/>
      <c r="AS313" s="58"/>
      <c r="AT313" s="58"/>
      <c r="AU313" s="58" t="s">
        <v>23</v>
      </c>
      <c r="AV313" s="58" t="s">
        <v>1212</v>
      </c>
      <c r="AW313" s="58" t="s">
        <v>24</v>
      </c>
      <c r="AX313" s="58" t="s">
        <v>25</v>
      </c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>
        <v>-0.0225781455712242</v>
      </c>
      <c r="BM313" s="58">
        <v>-0.0309710621450228</v>
      </c>
    </row>
    <row r="314" ht="12.75" customHeight="1">
      <c r="A314" s="49" t="s">
        <v>314</v>
      </c>
      <c r="B314" s="49">
        <v>434.0</v>
      </c>
      <c r="C314" s="44">
        <v>83.0</v>
      </c>
      <c r="D314" s="45">
        <v>108.0</v>
      </c>
      <c r="E314" s="44">
        <v>560.0</v>
      </c>
      <c r="F314" s="45">
        <v>381.0</v>
      </c>
      <c r="G314" s="62">
        <f t="shared" si="1"/>
        <v>0.4345549738</v>
      </c>
      <c r="H314" s="63">
        <f t="shared" si="2"/>
        <v>0.5951115834</v>
      </c>
      <c r="I314" s="64">
        <f t="shared" si="3"/>
        <v>0.5680212014</v>
      </c>
      <c r="J314" s="65">
        <f t="shared" si="4"/>
        <v>0.4098939929</v>
      </c>
      <c r="K314" s="55">
        <f t="shared" si="5"/>
        <v>4.926701571</v>
      </c>
      <c r="L314" s="66">
        <f t="shared" si="6"/>
        <v>0.7280841864</v>
      </c>
      <c r="M314" s="66">
        <f t="shared" si="7"/>
        <v>0.1135307864</v>
      </c>
      <c r="N314" s="67">
        <f t="shared" si="8"/>
        <v>0.569931338</v>
      </c>
      <c r="O314" s="58"/>
      <c r="P314" s="58"/>
      <c r="Q314" s="58"/>
      <c r="R314" s="58" t="s">
        <v>238</v>
      </c>
      <c r="S314" s="62">
        <v>0.431266846361186</v>
      </c>
      <c r="T314" s="63">
        <v>0.625477707006369</v>
      </c>
      <c r="U314" s="62">
        <v>0.00621306287943579</v>
      </c>
      <c r="V314" s="61">
        <v>0.747231217229123</v>
      </c>
      <c r="W314" s="61">
        <v>0.137327938637961</v>
      </c>
      <c r="X314" s="64">
        <v>0.599046221570066</v>
      </c>
      <c r="Y314" s="68">
        <f t="shared" si="9"/>
        <v>0.5937427473</v>
      </c>
      <c r="Z314" s="68">
        <f t="shared" si="10"/>
        <v>0.005303474305</v>
      </c>
      <c r="AA314" s="63">
        <f t="shared" si="11"/>
        <v>0.1491954539</v>
      </c>
      <c r="AB314" s="68"/>
      <c r="AC314" s="61"/>
      <c r="AD314" s="61">
        <v>-0.00369156927833569</v>
      </c>
      <c r="AE314" s="61"/>
      <c r="AF314" s="61"/>
      <c r="AG314" s="61"/>
      <c r="AH314" s="58" t="s">
        <v>463</v>
      </c>
      <c r="AI314" s="62">
        <v>0.706161137440758</v>
      </c>
      <c r="AJ314" s="63">
        <v>0.744016649323621</v>
      </c>
      <c r="AK314" s="71">
        <f t="shared" si="12"/>
        <v>3</v>
      </c>
      <c r="AL314" s="61">
        <v>0.0267680567103946</v>
      </c>
      <c r="AM314" s="61">
        <v>1.02543054257337</v>
      </c>
      <c r="AN314" s="64">
        <v>0.737201365187713</v>
      </c>
      <c r="AO314" s="58"/>
      <c r="AP314" s="58"/>
      <c r="AQ314" s="58"/>
      <c r="AR314" s="58"/>
      <c r="AS314" s="58"/>
      <c r="AT314" s="58"/>
      <c r="AU314" s="58">
        <v>-9.0</v>
      </c>
      <c r="AV314" s="61">
        <f t="shared" ref="AV314:AV323" si="21">AU314/100</f>
        <v>-0.09</v>
      </c>
      <c r="AW314" s="58">
        <v>0.71641068</v>
      </c>
      <c r="AX314" s="58">
        <v>-0.04565468</v>
      </c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>
        <v>0.137327938637961</v>
      </c>
      <c r="BM314" s="58">
        <v>0.149195453880108</v>
      </c>
    </row>
    <row r="315" ht="12.75" customHeight="1">
      <c r="A315" s="49" t="s">
        <v>339</v>
      </c>
      <c r="B315" s="49">
        <v>435.0</v>
      </c>
      <c r="C315" s="44">
        <v>100.0</v>
      </c>
      <c r="D315" s="45">
        <v>124.0</v>
      </c>
      <c r="E315" s="44">
        <v>641.0</v>
      </c>
      <c r="F315" s="45">
        <v>488.0</v>
      </c>
      <c r="G315" s="62">
        <f t="shared" si="1"/>
        <v>0.4464285714</v>
      </c>
      <c r="H315" s="63">
        <f t="shared" si="2"/>
        <v>0.5677590788</v>
      </c>
      <c r="I315" s="64">
        <f t="shared" si="3"/>
        <v>0.5476718404</v>
      </c>
      <c r="J315" s="65">
        <f t="shared" si="4"/>
        <v>0.4345898004</v>
      </c>
      <c r="K315" s="55">
        <f t="shared" si="5"/>
        <v>5.040178571</v>
      </c>
      <c r="L315" s="66">
        <f t="shared" si="6"/>
        <v>0.7171389509</v>
      </c>
      <c r="M315" s="66">
        <f t="shared" si="7"/>
        <v>0.08579374173</v>
      </c>
      <c r="N315" s="67">
        <f t="shared" si="8"/>
        <v>0.5498644707</v>
      </c>
      <c r="O315" s="58"/>
      <c r="P315" s="58"/>
      <c r="Q315" s="58"/>
      <c r="R315" s="58" t="s">
        <v>361</v>
      </c>
      <c r="S315" s="62">
        <v>0.419354838709677</v>
      </c>
      <c r="T315" s="63">
        <v>0.617088607594937</v>
      </c>
      <c r="U315" s="62">
        <v>0.0152682567059189</v>
      </c>
      <c r="V315" s="61">
        <v>0.732876166352289</v>
      </c>
      <c r="W315" s="61">
        <v>0.139819008598438</v>
      </c>
      <c r="X315" s="64">
        <v>0.599423631123919</v>
      </c>
      <c r="Y315" s="68">
        <f t="shared" si="9"/>
        <v>0.585039946</v>
      </c>
      <c r="Z315" s="68">
        <f t="shared" si="10"/>
        <v>0.01438368515</v>
      </c>
      <c r="AA315" s="63">
        <f t="shared" si="11"/>
        <v>0.1718337961</v>
      </c>
      <c r="AB315" s="68"/>
      <c r="AC315" s="61"/>
      <c r="AD315" s="61">
        <v>-0.0036913713013218</v>
      </c>
      <c r="AE315" s="61"/>
      <c r="AF315" s="61"/>
      <c r="AG315" s="61"/>
      <c r="AH315" s="58" t="s">
        <v>242</v>
      </c>
      <c r="AI315" s="62">
        <v>0.671532846715328</v>
      </c>
      <c r="AJ315" s="63">
        <v>0.709724238026125</v>
      </c>
      <c r="AK315" s="71">
        <f t="shared" si="12"/>
        <v>3</v>
      </c>
      <c r="AL315" s="61">
        <v>0.0270055513684879</v>
      </c>
      <c r="AM315" s="61">
        <v>0.976696246770018</v>
      </c>
      <c r="AN315" s="64">
        <v>0.703389830508475</v>
      </c>
      <c r="AO315" s="58"/>
      <c r="AP315" s="58"/>
      <c r="AQ315" s="58"/>
      <c r="AR315" s="58"/>
      <c r="AS315" s="58"/>
      <c r="AT315" s="58"/>
      <c r="AU315" s="58">
        <v>-5.5</v>
      </c>
      <c r="AV315" s="61">
        <f t="shared" si="21"/>
        <v>-0.055</v>
      </c>
      <c r="AW315" s="58">
        <v>0.7247008838</v>
      </c>
      <c r="AX315" s="58">
        <v>-0.0381646427527</v>
      </c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>
        <v>0.139819008598438</v>
      </c>
      <c r="BM315" s="58">
        <v>0.171833796077353</v>
      </c>
    </row>
    <row r="316" ht="12.75" customHeight="1">
      <c r="A316" s="49" t="s">
        <v>332</v>
      </c>
      <c r="B316" s="49">
        <v>436.0</v>
      </c>
      <c r="C316" s="44">
        <v>66.0</v>
      </c>
      <c r="D316" s="45">
        <v>83.0</v>
      </c>
      <c r="E316" s="44">
        <v>462.0</v>
      </c>
      <c r="F316" s="45">
        <v>375.0</v>
      </c>
      <c r="G316" s="62">
        <f t="shared" si="1"/>
        <v>0.4429530201</v>
      </c>
      <c r="H316" s="63">
        <f t="shared" si="2"/>
        <v>0.5519713262</v>
      </c>
      <c r="I316" s="64">
        <f t="shared" si="3"/>
        <v>0.5354969574</v>
      </c>
      <c r="J316" s="65">
        <f t="shared" si="4"/>
        <v>0.4472616633</v>
      </c>
      <c r="K316" s="55">
        <f t="shared" si="5"/>
        <v>5.617449664</v>
      </c>
      <c r="L316" s="66">
        <f t="shared" si="6"/>
        <v>0.7035177394</v>
      </c>
      <c r="M316" s="66">
        <f t="shared" si="7"/>
        <v>0.07708769842</v>
      </c>
      <c r="N316" s="67">
        <f t="shared" si="8"/>
        <v>0.5364735162</v>
      </c>
      <c r="O316" s="58"/>
      <c r="P316" s="58"/>
      <c r="Q316" s="58"/>
      <c r="R316" s="58" t="s">
        <v>647</v>
      </c>
      <c r="S316" s="62">
        <v>0.426829268292683</v>
      </c>
      <c r="T316" s="63">
        <v>0.61301044634378</v>
      </c>
      <c r="U316" s="62">
        <v>0.0175274734810947</v>
      </c>
      <c r="V316" s="61">
        <v>0.735277692055248</v>
      </c>
      <c r="W316" s="61">
        <v>0.131650093671731</v>
      </c>
      <c r="X316" s="64">
        <v>0.599559471365639</v>
      </c>
      <c r="Y316" s="68">
        <f t="shared" si="9"/>
        <v>0.5830152367</v>
      </c>
      <c r="Z316" s="68">
        <f t="shared" si="10"/>
        <v>0.01654423468</v>
      </c>
      <c r="AA316" s="63">
        <f t="shared" si="11"/>
        <v>0.1685066039</v>
      </c>
      <c r="AB316" s="68"/>
      <c r="AC316" s="61"/>
      <c r="AD316" s="61">
        <v>-0.00367931317538961</v>
      </c>
      <c r="AE316" s="61"/>
      <c r="AF316" s="61"/>
      <c r="AG316" s="61"/>
      <c r="AH316" s="58" t="s">
        <v>635</v>
      </c>
      <c r="AI316" s="62">
        <v>0.924137931034483</v>
      </c>
      <c r="AJ316" s="63">
        <v>0.962783171521036</v>
      </c>
      <c r="AK316" s="71">
        <f t="shared" si="12"/>
        <v>3</v>
      </c>
      <c r="AL316" s="61">
        <v>0.0273265296224406</v>
      </c>
      <c r="AM316" s="61">
        <v>1.33425470271594</v>
      </c>
      <c r="AN316" s="64">
        <v>0.955439056356487</v>
      </c>
      <c r="AO316" s="58"/>
      <c r="AP316" s="58"/>
      <c r="AQ316" s="58"/>
      <c r="AR316" s="58"/>
      <c r="AS316" s="58"/>
      <c r="AT316" s="58"/>
      <c r="AU316" s="58">
        <v>-4.0</v>
      </c>
      <c r="AV316" s="61">
        <f t="shared" si="21"/>
        <v>-0.04</v>
      </c>
      <c r="AW316" s="58">
        <v>0.71813</v>
      </c>
      <c r="AX316" s="58">
        <v>0.027839</v>
      </c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>
        <v>0.131650093671731</v>
      </c>
      <c r="BM316" s="58">
        <v>0.16850660387707</v>
      </c>
    </row>
    <row r="317" ht="12.75" customHeight="1">
      <c r="A317" s="49" t="s">
        <v>364</v>
      </c>
      <c r="B317" s="49">
        <v>437.0</v>
      </c>
      <c r="C317" s="44">
        <v>143.0</v>
      </c>
      <c r="D317" s="45">
        <v>169.0</v>
      </c>
      <c r="E317" s="44">
        <v>863.0</v>
      </c>
      <c r="F317" s="45">
        <v>562.0</v>
      </c>
      <c r="G317" s="62">
        <f t="shared" si="1"/>
        <v>0.4583333333</v>
      </c>
      <c r="H317" s="63">
        <f t="shared" si="2"/>
        <v>0.6056140351</v>
      </c>
      <c r="I317" s="64">
        <f t="shared" si="3"/>
        <v>0.5791594704</v>
      </c>
      <c r="J317" s="65">
        <f t="shared" si="4"/>
        <v>0.4058721934</v>
      </c>
      <c r="K317" s="55">
        <f t="shared" si="5"/>
        <v>4.567307692</v>
      </c>
      <c r="L317" s="66">
        <f t="shared" si="6"/>
        <v>0.752324382</v>
      </c>
      <c r="M317" s="66">
        <f t="shared" si="7"/>
        <v>0.1041433059</v>
      </c>
      <c r="N317" s="67">
        <f t="shared" si="8"/>
        <v>0.5824258737</v>
      </c>
      <c r="O317" s="58"/>
      <c r="P317" s="58"/>
      <c r="Q317" s="58"/>
      <c r="R317" s="58" t="s">
        <v>729</v>
      </c>
      <c r="S317" s="62">
        <v>0.616438356164384</v>
      </c>
      <c r="T317" s="63">
        <v>0.598039215686274</v>
      </c>
      <c r="U317" s="62">
        <v>-0.00316978662960277</v>
      </c>
      <c r="V317" s="61">
        <v>0.858765328780388</v>
      </c>
      <c r="W317" s="61">
        <v>-0.0130100166800116</v>
      </c>
      <c r="X317" s="64">
        <v>0.599745870393901</v>
      </c>
      <c r="Y317" s="68">
        <f t="shared" si="9"/>
        <v>0.605666583</v>
      </c>
      <c r="Z317" s="68">
        <f t="shared" si="10"/>
        <v>-0.005920712645</v>
      </c>
      <c r="AA317" s="63">
        <f t="shared" si="11"/>
        <v>-0.02683373508</v>
      </c>
      <c r="AB317" s="68"/>
      <c r="AC317" s="61"/>
      <c r="AD317" s="61">
        <v>-0.00366743703016148</v>
      </c>
      <c r="AE317" s="61"/>
      <c r="AF317" s="61"/>
      <c r="AG317" s="61"/>
      <c r="AH317" s="58" t="s">
        <v>785</v>
      </c>
      <c r="AI317" s="62">
        <v>0.73469387755102</v>
      </c>
      <c r="AJ317" s="63">
        <v>0.773428232502966</v>
      </c>
      <c r="AK317" s="71">
        <f t="shared" si="12"/>
        <v>3</v>
      </c>
      <c r="AL317" s="61">
        <v>0.0273894992989964</v>
      </c>
      <c r="AM317" s="61">
        <v>1.06640336640118</v>
      </c>
      <c r="AN317" s="64">
        <v>0.766121270452358</v>
      </c>
      <c r="AO317" s="58"/>
      <c r="AP317" s="58"/>
      <c r="AQ317" s="58"/>
      <c r="AR317" s="58"/>
      <c r="AS317" s="58"/>
      <c r="AT317" s="58"/>
      <c r="AU317" s="58">
        <v>-3.0</v>
      </c>
      <c r="AV317" s="61">
        <f t="shared" si="21"/>
        <v>-0.03</v>
      </c>
      <c r="AW317" s="58">
        <v>0.7182246</v>
      </c>
      <c r="AX317" s="58">
        <v>0.02422929</v>
      </c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>
        <v>-0.0130100166800116</v>
      </c>
      <c r="BM317" s="58">
        <v>-0.0268337350819777</v>
      </c>
    </row>
    <row r="318" ht="12.75" customHeight="1">
      <c r="A318" s="49" t="s">
        <v>424</v>
      </c>
      <c r="B318" s="49">
        <v>438.0</v>
      </c>
      <c r="C318" s="44">
        <v>136.0</v>
      </c>
      <c r="D318" s="45">
        <v>136.0</v>
      </c>
      <c r="E318" s="44">
        <v>809.0</v>
      </c>
      <c r="F318" s="45">
        <v>640.0</v>
      </c>
      <c r="G318" s="62">
        <f t="shared" si="1"/>
        <v>0.5</v>
      </c>
      <c r="H318" s="63">
        <f t="shared" si="2"/>
        <v>0.5583160801</v>
      </c>
      <c r="I318" s="64">
        <f t="shared" si="3"/>
        <v>0.5490993608</v>
      </c>
      <c r="J318" s="65">
        <f t="shared" si="4"/>
        <v>0.4509006392</v>
      </c>
      <c r="K318" s="55">
        <f t="shared" si="5"/>
        <v>5.327205882</v>
      </c>
      <c r="L318" s="66">
        <f t="shared" si="6"/>
        <v>0.7483424701</v>
      </c>
      <c r="M318" s="66">
        <f t="shared" si="7"/>
        <v>0.04123581794</v>
      </c>
      <c r="N318" s="67">
        <f t="shared" si="8"/>
        <v>0.5515782733</v>
      </c>
      <c r="O318" s="58"/>
      <c r="P318" s="58"/>
      <c r="Q318" s="58"/>
      <c r="R318" s="58" t="s">
        <v>257</v>
      </c>
      <c r="S318" s="62">
        <v>0.6</v>
      </c>
      <c r="T318" s="63">
        <v>0.600314712824548</v>
      </c>
      <c r="U318" s="62">
        <v>-0.00141804294922576</v>
      </c>
      <c r="V318" s="61">
        <v>0.848750672959848</v>
      </c>
      <c r="W318" s="61">
        <v>2.22674256058153E-4</v>
      </c>
      <c r="X318" s="64">
        <v>0.600249843847595</v>
      </c>
      <c r="Y318" s="68">
        <f t="shared" si="9"/>
        <v>0.6042530987</v>
      </c>
      <c r="Z318" s="68">
        <f t="shared" si="10"/>
        <v>-0.00400325481</v>
      </c>
      <c r="AA318" s="63">
        <f t="shared" si="11"/>
        <v>-0.009087867496</v>
      </c>
      <c r="AB318" s="68"/>
      <c r="AC318" s="61"/>
      <c r="AD318" s="61">
        <v>-0.00366488104450058</v>
      </c>
      <c r="AE318" s="61"/>
      <c r="AF318" s="61"/>
      <c r="AG318" s="61"/>
      <c r="AH318" s="58" t="s">
        <v>774</v>
      </c>
      <c r="AI318" s="62">
        <v>0.886792452830189</v>
      </c>
      <c r="AJ318" s="63">
        <v>0.925806451612903</v>
      </c>
      <c r="AK318" s="71">
        <f t="shared" si="12"/>
        <v>3</v>
      </c>
      <c r="AL318" s="61">
        <v>0.0275872725271298</v>
      </c>
      <c r="AM318" s="61">
        <v>1.28170097239534</v>
      </c>
      <c r="AN318" s="64">
        <v>0.920110192837466</v>
      </c>
      <c r="AO318" s="58"/>
      <c r="AP318" s="58"/>
      <c r="AQ318" s="58"/>
      <c r="AR318" s="58"/>
      <c r="AS318" s="58"/>
      <c r="AT318" s="58"/>
      <c r="AU318" s="58">
        <v>-2.0</v>
      </c>
      <c r="AV318" s="61">
        <f t="shared" si="21"/>
        <v>-0.02</v>
      </c>
      <c r="AW318" s="58">
        <v>0.71032144</v>
      </c>
      <c r="AX318" s="58">
        <v>-0.01231148</v>
      </c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>
        <v>2.22674256058153E-4</v>
      </c>
      <c r="BM318" s="58">
        <v>-0.00908786749632035</v>
      </c>
    </row>
    <row r="319" ht="12.75" customHeight="1">
      <c r="A319" s="49" t="s">
        <v>510</v>
      </c>
      <c r="B319" s="49">
        <v>439.0</v>
      </c>
      <c r="C319" s="44">
        <v>51.0</v>
      </c>
      <c r="D319" s="45">
        <v>38.0</v>
      </c>
      <c r="E319" s="44">
        <v>504.0</v>
      </c>
      <c r="F319" s="45">
        <v>230.0</v>
      </c>
      <c r="G319" s="62">
        <f t="shared" si="1"/>
        <v>0.5730337079</v>
      </c>
      <c r="H319" s="63">
        <f t="shared" si="2"/>
        <v>0.6866485014</v>
      </c>
      <c r="I319" s="64">
        <f t="shared" si="3"/>
        <v>0.6743620899</v>
      </c>
      <c r="J319" s="65">
        <f t="shared" si="4"/>
        <v>0.3414337789</v>
      </c>
      <c r="K319" s="55">
        <f t="shared" si="5"/>
        <v>8.247191011</v>
      </c>
      <c r="L319" s="66">
        <f t="shared" si="6"/>
        <v>0.8907298192</v>
      </c>
      <c r="M319" s="66">
        <f t="shared" si="7"/>
        <v>0.08033793647</v>
      </c>
      <c r="N319" s="67">
        <f t="shared" si="8"/>
        <v>0.6678219206</v>
      </c>
      <c r="O319" s="58"/>
      <c r="P319" s="58"/>
      <c r="Q319" s="58"/>
      <c r="R319" s="58" t="s">
        <v>772</v>
      </c>
      <c r="S319" s="62">
        <v>0.442622950819672</v>
      </c>
      <c r="T319" s="63">
        <v>0.618421052631579</v>
      </c>
      <c r="U319" s="62">
        <v>0.0113938861059349</v>
      </c>
      <c r="V319" s="61">
        <v>0.750271389666077</v>
      </c>
      <c r="W319" s="61">
        <v>0.124308152503355</v>
      </c>
      <c r="X319" s="64">
        <v>0.600337268128162</v>
      </c>
      <c r="Y319" s="68">
        <f t="shared" si="9"/>
        <v>0.5900110748</v>
      </c>
      <c r="Z319" s="68">
        <f t="shared" si="10"/>
        <v>0.01032619337</v>
      </c>
      <c r="AA319" s="63">
        <f t="shared" si="11"/>
        <v>0.1474411695</v>
      </c>
      <c r="AB319" s="68"/>
      <c r="AC319" s="61"/>
      <c r="AD319" s="61">
        <v>-0.00364630497006291</v>
      </c>
      <c r="AE319" s="61"/>
      <c r="AF319" s="61"/>
      <c r="AG319" s="61"/>
      <c r="AH319" s="58" t="s">
        <v>271</v>
      </c>
      <c r="AI319" s="62">
        <v>0.666666666666667</v>
      </c>
      <c r="AJ319" s="63">
        <v>0.705741626794258</v>
      </c>
      <c r="AK319" s="71">
        <f t="shared" si="12"/>
        <v>3</v>
      </c>
      <c r="AL319" s="61">
        <v>0.0276303278481044</v>
      </c>
      <c r="AM319" s="61">
        <v>0.970439206348165</v>
      </c>
      <c r="AN319" s="64">
        <v>0.698818897637795</v>
      </c>
      <c r="AO319" s="58"/>
      <c r="AP319" s="58"/>
      <c r="AQ319" s="58"/>
      <c r="AR319" s="58"/>
      <c r="AS319" s="58"/>
      <c r="AT319" s="58"/>
      <c r="AU319" s="58">
        <v>-1.0</v>
      </c>
      <c r="AV319" s="61">
        <f t="shared" si="21"/>
        <v>-0.01</v>
      </c>
      <c r="AW319" s="58">
        <v>0.70823622</v>
      </c>
      <c r="AX319" s="58">
        <v>-0.0059931</v>
      </c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>
        <v>0.124308152503355</v>
      </c>
      <c r="BM319" s="58">
        <v>0.147441169471414</v>
      </c>
    </row>
    <row r="320" ht="12.75" customHeight="1">
      <c r="A320" s="49" t="s">
        <v>465</v>
      </c>
      <c r="B320" s="49">
        <v>440.0</v>
      </c>
      <c r="C320" s="44">
        <v>32.0</v>
      </c>
      <c r="D320" s="45">
        <v>27.0</v>
      </c>
      <c r="E320" s="44">
        <v>346.0</v>
      </c>
      <c r="F320" s="45">
        <v>113.0</v>
      </c>
      <c r="G320" s="62">
        <f t="shared" si="1"/>
        <v>0.5423728814</v>
      </c>
      <c r="H320" s="63">
        <f t="shared" si="2"/>
        <v>0.7538126362</v>
      </c>
      <c r="I320" s="64">
        <f t="shared" si="3"/>
        <v>0.7297297297</v>
      </c>
      <c r="J320" s="65">
        <f t="shared" si="4"/>
        <v>0.2799227799</v>
      </c>
      <c r="K320" s="55">
        <f t="shared" si="5"/>
        <v>7.779661017</v>
      </c>
      <c r="L320" s="66">
        <f t="shared" si="6"/>
        <v>0.9165415447</v>
      </c>
      <c r="M320" s="66">
        <f t="shared" si="7"/>
        <v>0.1495106342</v>
      </c>
      <c r="N320" s="67">
        <f t="shared" si="8"/>
        <v>0.7146886039</v>
      </c>
      <c r="O320" s="58"/>
      <c r="P320" s="58"/>
      <c r="Q320" s="58"/>
      <c r="R320" s="58" t="s">
        <v>790</v>
      </c>
      <c r="S320" s="62">
        <v>0.552631578947368</v>
      </c>
      <c r="T320" s="63">
        <v>0.614785992217899</v>
      </c>
      <c r="U320" s="62">
        <v>-0.00413419244316082</v>
      </c>
      <c r="V320" s="61">
        <v>0.825488873865992</v>
      </c>
      <c r="W320" s="61">
        <v>0.0439499419870393</v>
      </c>
      <c r="X320" s="64">
        <v>0.600600600600601</v>
      </c>
      <c r="Y320" s="68">
        <f t="shared" si="9"/>
        <v>0.6067763341</v>
      </c>
      <c r="Z320" s="68">
        <f t="shared" si="10"/>
        <v>-0.006175733469</v>
      </c>
      <c r="AA320" s="63">
        <f t="shared" si="11"/>
        <v>0.02971512613</v>
      </c>
      <c r="AB320" s="68"/>
      <c r="AC320" s="61"/>
      <c r="AD320" s="61">
        <v>-0.00363387363345047</v>
      </c>
      <c r="AE320" s="61"/>
      <c r="AF320" s="61"/>
      <c r="AG320" s="61"/>
      <c r="AH320" s="58" t="s">
        <v>232</v>
      </c>
      <c r="AI320" s="62">
        <v>0.752380952380952</v>
      </c>
      <c r="AJ320" s="63">
        <v>0.791970802919708</v>
      </c>
      <c r="AK320" s="71">
        <f t="shared" si="12"/>
        <v>3</v>
      </c>
      <c r="AL320" s="61">
        <v>0.0279944302156583</v>
      </c>
      <c r="AM320" s="61">
        <v>1.09202159413624</v>
      </c>
      <c r="AN320" s="64">
        <v>0.781002638522427</v>
      </c>
      <c r="AO320" s="58"/>
      <c r="AP320" s="58"/>
      <c r="AQ320" s="58"/>
      <c r="AR320" s="58"/>
      <c r="AS320" s="58"/>
      <c r="AT320" s="58"/>
      <c r="AU320" s="58">
        <v>0.0</v>
      </c>
      <c r="AV320" s="61">
        <f t="shared" si="21"/>
        <v>0</v>
      </c>
      <c r="AW320" s="58">
        <v>0.70726534</v>
      </c>
      <c r="AX320" s="58">
        <v>0.0</v>
      </c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>
        <v>0.0439499419870393</v>
      </c>
      <c r="BM320" s="58">
        <v>0.0297151261347951</v>
      </c>
    </row>
    <row r="321" ht="12.75" customHeight="1">
      <c r="A321" s="49" t="s">
        <v>513</v>
      </c>
      <c r="B321" s="49">
        <v>441.0</v>
      </c>
      <c r="C321" s="44">
        <v>131.0</v>
      </c>
      <c r="D321" s="45">
        <v>72.0</v>
      </c>
      <c r="E321" s="44">
        <v>1326.0</v>
      </c>
      <c r="F321" s="45">
        <v>539.0</v>
      </c>
      <c r="G321" s="62">
        <f t="shared" si="1"/>
        <v>0.645320197</v>
      </c>
      <c r="H321" s="63">
        <f t="shared" si="2"/>
        <v>0.7109919571</v>
      </c>
      <c r="I321" s="64">
        <f t="shared" si="3"/>
        <v>0.7045454545</v>
      </c>
      <c r="J321" s="65">
        <f t="shared" si="4"/>
        <v>0.3239845261</v>
      </c>
      <c r="K321" s="55">
        <f t="shared" si="5"/>
        <v>9.187192118</v>
      </c>
      <c r="L321" s="66">
        <f t="shared" si="6"/>
        <v>0.959057514</v>
      </c>
      <c r="M321" s="66">
        <f t="shared" si="7"/>
        <v>0.04643710358</v>
      </c>
      <c r="N321" s="67">
        <f t="shared" si="8"/>
        <v>0.7012689161</v>
      </c>
      <c r="O321" s="58"/>
      <c r="P321" s="58"/>
      <c r="Q321" s="58"/>
      <c r="R321" s="58" t="s">
        <v>548</v>
      </c>
      <c r="S321" s="62">
        <v>0.473684210526316</v>
      </c>
      <c r="T321" s="63">
        <v>0.619138755980861</v>
      </c>
      <c r="U321" s="62">
        <v>0.00605449064690145</v>
      </c>
      <c r="V321" s="61">
        <v>0.772742513447876</v>
      </c>
      <c r="W321" s="61">
        <v>0.102852021709472</v>
      </c>
      <c r="X321" s="64">
        <v>0.600668337510443</v>
      </c>
      <c r="Y321" s="68">
        <f t="shared" si="9"/>
        <v>0.5959376993</v>
      </c>
      <c r="Z321" s="68">
        <f t="shared" si="10"/>
        <v>0.004730638185</v>
      </c>
      <c r="AA321" s="63">
        <f t="shared" si="11"/>
        <v>0.1135393928</v>
      </c>
      <c r="AB321" s="68"/>
      <c r="AC321" s="61"/>
      <c r="AD321" s="61">
        <v>-0.0036267899314395</v>
      </c>
      <c r="AE321" s="61"/>
      <c r="AF321" s="61"/>
      <c r="AG321" s="61"/>
      <c r="AH321" s="58" t="s">
        <v>109</v>
      </c>
      <c r="AI321" s="62">
        <v>0.781376518218624</v>
      </c>
      <c r="AJ321" s="63">
        <v>0.821276595744681</v>
      </c>
      <c r="AK321" s="71">
        <f t="shared" si="12"/>
        <v>3</v>
      </c>
      <c r="AL321" s="61">
        <v>0.0282138005581929</v>
      </c>
      <c r="AM321" s="61">
        <v>1.13324688016314</v>
      </c>
      <c r="AN321" s="64">
        <v>0.812973883740522</v>
      </c>
      <c r="AO321" s="58"/>
      <c r="AP321" s="58"/>
      <c r="AQ321" s="58"/>
      <c r="AR321" s="58"/>
      <c r="AS321" s="58"/>
      <c r="AT321" s="58"/>
      <c r="AU321" s="58">
        <v>1.0</v>
      </c>
      <c r="AV321" s="61">
        <f t="shared" si="21"/>
        <v>0.01</v>
      </c>
      <c r="AW321" s="58">
        <v>0.70512448</v>
      </c>
      <c r="AX321" s="58">
        <v>0.0065554</v>
      </c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>
        <v>0.102852021709472</v>
      </c>
      <c r="BM321" s="58">
        <v>0.113539392777197</v>
      </c>
    </row>
    <row r="322" ht="12.75" customHeight="1">
      <c r="A322" s="49" t="s">
        <v>482</v>
      </c>
      <c r="B322" s="49">
        <v>442.0</v>
      </c>
      <c r="C322" s="44">
        <v>50.0</v>
      </c>
      <c r="D322" s="45">
        <v>41.0</v>
      </c>
      <c r="E322" s="44">
        <v>705.0</v>
      </c>
      <c r="F322" s="45">
        <v>348.0</v>
      </c>
      <c r="G322" s="62">
        <f t="shared" si="1"/>
        <v>0.5494505495</v>
      </c>
      <c r="H322" s="63">
        <f t="shared" si="2"/>
        <v>0.6695156695</v>
      </c>
      <c r="I322" s="64">
        <f t="shared" si="3"/>
        <v>0.659965035</v>
      </c>
      <c r="J322" s="65">
        <f t="shared" si="4"/>
        <v>0.3479020979</v>
      </c>
      <c r="K322" s="55">
        <f t="shared" si="5"/>
        <v>11.57142857</v>
      </c>
      <c r="L322" s="66">
        <f t="shared" si="6"/>
        <v>0.8619392656</v>
      </c>
      <c r="M322" s="66">
        <f t="shared" si="7"/>
        <v>0.08489900142</v>
      </c>
      <c r="N322" s="67">
        <f t="shared" si="8"/>
        <v>0.6498005166</v>
      </c>
      <c r="O322" s="58"/>
      <c r="P322" s="58"/>
      <c r="Q322" s="58"/>
      <c r="R322" s="58" t="s">
        <v>348</v>
      </c>
      <c r="S322" s="62">
        <v>0.579710144927536</v>
      </c>
      <c r="T322" s="63">
        <v>0.604545454545455</v>
      </c>
      <c r="U322" s="62">
        <v>-1.64029007307942E-4</v>
      </c>
      <c r="V322" s="61">
        <v>0.837395162176023</v>
      </c>
      <c r="W322" s="61">
        <v>0.0175613526719304</v>
      </c>
      <c r="X322" s="64">
        <v>0.601178781925344</v>
      </c>
      <c r="Y322" s="68">
        <f t="shared" si="9"/>
        <v>0.6037118901</v>
      </c>
      <c r="Z322" s="68">
        <f t="shared" si="10"/>
        <v>-0.002533108163</v>
      </c>
      <c r="AA322" s="63">
        <f t="shared" si="11"/>
        <v>0.01169581231</v>
      </c>
      <c r="AB322" s="68"/>
      <c r="AC322" s="61"/>
      <c r="AD322" s="61">
        <v>-0.00362492502264167</v>
      </c>
      <c r="AE322" s="61"/>
      <c r="AF322" s="61"/>
      <c r="AG322" s="61"/>
      <c r="AH322" s="58" t="s">
        <v>386</v>
      </c>
      <c r="AI322" s="62">
        <v>0.468965517241379</v>
      </c>
      <c r="AJ322" s="63">
        <v>0.509034267912773</v>
      </c>
      <c r="AK322" s="71">
        <f t="shared" si="12"/>
        <v>3</v>
      </c>
      <c r="AL322" s="61">
        <v>0.028332998310966</v>
      </c>
      <c r="AM322" s="61">
        <v>0.691550275451957</v>
      </c>
      <c r="AN322" s="64">
        <v>0.505714285714286</v>
      </c>
      <c r="AO322" s="58"/>
      <c r="AP322" s="58"/>
      <c r="AQ322" s="58"/>
      <c r="AR322" s="58"/>
      <c r="AS322" s="58"/>
      <c r="AT322" s="58"/>
      <c r="AU322" s="58">
        <v>2.0</v>
      </c>
      <c r="AV322" s="61">
        <f t="shared" si="21"/>
        <v>0.02</v>
      </c>
      <c r="AW322" s="58">
        <v>0.70511867</v>
      </c>
      <c r="AX322" s="58">
        <v>0.01153824</v>
      </c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>
        <v>0.0175613526719304</v>
      </c>
      <c r="BM322" s="58">
        <v>0.0116958123080644</v>
      </c>
    </row>
    <row r="323" ht="12.75" customHeight="1">
      <c r="A323" s="49" t="s">
        <v>516</v>
      </c>
      <c r="B323" s="49">
        <v>443.0</v>
      </c>
      <c r="C323" s="44">
        <v>66.0</v>
      </c>
      <c r="D323" s="45">
        <v>47.0</v>
      </c>
      <c r="E323" s="44">
        <v>684.0</v>
      </c>
      <c r="F323" s="45">
        <v>258.0</v>
      </c>
      <c r="G323" s="62">
        <f t="shared" si="1"/>
        <v>0.5840707965</v>
      </c>
      <c r="H323" s="63">
        <f t="shared" si="2"/>
        <v>0.7261146497</v>
      </c>
      <c r="I323" s="64">
        <f t="shared" si="3"/>
        <v>0.7109004739</v>
      </c>
      <c r="J323" s="65">
        <f t="shared" si="4"/>
        <v>0.3071090047</v>
      </c>
      <c r="K323" s="55">
        <f t="shared" si="5"/>
        <v>8.336283186</v>
      </c>
      <c r="L323" s="66">
        <f t="shared" si="6"/>
        <v>0.9264409972</v>
      </c>
      <c r="M323" s="66">
        <f t="shared" si="7"/>
        <v>0.1004403232</v>
      </c>
      <c r="N323" s="67">
        <f t="shared" si="8"/>
        <v>0.7009785086</v>
      </c>
      <c r="O323" s="58"/>
      <c r="P323" s="58"/>
      <c r="Q323" s="58"/>
      <c r="R323" s="58" t="s">
        <v>593</v>
      </c>
      <c r="S323" s="62">
        <v>0.337931034482759</v>
      </c>
      <c r="T323" s="63">
        <v>0.644902634593356</v>
      </c>
      <c r="U323" s="62">
        <v>0.00683427133432823</v>
      </c>
      <c r="V323" s="61">
        <v>0.694968316714839</v>
      </c>
      <c r="W323" s="61">
        <v>0.217061813625941</v>
      </c>
      <c r="X323" s="64">
        <v>0.601178781925344</v>
      </c>
      <c r="Y323" s="68">
        <f t="shared" si="9"/>
        <v>0.5943102835</v>
      </c>
      <c r="Z323" s="68">
        <f t="shared" si="10"/>
        <v>0.006868498426</v>
      </c>
      <c r="AA323" s="63">
        <f t="shared" si="11"/>
        <v>0.2321375173</v>
      </c>
      <c r="AB323" s="68"/>
      <c r="AC323" s="61"/>
      <c r="AD323" s="61">
        <v>-0.00361312763120036</v>
      </c>
      <c r="AE323" s="61"/>
      <c r="AF323" s="61"/>
      <c r="AG323" s="61"/>
      <c r="AH323" s="58" t="s">
        <v>578</v>
      </c>
      <c r="AI323" s="62">
        <v>0.777777777777778</v>
      </c>
      <c r="AJ323" s="63">
        <v>0.818181818181818</v>
      </c>
      <c r="AK323" s="71">
        <f t="shared" si="12"/>
        <v>3</v>
      </c>
      <c r="AL323" s="61">
        <v>0.0285701553533158</v>
      </c>
      <c r="AM323" s="61">
        <v>1.1285138481345</v>
      </c>
      <c r="AN323" s="64">
        <v>0.813333333333333</v>
      </c>
      <c r="AO323" s="58"/>
      <c r="AP323" s="58"/>
      <c r="AQ323" s="58"/>
      <c r="AR323" s="58"/>
      <c r="AS323" s="58"/>
      <c r="AT323" s="58"/>
      <c r="AU323" s="58">
        <v>3.0</v>
      </c>
      <c r="AV323" s="61">
        <f t="shared" si="21"/>
        <v>0.03</v>
      </c>
      <c r="AW323" s="58">
        <v>0.7015028</v>
      </c>
      <c r="AX323" s="58">
        <v>0.01933779</v>
      </c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>
        <v>0.217061813625941</v>
      </c>
      <c r="BM323" s="58">
        <v>0.232137517328029</v>
      </c>
    </row>
    <row r="324" ht="12.75" customHeight="1">
      <c r="A324" s="49" t="s">
        <v>518</v>
      </c>
      <c r="B324" s="49">
        <v>444.0</v>
      </c>
      <c r="C324" s="44">
        <v>100.0</v>
      </c>
      <c r="D324" s="45">
        <v>68.0</v>
      </c>
      <c r="E324" s="44">
        <v>1200.0</v>
      </c>
      <c r="F324" s="45">
        <v>528.0</v>
      </c>
      <c r="G324" s="62">
        <f t="shared" si="1"/>
        <v>0.5952380952</v>
      </c>
      <c r="H324" s="63">
        <f t="shared" si="2"/>
        <v>0.6944444444</v>
      </c>
      <c r="I324" s="64">
        <f t="shared" si="3"/>
        <v>0.6856540084</v>
      </c>
      <c r="J324" s="65">
        <f t="shared" si="4"/>
        <v>0.3312236287</v>
      </c>
      <c r="K324" s="55">
        <f t="shared" si="5"/>
        <v>10.28571429</v>
      </c>
      <c r="L324" s="66">
        <f t="shared" si="6"/>
        <v>0.9119432579</v>
      </c>
      <c r="M324" s="66">
        <f t="shared" si="7"/>
        <v>0.07014963127</v>
      </c>
      <c r="N324" s="67">
        <f t="shared" si="8"/>
        <v>0.6782646837</v>
      </c>
      <c r="O324" s="58"/>
      <c r="P324" s="58"/>
      <c r="Q324" s="58"/>
      <c r="R324" s="58" t="s">
        <v>325</v>
      </c>
      <c r="S324" s="62">
        <v>0.588235294117647</v>
      </c>
      <c r="T324" s="63">
        <v>0.603803486529319</v>
      </c>
      <c r="U324" s="62">
        <v>-5.18514065102615E-4</v>
      </c>
      <c r="V324" s="61">
        <v>0.842898703434061</v>
      </c>
      <c r="W324" s="61">
        <v>0.0110085121526073</v>
      </c>
      <c r="X324" s="64">
        <v>0.601794340924776</v>
      </c>
      <c r="Y324" s="68">
        <f t="shared" si="9"/>
        <v>0.6047634563</v>
      </c>
      <c r="Z324" s="68">
        <f t="shared" si="10"/>
        <v>-0.002969115396</v>
      </c>
      <c r="AA324" s="63">
        <f t="shared" si="11"/>
        <v>0.004118741377</v>
      </c>
      <c r="AB324" s="68"/>
      <c r="AC324" s="61"/>
      <c r="AD324" s="61">
        <v>-0.00359697428458616</v>
      </c>
      <c r="AE324" s="61"/>
      <c r="AF324" s="61"/>
      <c r="AG324" s="61"/>
      <c r="AH324" s="58" t="s">
        <v>765</v>
      </c>
      <c r="AI324" s="62">
        <v>0.767441860465116</v>
      </c>
      <c r="AJ324" s="63">
        <v>0.807909604519774</v>
      </c>
      <c r="AK324" s="71">
        <f t="shared" si="12"/>
        <v>3</v>
      </c>
      <c r="AL324" s="61">
        <v>0.0286151982556015</v>
      </c>
      <c r="AM324" s="61">
        <v>1.11394169896734</v>
      </c>
      <c r="AN324" s="64">
        <v>0.8</v>
      </c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>
        <v>0.0110085121526073</v>
      </c>
      <c r="BM324" s="58">
        <v>0.00411874137686313</v>
      </c>
    </row>
    <row r="325" ht="12.75" customHeight="1">
      <c r="A325" s="49" t="s">
        <v>448</v>
      </c>
      <c r="B325" s="49">
        <v>446.0</v>
      </c>
      <c r="C325" s="44">
        <v>67.0</v>
      </c>
      <c r="D325" s="45">
        <v>61.0</v>
      </c>
      <c r="E325" s="44">
        <v>1319.0</v>
      </c>
      <c r="F325" s="45">
        <v>559.0</v>
      </c>
      <c r="G325" s="62">
        <f t="shared" si="1"/>
        <v>0.5234375</v>
      </c>
      <c r="H325" s="63">
        <f t="shared" si="2"/>
        <v>0.702342918</v>
      </c>
      <c r="I325" s="64">
        <f t="shared" si="3"/>
        <v>0.6909272183</v>
      </c>
      <c r="J325" s="65">
        <f t="shared" si="4"/>
        <v>0.3120638086</v>
      </c>
      <c r="K325" s="55">
        <f t="shared" si="5"/>
        <v>14.671875</v>
      </c>
      <c r="L325" s="66">
        <f t="shared" si="6"/>
        <v>0.8667576251</v>
      </c>
      <c r="M325" s="66">
        <f t="shared" si="7"/>
        <v>0.1265053759</v>
      </c>
      <c r="N325" s="67">
        <f t="shared" si="8"/>
        <v>0.670904063</v>
      </c>
      <c r="O325" s="58"/>
      <c r="P325" s="58"/>
      <c r="Q325" s="58"/>
      <c r="R325" s="58" t="s">
        <v>500</v>
      </c>
      <c r="S325" s="62">
        <v>0.645161290322581</v>
      </c>
      <c r="T325" s="63">
        <v>0.6</v>
      </c>
      <c r="U325" s="62">
        <v>-0.00726229279075685</v>
      </c>
      <c r="V325" s="61">
        <v>0.880461997275987</v>
      </c>
      <c r="W325" s="61">
        <v>-0.031933710768988</v>
      </c>
      <c r="X325" s="64">
        <v>0.602766798418972</v>
      </c>
      <c r="Y325" s="68">
        <f t="shared" si="9"/>
        <v>0.6130188829</v>
      </c>
      <c r="Z325" s="68">
        <f t="shared" si="10"/>
        <v>-0.01025208446</v>
      </c>
      <c r="AA325" s="63">
        <f t="shared" si="11"/>
        <v>-0.05607416015</v>
      </c>
      <c r="AB325" s="68"/>
      <c r="AC325" s="61"/>
      <c r="AD325" s="61">
        <v>-0.00359369115271946</v>
      </c>
      <c r="AE325" s="61"/>
      <c r="AF325" s="61"/>
      <c r="AG325" s="61"/>
      <c r="AH325" s="58" t="s">
        <v>488</v>
      </c>
      <c r="AI325" s="62">
        <v>0.596491228070175</v>
      </c>
      <c r="AJ325" s="63">
        <v>0.636993076162216</v>
      </c>
      <c r="AK325" s="71">
        <f t="shared" si="12"/>
        <v>3</v>
      </c>
      <c r="AL325" s="61">
        <v>0.0286392739525591</v>
      </c>
      <c r="AM325" s="61">
        <v>0.872205111330321</v>
      </c>
      <c r="AN325" s="64">
        <v>0.631133671742809</v>
      </c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>
        <v>-0.031933710768988</v>
      </c>
      <c r="BM325" s="58">
        <v>-0.0560741601473043</v>
      </c>
    </row>
    <row r="326" ht="12.75" customHeight="1">
      <c r="A326" s="49" t="s">
        <v>353</v>
      </c>
      <c r="B326" s="49">
        <v>449.0</v>
      </c>
      <c r="C326" s="44">
        <v>111.0</v>
      </c>
      <c r="D326" s="45">
        <v>134.0</v>
      </c>
      <c r="E326" s="44">
        <v>798.0</v>
      </c>
      <c r="F326" s="45">
        <v>490.0</v>
      </c>
      <c r="G326" s="62">
        <f t="shared" si="1"/>
        <v>0.4530612245</v>
      </c>
      <c r="H326" s="63">
        <f t="shared" si="2"/>
        <v>0.6195652174</v>
      </c>
      <c r="I326" s="64">
        <f t="shared" si="3"/>
        <v>0.5929549902</v>
      </c>
      <c r="J326" s="65">
        <f t="shared" si="4"/>
        <v>0.3920417482</v>
      </c>
      <c r="K326" s="55">
        <f t="shared" si="5"/>
        <v>5.257142857</v>
      </c>
      <c r="L326" s="66">
        <f t="shared" si="6"/>
        <v>0.7584614115</v>
      </c>
      <c r="M326" s="66">
        <f t="shared" si="7"/>
        <v>0.1177362264</v>
      </c>
      <c r="N326" s="67">
        <f t="shared" si="8"/>
        <v>0.592707986</v>
      </c>
      <c r="O326" s="58"/>
      <c r="P326" s="58"/>
      <c r="Q326" s="58"/>
      <c r="R326" s="58" t="s">
        <v>243</v>
      </c>
      <c r="S326" s="62">
        <v>0.611486486486487</v>
      </c>
      <c r="T326" s="63">
        <v>0.603595080416272</v>
      </c>
      <c r="U326" s="62">
        <v>-0.00192909538109687</v>
      </c>
      <c r="V326" s="61">
        <v>0.859192416563474</v>
      </c>
      <c r="W326" s="61">
        <v>-0.00557992635549665</v>
      </c>
      <c r="X326" s="64">
        <v>0.604564315352697</v>
      </c>
      <c r="Y326" s="68">
        <f t="shared" si="9"/>
        <v>0.6091512921</v>
      </c>
      <c r="Z326" s="68">
        <f t="shared" si="10"/>
        <v>-0.00458697678</v>
      </c>
      <c r="AA326" s="63">
        <f t="shared" si="11"/>
        <v>-0.01629140977</v>
      </c>
      <c r="AB326" s="68"/>
      <c r="AC326" s="61"/>
      <c r="AD326" s="61">
        <v>-0.00358287742861735</v>
      </c>
      <c r="AE326" s="61"/>
      <c r="AF326" s="61"/>
      <c r="AG326" s="61"/>
      <c r="AH326" s="58" t="s">
        <v>138</v>
      </c>
      <c r="AI326" s="62">
        <v>0.730769230769231</v>
      </c>
      <c r="AJ326" s="63">
        <v>0.771428571428571</v>
      </c>
      <c r="AK326" s="71">
        <f t="shared" si="12"/>
        <v>3</v>
      </c>
      <c r="AL326" s="61">
        <v>0.0287506690618917</v>
      </c>
      <c r="AM326" s="61">
        <v>1.06221424791982</v>
      </c>
      <c r="AN326" s="64">
        <v>0.764018691588785</v>
      </c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>
        <v>-0.00557992635549665</v>
      </c>
      <c r="BM326" s="58">
        <v>-0.0162914097717348</v>
      </c>
    </row>
    <row r="327" ht="12.75" customHeight="1">
      <c r="A327" s="49" t="s">
        <v>403</v>
      </c>
      <c r="B327" s="49">
        <v>450.0</v>
      </c>
      <c r="C327" s="44">
        <v>36.0</v>
      </c>
      <c r="D327" s="45">
        <v>38.0</v>
      </c>
      <c r="E327" s="44">
        <v>305.0</v>
      </c>
      <c r="F327" s="45">
        <v>200.0</v>
      </c>
      <c r="G327" s="62">
        <f t="shared" si="1"/>
        <v>0.4864864865</v>
      </c>
      <c r="H327" s="63">
        <f t="shared" si="2"/>
        <v>0.603960396</v>
      </c>
      <c r="I327" s="64">
        <f t="shared" si="3"/>
        <v>0.5889464594</v>
      </c>
      <c r="J327" s="65">
        <f t="shared" si="4"/>
        <v>0.4075993092</v>
      </c>
      <c r="K327" s="55">
        <f t="shared" si="5"/>
        <v>6.824324324</v>
      </c>
      <c r="L327" s="66">
        <f t="shared" si="6"/>
        <v>0.7710623716</v>
      </c>
      <c r="M327" s="66">
        <f t="shared" si="7"/>
        <v>0.08306672405</v>
      </c>
      <c r="N327" s="67">
        <f t="shared" si="8"/>
        <v>0.5860151927</v>
      </c>
      <c r="O327" s="58"/>
      <c r="P327" s="58"/>
      <c r="Q327" s="58"/>
      <c r="R327" s="58" t="s">
        <v>462</v>
      </c>
      <c r="S327" s="62">
        <v>0.461847389558233</v>
      </c>
      <c r="T327" s="63">
        <v>0.628703094140882</v>
      </c>
      <c r="U327" s="62">
        <v>0.00481053320494895</v>
      </c>
      <c r="V327" s="61">
        <v>0.771135622971488</v>
      </c>
      <c r="W327" s="61">
        <v>0.117984926191645</v>
      </c>
      <c r="X327" s="64">
        <v>0.605203619909502</v>
      </c>
      <c r="Y327" s="68">
        <f t="shared" si="9"/>
        <v>0.6015314552</v>
      </c>
      <c r="Z327" s="68">
        <f t="shared" si="10"/>
        <v>0.00367216471</v>
      </c>
      <c r="AA327" s="63">
        <f t="shared" si="11"/>
        <v>0.1262759969</v>
      </c>
      <c r="AB327" s="68"/>
      <c r="AC327" s="61"/>
      <c r="AD327" s="61">
        <v>-0.00357911375720521</v>
      </c>
      <c r="AE327" s="61"/>
      <c r="AF327" s="61"/>
      <c r="AG327" s="61"/>
      <c r="AH327" s="58" t="s">
        <v>156</v>
      </c>
      <c r="AI327" s="62">
        <v>0.789473684210526</v>
      </c>
      <c r="AJ327" s="63">
        <v>0.830188679245283</v>
      </c>
      <c r="AK327" s="71">
        <f t="shared" si="12"/>
        <v>3</v>
      </c>
      <c r="AL327" s="61">
        <v>0.0287900362199411</v>
      </c>
      <c r="AM327" s="61">
        <v>1.14527423572803</v>
      </c>
      <c r="AN327" s="64">
        <v>0.819444444444444</v>
      </c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>
        <v>0.117984926191645</v>
      </c>
      <c r="BM327" s="58">
        <v>0.126275996934299</v>
      </c>
    </row>
    <row r="328" ht="12.75" customHeight="1">
      <c r="A328" s="49" t="s">
        <v>453</v>
      </c>
      <c r="B328" s="49">
        <v>451.0</v>
      </c>
      <c r="C328" s="44">
        <v>42.0</v>
      </c>
      <c r="D328" s="45">
        <v>37.0</v>
      </c>
      <c r="E328" s="44">
        <v>356.0</v>
      </c>
      <c r="F328" s="45">
        <v>234.0</v>
      </c>
      <c r="G328" s="62">
        <f t="shared" si="1"/>
        <v>0.5316455696</v>
      </c>
      <c r="H328" s="63">
        <f t="shared" si="2"/>
        <v>0.6033898305</v>
      </c>
      <c r="I328" s="64">
        <f t="shared" si="3"/>
        <v>0.5949177877</v>
      </c>
      <c r="J328" s="65">
        <f t="shared" si="4"/>
        <v>0.4125560538</v>
      </c>
      <c r="K328" s="55">
        <f t="shared" si="5"/>
        <v>7.46835443</v>
      </c>
      <c r="L328" s="66">
        <f t="shared" si="6"/>
        <v>0.80259122</v>
      </c>
      <c r="M328" s="66">
        <f t="shared" si="7"/>
        <v>0.05073098453</v>
      </c>
      <c r="N328" s="67">
        <f t="shared" si="8"/>
        <v>0.5937207868</v>
      </c>
      <c r="O328" s="58"/>
      <c r="P328" s="58"/>
      <c r="Q328" s="58"/>
      <c r="R328" s="58" t="s">
        <v>544</v>
      </c>
      <c r="S328" s="62">
        <v>0.449781659388646</v>
      </c>
      <c r="T328" s="63">
        <v>0.626297577854671</v>
      </c>
      <c r="U328" s="62">
        <v>0.00922934763623151</v>
      </c>
      <c r="V328" s="61">
        <v>0.760902905354236</v>
      </c>
      <c r="W328" s="61">
        <v>0.124815727264293</v>
      </c>
      <c r="X328" s="64">
        <v>0.60570555272542</v>
      </c>
      <c r="Y328" s="68">
        <f t="shared" si="9"/>
        <v>0.5975341011</v>
      </c>
      <c r="Z328" s="68">
        <f t="shared" si="10"/>
        <v>0.008171451624</v>
      </c>
      <c r="AA328" s="63">
        <f t="shared" si="11"/>
        <v>0.1431945885</v>
      </c>
      <c r="AB328" s="68"/>
      <c r="AC328" s="61"/>
      <c r="AD328" s="61">
        <v>-0.00357590715165934</v>
      </c>
      <c r="AE328" s="61"/>
      <c r="AF328" s="61"/>
      <c r="AG328" s="61"/>
      <c r="AH328" s="58" t="s">
        <v>636</v>
      </c>
      <c r="AI328" s="62">
        <v>0.917241379310345</v>
      </c>
      <c r="AJ328" s="63">
        <v>0.958071278825996</v>
      </c>
      <c r="AK328" s="71">
        <f t="shared" si="12"/>
        <v>3</v>
      </c>
      <c r="AL328" s="61">
        <v>0.028871315495263</v>
      </c>
      <c r="AM328" s="61">
        <v>1.32604629269569</v>
      </c>
      <c r="AN328" s="64">
        <v>0.948553054662379</v>
      </c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>
        <v>0.124815727264293</v>
      </c>
      <c r="BM328" s="58">
        <v>0.143194588548717</v>
      </c>
    </row>
    <row r="329" ht="12.75" customHeight="1">
      <c r="A329" s="49" t="s">
        <v>190</v>
      </c>
      <c r="B329" s="49">
        <v>452.0</v>
      </c>
      <c r="C329" s="44">
        <v>100.0</v>
      </c>
      <c r="D329" s="45">
        <v>181.0</v>
      </c>
      <c r="E329" s="44">
        <v>684.0</v>
      </c>
      <c r="F329" s="45">
        <v>594.0</v>
      </c>
      <c r="G329" s="62">
        <f t="shared" si="1"/>
        <v>0.3558718861</v>
      </c>
      <c r="H329" s="63">
        <f t="shared" si="2"/>
        <v>0.5352112676</v>
      </c>
      <c r="I329" s="64">
        <f t="shared" si="3"/>
        <v>0.5028864657</v>
      </c>
      <c r="J329" s="65">
        <f t="shared" si="4"/>
        <v>0.445157152</v>
      </c>
      <c r="K329" s="55">
        <f t="shared" si="5"/>
        <v>4.548042705</v>
      </c>
      <c r="L329" s="66">
        <f t="shared" si="6"/>
        <v>0.6300909199</v>
      </c>
      <c r="M329" s="66">
        <f t="shared" si="7"/>
        <v>0.1268121957</v>
      </c>
      <c r="N329" s="67">
        <f t="shared" si="8"/>
        <v>0.5086884711</v>
      </c>
      <c r="O329" s="58"/>
      <c r="P329" s="58"/>
      <c r="Q329" s="58"/>
      <c r="R329" s="58" t="s">
        <v>600</v>
      </c>
      <c r="S329" s="62">
        <v>0.389908256880734</v>
      </c>
      <c r="T329" s="63">
        <v>0.627546501328609</v>
      </c>
      <c r="U329" s="62">
        <v>0.0185715776106106</v>
      </c>
      <c r="V329" s="61">
        <v>0.719449131623745</v>
      </c>
      <c r="W329" s="61">
        <v>0.168035731674514</v>
      </c>
      <c r="X329" s="64">
        <v>0.606623586429725</v>
      </c>
      <c r="Y329" s="68">
        <f t="shared" si="9"/>
        <v>0.5885989167</v>
      </c>
      <c r="Z329" s="68">
        <f t="shared" si="10"/>
        <v>0.0180246697</v>
      </c>
      <c r="AA329" s="63">
        <f t="shared" si="11"/>
        <v>0.2079556786</v>
      </c>
      <c r="AB329" s="68"/>
      <c r="AC329" s="61"/>
      <c r="AD329" s="61">
        <v>-0.00354979419206236</v>
      </c>
      <c r="AE329" s="61"/>
      <c r="AF329" s="61"/>
      <c r="AG329" s="61"/>
      <c r="AH329" s="58" t="s">
        <v>528</v>
      </c>
      <c r="AI329" s="62">
        <v>0.578125</v>
      </c>
      <c r="AJ329" s="63">
        <v>0.618980169971671</v>
      </c>
      <c r="AK329" s="71">
        <f t="shared" si="12"/>
        <v>3</v>
      </c>
      <c r="AL329" s="61">
        <v>0.0288891060463628</v>
      </c>
      <c r="AM329" s="61">
        <v>0.846481178760048</v>
      </c>
      <c r="AN329" s="64">
        <v>0.612709832134293</v>
      </c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>
        <v>0.168035731674514</v>
      </c>
      <c r="BM329" s="58">
        <v>0.20795567855889</v>
      </c>
    </row>
    <row r="330" ht="12.75" customHeight="1">
      <c r="A330" s="49" t="s">
        <v>521</v>
      </c>
      <c r="B330" s="49">
        <v>453.0</v>
      </c>
      <c r="C330" s="44">
        <v>86.0</v>
      </c>
      <c r="D330" s="45">
        <v>58.0</v>
      </c>
      <c r="E330" s="44">
        <v>589.0</v>
      </c>
      <c r="F330" s="45">
        <v>345.0</v>
      </c>
      <c r="G330" s="62">
        <f t="shared" si="1"/>
        <v>0.5972222222</v>
      </c>
      <c r="H330" s="63">
        <f t="shared" si="2"/>
        <v>0.630620985</v>
      </c>
      <c r="I330" s="64">
        <f t="shared" si="3"/>
        <v>0.6261595547</v>
      </c>
      <c r="J330" s="65">
        <f t="shared" si="4"/>
        <v>0.3998144712</v>
      </c>
      <c r="K330" s="55">
        <f t="shared" si="5"/>
        <v>6.486111111</v>
      </c>
      <c r="L330" s="66">
        <f t="shared" si="6"/>
        <v>0.8682162542</v>
      </c>
      <c r="M330" s="66">
        <f t="shared" si="7"/>
        <v>0.02361663352</v>
      </c>
      <c r="N330" s="67">
        <f t="shared" si="8"/>
        <v>0.6279994282</v>
      </c>
      <c r="O330" s="58"/>
      <c r="P330" s="58"/>
      <c r="Q330" s="58"/>
      <c r="R330" s="58" t="s">
        <v>135</v>
      </c>
      <c r="S330" s="62">
        <v>0.666666666666667</v>
      </c>
      <c r="T330" s="63">
        <v>0.6</v>
      </c>
      <c r="U330" s="62">
        <v>-0.00710711496966676</v>
      </c>
      <c r="V330" s="61">
        <v>0.895668597205578</v>
      </c>
      <c r="W330" s="61">
        <v>-0.0471403057291406</v>
      </c>
      <c r="X330" s="64">
        <v>0.607142857142857</v>
      </c>
      <c r="Y330" s="68">
        <f t="shared" si="9"/>
        <v>0.6174330354</v>
      </c>
      <c r="Z330" s="68">
        <f t="shared" si="10"/>
        <v>-0.01029017827</v>
      </c>
      <c r="AA330" s="63">
        <f t="shared" si="11"/>
        <v>-0.07151592284</v>
      </c>
      <c r="AB330" s="68"/>
      <c r="AC330" s="61"/>
      <c r="AD330" s="61">
        <v>-0.00354301490779885</v>
      </c>
      <c r="AE330" s="61"/>
      <c r="AF330" s="61"/>
      <c r="AG330" s="61"/>
      <c r="AH330" s="58" t="s">
        <v>212</v>
      </c>
      <c r="AI330" s="62">
        <v>0.763934426229508</v>
      </c>
      <c r="AJ330" s="63">
        <v>0.804830917874396</v>
      </c>
      <c r="AK330" s="71">
        <f t="shared" si="12"/>
        <v>3</v>
      </c>
      <c r="AL330" s="61">
        <v>0.0289183678231139</v>
      </c>
      <c r="AM330" s="61">
        <v>1.10928460818115</v>
      </c>
      <c r="AN330" s="64">
        <v>0.795522388059702</v>
      </c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>
        <v>-0.0471403057291406</v>
      </c>
      <c r="BM330" s="58">
        <v>-0.0715159228386572</v>
      </c>
    </row>
    <row r="331" ht="12.75" customHeight="1">
      <c r="A331" s="49" t="s">
        <v>147</v>
      </c>
      <c r="B331" s="49">
        <v>457.0</v>
      </c>
      <c r="C331" s="44">
        <v>88.0</v>
      </c>
      <c r="D331" s="45">
        <v>181.0</v>
      </c>
      <c r="E331" s="44">
        <v>1287.0</v>
      </c>
      <c r="F331" s="45">
        <v>1825.0</v>
      </c>
      <c r="G331" s="62">
        <f t="shared" si="1"/>
        <v>0.3271375465</v>
      </c>
      <c r="H331" s="63">
        <f t="shared" si="2"/>
        <v>0.4135604113</v>
      </c>
      <c r="I331" s="64">
        <f t="shared" si="3"/>
        <v>0.4066844129</v>
      </c>
      <c r="J331" s="65">
        <f t="shared" si="4"/>
        <v>0.5658089323</v>
      </c>
      <c r="K331" s="55">
        <f t="shared" si="5"/>
        <v>11.56877323</v>
      </c>
      <c r="L331" s="66">
        <f t="shared" si="6"/>
        <v>0.5237525388</v>
      </c>
      <c r="M331" s="66">
        <f t="shared" si="7"/>
        <v>0.06111027936</v>
      </c>
      <c r="N331" s="67">
        <f t="shared" si="8"/>
        <v>0.4039346868</v>
      </c>
      <c r="O331" s="58"/>
      <c r="P331" s="58"/>
      <c r="Q331" s="58"/>
      <c r="R331" s="58" t="s">
        <v>838</v>
      </c>
      <c r="S331" s="62">
        <v>0.556923076923077</v>
      </c>
      <c r="T331" s="63">
        <v>0.615995762711864</v>
      </c>
      <c r="U331" s="62">
        <v>8.34088380619602E-4</v>
      </c>
      <c r="V331" s="61">
        <v>0.829378858462087</v>
      </c>
      <c r="W331" s="61">
        <v>0.0417708322225435</v>
      </c>
      <c r="X331" s="64">
        <v>0.607320379575237</v>
      </c>
      <c r="Y331" s="68">
        <f t="shared" si="9"/>
        <v>0.6085544868</v>
      </c>
      <c r="Z331" s="68">
        <f t="shared" si="10"/>
        <v>-0.001234107225</v>
      </c>
      <c r="AA331" s="63">
        <f t="shared" si="11"/>
        <v>0.03892200777</v>
      </c>
      <c r="AB331" s="68"/>
      <c r="AC331" s="61"/>
      <c r="AD331" s="61">
        <v>-0.00352311451818543</v>
      </c>
      <c r="AE331" s="61"/>
      <c r="AF331" s="61"/>
      <c r="AG331" s="61"/>
      <c r="AH331" s="58" t="s">
        <v>113</v>
      </c>
      <c r="AI331" s="62">
        <v>0.680555555555556</v>
      </c>
      <c r="AJ331" s="63">
        <v>0.721694667640614</v>
      </c>
      <c r="AK331" s="71">
        <f t="shared" si="12"/>
        <v>3</v>
      </c>
      <c r="AL331" s="61">
        <v>0.0290899071425483</v>
      </c>
      <c r="AM331" s="61">
        <v>0.991540636989157</v>
      </c>
      <c r="AN331" s="64">
        <v>0.714544357272179</v>
      </c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>
        <v>0.0417708322225435</v>
      </c>
      <c r="BM331" s="58">
        <v>0.0389220077694949</v>
      </c>
    </row>
    <row r="332" ht="12.75" customHeight="1">
      <c r="A332" s="49" t="s">
        <v>524</v>
      </c>
      <c r="B332" s="49">
        <v>459.0</v>
      </c>
      <c r="C332" s="44">
        <v>75.0</v>
      </c>
      <c r="D332" s="45">
        <v>53.0</v>
      </c>
      <c r="E332" s="44">
        <v>391.0</v>
      </c>
      <c r="F332" s="45">
        <v>292.0</v>
      </c>
      <c r="G332" s="62">
        <f t="shared" si="1"/>
        <v>0.5859375</v>
      </c>
      <c r="H332" s="63">
        <f t="shared" si="2"/>
        <v>0.5724743777</v>
      </c>
      <c r="I332" s="64">
        <f t="shared" si="3"/>
        <v>0.5745992602</v>
      </c>
      <c r="J332" s="65">
        <f t="shared" si="4"/>
        <v>0.4525277435</v>
      </c>
      <c r="K332" s="55">
        <f t="shared" si="5"/>
        <v>5.3359375</v>
      </c>
      <c r="L332" s="66">
        <f t="shared" si="6"/>
        <v>0.8191208957</v>
      </c>
      <c r="M332" s="66">
        <f t="shared" si="7"/>
        <v>-0.0095197312</v>
      </c>
      <c r="N332" s="67">
        <f t="shared" si="8"/>
        <v>0.5790657277</v>
      </c>
      <c r="O332" s="58"/>
      <c r="P332" s="58"/>
      <c r="Q332" s="58"/>
      <c r="R332" s="58" t="s">
        <v>618</v>
      </c>
      <c r="S332" s="62">
        <v>0.380434782608696</v>
      </c>
      <c r="T332" s="63">
        <v>0.629591836734694</v>
      </c>
      <c r="U332" s="62">
        <v>0.0199427068733193</v>
      </c>
      <c r="V332" s="61">
        <v>0.714196642929158</v>
      </c>
      <c r="W332" s="61">
        <v>0.176180759250868</v>
      </c>
      <c r="X332" s="64">
        <v>0.608208955223881</v>
      </c>
      <c r="Y332" s="68">
        <f t="shared" si="9"/>
        <v>0.5887167236</v>
      </c>
      <c r="Z332" s="68">
        <f t="shared" si="10"/>
        <v>0.01949223165</v>
      </c>
      <c r="AA332" s="63">
        <f t="shared" si="11"/>
        <v>0.2192674363</v>
      </c>
      <c r="AB332" s="68"/>
      <c r="AC332" s="61"/>
      <c r="AD332" s="61">
        <v>-0.00350984682512934</v>
      </c>
      <c r="AE332" s="61"/>
      <c r="AF332" s="61"/>
      <c r="AG332" s="61"/>
      <c r="AH332" s="58" t="s">
        <v>592</v>
      </c>
      <c r="AI332" s="62">
        <v>0.666666666666667</v>
      </c>
      <c r="AJ332" s="63">
        <v>0.708053691275168</v>
      </c>
      <c r="AK332" s="71">
        <f t="shared" si="12"/>
        <v>3</v>
      </c>
      <c r="AL332" s="61">
        <v>0.0292652045882307</v>
      </c>
      <c r="AM332" s="61">
        <v>0.972074082554022</v>
      </c>
      <c r="AN332" s="64">
        <v>0.698453608247423</v>
      </c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>
        <v>0.176180759250868</v>
      </c>
      <c r="BM332" s="58">
        <v>0.219267436346958</v>
      </c>
    </row>
    <row r="333" ht="12.75" customHeight="1">
      <c r="A333" s="49" t="s">
        <v>492</v>
      </c>
      <c r="B333" s="49">
        <v>460.0</v>
      </c>
      <c r="C333" s="44">
        <v>181.0</v>
      </c>
      <c r="D333" s="45">
        <v>144.0</v>
      </c>
      <c r="E333" s="44">
        <v>1163.0</v>
      </c>
      <c r="F333" s="45">
        <v>725.0</v>
      </c>
      <c r="G333" s="62">
        <f t="shared" si="1"/>
        <v>0.5569230769</v>
      </c>
      <c r="H333" s="63">
        <f t="shared" si="2"/>
        <v>0.6159957627</v>
      </c>
      <c r="I333" s="64">
        <f t="shared" si="3"/>
        <v>0.6073203796</v>
      </c>
      <c r="J333" s="65">
        <f t="shared" si="4"/>
        <v>0.4093990059</v>
      </c>
      <c r="K333" s="55">
        <f t="shared" si="5"/>
        <v>5.809230769</v>
      </c>
      <c r="L333" s="66">
        <f t="shared" si="6"/>
        <v>0.8293788585</v>
      </c>
      <c r="M333" s="66">
        <f t="shared" si="7"/>
        <v>0.04177083222</v>
      </c>
      <c r="N333" s="67">
        <f t="shared" si="8"/>
        <v>0.6085544868</v>
      </c>
      <c r="O333" s="58"/>
      <c r="P333" s="58"/>
      <c r="Q333" s="58"/>
      <c r="R333" s="58" t="s">
        <v>389</v>
      </c>
      <c r="S333" s="62">
        <v>0.428571428571429</v>
      </c>
      <c r="T333" s="63">
        <v>0.6875</v>
      </c>
      <c r="U333" s="62">
        <v>-0.0335516284415598</v>
      </c>
      <c r="V333" s="61">
        <v>0.789181645514941</v>
      </c>
      <c r="W333" s="61">
        <v>0.183090277650358</v>
      </c>
      <c r="X333" s="64">
        <v>0.608695652173913</v>
      </c>
      <c r="Y333" s="68">
        <f t="shared" si="9"/>
        <v>0.6425767936</v>
      </c>
      <c r="Z333" s="68">
        <f t="shared" si="10"/>
        <v>-0.03388114139</v>
      </c>
      <c r="AA333" s="63">
        <f t="shared" si="11"/>
        <v>0.1060698809</v>
      </c>
      <c r="AB333" s="68"/>
      <c r="AC333" s="61"/>
      <c r="AD333" s="61">
        <v>-0.00350592391291094</v>
      </c>
      <c r="AE333" s="61"/>
      <c r="AF333" s="61"/>
      <c r="AG333" s="61"/>
      <c r="AH333" s="58" t="s">
        <v>186</v>
      </c>
      <c r="AI333" s="62">
        <v>0.354838709677419</v>
      </c>
      <c r="AJ333" s="63">
        <v>0.396610169491525</v>
      </c>
      <c r="AK333" s="71">
        <f t="shared" si="12"/>
        <v>3</v>
      </c>
      <c r="AL333" s="61">
        <v>0.0295369693166008</v>
      </c>
      <c r="AM333" s="61">
        <v>0.531354593349133</v>
      </c>
      <c r="AN333" s="64">
        <v>0.392638036809816</v>
      </c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>
        <v>0.183090277650358</v>
      </c>
      <c r="BM333" s="58">
        <v>0.106069880875362</v>
      </c>
    </row>
    <row r="334" ht="12.75" customHeight="1">
      <c r="A334" s="49" t="s">
        <v>478</v>
      </c>
      <c r="B334" s="49">
        <v>461.0</v>
      </c>
      <c r="C334" s="44">
        <v>141.0</v>
      </c>
      <c r="D334" s="45">
        <v>116.0</v>
      </c>
      <c r="E334" s="44">
        <v>624.0</v>
      </c>
      <c r="F334" s="45">
        <v>353.0</v>
      </c>
      <c r="G334" s="62">
        <f t="shared" si="1"/>
        <v>0.5486381323</v>
      </c>
      <c r="H334" s="63">
        <f t="shared" si="2"/>
        <v>0.6386898669</v>
      </c>
      <c r="I334" s="64">
        <f t="shared" si="3"/>
        <v>0.6199351702</v>
      </c>
      <c r="J334" s="65">
        <f t="shared" si="4"/>
        <v>0.4003241491</v>
      </c>
      <c r="K334" s="55">
        <f t="shared" si="5"/>
        <v>3.80155642</v>
      </c>
      <c r="L334" s="66">
        <f t="shared" si="6"/>
        <v>0.8395676693</v>
      </c>
      <c r="M334" s="66">
        <f t="shared" si="7"/>
        <v>0.06367632941</v>
      </c>
      <c r="N334" s="67">
        <f t="shared" si="8"/>
        <v>0.6251403673</v>
      </c>
      <c r="O334" s="58"/>
      <c r="P334" s="58"/>
      <c r="Q334" s="58"/>
      <c r="R334" s="58" t="s">
        <v>463</v>
      </c>
      <c r="S334" s="62">
        <v>0.557077625570776</v>
      </c>
      <c r="T334" s="63">
        <v>0.624</v>
      </c>
      <c r="U334" s="62">
        <v>-0.00411936358385467</v>
      </c>
      <c r="V334" s="61">
        <v>0.835147990416617</v>
      </c>
      <c r="W334" s="61">
        <v>0.0473214012330606</v>
      </c>
      <c r="X334" s="64">
        <v>0.608875128998968</v>
      </c>
      <c r="Y334" s="68">
        <f t="shared" si="9"/>
        <v>0.6149928782</v>
      </c>
      <c r="Z334" s="68">
        <f t="shared" si="10"/>
        <v>-0.006117749175</v>
      </c>
      <c r="AA334" s="63">
        <f t="shared" si="11"/>
        <v>0.03316771753</v>
      </c>
      <c r="AB334" s="68"/>
      <c r="AC334" s="61"/>
      <c r="AD334" s="61">
        <v>-0.00350324971322502</v>
      </c>
      <c r="AE334" s="61"/>
      <c r="AF334" s="61"/>
      <c r="AG334" s="61"/>
      <c r="AH334" s="58" t="s">
        <v>607</v>
      </c>
      <c r="AI334" s="62">
        <v>0.925619834710744</v>
      </c>
      <c r="AJ334" s="63">
        <v>0.967611336032389</v>
      </c>
      <c r="AK334" s="71">
        <f t="shared" si="12"/>
        <v>3</v>
      </c>
      <c r="AL334" s="61">
        <v>0.0296926940796148</v>
      </c>
      <c r="AM334" s="61">
        <v>1.33871659433452</v>
      </c>
      <c r="AN334" s="64">
        <v>0.959349593495935</v>
      </c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>
        <v>0.0473214012330606</v>
      </c>
      <c r="BM334" s="58">
        <v>0.0331677175298532</v>
      </c>
    </row>
    <row r="335" ht="12.75" customHeight="1">
      <c r="A335" s="49" t="s">
        <v>406</v>
      </c>
      <c r="B335" s="49">
        <v>462.0</v>
      </c>
      <c r="C335" s="44">
        <v>102.0</v>
      </c>
      <c r="D335" s="45">
        <v>107.0</v>
      </c>
      <c r="E335" s="44">
        <v>769.0</v>
      </c>
      <c r="F335" s="45">
        <v>769.0</v>
      </c>
      <c r="G335" s="62">
        <f t="shared" si="1"/>
        <v>0.4880382775</v>
      </c>
      <c r="H335" s="63">
        <f t="shared" si="2"/>
        <v>0.5</v>
      </c>
      <c r="I335" s="64">
        <f t="shared" si="3"/>
        <v>0.4985689754</v>
      </c>
      <c r="J335" s="65">
        <f t="shared" si="4"/>
        <v>0.4985689754</v>
      </c>
      <c r="K335" s="55">
        <f t="shared" si="5"/>
        <v>7.358851675</v>
      </c>
      <c r="L335" s="66">
        <f t="shared" si="6"/>
        <v>0.6986485647</v>
      </c>
      <c r="M335" s="66">
        <f t="shared" si="7"/>
        <v>0.008458329243</v>
      </c>
      <c r="N335" s="67">
        <f t="shared" si="8"/>
        <v>0.501867568</v>
      </c>
      <c r="O335" s="58"/>
      <c r="P335" s="58"/>
      <c r="Q335" s="58"/>
      <c r="R335" s="58" t="s">
        <v>242</v>
      </c>
      <c r="S335" s="62">
        <v>0.398692810457516</v>
      </c>
      <c r="T335" s="63">
        <v>0.642268041237113</v>
      </c>
      <c r="U335" s="62">
        <v>0.00780062709462404</v>
      </c>
      <c r="V335" s="61">
        <v>0.73607044904044</v>
      </c>
      <c r="W335" s="61">
        <v>0.172233817685367</v>
      </c>
      <c r="X335" s="64">
        <v>0.609082813891362</v>
      </c>
      <c r="Y335" s="68">
        <f t="shared" si="9"/>
        <v>0.6017703589</v>
      </c>
      <c r="Z335" s="68">
        <f t="shared" si="10"/>
        <v>0.007312455013</v>
      </c>
      <c r="AA335" s="63">
        <f t="shared" si="11"/>
        <v>0.1885289761</v>
      </c>
      <c r="AB335" s="68"/>
      <c r="AC335" s="61"/>
      <c r="AD335" s="61">
        <v>-0.00349874865489141</v>
      </c>
      <c r="AE335" s="61"/>
      <c r="AF335" s="61"/>
      <c r="AG335" s="61"/>
      <c r="AH335" s="58" t="s">
        <v>479</v>
      </c>
      <c r="AI335" s="62">
        <v>0.548872180451128</v>
      </c>
      <c r="AJ335" s="63">
        <v>0.592088197146563</v>
      </c>
      <c r="AK335" s="71">
        <f t="shared" si="12"/>
        <v>3</v>
      </c>
      <c r="AL335" s="61">
        <v>0.03055847028714</v>
      </c>
      <c r="AM335" s="61">
        <v>0.806780815071325</v>
      </c>
      <c r="AN335" s="64">
        <v>0.585730088495575</v>
      </c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>
        <v>0.172233817685367</v>
      </c>
      <c r="BM335" s="58">
        <v>0.188528976131239</v>
      </c>
    </row>
    <row r="336" ht="12.75" customHeight="1">
      <c r="A336" s="49" t="s">
        <v>527</v>
      </c>
      <c r="B336" s="49">
        <v>463.0</v>
      </c>
      <c r="C336" s="44">
        <v>234.0</v>
      </c>
      <c r="D336" s="45">
        <v>149.0</v>
      </c>
      <c r="E336" s="44">
        <v>984.0</v>
      </c>
      <c r="F336" s="45">
        <v>703.0</v>
      </c>
      <c r="G336" s="62">
        <f t="shared" si="1"/>
        <v>0.6109660574</v>
      </c>
      <c r="H336" s="63">
        <f t="shared" si="2"/>
        <v>0.583283936</v>
      </c>
      <c r="I336" s="64">
        <f t="shared" si="3"/>
        <v>0.5884057971</v>
      </c>
      <c r="J336" s="65">
        <f t="shared" si="4"/>
        <v>0.4526570048</v>
      </c>
      <c r="K336" s="55">
        <f t="shared" si="5"/>
        <v>4.404699739</v>
      </c>
      <c r="L336" s="66">
        <f t="shared" si="6"/>
        <v>0.844462272</v>
      </c>
      <c r="M336" s="66">
        <f t="shared" si="7"/>
        <v>-0.01957407782</v>
      </c>
      <c r="N336" s="67">
        <f t="shared" si="8"/>
        <v>0.592694739</v>
      </c>
      <c r="O336" s="58"/>
      <c r="P336" s="58"/>
      <c r="Q336" s="58"/>
      <c r="R336" s="58" t="s">
        <v>635</v>
      </c>
      <c r="S336" s="62">
        <v>0.528089887640449</v>
      </c>
      <c r="T336" s="63">
        <v>0.618204804045512</v>
      </c>
      <c r="U336" s="62">
        <v>0.00593806722288404</v>
      </c>
      <c r="V336" s="61">
        <v>0.810552739317448</v>
      </c>
      <c r="W336" s="61">
        <v>0.0637210009183287</v>
      </c>
      <c r="X336" s="64">
        <v>0.609090909090909</v>
      </c>
      <c r="Y336" s="68">
        <f t="shared" si="9"/>
        <v>0.6049511327</v>
      </c>
      <c r="Z336" s="68">
        <f t="shared" si="10"/>
        <v>0.004139776355</v>
      </c>
      <c r="AA336" s="63">
        <f t="shared" si="11"/>
        <v>0.07320857953</v>
      </c>
      <c r="AB336" s="68"/>
      <c r="AC336" s="61"/>
      <c r="AD336" s="61">
        <v>-0.00349471326332751</v>
      </c>
      <c r="AE336" s="61"/>
      <c r="AF336" s="61"/>
      <c r="AG336" s="61"/>
      <c r="AH336" s="58" t="s">
        <v>483</v>
      </c>
      <c r="AI336" s="62">
        <v>0.625</v>
      </c>
      <c r="AJ336" s="63">
        <v>0.668341708542714</v>
      </c>
      <c r="AK336" s="71">
        <f t="shared" si="12"/>
        <v>3</v>
      </c>
      <c r="AL336" s="61">
        <v>0.0306473654507448</v>
      </c>
      <c r="AM336" s="61">
        <v>0.914530687494259</v>
      </c>
      <c r="AN336" s="64">
        <v>0.657794676806084</v>
      </c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>
        <v>0.0637210009183287</v>
      </c>
      <c r="BM336" s="58">
        <v>0.0732085795332614</v>
      </c>
    </row>
    <row r="337" ht="12.75" customHeight="1">
      <c r="A337" s="49" t="s">
        <v>444</v>
      </c>
      <c r="B337" s="49">
        <v>464.0</v>
      </c>
      <c r="C337" s="44">
        <v>162.0</v>
      </c>
      <c r="D337" s="45">
        <v>152.0</v>
      </c>
      <c r="E337" s="44">
        <v>985.0</v>
      </c>
      <c r="F337" s="45">
        <v>1106.0</v>
      </c>
      <c r="G337" s="62">
        <f t="shared" si="1"/>
        <v>0.5159235669</v>
      </c>
      <c r="H337" s="63">
        <f t="shared" si="2"/>
        <v>0.4710664754</v>
      </c>
      <c r="I337" s="64">
        <f t="shared" si="3"/>
        <v>0.4769230769</v>
      </c>
      <c r="J337" s="65">
        <f t="shared" si="4"/>
        <v>0.5272349272</v>
      </c>
      <c r="K337" s="55">
        <f t="shared" si="5"/>
        <v>6.659235669</v>
      </c>
      <c r="L337" s="66">
        <f t="shared" si="6"/>
        <v>0.697907357</v>
      </c>
      <c r="M337" s="66">
        <f t="shared" si="7"/>
        <v>-0.03171863955</v>
      </c>
      <c r="N337" s="67">
        <f t="shared" si="8"/>
        <v>0.4830595324</v>
      </c>
      <c r="O337" s="58"/>
      <c r="P337" s="58"/>
      <c r="Q337" s="58"/>
      <c r="R337" s="58" t="s">
        <v>785</v>
      </c>
      <c r="S337" s="62">
        <v>0.651685393258427</v>
      </c>
      <c r="T337" s="63">
        <v>0.602661596958175</v>
      </c>
      <c r="U337" s="62">
        <v>-0.00370849591652389</v>
      </c>
      <c r="V337" s="61">
        <v>0.886957268407265</v>
      </c>
      <c r="W337" s="61">
        <v>-0.0346649138768624</v>
      </c>
      <c r="X337" s="64">
        <v>0.609756097560976</v>
      </c>
      <c r="Y337" s="68">
        <f t="shared" si="9"/>
        <v>0.6164893587</v>
      </c>
      <c r="Z337" s="68">
        <f t="shared" si="10"/>
        <v>-0.006733261172</v>
      </c>
      <c r="AA337" s="63">
        <f t="shared" si="11"/>
        <v>-0.05056015386</v>
      </c>
      <c r="AB337" s="68"/>
      <c r="AC337" s="61"/>
      <c r="AD337" s="61">
        <v>-0.00349284865366217</v>
      </c>
      <c r="AE337" s="61"/>
      <c r="AF337" s="61"/>
      <c r="AG337" s="61"/>
      <c r="AH337" s="58" t="s">
        <v>107</v>
      </c>
      <c r="AI337" s="62">
        <v>0.717391304347826</v>
      </c>
      <c r="AJ337" s="63">
        <v>0.760910815939279</v>
      </c>
      <c r="AK337" s="71">
        <f t="shared" si="12"/>
        <v>3</v>
      </c>
      <c r="AL337" s="61">
        <v>0.0307731125624471</v>
      </c>
      <c r="AM337" s="61">
        <v>1.04531744886923</v>
      </c>
      <c r="AN337" s="64">
        <v>0.75187969924812</v>
      </c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>
        <v>-0.0346649138768624</v>
      </c>
      <c r="BM337" s="58">
        <v>-0.0505601538638697</v>
      </c>
    </row>
    <row r="338" ht="12.75" customHeight="1">
      <c r="A338" s="49" t="s">
        <v>270</v>
      </c>
      <c r="B338" s="49">
        <v>465.0</v>
      </c>
      <c r="C338" s="44">
        <v>18.0</v>
      </c>
      <c r="D338" s="45">
        <v>26.0</v>
      </c>
      <c r="E338" s="44">
        <v>241.0</v>
      </c>
      <c r="F338" s="45">
        <v>244.0</v>
      </c>
      <c r="G338" s="62">
        <f t="shared" si="1"/>
        <v>0.4090909091</v>
      </c>
      <c r="H338" s="63">
        <f t="shared" si="2"/>
        <v>0.4969072165</v>
      </c>
      <c r="I338" s="64">
        <f t="shared" si="3"/>
        <v>0.4896030246</v>
      </c>
      <c r="J338" s="65">
        <f t="shared" si="4"/>
        <v>0.4952741021</v>
      </c>
      <c r="K338" s="55">
        <f t="shared" si="5"/>
        <v>11.02272727</v>
      </c>
      <c r="L338" s="66">
        <f t="shared" si="6"/>
        <v>0.6406374082</v>
      </c>
      <c r="M338" s="66">
        <f t="shared" si="7"/>
        <v>0.06209561114</v>
      </c>
      <c r="N338" s="67">
        <f t="shared" si="8"/>
        <v>0.4858521327</v>
      </c>
      <c r="O338" s="58"/>
      <c r="P338" s="58"/>
      <c r="Q338" s="58"/>
      <c r="R338" s="58" t="s">
        <v>774</v>
      </c>
      <c r="S338" s="62">
        <v>0.514285714285714</v>
      </c>
      <c r="T338" s="63">
        <v>0.619318181818182</v>
      </c>
      <c r="U338" s="62">
        <v>0.00816906773143688</v>
      </c>
      <c r="V338" s="61">
        <v>0.801578989979152</v>
      </c>
      <c r="W338" s="61">
        <v>0.0742693010129262</v>
      </c>
      <c r="X338" s="64">
        <v>0.609819121447028</v>
      </c>
      <c r="Y338" s="68">
        <f t="shared" si="9"/>
        <v>0.6033194205</v>
      </c>
      <c r="Z338" s="68">
        <f t="shared" si="10"/>
        <v>0.006499700897</v>
      </c>
      <c r="AA338" s="63">
        <f t="shared" si="11"/>
        <v>0.08911449235</v>
      </c>
      <c r="AB338" s="68"/>
      <c r="AC338" s="61"/>
      <c r="AD338" s="61">
        <v>-0.00349188645661647</v>
      </c>
      <c r="AE338" s="61"/>
      <c r="AF338" s="61"/>
      <c r="AG338" s="61"/>
      <c r="AH338" s="58" t="s">
        <v>388</v>
      </c>
      <c r="AI338" s="62">
        <v>0.486486486486487</v>
      </c>
      <c r="AJ338" s="63">
        <v>0.53030303030303</v>
      </c>
      <c r="AK338" s="71">
        <f t="shared" si="12"/>
        <v>3</v>
      </c>
      <c r="AL338" s="61">
        <v>0.0309830927401303</v>
      </c>
      <c r="AM338" s="61">
        <v>0.718978757298711</v>
      </c>
      <c r="AN338" s="64">
        <v>0.525449101796407</v>
      </c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>
        <v>0.0742693010129262</v>
      </c>
      <c r="BM338" s="58">
        <v>0.0891144923465246</v>
      </c>
    </row>
    <row r="339" ht="12.75" customHeight="1">
      <c r="A339" s="49" t="s">
        <v>408</v>
      </c>
      <c r="B339" s="49">
        <v>466.0</v>
      </c>
      <c r="C339" s="44">
        <v>51.0</v>
      </c>
      <c r="D339" s="45">
        <v>53.0</v>
      </c>
      <c r="E339" s="44">
        <v>338.0</v>
      </c>
      <c r="F339" s="45">
        <v>355.0</v>
      </c>
      <c r="G339" s="62">
        <f t="shared" si="1"/>
        <v>0.4903846154</v>
      </c>
      <c r="H339" s="63">
        <f t="shared" si="2"/>
        <v>0.4877344877</v>
      </c>
      <c r="I339" s="64">
        <f t="shared" si="3"/>
        <v>0.4880803011</v>
      </c>
      <c r="J339" s="65">
        <f t="shared" si="4"/>
        <v>0.5094102886</v>
      </c>
      <c r="K339" s="55">
        <f t="shared" si="5"/>
        <v>6.663461538</v>
      </c>
      <c r="L339" s="66">
        <f t="shared" si="6"/>
        <v>0.6916346509</v>
      </c>
      <c r="M339" s="66">
        <f t="shared" si="7"/>
        <v>-0.001873810221</v>
      </c>
      <c r="N339" s="67">
        <f t="shared" si="8"/>
        <v>0.4922048009</v>
      </c>
      <c r="O339" s="58"/>
      <c r="P339" s="58"/>
      <c r="Q339" s="58"/>
      <c r="R339" s="58" t="s">
        <v>271</v>
      </c>
      <c r="S339" s="62">
        <v>0.570032573289902</v>
      </c>
      <c r="T339" s="63">
        <v>0.617411225658648</v>
      </c>
      <c r="U339" s="62">
        <v>3.18985965335972E-4</v>
      </c>
      <c r="V339" s="61">
        <v>0.839649557040321</v>
      </c>
      <c r="W339" s="61">
        <v>0.0335019035700159</v>
      </c>
      <c r="X339" s="64">
        <v>0.610326351680468</v>
      </c>
      <c r="Y339" s="68">
        <f t="shared" si="9"/>
        <v>0.6121775298</v>
      </c>
      <c r="Z339" s="68">
        <f t="shared" si="10"/>
        <v>-0.001851178075</v>
      </c>
      <c r="AA339" s="63">
        <f t="shared" si="11"/>
        <v>0.02921167428</v>
      </c>
      <c r="AB339" s="68"/>
      <c r="AC339" s="61"/>
      <c r="AD339" s="61">
        <v>-0.00345878825121637</v>
      </c>
      <c r="AE339" s="61"/>
      <c r="AF339" s="61"/>
      <c r="AG339" s="61"/>
      <c r="AH339" s="58" t="s">
        <v>354</v>
      </c>
      <c r="AI339" s="62">
        <v>0.650485436893204</v>
      </c>
      <c r="AJ339" s="63">
        <v>0.694915254237288</v>
      </c>
      <c r="AK339" s="71">
        <f t="shared" si="12"/>
        <v>3</v>
      </c>
      <c r="AL339" s="61">
        <v>0.0314167805777286</v>
      </c>
      <c r="AM339" s="61">
        <v>0.95134194697803</v>
      </c>
      <c r="AN339" s="64">
        <v>0.686046511627907</v>
      </c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>
        <v>0.0335019035700159</v>
      </c>
      <c r="BM339" s="58">
        <v>0.0292116742769191</v>
      </c>
    </row>
    <row r="340" ht="12.75" customHeight="1">
      <c r="A340" s="49" t="s">
        <v>530</v>
      </c>
      <c r="B340" s="49">
        <v>467.0</v>
      </c>
      <c r="C340" s="44">
        <v>4.0</v>
      </c>
      <c r="D340" s="45">
        <v>1.0</v>
      </c>
      <c r="E340" s="44">
        <v>17.0</v>
      </c>
      <c r="F340" s="45">
        <v>5.0</v>
      </c>
      <c r="G340" s="62">
        <f t="shared" si="1"/>
        <v>0.8</v>
      </c>
      <c r="H340" s="63">
        <f t="shared" si="2"/>
        <v>0.7727272727</v>
      </c>
      <c r="I340" s="64">
        <f t="shared" si="3"/>
        <v>0.7777777778</v>
      </c>
      <c r="J340" s="65">
        <f t="shared" si="4"/>
        <v>0.3333333333</v>
      </c>
      <c r="K340" s="55">
        <f t="shared" si="5"/>
        <v>4.4</v>
      </c>
      <c r="L340" s="66">
        <f t="shared" si="6"/>
        <v>1.112086123</v>
      </c>
      <c r="M340" s="66">
        <f t="shared" si="7"/>
        <v>-0.01928454868</v>
      </c>
      <c r="N340" s="67">
        <f t="shared" si="8"/>
        <v>0.7829182417</v>
      </c>
      <c r="O340" s="58"/>
      <c r="P340" s="58"/>
      <c r="Q340" s="58"/>
      <c r="R340" s="58" t="s">
        <v>232</v>
      </c>
      <c r="S340" s="62">
        <v>0.622222222222222</v>
      </c>
      <c r="T340" s="63">
        <v>0.608</v>
      </c>
      <c r="U340" s="62">
        <v>-0.00108470519726267</v>
      </c>
      <c r="V340" s="61">
        <v>0.869898477342933</v>
      </c>
      <c r="W340" s="61">
        <v>-0.0100564876376841</v>
      </c>
      <c r="X340" s="64">
        <v>0.611023622047244</v>
      </c>
      <c r="Y340" s="68">
        <f t="shared" si="9"/>
        <v>0.6148225674</v>
      </c>
      <c r="Z340" s="68">
        <f t="shared" si="10"/>
        <v>-0.003798945376</v>
      </c>
      <c r="AA340" s="63">
        <f t="shared" si="11"/>
        <v>-0.01896488378</v>
      </c>
      <c r="AB340" s="68"/>
      <c r="AC340" s="61"/>
      <c r="AD340" s="61">
        <v>-0.00345426655612313</v>
      </c>
      <c r="AE340" s="61"/>
      <c r="AF340" s="61"/>
      <c r="AG340" s="61"/>
      <c r="AH340" s="58" t="s">
        <v>285</v>
      </c>
      <c r="AI340" s="62">
        <v>0.556603773584906</v>
      </c>
      <c r="AJ340" s="63">
        <v>0.601146601146601</v>
      </c>
      <c r="AK340" s="71">
        <f t="shared" si="12"/>
        <v>3</v>
      </c>
      <c r="AL340" s="61">
        <v>0.0314966691879317</v>
      </c>
      <c r="AM340" s="61">
        <v>0.81865313574745</v>
      </c>
      <c r="AN340" s="64">
        <v>0.594556873691556</v>
      </c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>
        <v>-0.0100564876376841</v>
      </c>
      <c r="BM340" s="58">
        <v>-0.0189648837841597</v>
      </c>
    </row>
    <row r="341" ht="12.75" customHeight="1">
      <c r="A341" s="49" t="s">
        <v>347</v>
      </c>
      <c r="B341" s="49">
        <v>468.0</v>
      </c>
      <c r="C341" s="44">
        <v>132.0</v>
      </c>
      <c r="D341" s="45">
        <v>162.0</v>
      </c>
      <c r="E341" s="44">
        <v>726.0</v>
      </c>
      <c r="F341" s="45">
        <v>590.0</v>
      </c>
      <c r="G341" s="62">
        <f t="shared" si="1"/>
        <v>0.4489795918</v>
      </c>
      <c r="H341" s="63">
        <f t="shared" si="2"/>
        <v>0.5516717325</v>
      </c>
      <c r="I341" s="64">
        <f t="shared" si="3"/>
        <v>0.5329192547</v>
      </c>
      <c r="J341" s="65">
        <f t="shared" si="4"/>
        <v>0.448447205</v>
      </c>
      <c r="K341" s="55">
        <f t="shared" si="5"/>
        <v>4.476190476</v>
      </c>
      <c r="L341" s="66">
        <f t="shared" si="6"/>
        <v>0.7075673252</v>
      </c>
      <c r="M341" s="66">
        <f t="shared" si="7"/>
        <v>0.07261442467</v>
      </c>
      <c r="N341" s="67">
        <f t="shared" si="8"/>
        <v>0.5372563442</v>
      </c>
      <c r="O341" s="58"/>
      <c r="P341" s="58"/>
      <c r="Q341" s="58"/>
      <c r="R341" s="58" t="s">
        <v>109</v>
      </c>
      <c r="S341" s="62">
        <v>0.333333333333333</v>
      </c>
      <c r="T341" s="63">
        <v>0.666666666666667</v>
      </c>
      <c r="U341" s="62">
        <v>-6.52960219355014E-5</v>
      </c>
      <c r="V341" s="61">
        <v>0.70710674267339</v>
      </c>
      <c r="W341" s="61">
        <v>0.235702375934956</v>
      </c>
      <c r="X341" s="64">
        <v>0.611111111111111</v>
      </c>
      <c r="Y341" s="68">
        <f t="shared" si="9"/>
        <v>0.610909254</v>
      </c>
      <c r="Z341" s="68">
        <f t="shared" si="10"/>
        <v>0.0002018571015</v>
      </c>
      <c r="AA341" s="63">
        <f t="shared" si="11"/>
        <v>0.2361474093</v>
      </c>
      <c r="AB341" s="68"/>
      <c r="AC341" s="61"/>
      <c r="AD341" s="61">
        <v>-0.00344941821520917</v>
      </c>
      <c r="AE341" s="61"/>
      <c r="AF341" s="61"/>
      <c r="AG341" s="61"/>
      <c r="AH341" s="58" t="s">
        <v>689</v>
      </c>
      <c r="AI341" s="62">
        <v>0.668896321070234</v>
      </c>
      <c r="AJ341" s="63">
        <v>0.713868613138686</v>
      </c>
      <c r="AK341" s="71">
        <f t="shared" si="12"/>
        <v>3</v>
      </c>
      <c r="AL341" s="61">
        <v>0.0318003724509953</v>
      </c>
      <c r="AM341" s="61">
        <v>0.977762456570011</v>
      </c>
      <c r="AN341" s="64">
        <v>0.705811863391252</v>
      </c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>
        <v>0.235702375934956</v>
      </c>
      <c r="BM341" s="58">
        <v>0.23614740930808</v>
      </c>
    </row>
    <row r="342" ht="12.75" customHeight="1">
      <c r="A342" s="49" t="s">
        <v>387</v>
      </c>
      <c r="B342" s="49">
        <v>469.0</v>
      </c>
      <c r="C342" s="44">
        <v>129.0</v>
      </c>
      <c r="D342" s="45">
        <v>146.0</v>
      </c>
      <c r="E342" s="44">
        <v>848.0</v>
      </c>
      <c r="F342" s="45">
        <v>674.0</v>
      </c>
      <c r="G342" s="62">
        <f t="shared" si="1"/>
        <v>0.4690909091</v>
      </c>
      <c r="H342" s="63">
        <f t="shared" si="2"/>
        <v>0.5571616294</v>
      </c>
      <c r="I342" s="64">
        <f t="shared" si="3"/>
        <v>0.5436839176</v>
      </c>
      <c r="J342" s="65">
        <f t="shared" si="4"/>
        <v>0.4468558709</v>
      </c>
      <c r="K342" s="55">
        <f t="shared" si="5"/>
        <v>5.534545455</v>
      </c>
      <c r="L342" s="66">
        <f t="shared" si="6"/>
        <v>0.725670119</v>
      </c>
      <c r="M342" s="66">
        <f t="shared" si="7"/>
        <v>0.06227552215</v>
      </c>
      <c r="N342" s="67">
        <f t="shared" si="8"/>
        <v>0.5451803596</v>
      </c>
      <c r="O342" s="58"/>
      <c r="P342" s="58"/>
      <c r="Q342" s="58"/>
      <c r="R342" s="58" t="s">
        <v>386</v>
      </c>
      <c r="S342" s="62">
        <v>0.538461538461538</v>
      </c>
      <c r="T342" s="63">
        <v>0.622448979591837</v>
      </c>
      <c r="U342" s="62">
        <v>0.00419673829485234</v>
      </c>
      <c r="V342" s="61">
        <v>0.820887689962456</v>
      </c>
      <c r="W342" s="61">
        <v>0.0593882232886945</v>
      </c>
      <c r="X342" s="64">
        <v>0.612612612612613</v>
      </c>
      <c r="Y342" s="68">
        <f t="shared" si="9"/>
        <v>0.6102662019</v>
      </c>
      <c r="Z342" s="68">
        <f t="shared" si="10"/>
        <v>0.002346410732</v>
      </c>
      <c r="AA342" s="63">
        <f t="shared" si="11"/>
        <v>0.06478706218</v>
      </c>
      <c r="AB342" s="68"/>
      <c r="AC342" s="61"/>
      <c r="AD342" s="61">
        <v>-0.00344713413838305</v>
      </c>
      <c r="AE342" s="61"/>
      <c r="AF342" s="61"/>
      <c r="AG342" s="61"/>
      <c r="AH342" s="58" t="s">
        <v>292</v>
      </c>
      <c r="AI342" s="62">
        <v>0.9</v>
      </c>
      <c r="AJ342" s="63">
        <v>0.945205479452055</v>
      </c>
      <c r="AK342" s="71">
        <f t="shared" si="12"/>
        <v>3</v>
      </c>
      <c r="AL342" s="61">
        <v>0.0319653142613512</v>
      </c>
      <c r="AM342" s="61">
        <v>1.30475730198009</v>
      </c>
      <c r="AN342" s="64">
        <v>0.935483870967742</v>
      </c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>
        <v>0.0593882232886945</v>
      </c>
      <c r="BM342" s="58">
        <v>0.064787062184102</v>
      </c>
    </row>
    <row r="343" ht="12.75" customHeight="1">
      <c r="A343" s="49" t="s">
        <v>507</v>
      </c>
      <c r="B343" s="49">
        <v>471.0</v>
      </c>
      <c r="C343" s="44">
        <v>244.0</v>
      </c>
      <c r="D343" s="45">
        <v>189.0</v>
      </c>
      <c r="E343" s="44">
        <v>1363.0</v>
      </c>
      <c r="F343" s="45">
        <v>922.0</v>
      </c>
      <c r="G343" s="62">
        <f t="shared" si="1"/>
        <v>0.5635103926</v>
      </c>
      <c r="H343" s="63">
        <f t="shared" si="2"/>
        <v>0.5964989059</v>
      </c>
      <c r="I343" s="64">
        <f t="shared" si="3"/>
        <v>0.5912435614</v>
      </c>
      <c r="J343" s="65">
        <f t="shared" si="4"/>
        <v>0.4289919058</v>
      </c>
      <c r="K343" s="55">
        <f t="shared" si="5"/>
        <v>5.277136259</v>
      </c>
      <c r="L343" s="66">
        <f t="shared" si="6"/>
        <v>0.8202504374</v>
      </c>
      <c r="M343" s="66">
        <f t="shared" si="7"/>
        <v>0.02332653548</v>
      </c>
      <c r="N343" s="67">
        <f t="shared" si="8"/>
        <v>0.5941451609</v>
      </c>
      <c r="O343" s="58"/>
      <c r="P343" s="58"/>
      <c r="Q343" s="58"/>
      <c r="R343" s="58" t="s">
        <v>578</v>
      </c>
      <c r="S343" s="62">
        <v>0.578125</v>
      </c>
      <c r="T343" s="63">
        <v>0.618980169971671</v>
      </c>
      <c r="U343" s="62">
        <v>-4.79680162693841E-5</v>
      </c>
      <c r="V343" s="61">
        <v>0.846481178760048</v>
      </c>
      <c r="W343" s="61">
        <v>0.0288891060463628</v>
      </c>
      <c r="X343" s="64">
        <v>0.612709832134293</v>
      </c>
      <c r="Y343" s="68">
        <f t="shared" si="9"/>
        <v>0.6149849605</v>
      </c>
      <c r="Z343" s="68">
        <f t="shared" si="10"/>
        <v>-0.002275128351</v>
      </c>
      <c r="AA343" s="63">
        <f t="shared" si="11"/>
        <v>0.02360239304</v>
      </c>
      <c r="AB343" s="68"/>
      <c r="AC343" s="61"/>
      <c r="AD343" s="61">
        <v>-0.0034284294342205</v>
      </c>
      <c r="AE343" s="61"/>
      <c r="AF343" s="61"/>
      <c r="AG343" s="61"/>
      <c r="AH343" s="58" t="s">
        <v>204</v>
      </c>
      <c r="AI343" s="62">
        <v>0.839024390243902</v>
      </c>
      <c r="AJ343" s="63">
        <v>0.884458909682669</v>
      </c>
      <c r="AK343" s="71">
        <f t="shared" si="12"/>
        <v>3</v>
      </c>
      <c r="AL343" s="61">
        <v>0.032127255925405</v>
      </c>
      <c r="AM343" s="61">
        <v>1.21868672339035</v>
      </c>
      <c r="AN343" s="64">
        <v>0.873093349603417</v>
      </c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>
        <v>0.0288891060463628</v>
      </c>
      <c r="BM343" s="58">
        <v>0.0236023930412477</v>
      </c>
    </row>
    <row r="344" ht="12.75" customHeight="1">
      <c r="A344" s="49" t="s">
        <v>221</v>
      </c>
      <c r="B344" s="49">
        <v>472.0</v>
      </c>
      <c r="C344" s="44">
        <v>45.0</v>
      </c>
      <c r="D344" s="45">
        <v>75.0</v>
      </c>
      <c r="E344" s="44">
        <v>420.0</v>
      </c>
      <c r="F344" s="45">
        <v>686.0</v>
      </c>
      <c r="G344" s="62">
        <f t="shared" si="1"/>
        <v>0.375</v>
      </c>
      <c r="H344" s="63">
        <f t="shared" si="2"/>
        <v>0.3797468354</v>
      </c>
      <c r="I344" s="64">
        <f t="shared" si="3"/>
        <v>0.3792822186</v>
      </c>
      <c r="J344" s="65">
        <f t="shared" si="4"/>
        <v>0.5962479608</v>
      </c>
      <c r="K344" s="55">
        <f t="shared" si="5"/>
        <v>9.216666667</v>
      </c>
      <c r="L344" s="66">
        <f t="shared" si="6"/>
        <v>0.5336866049</v>
      </c>
      <c r="M344" s="66">
        <f t="shared" si="7"/>
        <v>0.003356606734</v>
      </c>
      <c r="N344" s="67">
        <f t="shared" si="8"/>
        <v>0.382992915</v>
      </c>
      <c r="O344" s="58"/>
      <c r="P344" s="58"/>
      <c r="Q344" s="58"/>
      <c r="R344" s="58" t="s">
        <v>765</v>
      </c>
      <c r="S344" s="62">
        <v>0.592857142857143</v>
      </c>
      <c r="T344" s="63">
        <v>0.616438356164384</v>
      </c>
      <c r="U344" s="62">
        <v>-2.31356275746886E-4</v>
      </c>
      <c r="V344" s="61">
        <v>0.85510104509192</v>
      </c>
      <c r="W344" s="61">
        <v>0.0166745755594853</v>
      </c>
      <c r="X344" s="64">
        <v>0.613188976377953</v>
      </c>
      <c r="Y344" s="68">
        <f t="shared" si="9"/>
        <v>0.6157996676</v>
      </c>
      <c r="Z344" s="68">
        <f t="shared" si="10"/>
        <v>-0.002610691252</v>
      </c>
      <c r="AA344" s="63">
        <f t="shared" si="11"/>
        <v>0.01058779577</v>
      </c>
      <c r="AB344" s="68"/>
      <c r="AC344" s="61"/>
      <c r="AD344" s="61">
        <v>-0.00342385200916284</v>
      </c>
      <c r="AE344" s="61"/>
      <c r="AF344" s="61"/>
      <c r="AG344" s="61"/>
      <c r="AH344" s="58" t="s">
        <v>420</v>
      </c>
      <c r="AI344" s="62">
        <v>0.5</v>
      </c>
      <c r="AJ344" s="63">
        <v>0.545454545454545</v>
      </c>
      <c r="AK344" s="71">
        <f t="shared" si="12"/>
        <v>3</v>
      </c>
      <c r="AL344" s="61">
        <v>0.0321413381178974</v>
      </c>
      <c r="AM344" s="61">
        <v>0.739247993261406</v>
      </c>
      <c r="AN344" s="64">
        <v>0.538461538461538</v>
      </c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>
        <v>0.0166745755594853</v>
      </c>
      <c r="BM344" s="58">
        <v>0.0105877957738079</v>
      </c>
    </row>
    <row r="345" ht="12.75" customHeight="1">
      <c r="A345" s="49" t="s">
        <v>440</v>
      </c>
      <c r="B345" s="49">
        <v>474.0</v>
      </c>
      <c r="C345" s="44">
        <v>121.0</v>
      </c>
      <c r="D345" s="45">
        <v>120.0</v>
      </c>
      <c r="E345" s="44">
        <v>1053.0</v>
      </c>
      <c r="F345" s="45">
        <v>931.0</v>
      </c>
      <c r="G345" s="62">
        <f t="shared" si="1"/>
        <v>0.5020746888</v>
      </c>
      <c r="H345" s="63">
        <f t="shared" si="2"/>
        <v>0.5307459677</v>
      </c>
      <c r="I345" s="64">
        <f t="shared" si="3"/>
        <v>0.5276404494</v>
      </c>
      <c r="J345" s="65">
        <f t="shared" si="4"/>
        <v>0.4728089888</v>
      </c>
      <c r="K345" s="55">
        <f t="shared" si="5"/>
        <v>8.232365145</v>
      </c>
      <c r="L345" s="66">
        <f t="shared" si="6"/>
        <v>0.7303144867</v>
      </c>
      <c r="M345" s="66">
        <f t="shared" si="7"/>
        <v>0.0202737751</v>
      </c>
      <c r="N345" s="67">
        <f t="shared" si="8"/>
        <v>0.5295276341</v>
      </c>
      <c r="O345" s="58"/>
      <c r="P345" s="58"/>
      <c r="Q345" s="58"/>
      <c r="R345" s="58" t="s">
        <v>488</v>
      </c>
      <c r="S345" s="62">
        <v>0.493150684931507</v>
      </c>
      <c r="T345" s="63">
        <v>0.626738794435858</v>
      </c>
      <c r="U345" s="62">
        <v>0.00916099872133425</v>
      </c>
      <c r="V345" s="61">
        <v>0.791881429605429</v>
      </c>
      <c r="W345" s="61">
        <v>0.0944611875078238</v>
      </c>
      <c r="X345" s="64">
        <v>0.613194444444444</v>
      </c>
      <c r="Y345" s="68">
        <f t="shared" si="9"/>
        <v>0.6054555392</v>
      </c>
      <c r="Z345" s="68">
        <f t="shared" si="10"/>
        <v>0.007738905216</v>
      </c>
      <c r="AA345" s="63">
        <f t="shared" si="11"/>
        <v>0.1120716883</v>
      </c>
      <c r="AB345" s="68"/>
      <c r="AC345" s="61"/>
      <c r="AD345" s="61">
        <v>-0.00341478755658431</v>
      </c>
      <c r="AE345" s="61"/>
      <c r="AF345" s="61"/>
      <c r="AG345" s="61"/>
      <c r="AH345" s="58" t="s">
        <v>421</v>
      </c>
      <c r="AI345" s="62">
        <v>0.5</v>
      </c>
      <c r="AJ345" s="63">
        <v>0.545454545454545</v>
      </c>
      <c r="AK345" s="71">
        <f t="shared" si="12"/>
        <v>3</v>
      </c>
      <c r="AL345" s="61">
        <v>0.0321413381178974</v>
      </c>
      <c r="AM345" s="61">
        <v>0.739247993261406</v>
      </c>
      <c r="AN345" s="64">
        <v>0.541666666666667</v>
      </c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>
        <v>0.0944611875078238</v>
      </c>
      <c r="BM345" s="58">
        <v>0.112071688291759</v>
      </c>
    </row>
    <row r="346" ht="12.75" customHeight="1">
      <c r="A346" s="49" t="s">
        <v>535</v>
      </c>
      <c r="B346" s="49">
        <v>476.0</v>
      </c>
      <c r="C346" s="44">
        <v>90.0</v>
      </c>
      <c r="D346" s="45">
        <v>47.0</v>
      </c>
      <c r="E346" s="44">
        <v>422.0</v>
      </c>
      <c r="F346" s="45">
        <v>234.0</v>
      </c>
      <c r="G346" s="62">
        <f t="shared" si="1"/>
        <v>0.6569343066</v>
      </c>
      <c r="H346" s="63">
        <f t="shared" si="2"/>
        <v>0.6432926829</v>
      </c>
      <c r="I346" s="64">
        <f t="shared" si="3"/>
        <v>0.6456494325</v>
      </c>
      <c r="J346" s="65">
        <f t="shared" si="4"/>
        <v>0.4085750315</v>
      </c>
      <c r="K346" s="55">
        <f t="shared" si="5"/>
        <v>4.788321168</v>
      </c>
      <c r="L346" s="66">
        <f t="shared" si="6"/>
        <v>0.9193993229</v>
      </c>
      <c r="M346" s="66">
        <f t="shared" si="7"/>
        <v>-0.009645934357</v>
      </c>
      <c r="N346" s="67">
        <f t="shared" si="8"/>
        <v>0.6500796099</v>
      </c>
      <c r="O346" s="58"/>
      <c r="P346" s="58"/>
      <c r="Q346" s="58"/>
      <c r="R346" s="58" t="s">
        <v>138</v>
      </c>
      <c r="S346" s="62">
        <v>0.655172413793103</v>
      </c>
      <c r="T346" s="63">
        <v>0.602357984994641</v>
      </c>
      <c r="U346" s="62">
        <v>1.95430934346597E-6</v>
      </c>
      <c r="V346" s="61">
        <v>0.889208278633175</v>
      </c>
      <c r="W346" s="61">
        <v>-0.0373452954535237</v>
      </c>
      <c r="X346" s="64">
        <v>0.613902847571189</v>
      </c>
      <c r="Y346" s="68">
        <f t="shared" si="9"/>
        <v>0.6169596581</v>
      </c>
      <c r="Z346" s="68">
        <f t="shared" si="10"/>
        <v>-0.003056810566</v>
      </c>
      <c r="AA346" s="63">
        <f t="shared" si="11"/>
        <v>-0.04456791873</v>
      </c>
      <c r="AB346" s="68"/>
      <c r="AC346" s="61"/>
      <c r="AD346" s="61">
        <v>-0.00340429678196386</v>
      </c>
      <c r="AE346" s="61"/>
      <c r="AF346" s="61"/>
      <c r="AG346" s="61"/>
      <c r="AH346" s="58" t="s">
        <v>236</v>
      </c>
      <c r="AI346" s="62">
        <v>0.807692307692308</v>
      </c>
      <c r="AJ346" s="63">
        <v>0.853211009174312</v>
      </c>
      <c r="AK346" s="71">
        <f t="shared" si="12"/>
        <v>3</v>
      </c>
      <c r="AL346" s="61">
        <v>0.0321867743885762</v>
      </c>
      <c r="AM346" s="61">
        <v>1.17443599299239</v>
      </c>
      <c r="AN346" s="64">
        <v>0.844444444444444</v>
      </c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>
        <v>-0.0373452954535237</v>
      </c>
      <c r="BM346" s="58">
        <v>-0.0445679187309228</v>
      </c>
    </row>
    <row r="347" ht="12.75" customHeight="1">
      <c r="A347" s="49" t="s">
        <v>397</v>
      </c>
      <c r="B347" s="49">
        <v>477.0</v>
      </c>
      <c r="C347" s="44">
        <v>115.0</v>
      </c>
      <c r="D347" s="45">
        <v>127.0</v>
      </c>
      <c r="E347" s="44">
        <v>907.0</v>
      </c>
      <c r="F347" s="45">
        <v>696.0</v>
      </c>
      <c r="G347" s="62">
        <f t="shared" si="1"/>
        <v>0.4752066116</v>
      </c>
      <c r="H347" s="63">
        <f t="shared" si="2"/>
        <v>0.5658140986</v>
      </c>
      <c r="I347" s="64">
        <f t="shared" si="3"/>
        <v>0.5539295393</v>
      </c>
      <c r="J347" s="65">
        <f t="shared" si="4"/>
        <v>0.4395663957</v>
      </c>
      <c r="K347" s="55">
        <f t="shared" si="5"/>
        <v>6.623966942</v>
      </c>
      <c r="L347" s="66">
        <f t="shared" si="6"/>
        <v>0.736112793</v>
      </c>
      <c r="M347" s="66">
        <f t="shared" si="7"/>
        <v>0.06406928876</v>
      </c>
      <c r="N347" s="67">
        <f t="shared" si="8"/>
        <v>0.5532609984</v>
      </c>
      <c r="O347" s="58"/>
      <c r="P347" s="58"/>
      <c r="Q347" s="58"/>
      <c r="R347" s="58" t="s">
        <v>156</v>
      </c>
      <c r="S347" s="62">
        <v>0.562814070351759</v>
      </c>
      <c r="T347" s="63">
        <v>0.620405576679341</v>
      </c>
      <c r="U347" s="62">
        <v>0.0028347896785762</v>
      </c>
      <c r="V347" s="61">
        <v>0.836662629394742</v>
      </c>
      <c r="W347" s="61">
        <v>0.0407234813715205</v>
      </c>
      <c r="X347" s="64">
        <v>0.613956105796286</v>
      </c>
      <c r="Y347" s="68">
        <f t="shared" si="9"/>
        <v>0.6132017428</v>
      </c>
      <c r="Z347" s="68">
        <f t="shared" si="10"/>
        <v>0.0007543630286</v>
      </c>
      <c r="AA347" s="63">
        <f t="shared" si="11"/>
        <v>0.04246975353</v>
      </c>
      <c r="AB347" s="68"/>
      <c r="AC347" s="61"/>
      <c r="AD347" s="61">
        <v>-0.00339656284427314</v>
      </c>
      <c r="AE347" s="61"/>
      <c r="AF347" s="61"/>
      <c r="AG347" s="61"/>
      <c r="AH347" s="58" t="s">
        <v>211</v>
      </c>
      <c r="AI347" s="62">
        <v>0.793333333333333</v>
      </c>
      <c r="AJ347" s="63">
        <v>0.839416058394161</v>
      </c>
      <c r="AK347" s="71">
        <f t="shared" si="12"/>
        <v>3</v>
      </c>
      <c r="AL347" s="61">
        <v>0.0325855960330221</v>
      </c>
      <c r="AM347" s="61">
        <v>1.15452816154433</v>
      </c>
      <c r="AN347" s="64">
        <v>0.829512893982808</v>
      </c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>
        <v>0.0407234813715205</v>
      </c>
      <c r="BM347" s="58">
        <v>0.0424697535294393</v>
      </c>
    </row>
    <row r="348" ht="12.75" customHeight="1">
      <c r="A348" s="49" t="s">
        <v>536</v>
      </c>
      <c r="B348" s="49">
        <v>478.0</v>
      </c>
      <c r="C348" s="44">
        <v>83.0</v>
      </c>
      <c r="D348" s="45">
        <v>57.0</v>
      </c>
      <c r="E348" s="44">
        <v>540.0</v>
      </c>
      <c r="F348" s="45">
        <v>336.0</v>
      </c>
      <c r="G348" s="62">
        <f t="shared" si="1"/>
        <v>0.5928571429</v>
      </c>
      <c r="H348" s="63">
        <f t="shared" si="2"/>
        <v>0.6164383562</v>
      </c>
      <c r="I348" s="64">
        <f t="shared" si="3"/>
        <v>0.6131889764</v>
      </c>
      <c r="J348" s="65">
        <f t="shared" si="4"/>
        <v>0.4124015748</v>
      </c>
      <c r="K348" s="55">
        <f t="shared" si="5"/>
        <v>6.257142857</v>
      </c>
      <c r="L348" s="66">
        <f t="shared" si="6"/>
        <v>0.8551010451</v>
      </c>
      <c r="M348" s="66">
        <f t="shared" si="7"/>
        <v>0.01667457556</v>
      </c>
      <c r="N348" s="67">
        <f t="shared" si="8"/>
        <v>0.6157996676</v>
      </c>
      <c r="O348" s="58"/>
      <c r="P348" s="58"/>
      <c r="Q348" s="58"/>
      <c r="R348" s="58" t="s">
        <v>636</v>
      </c>
      <c r="S348" s="62">
        <v>0.539877300613497</v>
      </c>
      <c r="T348" s="63">
        <v>0.631732168850073</v>
      </c>
      <c r="U348" s="62">
        <v>-0.00205404146469335</v>
      </c>
      <c r="V348" s="61">
        <v>0.828452990147192</v>
      </c>
      <c r="W348" s="61">
        <v>0.0649513355821851</v>
      </c>
      <c r="X348" s="64">
        <v>0.614117647058824</v>
      </c>
      <c r="Y348" s="68">
        <f t="shared" si="9"/>
        <v>0.6179515871</v>
      </c>
      <c r="Z348" s="68">
        <f t="shared" si="10"/>
        <v>-0.00383394006</v>
      </c>
      <c r="AA348" s="63">
        <f t="shared" si="11"/>
        <v>0.05610418461</v>
      </c>
      <c r="AB348" s="68"/>
      <c r="AC348" s="61"/>
      <c r="AD348" s="61">
        <v>-0.00339106868576511</v>
      </c>
      <c r="AE348" s="61"/>
      <c r="AF348" s="61"/>
      <c r="AG348" s="61"/>
      <c r="AH348" s="58" t="s">
        <v>414</v>
      </c>
      <c r="AI348" s="62">
        <v>0.496323529411765</v>
      </c>
      <c r="AJ348" s="63">
        <v>0.542531815137307</v>
      </c>
      <c r="AK348" s="71">
        <f t="shared" si="12"/>
        <v>3</v>
      </c>
      <c r="AL348" s="61">
        <v>0.0326743122123049</v>
      </c>
      <c r="AM348" s="61">
        <v>0.734581653463647</v>
      </c>
      <c r="AN348" s="64">
        <v>0.535410764872521</v>
      </c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>
        <v>0.0649513355821851</v>
      </c>
      <c r="BM348" s="58">
        <v>0.0561041846136949</v>
      </c>
    </row>
    <row r="349" ht="12.75" customHeight="1">
      <c r="A349" s="49" t="s">
        <v>168</v>
      </c>
      <c r="B349" s="49">
        <v>485.0</v>
      </c>
      <c r="C349" s="44">
        <v>65.0</v>
      </c>
      <c r="D349" s="45">
        <v>129.0</v>
      </c>
      <c r="E349" s="44">
        <v>1088.0</v>
      </c>
      <c r="F349" s="45">
        <v>1189.0</v>
      </c>
      <c r="G349" s="62">
        <f t="shared" si="1"/>
        <v>0.3350515464</v>
      </c>
      <c r="H349" s="63">
        <f t="shared" si="2"/>
        <v>0.4778216952</v>
      </c>
      <c r="I349" s="64">
        <f t="shared" si="3"/>
        <v>0.4666127074</v>
      </c>
      <c r="J349" s="65">
        <f t="shared" si="4"/>
        <v>0.5074868474</v>
      </c>
      <c r="K349" s="55">
        <f t="shared" si="5"/>
        <v>11.7371134</v>
      </c>
      <c r="L349" s="66">
        <f t="shared" si="6"/>
        <v>0.5747881649</v>
      </c>
      <c r="M349" s="66">
        <f t="shared" si="7"/>
        <v>0.1009538343</v>
      </c>
      <c r="N349" s="67">
        <f t="shared" si="8"/>
        <v>0.4584533356</v>
      </c>
      <c r="O349" s="58"/>
      <c r="P349" s="58"/>
      <c r="Q349" s="58"/>
      <c r="R349" s="58" t="s">
        <v>528</v>
      </c>
      <c r="S349" s="62">
        <v>0.652360515021459</v>
      </c>
      <c r="T349" s="63">
        <v>0.604395604395604</v>
      </c>
      <c r="U349" s="62">
        <v>0.00101973842383873</v>
      </c>
      <c r="V349" s="61">
        <v>0.888660779879323</v>
      </c>
      <c r="W349" s="61">
        <v>-0.0339161683576453</v>
      </c>
      <c r="X349" s="64">
        <v>0.616024973985432</v>
      </c>
      <c r="Y349" s="68">
        <f t="shared" si="9"/>
        <v>0.618020723</v>
      </c>
      <c r="Z349" s="68">
        <f t="shared" si="10"/>
        <v>-0.001995749058</v>
      </c>
      <c r="AA349" s="63">
        <f t="shared" si="11"/>
        <v>-0.03863070206</v>
      </c>
      <c r="AB349" s="68"/>
      <c r="AC349" s="61"/>
      <c r="AD349" s="61">
        <v>-0.00333783817585798</v>
      </c>
      <c r="AE349" s="61"/>
      <c r="AF349" s="61"/>
      <c r="AG349" s="61"/>
      <c r="AH349" s="58" t="s">
        <v>653</v>
      </c>
      <c r="AI349" s="62">
        <v>0.653225806451613</v>
      </c>
      <c r="AJ349" s="63">
        <v>0.699640287769784</v>
      </c>
      <c r="AK349" s="71">
        <f t="shared" si="12"/>
        <v>3</v>
      </c>
      <c r="AL349" s="61">
        <v>0.0328201507947307</v>
      </c>
      <c r="AM349" s="61">
        <v>0.956620783898592</v>
      </c>
      <c r="AN349" s="64">
        <v>0.691176470588235</v>
      </c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>
        <v>-0.0339161683576453</v>
      </c>
      <c r="BM349" s="58">
        <v>-0.0386307020581518</v>
      </c>
    </row>
    <row r="350" ht="12.75" customHeight="1">
      <c r="A350" s="49" t="s">
        <v>225</v>
      </c>
      <c r="B350" s="49">
        <v>486.0</v>
      </c>
      <c r="C350" s="44">
        <v>92.0</v>
      </c>
      <c r="D350" s="45">
        <v>153.0</v>
      </c>
      <c r="E350" s="44">
        <v>1560.0</v>
      </c>
      <c r="F350" s="45">
        <v>1509.0</v>
      </c>
      <c r="G350" s="62">
        <f t="shared" si="1"/>
        <v>0.3755102041</v>
      </c>
      <c r="H350" s="63">
        <f t="shared" si="2"/>
        <v>0.5083088954</v>
      </c>
      <c r="I350" s="64">
        <f t="shared" si="3"/>
        <v>0.4984912492</v>
      </c>
      <c r="J350" s="65">
        <f t="shared" si="4"/>
        <v>0.4831019916</v>
      </c>
      <c r="K350" s="55">
        <f t="shared" si="5"/>
        <v>12.52653061</v>
      </c>
      <c r="L350" s="66">
        <f t="shared" si="6"/>
        <v>0.6249544632</v>
      </c>
      <c r="M350" s="66">
        <f t="shared" si="7"/>
        <v>0.09390295728</v>
      </c>
      <c r="N350" s="67">
        <f t="shared" si="8"/>
        <v>0.4897875255</v>
      </c>
      <c r="O350" s="58"/>
      <c r="P350" s="58"/>
      <c r="Q350" s="58"/>
      <c r="R350" s="58" t="s">
        <v>212</v>
      </c>
      <c r="S350" s="62">
        <v>0.685082872928177</v>
      </c>
      <c r="T350" s="63">
        <v>0.604229607250755</v>
      </c>
      <c r="U350" s="62">
        <v>-0.00466651966796172</v>
      </c>
      <c r="V350" s="61">
        <v>0.911681607144698</v>
      </c>
      <c r="W350" s="61">
        <v>-0.0571717434751349</v>
      </c>
      <c r="X350" s="64">
        <v>0.616695059625213</v>
      </c>
      <c r="Y350" s="68">
        <f t="shared" si="9"/>
        <v>0.6246737491</v>
      </c>
      <c r="Z350" s="68">
        <f t="shared" si="10"/>
        <v>-0.00797868945</v>
      </c>
      <c r="AA350" s="63">
        <f t="shared" si="11"/>
        <v>-0.076192098</v>
      </c>
      <c r="AB350" s="68"/>
      <c r="AC350" s="61"/>
      <c r="AD350" s="61">
        <v>-0.00330074685658177</v>
      </c>
      <c r="AE350" s="61"/>
      <c r="AF350" s="61"/>
      <c r="AG350" s="61"/>
      <c r="AH350" s="58" t="s">
        <v>442</v>
      </c>
      <c r="AI350" s="62">
        <v>0.611111111111111</v>
      </c>
      <c r="AJ350" s="63">
        <v>0.657894736842105</v>
      </c>
      <c r="AK350" s="71">
        <f t="shared" si="12"/>
        <v>3</v>
      </c>
      <c r="AL350" s="61">
        <v>0.0330811656231086</v>
      </c>
      <c r="AM350" s="61">
        <v>0.897322635047738</v>
      </c>
      <c r="AN350" s="64">
        <v>0.653846153846154</v>
      </c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>
        <v>-0.0571717434751349</v>
      </c>
      <c r="BM350" s="58">
        <v>-0.0761920979997016</v>
      </c>
    </row>
    <row r="351" ht="12.75" customHeight="1">
      <c r="A351" s="49" t="s">
        <v>330</v>
      </c>
      <c r="B351" s="49">
        <v>487.0</v>
      </c>
      <c r="C351" s="44">
        <v>31.0</v>
      </c>
      <c r="D351" s="45">
        <v>39.0</v>
      </c>
      <c r="E351" s="44">
        <v>368.0</v>
      </c>
      <c r="F351" s="45">
        <v>552.0</v>
      </c>
      <c r="G351" s="62">
        <f t="shared" si="1"/>
        <v>0.4428571429</v>
      </c>
      <c r="H351" s="63">
        <f t="shared" si="2"/>
        <v>0.4</v>
      </c>
      <c r="I351" s="64">
        <f t="shared" si="3"/>
        <v>0.403030303</v>
      </c>
      <c r="J351" s="65">
        <f t="shared" si="4"/>
        <v>0.5888888889</v>
      </c>
      <c r="K351" s="55">
        <f t="shared" si="5"/>
        <v>13.14285714</v>
      </c>
      <c r="L351" s="66">
        <f t="shared" si="6"/>
        <v>0.5959900062</v>
      </c>
      <c r="M351" s="66">
        <f t="shared" si="7"/>
        <v>-0.03030447895</v>
      </c>
      <c r="N351" s="67">
        <f t="shared" si="8"/>
        <v>0.4111219235</v>
      </c>
      <c r="O351" s="58"/>
      <c r="P351" s="58"/>
      <c r="Q351" s="58"/>
      <c r="R351" s="58" t="s">
        <v>113</v>
      </c>
      <c r="S351" s="62">
        <v>0.411764705882353</v>
      </c>
      <c r="T351" s="63">
        <v>0.641411520498184</v>
      </c>
      <c r="U351" s="62">
        <v>0.0151638442291666</v>
      </c>
      <c r="V351" s="61">
        <v>0.744708024924861</v>
      </c>
      <c r="W351" s="61">
        <v>0.162384941576137</v>
      </c>
      <c r="X351" s="64">
        <v>0.617783985102421</v>
      </c>
      <c r="Y351" s="68">
        <f t="shared" si="9"/>
        <v>0.6032245939</v>
      </c>
      <c r="Z351" s="68">
        <f t="shared" si="10"/>
        <v>0.01455939122</v>
      </c>
      <c r="AA351" s="63">
        <f t="shared" si="11"/>
        <v>0.1949336723</v>
      </c>
      <c r="AB351" s="68"/>
      <c r="AC351" s="61"/>
      <c r="AD351" s="61">
        <v>-0.00329859262859938</v>
      </c>
      <c r="AE351" s="61"/>
      <c r="AF351" s="61"/>
      <c r="AG351" s="61"/>
      <c r="AH351" s="58" t="s">
        <v>800</v>
      </c>
      <c r="AI351" s="62">
        <v>0.747252747252747</v>
      </c>
      <c r="AJ351" s="63">
        <v>0.79405737704918</v>
      </c>
      <c r="AK351" s="71">
        <f t="shared" si="12"/>
        <v>3</v>
      </c>
      <c r="AL351" s="61">
        <v>0.0330960492020976</v>
      </c>
      <c r="AM351" s="61">
        <v>1.08987083539758</v>
      </c>
      <c r="AN351" s="64">
        <v>0.78382706164932</v>
      </c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>
        <v>0.162384941576137</v>
      </c>
      <c r="BM351" s="58">
        <v>0.194933672345253</v>
      </c>
    </row>
    <row r="352" ht="12.75" customHeight="1">
      <c r="A352" s="49" t="s">
        <v>149</v>
      </c>
      <c r="B352" s="49">
        <v>488.0</v>
      </c>
      <c r="C352" s="44">
        <v>47.0</v>
      </c>
      <c r="D352" s="45">
        <v>95.0</v>
      </c>
      <c r="E352" s="44">
        <v>766.0</v>
      </c>
      <c r="F352" s="45">
        <v>903.0</v>
      </c>
      <c r="G352" s="62">
        <f t="shared" si="1"/>
        <v>0.3309859155</v>
      </c>
      <c r="H352" s="63">
        <f t="shared" si="2"/>
        <v>0.4589574596</v>
      </c>
      <c r="I352" s="64">
        <f t="shared" si="3"/>
        <v>0.4489232468</v>
      </c>
      <c r="J352" s="65">
        <f t="shared" si="4"/>
        <v>0.5245720596</v>
      </c>
      <c r="K352" s="55">
        <f t="shared" si="5"/>
        <v>11.75352113</v>
      </c>
      <c r="L352" s="66">
        <f t="shared" si="6"/>
        <v>0.5585743025</v>
      </c>
      <c r="M352" s="66">
        <f t="shared" si="7"/>
        <v>0.09048963788</v>
      </c>
      <c r="N352" s="67">
        <f t="shared" si="8"/>
        <v>0.4422558432</v>
      </c>
      <c r="O352" s="58"/>
      <c r="P352" s="58"/>
      <c r="Q352" s="58"/>
      <c r="R352" s="58" t="s">
        <v>592</v>
      </c>
      <c r="S352" s="62">
        <v>0.567567567567568</v>
      </c>
      <c r="T352" s="63">
        <v>0.625235404896422</v>
      </c>
      <c r="U352" s="62">
        <v>0.00229015705507196</v>
      </c>
      <c r="V352" s="61">
        <v>0.843439063785836</v>
      </c>
      <c r="W352" s="61">
        <v>0.0407774566473869</v>
      </c>
      <c r="X352" s="64">
        <v>0.618181818181818</v>
      </c>
      <c r="Y352" s="68">
        <f t="shared" si="9"/>
        <v>0.6179706677</v>
      </c>
      <c r="Z352" s="68">
        <f t="shared" si="10"/>
        <v>0.0002111505065</v>
      </c>
      <c r="AA352" s="63">
        <f t="shared" si="11"/>
        <v>0.04126752944</v>
      </c>
      <c r="AB352" s="68"/>
      <c r="AC352" s="61"/>
      <c r="AD352" s="61">
        <v>-0.00329260396822018</v>
      </c>
      <c r="AE352" s="61"/>
      <c r="AF352" s="61"/>
      <c r="AG352" s="61"/>
      <c r="AH352" s="58" t="s">
        <v>512</v>
      </c>
      <c r="AI352" s="62">
        <v>0.570032573289902</v>
      </c>
      <c r="AJ352" s="63">
        <v>0.617411225658648</v>
      </c>
      <c r="AK352" s="71">
        <f t="shared" si="12"/>
        <v>3</v>
      </c>
      <c r="AL352" s="61">
        <v>0.0335019035700159</v>
      </c>
      <c r="AM352" s="61">
        <v>0.839649557040321</v>
      </c>
      <c r="AN352" s="64">
        <v>0.610326351680468</v>
      </c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>
        <v>0.0407774566473869</v>
      </c>
      <c r="BM352" s="58">
        <v>0.041267529440742</v>
      </c>
    </row>
    <row r="353" ht="12.75" customHeight="1">
      <c r="A353" s="49" t="s">
        <v>538</v>
      </c>
      <c r="B353" s="49">
        <v>489.0</v>
      </c>
      <c r="C353" s="44">
        <v>2.0</v>
      </c>
      <c r="D353" s="45">
        <v>1.0</v>
      </c>
      <c r="E353" s="44">
        <v>4.0</v>
      </c>
      <c r="F353" s="45">
        <v>13.0</v>
      </c>
      <c r="G353" s="62">
        <f t="shared" si="1"/>
        <v>0.6666666667</v>
      </c>
      <c r="H353" s="63">
        <f t="shared" si="2"/>
        <v>0.2352941176</v>
      </c>
      <c r="I353" s="64">
        <f t="shared" si="3"/>
        <v>0.3</v>
      </c>
      <c r="J353" s="65">
        <f t="shared" si="4"/>
        <v>0.75</v>
      </c>
      <c r="K353" s="55">
        <f t="shared" si="5"/>
        <v>5.666666667</v>
      </c>
      <c r="L353" s="66">
        <f t="shared" si="6"/>
        <v>0.6377826368</v>
      </c>
      <c r="M353" s="66">
        <f t="shared" si="7"/>
        <v>-0.3050263504</v>
      </c>
      <c r="N353" s="67">
        <f t="shared" si="8"/>
        <v>0.3131030733</v>
      </c>
      <c r="O353" s="58"/>
      <c r="P353" s="58"/>
      <c r="Q353" s="58"/>
      <c r="R353" s="58" t="s">
        <v>186</v>
      </c>
      <c r="S353" s="62">
        <v>0.577639751552795</v>
      </c>
      <c r="T353" s="63">
        <v>0.627177700348432</v>
      </c>
      <c r="U353" s="62">
        <v>7.22817454179569E-5</v>
      </c>
      <c r="V353" s="61">
        <v>0.851934584607656</v>
      </c>
      <c r="W353" s="61">
        <v>0.0350287587234045</v>
      </c>
      <c r="X353" s="64">
        <v>0.619373776908023</v>
      </c>
      <c r="Y353" s="68">
        <f t="shared" si="9"/>
        <v>0.6214514526</v>
      </c>
      <c r="Z353" s="68">
        <f t="shared" si="10"/>
        <v>-0.002077675705</v>
      </c>
      <c r="AA353" s="63">
        <f t="shared" si="11"/>
        <v>0.03019064804</v>
      </c>
      <c r="AB353" s="68"/>
      <c r="AC353" s="61"/>
      <c r="AD353" s="61">
        <v>-0.00327384487628612</v>
      </c>
      <c r="AE353" s="61"/>
      <c r="AF353" s="61"/>
      <c r="AG353" s="61"/>
      <c r="AH353" s="58" t="s">
        <v>371</v>
      </c>
      <c r="AI353" s="62">
        <v>0.461538461538462</v>
      </c>
      <c r="AJ353" s="63">
        <v>0.508982035928144</v>
      </c>
      <c r="AK353" s="71">
        <f t="shared" si="12"/>
        <v>3</v>
      </c>
      <c r="AL353" s="61">
        <v>0.0335477853080706</v>
      </c>
      <c r="AM353" s="61">
        <v>0.686261619557565</v>
      </c>
      <c r="AN353" s="64">
        <v>0.5</v>
      </c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>
        <v>0.0350287587234045</v>
      </c>
      <c r="BM353" s="58">
        <v>0.0301906480437996</v>
      </c>
    </row>
    <row r="354" ht="12.75" customHeight="1">
      <c r="A354" s="49" t="s">
        <v>227</v>
      </c>
      <c r="B354" s="49">
        <v>492.0</v>
      </c>
      <c r="C354" s="44">
        <v>74.0</v>
      </c>
      <c r="D354" s="45">
        <v>123.0</v>
      </c>
      <c r="E354" s="44">
        <v>1555.0</v>
      </c>
      <c r="F354" s="45">
        <v>1408.0</v>
      </c>
      <c r="G354" s="62">
        <f t="shared" si="1"/>
        <v>0.3756345178</v>
      </c>
      <c r="H354" s="63">
        <f t="shared" si="2"/>
        <v>0.5248059399</v>
      </c>
      <c r="I354" s="64">
        <f t="shared" si="3"/>
        <v>0.5155063291</v>
      </c>
      <c r="J354" s="65">
        <f t="shared" si="4"/>
        <v>0.4689873418</v>
      </c>
      <c r="K354" s="55">
        <f t="shared" si="5"/>
        <v>15.04060914</v>
      </c>
      <c r="L354" s="66">
        <f t="shared" si="6"/>
        <v>0.6367075365</v>
      </c>
      <c r="M354" s="66">
        <f t="shared" si="7"/>
        <v>0.1054802282</v>
      </c>
      <c r="N354" s="67">
        <f t="shared" si="8"/>
        <v>0.5033012893</v>
      </c>
      <c r="O354" s="58"/>
      <c r="P354" s="58"/>
      <c r="Q354" s="58"/>
      <c r="R354" s="58" t="s">
        <v>607</v>
      </c>
      <c r="S354" s="62">
        <v>0.54863813229572</v>
      </c>
      <c r="T354" s="63">
        <v>0.638689866939611</v>
      </c>
      <c r="U354" s="62">
        <v>-0.00341134965949441</v>
      </c>
      <c r="V354" s="61">
        <v>0.83956766934742</v>
      </c>
      <c r="W354" s="61">
        <v>0.0636763294075227</v>
      </c>
      <c r="X354" s="64">
        <v>0.619935170178282</v>
      </c>
      <c r="Y354" s="68">
        <f t="shared" si="9"/>
        <v>0.6251403673</v>
      </c>
      <c r="Z354" s="68">
        <f t="shared" si="10"/>
        <v>-0.005205197121</v>
      </c>
      <c r="AA354" s="63">
        <f t="shared" si="11"/>
        <v>0.05161331767</v>
      </c>
      <c r="AB354" s="68"/>
      <c r="AC354" s="61"/>
      <c r="AD354" s="61">
        <v>-0.00326640339563888</v>
      </c>
      <c r="AE354" s="61"/>
      <c r="AF354" s="61"/>
      <c r="AG354" s="61"/>
      <c r="AH354" s="58" t="s">
        <v>632</v>
      </c>
      <c r="AI354" s="62">
        <v>0.924731182795699</v>
      </c>
      <c r="AJ354" s="63">
        <v>0.972267536704731</v>
      </c>
      <c r="AK354" s="71">
        <f t="shared" si="12"/>
        <v>3</v>
      </c>
      <c r="AL354" s="61">
        <v>0.0336134973801364</v>
      </c>
      <c r="AM354" s="61">
        <v>1.34138065296861</v>
      </c>
      <c r="AN354" s="64">
        <v>0.966005665722379</v>
      </c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>
        <v>0.0636763294075227</v>
      </c>
      <c r="BM354" s="58">
        <v>0.0516133176738187</v>
      </c>
    </row>
    <row r="355" ht="12.75" customHeight="1">
      <c r="A355" s="49" t="s">
        <v>192</v>
      </c>
      <c r="B355" s="49">
        <v>493.0</v>
      </c>
      <c r="C355" s="44">
        <v>44.0</v>
      </c>
      <c r="D355" s="45">
        <v>79.0</v>
      </c>
      <c r="E355" s="44">
        <v>838.0</v>
      </c>
      <c r="F355" s="45">
        <v>871.0</v>
      </c>
      <c r="G355" s="62">
        <f t="shared" si="1"/>
        <v>0.3577235772</v>
      </c>
      <c r="H355" s="63">
        <f t="shared" si="2"/>
        <v>0.4903452311</v>
      </c>
      <c r="I355" s="64">
        <f t="shared" si="3"/>
        <v>0.481441048</v>
      </c>
      <c r="J355" s="65">
        <f t="shared" si="4"/>
        <v>0.4994541485</v>
      </c>
      <c r="K355" s="55">
        <f t="shared" si="5"/>
        <v>13.89430894</v>
      </c>
      <c r="L355" s="66">
        <f t="shared" si="6"/>
        <v>0.59967519</v>
      </c>
      <c r="M355" s="66">
        <f t="shared" si="7"/>
        <v>0.09377776879</v>
      </c>
      <c r="N355" s="67">
        <f t="shared" si="8"/>
        <v>0.4722489889</v>
      </c>
      <c r="O355" s="58"/>
      <c r="P355" s="58"/>
      <c r="Q355" s="58"/>
      <c r="R355" s="58" t="s">
        <v>479</v>
      </c>
      <c r="S355" s="62">
        <v>0.532110091743119</v>
      </c>
      <c r="T355" s="63">
        <v>0.646112600536193</v>
      </c>
      <c r="U355" s="62">
        <v>-0.0060660176085684</v>
      </c>
      <c r="V355" s="61">
        <v>0.833129242286775</v>
      </c>
      <c r="W355" s="61">
        <v>0.0806120831710547</v>
      </c>
      <c r="X355" s="64">
        <v>0.620331950207469</v>
      </c>
      <c r="Y355" s="68">
        <f t="shared" si="9"/>
        <v>0.6279820027</v>
      </c>
      <c r="Z355" s="68">
        <f t="shared" si="10"/>
        <v>-0.007650052528</v>
      </c>
      <c r="AA355" s="63">
        <f t="shared" si="11"/>
        <v>0.06292711396</v>
      </c>
      <c r="AB355" s="68"/>
      <c r="AC355" s="61"/>
      <c r="AD355" s="61">
        <v>-0.00323726261031354</v>
      </c>
      <c r="AE355" s="61"/>
      <c r="AF355" s="61"/>
      <c r="AG355" s="61"/>
      <c r="AH355" s="58" t="s">
        <v>585</v>
      </c>
      <c r="AI355" s="62">
        <v>0.905511811023622</v>
      </c>
      <c r="AJ355" s="63">
        <v>0.953156822810591</v>
      </c>
      <c r="AK355" s="71">
        <f t="shared" si="12"/>
        <v>3</v>
      </c>
      <c r="AL355" s="61">
        <v>0.033690325673818</v>
      </c>
      <c r="AM355" s="61">
        <v>1.31427718945801</v>
      </c>
      <c r="AN355" s="64">
        <v>0.94336569579288</v>
      </c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>
        <v>0.0806120831710547</v>
      </c>
      <c r="BM355" s="58">
        <v>0.0629271139555459</v>
      </c>
    </row>
    <row r="356" ht="12.75" customHeight="1">
      <c r="A356" s="49" t="s">
        <v>383</v>
      </c>
      <c r="B356" s="49">
        <v>494.0</v>
      </c>
      <c r="C356" s="44">
        <v>78.0</v>
      </c>
      <c r="D356" s="45">
        <v>89.0</v>
      </c>
      <c r="E356" s="44">
        <v>934.0</v>
      </c>
      <c r="F356" s="45">
        <v>711.0</v>
      </c>
      <c r="G356" s="62">
        <f t="shared" si="1"/>
        <v>0.4670658683</v>
      </c>
      <c r="H356" s="63">
        <f t="shared" si="2"/>
        <v>0.567781155</v>
      </c>
      <c r="I356" s="64">
        <f t="shared" si="3"/>
        <v>0.5584988962</v>
      </c>
      <c r="J356" s="65">
        <f t="shared" si="4"/>
        <v>0.4354304636</v>
      </c>
      <c r="K356" s="55">
        <f t="shared" si="5"/>
        <v>9.850299401</v>
      </c>
      <c r="L356" s="66">
        <f t="shared" si="6"/>
        <v>0.731747336</v>
      </c>
      <c r="M356" s="66">
        <f t="shared" si="7"/>
        <v>0.0712165818</v>
      </c>
      <c r="N356" s="67">
        <f t="shared" si="8"/>
        <v>0.5534332681</v>
      </c>
      <c r="O356" s="58"/>
      <c r="P356" s="58"/>
      <c r="Q356" s="58"/>
      <c r="R356" s="58" t="s">
        <v>483</v>
      </c>
      <c r="S356" s="62">
        <v>0.575757575757576</v>
      </c>
      <c r="T356" s="63">
        <v>0.633333333333333</v>
      </c>
      <c r="U356" s="62">
        <v>-0.00301485053398898</v>
      </c>
      <c r="V356" s="61">
        <v>0.854956374236907</v>
      </c>
      <c r="W356" s="61">
        <v>0.0407123483114613</v>
      </c>
      <c r="X356" s="64">
        <v>0.620915032679739</v>
      </c>
      <c r="Y356" s="68">
        <f t="shared" si="9"/>
        <v>0.6260084342</v>
      </c>
      <c r="Z356" s="68">
        <f t="shared" si="10"/>
        <v>-0.005093401566</v>
      </c>
      <c r="AA356" s="63">
        <f t="shared" si="11"/>
        <v>0.02883784154</v>
      </c>
      <c r="AB356" s="68"/>
      <c r="AC356" s="61"/>
      <c r="AD356" s="61">
        <v>-0.00322330865270792</v>
      </c>
      <c r="AE356" s="61"/>
      <c r="AF356" s="61"/>
      <c r="AG356" s="61"/>
      <c r="AH356" s="58" t="s">
        <v>827</v>
      </c>
      <c r="AI356" s="62">
        <v>0.862068965517241</v>
      </c>
      <c r="AJ356" s="63">
        <v>0.909722222222222</v>
      </c>
      <c r="AK356" s="71">
        <f t="shared" si="12"/>
        <v>3</v>
      </c>
      <c r="AL356" s="61">
        <v>0.033696145673483</v>
      </c>
      <c r="AM356" s="61">
        <v>1.25284555819129</v>
      </c>
      <c r="AN356" s="64">
        <v>0.896039603960396</v>
      </c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>
        <v>0.0407123483114613</v>
      </c>
      <c r="BM356" s="58">
        <v>0.0288378415375787</v>
      </c>
    </row>
    <row r="357" ht="12.75" customHeight="1">
      <c r="A357" s="49" t="s">
        <v>278</v>
      </c>
      <c r="B357" s="49">
        <v>499.0</v>
      </c>
      <c r="C357" s="44">
        <v>80.0</v>
      </c>
      <c r="D357" s="45">
        <v>114.0</v>
      </c>
      <c r="E357" s="44">
        <v>1139.0</v>
      </c>
      <c r="F357" s="45">
        <v>1131.0</v>
      </c>
      <c r="G357" s="62">
        <f t="shared" si="1"/>
        <v>0.412371134</v>
      </c>
      <c r="H357" s="63">
        <f t="shared" si="2"/>
        <v>0.5017621145</v>
      </c>
      <c r="I357" s="64">
        <f t="shared" si="3"/>
        <v>0.494724026</v>
      </c>
      <c r="J357" s="65">
        <f t="shared" si="4"/>
        <v>0.4914772727</v>
      </c>
      <c r="K357" s="55">
        <f t="shared" si="5"/>
        <v>11.70103093</v>
      </c>
      <c r="L357" s="66">
        <f t="shared" si="6"/>
        <v>0.6463898086</v>
      </c>
      <c r="M357" s="66">
        <f t="shared" si="7"/>
        <v>0.06320907412</v>
      </c>
      <c r="N357" s="67">
        <f t="shared" si="8"/>
        <v>0.4903764702</v>
      </c>
      <c r="O357" s="58"/>
      <c r="P357" s="58"/>
      <c r="Q357" s="58"/>
      <c r="R357" s="58" t="s">
        <v>107</v>
      </c>
      <c r="S357" s="62">
        <v>0.417777777777778</v>
      </c>
      <c r="T357" s="63">
        <v>0.644593895499224</v>
      </c>
      <c r="U357" s="62">
        <v>0.0148182294010493</v>
      </c>
      <c r="V357" s="61">
        <v>0.751210188108449</v>
      </c>
      <c r="W357" s="61">
        <v>0.160383337669071</v>
      </c>
      <c r="X357" s="64">
        <v>0.6209453197405</v>
      </c>
      <c r="Y357" s="68">
        <f t="shared" si="9"/>
        <v>0.6067531725</v>
      </c>
      <c r="Z357" s="68">
        <f t="shared" si="10"/>
        <v>0.01419214721</v>
      </c>
      <c r="AA357" s="63">
        <f t="shared" si="11"/>
        <v>0.1921881169</v>
      </c>
      <c r="AB357" s="68"/>
      <c r="AC357" s="61"/>
      <c r="AD357" s="61">
        <v>-0.00322038058570906</v>
      </c>
      <c r="AE357" s="61"/>
      <c r="AF357" s="61"/>
      <c r="AG357" s="61"/>
      <c r="AH357" s="58" t="s">
        <v>823</v>
      </c>
      <c r="AI357" s="62">
        <v>0.875</v>
      </c>
      <c r="AJ357" s="63">
        <v>0.922794117647059</v>
      </c>
      <c r="AK357" s="71">
        <f t="shared" si="12"/>
        <v>3</v>
      </c>
      <c r="AL357" s="61">
        <v>0.0337957524051947</v>
      </c>
      <c r="AM357" s="61">
        <v>1.2712324062434</v>
      </c>
      <c r="AN357" s="64">
        <v>0.909574468085106</v>
      </c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>
        <v>0.160383337669071</v>
      </c>
      <c r="BM357" s="58">
        <v>0.192188116929139</v>
      </c>
    </row>
    <row r="358" ht="12.75" customHeight="1">
      <c r="A358" s="49" t="s">
        <v>441</v>
      </c>
      <c r="B358" s="49">
        <v>501.0</v>
      </c>
      <c r="C358" s="44">
        <v>112.0</v>
      </c>
      <c r="D358" s="45">
        <v>107.0</v>
      </c>
      <c r="E358" s="44">
        <v>1043.0</v>
      </c>
      <c r="F358" s="45">
        <v>730.0</v>
      </c>
      <c r="G358" s="62">
        <f t="shared" si="1"/>
        <v>0.5114155251</v>
      </c>
      <c r="H358" s="63">
        <f t="shared" si="2"/>
        <v>0.5882684715</v>
      </c>
      <c r="I358" s="64">
        <f t="shared" si="3"/>
        <v>0.5798192771</v>
      </c>
      <c r="J358" s="65">
        <f t="shared" si="4"/>
        <v>0.4226907631</v>
      </c>
      <c r="K358" s="55">
        <f t="shared" si="5"/>
        <v>8.095890411</v>
      </c>
      <c r="L358" s="66">
        <f t="shared" si="6"/>
        <v>0.7775940023</v>
      </c>
      <c r="M358" s="66">
        <f t="shared" si="7"/>
        <v>0.05434336661</v>
      </c>
      <c r="N358" s="67">
        <f t="shared" si="8"/>
        <v>0.5778524975</v>
      </c>
      <c r="O358" s="58"/>
      <c r="P358" s="58"/>
      <c r="Q358" s="58"/>
      <c r="R358" s="58" t="s">
        <v>388</v>
      </c>
      <c r="S358" s="62">
        <v>0.596153846153846</v>
      </c>
      <c r="T358" s="63">
        <v>0.631399317406143</v>
      </c>
      <c r="U358" s="62">
        <v>-0.00397098458008038</v>
      </c>
      <c r="V358" s="61">
        <v>0.868011162148014</v>
      </c>
      <c r="W358" s="61">
        <v>0.0249224535594241</v>
      </c>
      <c r="X358" s="64">
        <v>0.622166246851385</v>
      </c>
      <c r="Y358" s="68">
        <f t="shared" si="9"/>
        <v>0.6284124853</v>
      </c>
      <c r="Z358" s="68">
        <f t="shared" si="10"/>
        <v>-0.006246238407</v>
      </c>
      <c r="AA358" s="63">
        <f t="shared" si="11"/>
        <v>0.01028603553</v>
      </c>
      <c r="AB358" s="68"/>
      <c r="AC358" s="61"/>
      <c r="AD358" s="61">
        <v>-0.00321197262295214</v>
      </c>
      <c r="AE358" s="61"/>
      <c r="AF358" s="61"/>
      <c r="AG358" s="61"/>
      <c r="AH358" s="58" t="s">
        <v>616</v>
      </c>
      <c r="AI358" s="62">
        <v>0.909090909090909</v>
      </c>
      <c r="AJ358" s="63">
        <v>0.957142857142857</v>
      </c>
      <c r="AK358" s="71">
        <f t="shared" si="12"/>
        <v>3</v>
      </c>
      <c r="AL358" s="61">
        <v>0.0339780739403669</v>
      </c>
      <c r="AM358" s="61">
        <v>1.31962654583129</v>
      </c>
      <c r="AN358" s="64">
        <v>0.947753396029258</v>
      </c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>
        <v>0.0249224535594241</v>
      </c>
      <c r="BM358" s="58">
        <v>0.0102860355330991</v>
      </c>
    </row>
    <row r="359" ht="12.75" customHeight="1">
      <c r="A359" s="49" t="s">
        <v>151</v>
      </c>
      <c r="B359" s="49">
        <v>503.0</v>
      </c>
      <c r="C359" s="44">
        <v>1.0</v>
      </c>
      <c r="D359" s="45">
        <v>2.0</v>
      </c>
      <c r="E359" s="44">
        <v>3.0</v>
      </c>
      <c r="F359" s="45">
        <v>15.0</v>
      </c>
      <c r="G359" s="62">
        <f t="shared" si="1"/>
        <v>0.3333333333</v>
      </c>
      <c r="H359" s="63">
        <f t="shared" si="2"/>
        <v>0.1666666667</v>
      </c>
      <c r="I359" s="64">
        <f t="shared" si="3"/>
        <v>0.1904761905</v>
      </c>
      <c r="J359" s="65">
        <f t="shared" si="4"/>
        <v>0.7619047619</v>
      </c>
      <c r="K359" s="55">
        <f t="shared" si="5"/>
        <v>6</v>
      </c>
      <c r="L359" s="66">
        <f t="shared" si="6"/>
        <v>0.3535534098</v>
      </c>
      <c r="M359" s="66">
        <f t="shared" si="7"/>
        <v>-0.1178510724</v>
      </c>
      <c r="N359" s="67">
        <f t="shared" si="8"/>
        <v>0.1936009847</v>
      </c>
      <c r="O359" s="58"/>
      <c r="P359" s="58"/>
      <c r="Q359" s="58"/>
      <c r="R359" s="58" t="s">
        <v>354</v>
      </c>
      <c r="S359" s="62">
        <v>0.5</v>
      </c>
      <c r="T359" s="63">
        <v>0.63558282208589</v>
      </c>
      <c r="U359" s="62">
        <v>0.0102985870502337</v>
      </c>
      <c r="V359" s="61">
        <v>0.802978298430715</v>
      </c>
      <c r="W359" s="61">
        <v>0.0958716641139479</v>
      </c>
      <c r="X359" s="64">
        <v>0.622641509433962</v>
      </c>
      <c r="Y359" s="68">
        <f t="shared" si="9"/>
        <v>0.6137447295</v>
      </c>
      <c r="Z359" s="68">
        <f t="shared" si="10"/>
        <v>0.008896779975</v>
      </c>
      <c r="AA359" s="63">
        <f t="shared" si="11"/>
        <v>0.1162025673</v>
      </c>
      <c r="AB359" s="68"/>
      <c r="AC359" s="61"/>
      <c r="AD359" s="61">
        <v>-0.00321012822615549</v>
      </c>
      <c r="AE359" s="61"/>
      <c r="AF359" s="61"/>
      <c r="AG359" s="61"/>
      <c r="AH359" s="58" t="s">
        <v>350</v>
      </c>
      <c r="AI359" s="62">
        <v>0.456043956043956</v>
      </c>
      <c r="AJ359" s="63">
        <v>0.504516129032258</v>
      </c>
      <c r="AK359" s="71">
        <f t="shared" si="12"/>
        <v>3</v>
      </c>
      <c r="AL359" s="61">
        <v>0.0342751132014532</v>
      </c>
      <c r="AM359" s="61">
        <v>0.679218544294061</v>
      </c>
      <c r="AN359" s="64">
        <v>0.495297805642633</v>
      </c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>
        <v>0.0958716641139479</v>
      </c>
      <c r="BM359" s="58">
        <v>0.116202567344504</v>
      </c>
    </row>
    <row r="360" ht="12.75" customHeight="1">
      <c r="A360" s="49" t="s">
        <v>237</v>
      </c>
      <c r="B360" s="49">
        <v>507.0</v>
      </c>
      <c r="C360" s="44">
        <v>76.0</v>
      </c>
      <c r="D360" s="45">
        <v>124.0</v>
      </c>
      <c r="E360" s="44">
        <v>1000.0</v>
      </c>
      <c r="F360" s="45">
        <v>925.0</v>
      </c>
      <c r="G360" s="62">
        <f t="shared" si="1"/>
        <v>0.38</v>
      </c>
      <c r="H360" s="63">
        <f t="shared" si="2"/>
        <v>0.5194805195</v>
      </c>
      <c r="I360" s="64">
        <f t="shared" si="3"/>
        <v>0.5063529412</v>
      </c>
      <c r="J360" s="65">
        <f t="shared" si="4"/>
        <v>0.4710588235</v>
      </c>
      <c r="K360" s="55">
        <f t="shared" si="5"/>
        <v>9.625</v>
      </c>
      <c r="L360" s="66">
        <f t="shared" si="6"/>
        <v>0.6360287588</v>
      </c>
      <c r="M360" s="66">
        <f t="shared" si="7"/>
        <v>0.09862772509</v>
      </c>
      <c r="N360" s="67">
        <f t="shared" si="8"/>
        <v>0.499643936</v>
      </c>
      <c r="O360" s="58"/>
      <c r="P360" s="58"/>
      <c r="Q360" s="58"/>
      <c r="R360" s="58" t="s">
        <v>285</v>
      </c>
      <c r="S360" s="62">
        <v>0.578947368421053</v>
      </c>
      <c r="T360" s="63">
        <v>0.628313592780598</v>
      </c>
      <c r="U360" s="62">
        <v>0.00264827517125976</v>
      </c>
      <c r="V360" s="61">
        <v>0.853662406623719</v>
      </c>
      <c r="W360" s="61">
        <v>0.0349073314924703</v>
      </c>
      <c r="X360" s="64">
        <v>0.623107971745711</v>
      </c>
      <c r="Y360" s="68">
        <f t="shared" si="9"/>
        <v>0.6226110094</v>
      </c>
      <c r="Z360" s="68">
        <f t="shared" si="10"/>
        <v>0.0004969623923</v>
      </c>
      <c r="AA360" s="63">
        <f t="shared" si="11"/>
        <v>0.03606534303</v>
      </c>
      <c r="AB360" s="68"/>
      <c r="AC360" s="61"/>
      <c r="AD360" s="61">
        <v>-0.00320994620369741</v>
      </c>
      <c r="AE360" s="61"/>
      <c r="AF360" s="61"/>
      <c r="AG360" s="61"/>
      <c r="AH360" s="58" t="s">
        <v>419</v>
      </c>
      <c r="AI360" s="62">
        <v>0.5</v>
      </c>
      <c r="AJ360" s="63">
        <v>0.549084858569052</v>
      </c>
      <c r="AK360" s="71">
        <f t="shared" si="12"/>
        <v>3</v>
      </c>
      <c r="AL360" s="61">
        <v>0.0347083575584394</v>
      </c>
      <c r="AM360" s="61">
        <v>0.741815011863059</v>
      </c>
      <c r="AN360" s="64">
        <v>0.544095665171898</v>
      </c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>
        <v>0.0349073314924703</v>
      </c>
      <c r="BM360" s="58">
        <v>0.0360653430292975</v>
      </c>
    </row>
    <row r="361" ht="12.75" customHeight="1">
      <c r="A361" s="49" t="s">
        <v>522</v>
      </c>
      <c r="B361" s="49">
        <v>508.0</v>
      </c>
      <c r="C361" s="44">
        <v>72.0</v>
      </c>
      <c r="D361" s="45">
        <v>53.0</v>
      </c>
      <c r="E361" s="44">
        <v>664.0</v>
      </c>
      <c r="F361" s="45">
        <v>290.0</v>
      </c>
      <c r="G361" s="62">
        <f t="shared" si="1"/>
        <v>0.576</v>
      </c>
      <c r="H361" s="63">
        <f t="shared" si="2"/>
        <v>0.6960167715</v>
      </c>
      <c r="I361" s="64">
        <f t="shared" si="3"/>
        <v>0.6821130677</v>
      </c>
      <c r="J361" s="65">
        <f t="shared" si="4"/>
        <v>0.3354958295</v>
      </c>
      <c r="K361" s="55">
        <f t="shared" si="5"/>
        <v>7.632</v>
      </c>
      <c r="L361" s="66">
        <f t="shared" si="6"/>
        <v>0.899451671</v>
      </c>
      <c r="M361" s="66">
        <f t="shared" si="7"/>
        <v>0.08486481994</v>
      </c>
      <c r="N361" s="67">
        <f t="shared" si="8"/>
        <v>0.6757805903</v>
      </c>
      <c r="O361" s="58"/>
      <c r="P361" s="58"/>
      <c r="Q361" s="58"/>
      <c r="R361" s="58" t="s">
        <v>689</v>
      </c>
      <c r="S361" s="62">
        <v>0.577464788732394</v>
      </c>
      <c r="T361" s="63">
        <v>0.628205128205128</v>
      </c>
      <c r="U361" s="62">
        <v>0.00310857565625844</v>
      </c>
      <c r="V361" s="61">
        <v>0.852537368276622</v>
      </c>
      <c r="W361" s="61">
        <v>0.0358789774233085</v>
      </c>
      <c r="X361" s="64">
        <v>0.623208506703652</v>
      </c>
      <c r="Y361" s="68">
        <f t="shared" si="9"/>
        <v>0.622239198</v>
      </c>
      <c r="Z361" s="68">
        <f t="shared" si="10"/>
        <v>0.0009693087434</v>
      </c>
      <c r="AA361" s="63">
        <f t="shared" si="11"/>
        <v>0.03813665427</v>
      </c>
      <c r="AB361" s="68"/>
      <c r="AC361" s="61"/>
      <c r="AD361" s="61">
        <v>-0.00320676296168221</v>
      </c>
      <c r="AE361" s="61"/>
      <c r="AF361" s="61"/>
      <c r="AG361" s="61"/>
      <c r="AH361" s="58" t="s">
        <v>708</v>
      </c>
      <c r="AI361" s="62">
        <v>0.683453237410072</v>
      </c>
      <c r="AJ361" s="63">
        <v>0.732615894039735</v>
      </c>
      <c r="AK361" s="71">
        <f t="shared" si="12"/>
        <v>3</v>
      </c>
      <c r="AL361" s="61">
        <v>0.0347634114958198</v>
      </c>
      <c r="AM361" s="61">
        <v>1.00131207979686</v>
      </c>
      <c r="AN361" s="64">
        <v>0.727542687453601</v>
      </c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>
        <v>0.0358789774233085</v>
      </c>
      <c r="BM361" s="58">
        <v>0.038136654272395</v>
      </c>
    </row>
    <row r="362" ht="12.75" customHeight="1">
      <c r="A362" s="49" t="s">
        <v>544</v>
      </c>
      <c r="B362" s="49">
        <v>510.0</v>
      </c>
      <c r="C362" s="44">
        <v>116.0</v>
      </c>
      <c r="D362" s="45">
        <v>63.0</v>
      </c>
      <c r="E362" s="44">
        <v>705.0</v>
      </c>
      <c r="F362" s="45">
        <v>325.0</v>
      </c>
      <c r="G362" s="62">
        <f t="shared" si="1"/>
        <v>0.6480446927</v>
      </c>
      <c r="H362" s="63">
        <f t="shared" si="2"/>
        <v>0.6844660194</v>
      </c>
      <c r="I362" s="64">
        <f t="shared" si="3"/>
        <v>0.6790736146</v>
      </c>
      <c r="J362" s="65">
        <f t="shared" si="4"/>
        <v>0.364764268</v>
      </c>
      <c r="K362" s="55">
        <f t="shared" si="5"/>
        <v>5.754189944</v>
      </c>
      <c r="L362" s="66">
        <f t="shared" si="6"/>
        <v>0.9422273564</v>
      </c>
      <c r="M362" s="66">
        <f t="shared" si="7"/>
        <v>0.02575392103</v>
      </c>
      <c r="N362" s="67">
        <f t="shared" si="8"/>
        <v>0.6809275368</v>
      </c>
      <c r="O362" s="58"/>
      <c r="P362" s="58"/>
      <c r="Q362" s="58"/>
      <c r="R362" s="58" t="s">
        <v>292</v>
      </c>
      <c r="S362" s="62">
        <v>0.61576354679803</v>
      </c>
      <c r="T362" s="63">
        <v>0.627563576702215</v>
      </c>
      <c r="U362" s="62">
        <v>-0.00211052279454194</v>
      </c>
      <c r="V362" s="61">
        <v>0.879165038896806</v>
      </c>
      <c r="W362" s="61">
        <v>0.0083440248167776</v>
      </c>
      <c r="X362" s="64">
        <v>0.624615384615385</v>
      </c>
      <c r="Y362" s="68">
        <f t="shared" si="9"/>
        <v>0.6292089448</v>
      </c>
      <c r="Z362" s="68">
        <f t="shared" si="10"/>
        <v>-0.004593560158</v>
      </c>
      <c r="AA362" s="63">
        <f t="shared" si="11"/>
        <v>-0.002466868676</v>
      </c>
      <c r="AB362" s="68"/>
      <c r="AC362" s="61"/>
      <c r="AD362" s="61">
        <v>-0.00320096869399622</v>
      </c>
      <c r="AE362" s="61"/>
      <c r="AF362" s="61"/>
      <c r="AG362" s="61"/>
      <c r="AH362" s="58" t="s">
        <v>267</v>
      </c>
      <c r="AI362" s="62">
        <v>0.682080924855491</v>
      </c>
      <c r="AJ362" s="63">
        <v>0.731308411214953</v>
      </c>
      <c r="AK362" s="71">
        <f t="shared" si="12"/>
        <v>3</v>
      </c>
      <c r="AL362" s="61">
        <v>0.034809252727761</v>
      </c>
      <c r="AM362" s="61">
        <v>0.999417178304434</v>
      </c>
      <c r="AN362" s="64">
        <v>0.723032069970845</v>
      </c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>
        <v>0.0083440248167776</v>
      </c>
      <c r="BM362" s="58">
        <v>-0.0024668686759932</v>
      </c>
    </row>
    <row r="363" ht="12.75" customHeight="1">
      <c r="A363" s="49" t="s">
        <v>545</v>
      </c>
      <c r="B363" s="49">
        <v>511.0</v>
      </c>
      <c r="C363" s="44">
        <v>6.0</v>
      </c>
      <c r="D363" s="45">
        <v>2.0</v>
      </c>
      <c r="E363" s="44">
        <v>27.0</v>
      </c>
      <c r="F363" s="45">
        <v>9.0</v>
      </c>
      <c r="G363" s="62">
        <f t="shared" si="1"/>
        <v>0.75</v>
      </c>
      <c r="H363" s="63">
        <f t="shared" si="2"/>
        <v>0.75</v>
      </c>
      <c r="I363" s="64">
        <f t="shared" si="3"/>
        <v>0.75</v>
      </c>
      <c r="J363" s="65">
        <f t="shared" si="4"/>
        <v>0.3409090909</v>
      </c>
      <c r="K363" s="55">
        <f t="shared" si="5"/>
        <v>4.5</v>
      </c>
      <c r="L363" s="66">
        <f t="shared" si="6"/>
        <v>1.060660172</v>
      </c>
      <c r="M363" s="66">
        <f t="shared" si="7"/>
        <v>0.0000001733091656</v>
      </c>
      <c r="N363" s="67">
        <f t="shared" si="8"/>
        <v>0.7540000671</v>
      </c>
      <c r="O363" s="58"/>
      <c r="P363" s="58"/>
      <c r="Q363" s="58"/>
      <c r="R363" s="58" t="s">
        <v>204</v>
      </c>
      <c r="S363" s="62">
        <v>0.666666666666667</v>
      </c>
      <c r="T363" s="63">
        <v>0.620689655172414</v>
      </c>
      <c r="U363" s="62">
        <v>-0.00603343512874643</v>
      </c>
      <c r="V363" s="61">
        <v>0.910298390287931</v>
      </c>
      <c r="W363" s="61">
        <v>-0.0325105078658444</v>
      </c>
      <c r="X363" s="64">
        <v>0.625</v>
      </c>
      <c r="Y363" s="68">
        <f t="shared" si="9"/>
        <v>0.6340331077</v>
      </c>
      <c r="Z363" s="68">
        <f t="shared" si="10"/>
        <v>-0.009033107692</v>
      </c>
      <c r="AA363" s="63">
        <f t="shared" si="11"/>
        <v>-0.05403265631</v>
      </c>
      <c r="AB363" s="68"/>
      <c r="AC363" s="61"/>
      <c r="AD363" s="61">
        <v>-0.00319572705049409</v>
      </c>
      <c r="AE363" s="61"/>
      <c r="AF363" s="61"/>
      <c r="AG363" s="61"/>
      <c r="AH363" s="58" t="s">
        <v>532</v>
      </c>
      <c r="AI363" s="62">
        <v>0.578947368421053</v>
      </c>
      <c r="AJ363" s="63">
        <v>0.628313592780598</v>
      </c>
      <c r="AK363" s="71">
        <f t="shared" si="12"/>
        <v>3</v>
      </c>
      <c r="AL363" s="61">
        <v>0.0349073314924703</v>
      </c>
      <c r="AM363" s="61">
        <v>0.853662406623719</v>
      </c>
      <c r="AN363" s="64">
        <v>0.623107971745711</v>
      </c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>
        <v>-0.0325105078658444</v>
      </c>
      <c r="BM363" s="58">
        <v>-0.054032656310708</v>
      </c>
    </row>
    <row r="364" ht="12.75" customHeight="1">
      <c r="A364" s="49" t="s">
        <v>468</v>
      </c>
      <c r="B364" s="49">
        <v>512.0</v>
      </c>
      <c r="C364" s="44">
        <v>130.0</v>
      </c>
      <c r="D364" s="45">
        <v>109.0</v>
      </c>
      <c r="E364" s="44">
        <v>1149.0</v>
      </c>
      <c r="F364" s="45">
        <v>560.0</v>
      </c>
      <c r="G364" s="62">
        <f t="shared" si="1"/>
        <v>0.5439330544</v>
      </c>
      <c r="H364" s="63">
        <f t="shared" si="2"/>
        <v>0.6723229959</v>
      </c>
      <c r="I364" s="64">
        <f t="shared" si="3"/>
        <v>0.6565708419</v>
      </c>
      <c r="J364" s="65">
        <f t="shared" si="4"/>
        <v>0.3542094456</v>
      </c>
      <c r="K364" s="55">
        <f t="shared" si="5"/>
        <v>7.150627615</v>
      </c>
      <c r="L364" s="66">
        <f t="shared" si="6"/>
        <v>0.860022886</v>
      </c>
      <c r="M364" s="66">
        <f t="shared" si="7"/>
        <v>0.0907855388</v>
      </c>
      <c r="N364" s="67">
        <f t="shared" si="8"/>
        <v>0.6509925242</v>
      </c>
      <c r="O364" s="58"/>
      <c r="P364" s="58"/>
      <c r="Q364" s="58"/>
      <c r="R364" s="58" t="s">
        <v>420</v>
      </c>
      <c r="S364" s="62">
        <v>0.5</v>
      </c>
      <c r="T364" s="63">
        <v>0.633333333333333</v>
      </c>
      <c r="U364" s="62">
        <v>0.0144729708082254</v>
      </c>
      <c r="V364" s="61">
        <v>0.801387669939484</v>
      </c>
      <c r="W364" s="61">
        <v>0.0942810351029079</v>
      </c>
      <c r="X364" s="64">
        <v>0.625</v>
      </c>
      <c r="Y364" s="68">
        <f t="shared" si="9"/>
        <v>0.6119489222</v>
      </c>
      <c r="Z364" s="68">
        <f t="shared" si="10"/>
        <v>0.01305107782</v>
      </c>
      <c r="AA364" s="63">
        <f t="shared" si="11"/>
        <v>0.1240872741</v>
      </c>
      <c r="AB364" s="68"/>
      <c r="AC364" s="61"/>
      <c r="AD364" s="61">
        <v>-0.00316195222024285</v>
      </c>
      <c r="AE364" s="61"/>
      <c r="AF364" s="61"/>
      <c r="AG364" s="61"/>
      <c r="AH364" s="58" t="s">
        <v>525</v>
      </c>
      <c r="AI364" s="62">
        <v>0.577639751552795</v>
      </c>
      <c r="AJ364" s="63">
        <v>0.627177700348432</v>
      </c>
      <c r="AK364" s="71">
        <f t="shared" si="12"/>
        <v>4</v>
      </c>
      <c r="AL364" s="61">
        <v>0.0350287587234045</v>
      </c>
      <c r="AM364" s="61">
        <v>0.851934584607656</v>
      </c>
      <c r="AN364" s="64">
        <v>0.619373776908023</v>
      </c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>
        <v>0.0942810351029079</v>
      </c>
      <c r="BM364" s="58">
        <v>0.124087274060376</v>
      </c>
    </row>
    <row r="365" ht="12.75" customHeight="1">
      <c r="A365" s="49" t="s">
        <v>64</v>
      </c>
      <c r="B365" s="49">
        <v>515.0</v>
      </c>
      <c r="C365" s="44">
        <v>5.0</v>
      </c>
      <c r="D365" s="45">
        <v>15.0</v>
      </c>
      <c r="E365" s="44">
        <v>121.0</v>
      </c>
      <c r="F365" s="45">
        <v>203.0</v>
      </c>
      <c r="G365" s="62">
        <f t="shared" si="1"/>
        <v>0.25</v>
      </c>
      <c r="H365" s="63">
        <f t="shared" si="2"/>
        <v>0.3734567901</v>
      </c>
      <c r="I365" s="64">
        <f t="shared" si="3"/>
        <v>0.3662790698</v>
      </c>
      <c r="J365" s="65">
        <f t="shared" si="4"/>
        <v>0.6046511628</v>
      </c>
      <c r="K365" s="55">
        <f t="shared" si="5"/>
        <v>16.2</v>
      </c>
      <c r="L365" s="66">
        <f t="shared" si="6"/>
        <v>0.4408505098</v>
      </c>
      <c r="M365" s="66">
        <f t="shared" si="7"/>
        <v>0.08729720551</v>
      </c>
      <c r="N365" s="67">
        <f t="shared" si="8"/>
        <v>0.3591983323</v>
      </c>
      <c r="O365" s="58"/>
      <c r="P365" s="58"/>
      <c r="Q365" s="58"/>
      <c r="R365" s="58" t="s">
        <v>421</v>
      </c>
      <c r="S365" s="62">
        <v>0.333333333333333</v>
      </c>
      <c r="T365" s="63">
        <v>0.666666666666667</v>
      </c>
      <c r="U365" s="62">
        <v>0.0138235928669533</v>
      </c>
      <c r="V365" s="61">
        <v>0.70710674267339</v>
      </c>
      <c r="W365" s="61">
        <v>0.235702375934956</v>
      </c>
      <c r="X365" s="64">
        <v>0.625</v>
      </c>
      <c r="Y365" s="68">
        <f t="shared" si="9"/>
        <v>0.610909254</v>
      </c>
      <c r="Z365" s="68">
        <f t="shared" si="10"/>
        <v>0.01409074599</v>
      </c>
      <c r="AA365" s="63">
        <f t="shared" si="11"/>
        <v>0.2667681753</v>
      </c>
      <c r="AB365" s="68"/>
      <c r="AC365" s="61"/>
      <c r="AD365" s="61">
        <v>-0.00315753418702236</v>
      </c>
      <c r="AE365" s="61"/>
      <c r="AF365" s="61"/>
      <c r="AG365" s="61"/>
      <c r="AH365" s="58" t="s">
        <v>820</v>
      </c>
      <c r="AI365" s="62">
        <v>0.764705882352941</v>
      </c>
      <c r="AJ365" s="63">
        <v>0.814569536423841</v>
      </c>
      <c r="AK365" s="71">
        <f t="shared" si="12"/>
        <v>4</v>
      </c>
      <c r="AL365" s="61">
        <v>0.0352591103968765</v>
      </c>
      <c r="AM365" s="61">
        <v>1.11671635221705</v>
      </c>
      <c r="AN365" s="64">
        <v>0.805405405405405</v>
      </c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>
        <v>0.235702375934956</v>
      </c>
      <c r="BM365" s="58">
        <v>0.266768175311455</v>
      </c>
    </row>
    <row r="366" ht="12.75" customHeight="1">
      <c r="A366" s="49" t="s">
        <v>470</v>
      </c>
      <c r="B366" s="49">
        <v>517.0</v>
      </c>
      <c r="C366" s="44">
        <v>6.0</v>
      </c>
      <c r="D366" s="45">
        <v>5.0</v>
      </c>
      <c r="E366" s="44">
        <v>89.0</v>
      </c>
      <c r="F366" s="45">
        <v>94.0</v>
      </c>
      <c r="G366" s="62">
        <f t="shared" si="1"/>
        <v>0.5454545455</v>
      </c>
      <c r="H366" s="63">
        <f t="shared" si="2"/>
        <v>0.4863387978</v>
      </c>
      <c r="I366" s="64">
        <f t="shared" si="3"/>
        <v>0.4896907216</v>
      </c>
      <c r="J366" s="65">
        <f t="shared" si="4"/>
        <v>0.5154639175</v>
      </c>
      <c r="K366" s="55">
        <f t="shared" si="5"/>
        <v>16.63636364</v>
      </c>
      <c r="L366" s="66">
        <f t="shared" si="6"/>
        <v>0.7295880766</v>
      </c>
      <c r="M366" s="66">
        <f t="shared" si="7"/>
        <v>-0.04180102682</v>
      </c>
      <c r="N366" s="67">
        <f t="shared" si="8"/>
        <v>0.5010932964</v>
      </c>
      <c r="O366" s="58"/>
      <c r="P366" s="58"/>
      <c r="Q366" s="58"/>
      <c r="R366" s="58" t="s">
        <v>236</v>
      </c>
      <c r="S366" s="62">
        <v>0.0</v>
      </c>
      <c r="T366" s="63">
        <v>0.652173913043478</v>
      </c>
      <c r="U366" s="62">
        <v>0.0641478379325376</v>
      </c>
      <c r="V366" s="61">
        <v>0.461156521074192</v>
      </c>
      <c r="W366" s="61">
        <v>0.461156671777814</v>
      </c>
      <c r="X366" s="64">
        <v>0.625</v>
      </c>
      <c r="Y366" s="68">
        <f t="shared" si="9"/>
        <v>0.5581607664</v>
      </c>
      <c r="Z366" s="68">
        <f t="shared" si="10"/>
        <v>0.06683923355</v>
      </c>
      <c r="AA366" s="63">
        <f t="shared" si="11"/>
        <v>0.596303058</v>
      </c>
      <c r="AB366" s="68"/>
      <c r="AC366" s="61"/>
      <c r="AD366" s="61">
        <v>-0.0031556680001632</v>
      </c>
      <c r="AE366" s="61"/>
      <c r="AF366" s="61"/>
      <c r="AG366" s="61"/>
      <c r="AH366" s="58" t="s">
        <v>604</v>
      </c>
      <c r="AI366" s="62">
        <v>0.903508771929825</v>
      </c>
      <c r="AJ366" s="63">
        <v>0.954098360655738</v>
      </c>
      <c r="AK366" s="71">
        <f t="shared" si="12"/>
        <v>4</v>
      </c>
      <c r="AL366" s="61">
        <v>0.0357724558724259</v>
      </c>
      <c r="AM366" s="61">
        <v>1.31352659438664</v>
      </c>
      <c r="AN366" s="64">
        <v>0.948493683187561</v>
      </c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>
        <v>0.461156671777814</v>
      </c>
      <c r="BM366" s="58">
        <v>0.596303058049864</v>
      </c>
    </row>
    <row r="367" ht="12.75" customHeight="1">
      <c r="A367" s="49" t="s">
        <v>316</v>
      </c>
      <c r="B367" s="49">
        <v>518.0</v>
      </c>
      <c r="C367" s="44">
        <v>116.0</v>
      </c>
      <c r="D367" s="45">
        <v>150.0</v>
      </c>
      <c r="E367" s="44">
        <v>1109.0</v>
      </c>
      <c r="F367" s="45">
        <v>1020.0</v>
      </c>
      <c r="G367" s="62">
        <f t="shared" si="1"/>
        <v>0.4360902256</v>
      </c>
      <c r="H367" s="63">
        <f t="shared" si="2"/>
        <v>0.5209018318</v>
      </c>
      <c r="I367" s="64">
        <f t="shared" si="3"/>
        <v>0.5114822547</v>
      </c>
      <c r="J367" s="65">
        <f t="shared" si="4"/>
        <v>0.4743215031</v>
      </c>
      <c r="K367" s="55">
        <f t="shared" si="5"/>
        <v>8.003759398</v>
      </c>
      <c r="L367" s="66">
        <f t="shared" si="6"/>
        <v>0.6766955635</v>
      </c>
      <c r="M367" s="66">
        <f t="shared" si="7"/>
        <v>0.0599709725</v>
      </c>
      <c r="N367" s="67">
        <f t="shared" si="8"/>
        <v>0.5100014663</v>
      </c>
      <c r="O367" s="58"/>
      <c r="P367" s="58"/>
      <c r="Q367" s="58"/>
      <c r="R367" s="58" t="s">
        <v>211</v>
      </c>
      <c r="S367" s="62">
        <v>0.477272727272727</v>
      </c>
      <c r="T367" s="63">
        <v>0.64808362369338</v>
      </c>
      <c r="U367" s="62">
        <v>0.00679596099498192</v>
      </c>
      <c r="V367" s="61">
        <v>0.795747087284076</v>
      </c>
      <c r="W367" s="61">
        <v>0.120781673182641</v>
      </c>
      <c r="X367" s="64">
        <v>0.625377643504532</v>
      </c>
      <c r="Y367" s="68">
        <f t="shared" si="9"/>
        <v>0.6196776488</v>
      </c>
      <c r="Z367" s="68">
        <f t="shared" si="10"/>
        <v>0.005699994731</v>
      </c>
      <c r="AA367" s="63">
        <f t="shared" si="11"/>
        <v>0.1337715137</v>
      </c>
      <c r="AB367" s="68"/>
      <c r="AC367" s="61"/>
      <c r="AD367" s="61">
        <v>-0.00315441564770363</v>
      </c>
      <c r="AE367" s="61"/>
      <c r="AF367" s="61"/>
      <c r="AG367" s="61"/>
      <c r="AH367" s="58" t="s">
        <v>779</v>
      </c>
      <c r="AI367" s="62">
        <v>0.785714285714286</v>
      </c>
      <c r="AJ367" s="63">
        <v>0.836304700162075</v>
      </c>
      <c r="AK367" s="71">
        <f t="shared" si="12"/>
        <v>4</v>
      </c>
      <c r="AL367" s="61">
        <v>0.0357730125262402</v>
      </c>
      <c r="AM367" s="61">
        <v>1.1469406182813</v>
      </c>
      <c r="AN367" s="64">
        <v>0.832095096582467</v>
      </c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>
        <v>0.120781673182641</v>
      </c>
      <c r="BM367" s="58">
        <v>0.133771513731921</v>
      </c>
    </row>
    <row r="368" ht="12.75" customHeight="1">
      <c r="A368" s="49" t="s">
        <v>250</v>
      </c>
      <c r="B368" s="49">
        <v>519.0</v>
      </c>
      <c r="C368" s="44">
        <v>128.0</v>
      </c>
      <c r="D368" s="45">
        <v>200.0</v>
      </c>
      <c r="E368" s="44">
        <v>1332.0</v>
      </c>
      <c r="F368" s="45">
        <v>1507.0</v>
      </c>
      <c r="G368" s="62">
        <f t="shared" si="1"/>
        <v>0.3902439024</v>
      </c>
      <c r="H368" s="63">
        <f t="shared" si="2"/>
        <v>0.4691792885</v>
      </c>
      <c r="I368" s="64">
        <f t="shared" si="3"/>
        <v>0.4610041048</v>
      </c>
      <c r="J368" s="65">
        <f t="shared" si="4"/>
        <v>0.5162614462</v>
      </c>
      <c r="K368" s="55">
        <f t="shared" si="5"/>
        <v>8.655487805</v>
      </c>
      <c r="L368" s="66">
        <f t="shared" si="6"/>
        <v>0.6077039571</v>
      </c>
      <c r="M368" s="66">
        <f t="shared" si="7"/>
        <v>0.05581584604</v>
      </c>
      <c r="N368" s="67">
        <f t="shared" si="8"/>
        <v>0.4599531057</v>
      </c>
      <c r="O368" s="58"/>
      <c r="P368" s="58"/>
      <c r="Q368" s="58"/>
      <c r="R368" s="58" t="s">
        <v>414</v>
      </c>
      <c r="S368" s="62">
        <v>0.597222222222222</v>
      </c>
      <c r="T368" s="63">
        <v>0.630620985010707</v>
      </c>
      <c r="U368" s="62">
        <v>4.51753445299352E-4</v>
      </c>
      <c r="V368" s="61">
        <v>0.868216254209357</v>
      </c>
      <c r="W368" s="61">
        <v>0.023616633515299</v>
      </c>
      <c r="X368" s="64">
        <v>0.626159554730983</v>
      </c>
      <c r="Y368" s="68">
        <f t="shared" si="9"/>
        <v>0.6279994282</v>
      </c>
      <c r="Z368" s="68">
        <f t="shared" si="10"/>
        <v>-0.00183987343</v>
      </c>
      <c r="AA368" s="63">
        <f t="shared" si="11"/>
        <v>0.01930502836</v>
      </c>
      <c r="AB368" s="68"/>
      <c r="AC368" s="61"/>
      <c r="AD368" s="61">
        <v>-0.00315043582364327</v>
      </c>
      <c r="AE368" s="61"/>
      <c r="AF368" s="61"/>
      <c r="AG368" s="61"/>
      <c r="AH368" s="58" t="s">
        <v>824</v>
      </c>
      <c r="AI368" s="62">
        <v>0.845070422535211</v>
      </c>
      <c r="AJ368" s="63">
        <v>0.895669291338583</v>
      </c>
      <c r="AK368" s="71">
        <f t="shared" si="12"/>
        <v>4</v>
      </c>
      <c r="AL368" s="61">
        <v>0.03577900437533</v>
      </c>
      <c r="AM368" s="61">
        <v>1.23088885011471</v>
      </c>
      <c r="AN368" s="64">
        <v>0.884615384615385</v>
      </c>
      <c r="AO368" s="58"/>
      <c r="AP368" s="58"/>
      <c r="AQ368" s="58"/>
      <c r="AR368" s="58"/>
      <c r="AS368" s="58"/>
      <c r="AT368" s="58"/>
      <c r="AU368" s="58" t="s">
        <v>23</v>
      </c>
      <c r="AV368" s="58" t="s">
        <v>1212</v>
      </c>
      <c r="AW368" s="58" t="s">
        <v>24</v>
      </c>
      <c r="AX368" s="58" t="s">
        <v>25</v>
      </c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>
        <v>0.023616633515299</v>
      </c>
      <c r="BM368" s="58">
        <v>0.0193050283550502</v>
      </c>
    </row>
    <row r="369" ht="12.75" customHeight="1">
      <c r="A369" s="49" t="s">
        <v>276</v>
      </c>
      <c r="B369" s="49">
        <v>521.0</v>
      </c>
      <c r="C369" s="44">
        <v>195.0</v>
      </c>
      <c r="D369" s="45">
        <v>278.0</v>
      </c>
      <c r="E369" s="44">
        <v>1717.0</v>
      </c>
      <c r="F369" s="45">
        <v>1754.0</v>
      </c>
      <c r="G369" s="62">
        <f t="shared" si="1"/>
        <v>0.4122621564</v>
      </c>
      <c r="H369" s="63">
        <f t="shared" si="2"/>
        <v>0.4946701239</v>
      </c>
      <c r="I369" s="64">
        <f t="shared" si="3"/>
        <v>0.4847870183</v>
      </c>
      <c r="J369" s="65">
        <f t="shared" si="4"/>
        <v>0.494168357</v>
      </c>
      <c r="K369" s="55">
        <f t="shared" si="5"/>
        <v>7.338266385</v>
      </c>
      <c r="L369" s="66">
        <f t="shared" si="6"/>
        <v>0.641297956</v>
      </c>
      <c r="M369" s="66">
        <f t="shared" si="7"/>
        <v>0.05827133738</v>
      </c>
      <c r="N369" s="67">
        <f t="shared" si="8"/>
        <v>0.4845358248</v>
      </c>
      <c r="O369" s="58"/>
      <c r="P369" s="58"/>
      <c r="Q369" s="58"/>
      <c r="R369" s="58" t="s">
        <v>653</v>
      </c>
      <c r="S369" s="62">
        <v>0.540106951871658</v>
      </c>
      <c r="T369" s="63">
        <v>0.640759930915371</v>
      </c>
      <c r="U369" s="62">
        <v>0.0032684139591298</v>
      </c>
      <c r="V369" s="61">
        <v>0.834998968867928</v>
      </c>
      <c r="W369" s="61">
        <v>0.071172540465139</v>
      </c>
      <c r="X369" s="64">
        <v>0.626765799256506</v>
      </c>
      <c r="Y369" s="68">
        <f t="shared" si="9"/>
        <v>0.6251986223</v>
      </c>
      <c r="Z369" s="68">
        <f t="shared" si="10"/>
        <v>0.001567176937</v>
      </c>
      <c r="AA369" s="63">
        <f t="shared" si="11"/>
        <v>0.0747980654</v>
      </c>
      <c r="AB369" s="68"/>
      <c r="AC369" s="61"/>
      <c r="AD369" s="61">
        <v>-0.00314597347420165</v>
      </c>
      <c r="AE369" s="61"/>
      <c r="AF369" s="61"/>
      <c r="AG369" s="61"/>
      <c r="AH369" s="58" t="s">
        <v>491</v>
      </c>
      <c r="AI369" s="62">
        <v>0.577464788732394</v>
      </c>
      <c r="AJ369" s="63">
        <v>0.628205128205128</v>
      </c>
      <c r="AK369" s="71">
        <f t="shared" si="12"/>
        <v>4</v>
      </c>
      <c r="AL369" s="61">
        <v>0.0358789774233085</v>
      </c>
      <c r="AM369" s="61">
        <v>0.852537368276622</v>
      </c>
      <c r="AN369" s="64">
        <v>0.623208506703652</v>
      </c>
      <c r="AO369" s="58"/>
      <c r="AP369" s="58"/>
      <c r="AQ369" s="58"/>
      <c r="AR369" s="58"/>
      <c r="AS369" s="58"/>
      <c r="AT369" s="58"/>
      <c r="AU369" s="58">
        <v>-9.0</v>
      </c>
      <c r="AV369" s="61">
        <f t="shared" ref="AV369:AV379" si="22">AU369/100</f>
        <v>-0.09</v>
      </c>
      <c r="AW369" s="58">
        <v>0.71641068</v>
      </c>
      <c r="AX369" s="58">
        <v>-0.04565468</v>
      </c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>
        <v>0.071172540465139</v>
      </c>
      <c r="BM369" s="58">
        <v>0.0747980654005273</v>
      </c>
    </row>
    <row r="370" ht="12.75" customHeight="1">
      <c r="A370" s="49" t="s">
        <v>122</v>
      </c>
      <c r="B370" s="49">
        <v>522.0</v>
      </c>
      <c r="C370" s="44">
        <v>9.0</v>
      </c>
      <c r="D370" s="45">
        <v>21.0</v>
      </c>
      <c r="E370" s="44">
        <v>39.0</v>
      </c>
      <c r="F370" s="45">
        <v>128.0</v>
      </c>
      <c r="G370" s="62">
        <f t="shared" si="1"/>
        <v>0.3</v>
      </c>
      <c r="H370" s="63">
        <f t="shared" si="2"/>
        <v>0.2335329341</v>
      </c>
      <c r="I370" s="64">
        <f t="shared" si="3"/>
        <v>0.2436548223</v>
      </c>
      <c r="J370" s="65">
        <f t="shared" si="4"/>
        <v>0.6954314721</v>
      </c>
      <c r="K370" s="55">
        <f t="shared" si="5"/>
        <v>5.566666667</v>
      </c>
      <c r="L370" s="66">
        <f t="shared" si="6"/>
        <v>0.3772647634</v>
      </c>
      <c r="M370" s="66">
        <f t="shared" si="7"/>
        <v>-0.04699925136</v>
      </c>
      <c r="N370" s="67">
        <f t="shared" si="8"/>
        <v>0.2468649506</v>
      </c>
      <c r="O370" s="58"/>
      <c r="P370" s="58"/>
      <c r="Q370" s="58"/>
      <c r="R370" s="58" t="s">
        <v>442</v>
      </c>
      <c r="S370" s="62">
        <v>0.486842105263158</v>
      </c>
      <c r="T370" s="63">
        <v>0.641940085592011</v>
      </c>
      <c r="U370" s="62">
        <v>0.0115312589292953</v>
      </c>
      <c r="V370" s="61">
        <v>0.798169523716353</v>
      </c>
      <c r="W370" s="61">
        <v>0.109670964057735</v>
      </c>
      <c r="X370" s="64">
        <v>0.626769626769627</v>
      </c>
      <c r="Y370" s="68">
        <f t="shared" si="9"/>
        <v>0.6164708673</v>
      </c>
      <c r="Z370" s="68">
        <f t="shared" si="10"/>
        <v>0.0102987595</v>
      </c>
      <c r="AA370" s="63">
        <f t="shared" si="11"/>
        <v>0.133162643</v>
      </c>
      <c r="AB370" s="68"/>
      <c r="AC370" s="61"/>
      <c r="AD370" s="61">
        <v>-0.00312479418044082</v>
      </c>
      <c r="AE370" s="61"/>
      <c r="AF370" s="61"/>
      <c r="AG370" s="61"/>
      <c r="AH370" s="58" t="s">
        <v>381</v>
      </c>
      <c r="AI370" s="62">
        <v>0.465367965367965</v>
      </c>
      <c r="AJ370" s="63">
        <v>0.516471245114461</v>
      </c>
      <c r="AK370" s="71">
        <f t="shared" si="12"/>
        <v>4</v>
      </c>
      <c r="AL370" s="61">
        <v>0.036135589090776</v>
      </c>
      <c r="AM370" s="61">
        <v>0.694265157862516</v>
      </c>
      <c r="AN370" s="64">
        <v>0.510633036597428</v>
      </c>
      <c r="AO370" s="58"/>
      <c r="AP370" s="58"/>
      <c r="AQ370" s="58"/>
      <c r="AR370" s="58"/>
      <c r="AS370" s="58"/>
      <c r="AT370" s="58"/>
      <c r="AU370" s="58">
        <v>-5.5</v>
      </c>
      <c r="AV370" s="61">
        <f t="shared" si="22"/>
        <v>-0.055</v>
      </c>
      <c r="AW370" s="58">
        <v>0.7247008838</v>
      </c>
      <c r="AX370" s="58">
        <v>-0.0381646427527</v>
      </c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>
        <v>0.109670964057735</v>
      </c>
      <c r="BM370" s="58">
        <v>0.133162642984717</v>
      </c>
    </row>
    <row r="371" ht="12.75" customHeight="1">
      <c r="A371" s="49" t="s">
        <v>188</v>
      </c>
      <c r="B371" s="49">
        <v>524.0</v>
      </c>
      <c r="C371" s="44">
        <v>115.0</v>
      </c>
      <c r="D371" s="45">
        <v>209.0</v>
      </c>
      <c r="E371" s="44">
        <v>1058.0</v>
      </c>
      <c r="F371" s="45">
        <v>1111.0</v>
      </c>
      <c r="G371" s="62">
        <f t="shared" si="1"/>
        <v>0.3549382716</v>
      </c>
      <c r="H371" s="63">
        <f t="shared" si="2"/>
        <v>0.4877823882</v>
      </c>
      <c r="I371" s="64">
        <f t="shared" si="3"/>
        <v>0.4705174489</v>
      </c>
      <c r="J371" s="65">
        <f t="shared" si="4"/>
        <v>0.4917769755</v>
      </c>
      <c r="K371" s="55">
        <f t="shared" si="5"/>
        <v>6.694444444</v>
      </c>
      <c r="L371" s="66">
        <f t="shared" si="6"/>
        <v>0.5958934778</v>
      </c>
      <c r="M371" s="66">
        <f t="shared" si="7"/>
        <v>0.09393507305</v>
      </c>
      <c r="N371" s="67">
        <f t="shared" si="8"/>
        <v>0.4697082867</v>
      </c>
      <c r="O371" s="58"/>
      <c r="P371" s="58"/>
      <c r="Q371" s="58"/>
      <c r="R371" s="58" t="s">
        <v>800</v>
      </c>
      <c r="S371" s="62">
        <v>0.604444444444444</v>
      </c>
      <c r="T371" s="63">
        <v>0.632065775950668</v>
      </c>
      <c r="U371" s="62">
        <v>-0.0013489997885402</v>
      </c>
      <c r="V371" s="61">
        <v>0.874344758656491</v>
      </c>
      <c r="W371" s="61">
        <v>0.019531373679155</v>
      </c>
      <c r="X371" s="64">
        <v>0.626878130217028</v>
      </c>
      <c r="Y371" s="68">
        <f t="shared" si="9"/>
        <v>0.6305696995</v>
      </c>
      <c r="Z371" s="68">
        <f t="shared" si="10"/>
        <v>-0.003691569278</v>
      </c>
      <c r="AA371" s="63">
        <f t="shared" si="11"/>
        <v>0.01085970177</v>
      </c>
      <c r="AB371" s="68"/>
      <c r="AC371" s="61"/>
      <c r="AD371" s="61">
        <v>-0.00309375074460383</v>
      </c>
      <c r="AE371" s="61"/>
      <c r="AF371" s="61"/>
      <c r="AG371" s="61"/>
      <c r="AH371" s="58" t="s">
        <v>71</v>
      </c>
      <c r="AI371" s="62">
        <v>0.620689655172414</v>
      </c>
      <c r="AJ371" s="63">
        <v>0.672222222222222</v>
      </c>
      <c r="AK371" s="71">
        <f t="shared" si="12"/>
        <v>4</v>
      </c>
      <c r="AL371" s="61">
        <v>0.0364391769951886</v>
      </c>
      <c r="AM371" s="61">
        <v>0.914226750028321</v>
      </c>
      <c r="AN371" s="64">
        <v>0.665071770334928</v>
      </c>
      <c r="AO371" s="58"/>
      <c r="AP371" s="58"/>
      <c r="AQ371" s="58"/>
      <c r="AR371" s="58"/>
      <c r="AS371" s="58"/>
      <c r="AT371" s="58"/>
      <c r="AU371" s="58">
        <v>-4.0</v>
      </c>
      <c r="AV371" s="61">
        <f t="shared" si="22"/>
        <v>-0.04</v>
      </c>
      <c r="AW371" s="58">
        <v>0.71813</v>
      </c>
      <c r="AX371" s="58">
        <v>0.027839</v>
      </c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>
        <v>0.019531373679155</v>
      </c>
      <c r="BM371" s="58">
        <v>0.010859701767299</v>
      </c>
    </row>
    <row r="372" ht="12.75" customHeight="1">
      <c r="A372" s="49" t="s">
        <v>415</v>
      </c>
      <c r="B372" s="49">
        <v>525.0</v>
      </c>
      <c r="C372" s="44">
        <v>81.0</v>
      </c>
      <c r="D372" s="45">
        <v>82.0</v>
      </c>
      <c r="E372" s="44">
        <v>646.0</v>
      </c>
      <c r="F372" s="45">
        <v>642.0</v>
      </c>
      <c r="G372" s="62">
        <f t="shared" si="1"/>
        <v>0.4969325153</v>
      </c>
      <c r="H372" s="63">
        <f t="shared" si="2"/>
        <v>0.501552795</v>
      </c>
      <c r="I372" s="64">
        <f t="shared" si="3"/>
        <v>0.5010337698</v>
      </c>
      <c r="J372" s="65">
        <f t="shared" si="4"/>
        <v>0.4982770503</v>
      </c>
      <c r="K372" s="55">
        <f t="shared" si="5"/>
        <v>7.901840491</v>
      </c>
      <c r="L372" s="66">
        <f t="shared" si="6"/>
        <v>0.7060357333</v>
      </c>
      <c r="M372" s="66">
        <f t="shared" si="7"/>
        <v>0.003267146467</v>
      </c>
      <c r="N372" s="67">
        <f t="shared" si="8"/>
        <v>0.5047251411</v>
      </c>
      <c r="O372" s="58"/>
      <c r="P372" s="58"/>
      <c r="Q372" s="58"/>
      <c r="R372" s="58" t="s">
        <v>512</v>
      </c>
      <c r="S372" s="62">
        <v>0.42</v>
      </c>
      <c r="T372" s="63">
        <v>0.6474609375</v>
      </c>
      <c r="U372" s="62">
        <v>0.018438341060586</v>
      </c>
      <c r="V372" s="61">
        <v>0.754808841277279</v>
      </c>
      <c r="W372" s="61">
        <v>0.16083929469514</v>
      </c>
      <c r="X372" s="64">
        <v>0.627224199288256</v>
      </c>
      <c r="Y372" s="68">
        <f t="shared" si="9"/>
        <v>0.6094047974</v>
      </c>
      <c r="Z372" s="68">
        <f t="shared" si="10"/>
        <v>0.0178194019</v>
      </c>
      <c r="AA372" s="63">
        <f t="shared" si="11"/>
        <v>0.2008265441</v>
      </c>
      <c r="AB372" s="68"/>
      <c r="AC372" s="61"/>
      <c r="AD372" s="61">
        <v>-0.00306931456087023</v>
      </c>
      <c r="AE372" s="61"/>
      <c r="AF372" s="61"/>
      <c r="AG372" s="61"/>
      <c r="AH372" s="58" t="s">
        <v>400</v>
      </c>
      <c r="AI372" s="62">
        <v>0.476793248945148</v>
      </c>
      <c r="AJ372" s="63">
        <v>0.528582034149963</v>
      </c>
      <c r="AK372" s="71">
        <f t="shared" si="12"/>
        <v>4</v>
      </c>
      <c r="AL372" s="61">
        <v>0.0366203173682387</v>
      </c>
      <c r="AM372" s="61">
        <v>0.710907674330241</v>
      </c>
      <c r="AN372" s="64">
        <v>0.520833333333333</v>
      </c>
      <c r="AO372" s="58"/>
      <c r="AP372" s="58"/>
      <c r="AQ372" s="58"/>
      <c r="AR372" s="58"/>
      <c r="AS372" s="58"/>
      <c r="AT372" s="58"/>
      <c r="AU372" s="58">
        <v>-3.0</v>
      </c>
      <c r="AV372" s="61">
        <f t="shared" si="22"/>
        <v>-0.03</v>
      </c>
      <c r="AW372" s="58">
        <v>0.7182246</v>
      </c>
      <c r="AX372" s="58">
        <v>0.02422929</v>
      </c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>
        <v>0.16083929469514</v>
      </c>
      <c r="BM372" s="58">
        <v>0.200826544082321</v>
      </c>
    </row>
    <row r="373" ht="12.75" customHeight="1">
      <c r="A373" s="49" t="s">
        <v>280</v>
      </c>
      <c r="B373" s="49">
        <v>528.0</v>
      </c>
      <c r="C373" s="44">
        <v>83.0</v>
      </c>
      <c r="D373" s="45">
        <v>118.0</v>
      </c>
      <c r="E373" s="44">
        <v>855.0</v>
      </c>
      <c r="F373" s="45">
        <v>1320.0</v>
      </c>
      <c r="G373" s="62">
        <f t="shared" si="1"/>
        <v>0.4129353234</v>
      </c>
      <c r="H373" s="63">
        <f t="shared" si="2"/>
        <v>0.3931034483</v>
      </c>
      <c r="I373" s="64">
        <f t="shared" si="3"/>
        <v>0.3947811448</v>
      </c>
      <c r="J373" s="65">
        <f t="shared" si="4"/>
        <v>0.5904882155</v>
      </c>
      <c r="K373" s="55">
        <f t="shared" si="5"/>
        <v>10.82089552</v>
      </c>
      <c r="L373" s="66">
        <f t="shared" si="6"/>
        <v>0.5699554836</v>
      </c>
      <c r="M373" s="66">
        <f t="shared" si="7"/>
        <v>-0.01402316024</v>
      </c>
      <c r="N373" s="67">
        <f t="shared" si="8"/>
        <v>0.4003382485</v>
      </c>
      <c r="O373" s="58"/>
      <c r="P373" s="58"/>
      <c r="Q373" s="58"/>
      <c r="R373" s="58" t="s">
        <v>371</v>
      </c>
      <c r="S373" s="62">
        <v>0.55440414507772</v>
      </c>
      <c r="T373" s="63">
        <v>0.638461538461538</v>
      </c>
      <c r="U373" s="62">
        <v>0.00340008177748163</v>
      </c>
      <c r="V373" s="61">
        <v>0.84348340416338</v>
      </c>
      <c r="W373" s="61">
        <v>0.0594376906935998</v>
      </c>
      <c r="X373" s="64">
        <v>0.627595445411922</v>
      </c>
      <c r="Y373" s="68">
        <f t="shared" si="9"/>
        <v>0.6260414443</v>
      </c>
      <c r="Z373" s="68">
        <f t="shared" si="10"/>
        <v>0.001554001109</v>
      </c>
      <c r="AA373" s="63">
        <f t="shared" si="11"/>
        <v>0.0630445337</v>
      </c>
      <c r="AB373" s="68"/>
      <c r="AC373" s="61"/>
      <c r="AD373" s="61">
        <v>-0.00305681056608564</v>
      </c>
      <c r="AE373" s="61"/>
      <c r="AF373" s="61"/>
      <c r="AG373" s="61"/>
      <c r="AH373" s="58" t="s">
        <v>675</v>
      </c>
      <c r="AI373" s="62">
        <v>0.76984126984127</v>
      </c>
      <c r="AJ373" s="63">
        <v>0.822140221402214</v>
      </c>
      <c r="AK373" s="71">
        <f t="shared" si="12"/>
        <v>4</v>
      </c>
      <c r="AL373" s="61">
        <v>0.0369811272343457</v>
      </c>
      <c r="AM373" s="61">
        <v>1.12570090193913</v>
      </c>
      <c r="AN373" s="64">
        <v>0.817690749493585</v>
      </c>
      <c r="AO373" s="58"/>
      <c r="AP373" s="58"/>
      <c r="AQ373" s="58"/>
      <c r="AR373" s="58"/>
      <c r="AS373" s="58"/>
      <c r="AT373" s="58"/>
      <c r="AU373" s="58">
        <v>-2.0</v>
      </c>
      <c r="AV373" s="61">
        <f t="shared" si="22"/>
        <v>-0.02</v>
      </c>
      <c r="AW373" s="58">
        <v>0.71032144</v>
      </c>
      <c r="AX373" s="58">
        <v>-0.01231148</v>
      </c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>
        <v>0.0594376906935998</v>
      </c>
      <c r="BM373" s="58">
        <v>0.063044533696455</v>
      </c>
    </row>
    <row r="374" ht="12.75" customHeight="1">
      <c r="A374" s="49" t="s">
        <v>393</v>
      </c>
      <c r="B374" s="49">
        <v>529.0</v>
      </c>
      <c r="C374" s="44">
        <v>129.0</v>
      </c>
      <c r="D374" s="45">
        <v>144.0</v>
      </c>
      <c r="E374" s="44">
        <v>783.0</v>
      </c>
      <c r="F374" s="45">
        <v>812.0</v>
      </c>
      <c r="G374" s="62">
        <f t="shared" si="1"/>
        <v>0.4725274725</v>
      </c>
      <c r="H374" s="63">
        <f t="shared" si="2"/>
        <v>0.4909090909</v>
      </c>
      <c r="I374" s="64">
        <f t="shared" si="3"/>
        <v>0.4882226981</v>
      </c>
      <c r="J374" s="65">
        <f t="shared" si="4"/>
        <v>0.5037473233</v>
      </c>
      <c r="K374" s="55">
        <f t="shared" si="5"/>
        <v>5.842490842</v>
      </c>
      <c r="L374" s="66">
        <f t="shared" si="6"/>
        <v>0.6812525251</v>
      </c>
      <c r="M374" s="66">
        <f t="shared" si="7"/>
        <v>0.01299787832</v>
      </c>
      <c r="N374" s="67">
        <f t="shared" si="8"/>
        <v>0.4916698322</v>
      </c>
      <c r="O374" s="58"/>
      <c r="P374" s="58"/>
      <c r="Q374" s="58"/>
      <c r="R374" s="58" t="s">
        <v>632</v>
      </c>
      <c r="S374" s="62">
        <v>0.875</v>
      </c>
      <c r="T374" s="63">
        <v>0.615853658536585</v>
      </c>
      <c r="U374" s="62">
        <v>-0.0440250651278419</v>
      </c>
      <c r="V374" s="61">
        <v>1.0541927616496</v>
      </c>
      <c r="W374" s="61">
        <v>-0.18324396311606</v>
      </c>
      <c r="X374" s="64">
        <v>0.627906976744186</v>
      </c>
      <c r="Y374" s="68">
        <f t="shared" si="9"/>
        <v>0.6769117564</v>
      </c>
      <c r="Z374" s="68">
        <f t="shared" si="10"/>
        <v>-0.04900477963</v>
      </c>
      <c r="AA374" s="63">
        <f t="shared" si="11"/>
        <v>-0.3070779084</v>
      </c>
      <c r="AB374" s="68"/>
      <c r="AC374" s="61"/>
      <c r="AD374" s="61">
        <v>-0.00305086178185876</v>
      </c>
      <c r="AE374" s="61"/>
      <c r="AF374" s="61"/>
      <c r="AG374" s="61"/>
      <c r="AH374" s="58" t="s">
        <v>835</v>
      </c>
      <c r="AI374" s="62">
        <v>0.778125</v>
      </c>
      <c r="AJ374" s="63">
        <v>0.830656934306569</v>
      </c>
      <c r="AK374" s="71">
        <f t="shared" si="12"/>
        <v>4</v>
      </c>
      <c r="AL374" s="61">
        <v>0.0371458728547907</v>
      </c>
      <c r="AM374" s="61">
        <v>1.13758060912906</v>
      </c>
      <c r="AN374" s="64">
        <v>0.820710059171598</v>
      </c>
      <c r="AO374" s="58"/>
      <c r="AP374" s="58"/>
      <c r="AQ374" s="58"/>
      <c r="AR374" s="58"/>
      <c r="AS374" s="58"/>
      <c r="AT374" s="58"/>
      <c r="AU374" s="58">
        <v>-1.0</v>
      </c>
      <c r="AV374" s="61">
        <f t="shared" si="22"/>
        <v>-0.01</v>
      </c>
      <c r="AW374" s="58">
        <v>0.70823622</v>
      </c>
      <c r="AX374" s="58">
        <v>-0.0059931</v>
      </c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>
        <v>-0.18324396311606</v>
      </c>
      <c r="BM374" s="58">
        <v>-0.307077908350766</v>
      </c>
    </row>
    <row r="375" ht="12.75" customHeight="1">
      <c r="A375" s="49" t="s">
        <v>381</v>
      </c>
      <c r="B375" s="49">
        <v>530.0</v>
      </c>
      <c r="C375" s="44">
        <v>215.0</v>
      </c>
      <c r="D375" s="45">
        <v>247.0</v>
      </c>
      <c r="E375" s="44">
        <v>1850.0</v>
      </c>
      <c r="F375" s="45">
        <v>1732.0</v>
      </c>
      <c r="G375" s="62">
        <f t="shared" si="1"/>
        <v>0.4653679654</v>
      </c>
      <c r="H375" s="63">
        <f t="shared" si="2"/>
        <v>0.5164712451</v>
      </c>
      <c r="I375" s="64">
        <f t="shared" si="3"/>
        <v>0.5106330366</v>
      </c>
      <c r="J375" s="65">
        <f t="shared" si="4"/>
        <v>0.4814540059</v>
      </c>
      <c r="K375" s="55">
        <f t="shared" si="5"/>
        <v>7.753246753</v>
      </c>
      <c r="L375" s="66">
        <f t="shared" si="6"/>
        <v>0.6942651579</v>
      </c>
      <c r="M375" s="66">
        <f t="shared" si="7"/>
        <v>0.03613558909</v>
      </c>
      <c r="N375" s="67">
        <f t="shared" si="8"/>
        <v>0.5113872282</v>
      </c>
      <c r="O375" s="58"/>
      <c r="P375" s="58"/>
      <c r="Q375" s="58"/>
      <c r="R375" s="58" t="s">
        <v>585</v>
      </c>
      <c r="S375" s="62">
        <v>0.377049180327869</v>
      </c>
      <c r="T375" s="63">
        <v>0.649930264993027</v>
      </c>
      <c r="U375" s="62">
        <v>0.0243786377814684</v>
      </c>
      <c r="V375" s="61">
        <v>0.726184098397066</v>
      </c>
      <c r="W375" s="61">
        <v>0.192956184080905</v>
      </c>
      <c r="X375" s="64">
        <v>0.62853470437018</v>
      </c>
      <c r="Y375" s="68">
        <f t="shared" si="9"/>
        <v>0.6043967574</v>
      </c>
      <c r="Z375" s="68">
        <f t="shared" si="10"/>
        <v>0.02413794701</v>
      </c>
      <c r="AA375" s="63">
        <f t="shared" si="11"/>
        <v>0.24654868</v>
      </c>
      <c r="AB375" s="68"/>
      <c r="AC375" s="61"/>
      <c r="AD375" s="61">
        <v>-0.00303831067989202</v>
      </c>
      <c r="AE375" s="61"/>
      <c r="AF375" s="61"/>
      <c r="AG375" s="61"/>
      <c r="AH375" s="58" t="s">
        <v>100</v>
      </c>
      <c r="AI375" s="62">
        <v>0.274285714285714</v>
      </c>
      <c r="AJ375" s="63">
        <v>0.327014218009479</v>
      </c>
      <c r="AK375" s="71">
        <f t="shared" si="12"/>
        <v>4</v>
      </c>
      <c r="AL375" s="61">
        <v>0.0372847520187531</v>
      </c>
      <c r="AM375" s="61">
        <v>0.425183253560715</v>
      </c>
      <c r="AN375" s="64">
        <v>0.322975929978118</v>
      </c>
      <c r="AO375" s="58"/>
      <c r="AP375" s="58"/>
      <c r="AQ375" s="58"/>
      <c r="AR375" s="58"/>
      <c r="AS375" s="58"/>
      <c r="AT375" s="58"/>
      <c r="AU375" s="58">
        <v>0.0</v>
      </c>
      <c r="AV375" s="61">
        <f t="shared" si="22"/>
        <v>0</v>
      </c>
      <c r="AW375" s="58">
        <v>0.70726534</v>
      </c>
      <c r="AX375" s="58">
        <v>0.0</v>
      </c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>
        <v>0.192956184080905</v>
      </c>
      <c r="BM375" s="58">
        <v>0.246548680033064</v>
      </c>
    </row>
    <row r="376" ht="12.75" customHeight="1">
      <c r="A376" s="49" t="s">
        <v>135</v>
      </c>
      <c r="B376" s="49">
        <v>532.0</v>
      </c>
      <c r="C376" s="44">
        <v>60.0</v>
      </c>
      <c r="D376" s="45">
        <v>128.0</v>
      </c>
      <c r="E376" s="44">
        <v>654.0</v>
      </c>
      <c r="F376" s="45">
        <v>1182.0</v>
      </c>
      <c r="G376" s="62">
        <f t="shared" si="1"/>
        <v>0.3191489362</v>
      </c>
      <c r="H376" s="63">
        <f t="shared" si="2"/>
        <v>0.3562091503</v>
      </c>
      <c r="I376" s="64">
        <f t="shared" si="3"/>
        <v>0.3527667984</v>
      </c>
      <c r="J376" s="65">
        <f t="shared" si="4"/>
        <v>0.6136363636</v>
      </c>
      <c r="K376" s="55">
        <f t="shared" si="5"/>
        <v>9.765957447</v>
      </c>
      <c r="L376" s="66">
        <f t="shared" si="6"/>
        <v>0.4775502784</v>
      </c>
      <c r="M376" s="66">
        <f t="shared" si="7"/>
        <v>0.02620560677</v>
      </c>
      <c r="N376" s="67">
        <f t="shared" si="8"/>
        <v>0.354567923</v>
      </c>
      <c r="O376" s="58"/>
      <c r="P376" s="58"/>
      <c r="Q376" s="58"/>
      <c r="R376" s="58" t="s">
        <v>827</v>
      </c>
      <c r="S376" s="62">
        <v>0.537313432835821</v>
      </c>
      <c r="T376" s="63">
        <v>0.643849206349206</v>
      </c>
      <c r="U376" s="62">
        <v>0.00317603595117799</v>
      </c>
      <c r="V376" s="61">
        <v>0.835208099542837</v>
      </c>
      <c r="W376" s="61">
        <v>0.0753323043611422</v>
      </c>
      <c r="X376" s="64">
        <v>0.628668651637601</v>
      </c>
      <c r="Y376" s="68">
        <f t="shared" si="9"/>
        <v>0.6271419825</v>
      </c>
      <c r="Z376" s="68">
        <f t="shared" si="10"/>
        <v>0.001526669136</v>
      </c>
      <c r="AA376" s="63">
        <f t="shared" si="11"/>
        <v>0.0788644029</v>
      </c>
      <c r="AB376" s="68"/>
      <c r="AC376" s="61"/>
      <c r="AD376" s="61">
        <v>-0.00303321335686624</v>
      </c>
      <c r="AE376" s="61"/>
      <c r="AF376" s="61"/>
      <c r="AG376" s="61"/>
      <c r="AH376" s="58" t="s">
        <v>105</v>
      </c>
      <c r="AI376" s="62">
        <v>0.710526315789474</v>
      </c>
      <c r="AJ376" s="63">
        <v>0.763297872340426</v>
      </c>
      <c r="AK376" s="71">
        <f t="shared" si="12"/>
        <v>4</v>
      </c>
      <c r="AL376" s="61">
        <v>0.0373152957757737</v>
      </c>
      <c r="AM376" s="61">
        <v>1.0421510716062</v>
      </c>
      <c r="AN376" s="64">
        <v>0.754424778761062</v>
      </c>
      <c r="AO376" s="58"/>
      <c r="AP376" s="58"/>
      <c r="AQ376" s="58"/>
      <c r="AR376" s="58"/>
      <c r="AS376" s="58"/>
      <c r="AT376" s="58"/>
      <c r="AU376" s="58">
        <v>1.0</v>
      </c>
      <c r="AV376" s="61">
        <f t="shared" si="22"/>
        <v>0.01</v>
      </c>
      <c r="AW376" s="58">
        <v>0.70512448</v>
      </c>
      <c r="AX376" s="58">
        <v>0.0065554</v>
      </c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>
        <v>0.0753323043611422</v>
      </c>
      <c r="BM376" s="58">
        <v>0.0788644028973318</v>
      </c>
    </row>
    <row r="377" ht="12.75" customHeight="1">
      <c r="A377" s="49" t="s">
        <v>178</v>
      </c>
      <c r="B377" s="49">
        <v>534.0</v>
      </c>
      <c r="C377" s="44">
        <v>35.0</v>
      </c>
      <c r="D377" s="45">
        <v>67.0</v>
      </c>
      <c r="E377" s="44">
        <v>397.0</v>
      </c>
      <c r="F377" s="45">
        <v>430.0</v>
      </c>
      <c r="G377" s="62">
        <f t="shared" si="1"/>
        <v>0.3431372549</v>
      </c>
      <c r="H377" s="63">
        <f t="shared" si="2"/>
        <v>0.4800483676</v>
      </c>
      <c r="I377" s="64">
        <f t="shared" si="3"/>
        <v>0.4650161464</v>
      </c>
      <c r="J377" s="65">
        <f t="shared" si="4"/>
        <v>0.5005382131</v>
      </c>
      <c r="K377" s="55">
        <f t="shared" si="5"/>
        <v>8.107843137</v>
      </c>
      <c r="L377" s="66">
        <f t="shared" si="6"/>
        <v>0.58208012</v>
      </c>
      <c r="M377" s="66">
        <f t="shared" si="7"/>
        <v>0.09681087131</v>
      </c>
      <c r="N377" s="67">
        <f t="shared" si="8"/>
        <v>0.46152135</v>
      </c>
      <c r="O377" s="58"/>
      <c r="P377" s="58"/>
      <c r="Q377" s="58"/>
      <c r="R377" s="58" t="s">
        <v>823</v>
      </c>
      <c r="S377" s="62">
        <v>0.75</v>
      </c>
      <c r="T377" s="63">
        <v>0.620689655172414</v>
      </c>
      <c r="U377" s="62">
        <v>-0.0190733223686981</v>
      </c>
      <c r="V377" s="61">
        <v>0.969223965015096</v>
      </c>
      <c r="W377" s="61">
        <v>-0.0914360633364356</v>
      </c>
      <c r="X377" s="64">
        <v>0.629032258064516</v>
      </c>
      <c r="Y377" s="68">
        <f t="shared" si="9"/>
        <v>0.6518659953</v>
      </c>
      <c r="Z377" s="68">
        <f t="shared" si="10"/>
        <v>-0.0228337372</v>
      </c>
      <c r="AA377" s="63">
        <f t="shared" si="11"/>
        <v>-0.147142882</v>
      </c>
      <c r="AB377" s="68"/>
      <c r="AC377" s="61"/>
      <c r="AD377" s="61">
        <v>-0.00302622489759019</v>
      </c>
      <c r="AE377" s="61"/>
      <c r="AF377" s="61"/>
      <c r="AG377" s="61"/>
      <c r="AH377" s="58" t="s">
        <v>50</v>
      </c>
      <c r="AI377" s="62">
        <v>0.239130434782609</v>
      </c>
      <c r="AJ377" s="63">
        <v>0.292746113989637</v>
      </c>
      <c r="AK377" s="71">
        <f t="shared" si="12"/>
        <v>4</v>
      </c>
      <c r="AL377" s="61">
        <v>0.0379120717979325</v>
      </c>
      <c r="AM377" s="61">
        <v>0.376093508196222</v>
      </c>
      <c r="AN377" s="64">
        <v>0.287037037037037</v>
      </c>
      <c r="AO377" s="58"/>
      <c r="AP377" s="58"/>
      <c r="AQ377" s="58"/>
      <c r="AR377" s="58"/>
      <c r="AS377" s="58"/>
      <c r="AT377" s="58"/>
      <c r="AU377" s="58">
        <v>2.0</v>
      </c>
      <c r="AV377" s="61">
        <f t="shared" si="22"/>
        <v>0.02</v>
      </c>
      <c r="AW377" s="58">
        <v>0.70511867</v>
      </c>
      <c r="AX377" s="58">
        <v>0.01153824</v>
      </c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>
        <v>-0.0914360633364356</v>
      </c>
      <c r="BM377" s="58">
        <v>-0.147142881995844</v>
      </c>
    </row>
    <row r="378" ht="12.75" customHeight="1">
      <c r="A378" s="49" t="s">
        <v>241</v>
      </c>
      <c r="B378" s="49">
        <v>535.0</v>
      </c>
      <c r="C378" s="44">
        <v>45.0</v>
      </c>
      <c r="D378" s="45">
        <v>71.0</v>
      </c>
      <c r="E378" s="44">
        <v>337.0</v>
      </c>
      <c r="F378" s="45">
        <v>665.0</v>
      </c>
      <c r="G378" s="62">
        <f t="shared" si="1"/>
        <v>0.3879310345</v>
      </c>
      <c r="H378" s="63">
        <f t="shared" si="2"/>
        <v>0.3363273453</v>
      </c>
      <c r="I378" s="64">
        <f t="shared" si="3"/>
        <v>0.3416815742</v>
      </c>
      <c r="J378" s="65">
        <f t="shared" si="4"/>
        <v>0.6350626118</v>
      </c>
      <c r="K378" s="55">
        <f t="shared" si="5"/>
        <v>8.637931034</v>
      </c>
      <c r="L378" s="66">
        <f t="shared" si="6"/>
        <v>0.5121280176</v>
      </c>
      <c r="M378" s="66">
        <f t="shared" si="7"/>
        <v>-0.03648923487</v>
      </c>
      <c r="N378" s="67">
        <f t="shared" si="8"/>
        <v>0.3483927287</v>
      </c>
      <c r="O378" s="58"/>
      <c r="P378" s="58"/>
      <c r="Q378" s="58"/>
      <c r="R378" s="58" t="s">
        <v>616</v>
      </c>
      <c r="S378" s="62">
        <v>0.6</v>
      </c>
      <c r="T378" s="63">
        <v>0.634615384615385</v>
      </c>
      <c r="U378" s="62">
        <v>-4.20314074951023E-4</v>
      </c>
      <c r="V378" s="61">
        <v>0.873004906619322</v>
      </c>
      <c r="W378" s="61">
        <v>0.0244769158416933</v>
      </c>
      <c r="X378" s="64">
        <v>0.629032258064516</v>
      </c>
      <c r="Y378" s="68">
        <f t="shared" si="9"/>
        <v>0.6317330862</v>
      </c>
      <c r="Z378" s="68">
        <f t="shared" si="10"/>
        <v>-0.00270082816</v>
      </c>
      <c r="AA378" s="63">
        <f t="shared" si="11"/>
        <v>0.01813586824</v>
      </c>
      <c r="AB378" s="68"/>
      <c r="AC378" s="61"/>
      <c r="AD378" s="61">
        <v>-0.00301925278058579</v>
      </c>
      <c r="AE378" s="61"/>
      <c r="AF378" s="61"/>
      <c r="AG378" s="61"/>
      <c r="AH378" s="58" t="s">
        <v>47</v>
      </c>
      <c r="AI378" s="62">
        <v>0.634920634920635</v>
      </c>
      <c r="AJ378" s="63">
        <v>0.688638334778838</v>
      </c>
      <c r="AK378" s="71">
        <f t="shared" si="12"/>
        <v>4</v>
      </c>
      <c r="AL378" s="61">
        <v>0.0379843027627455</v>
      </c>
      <c r="AM378" s="61">
        <v>0.935897516568252</v>
      </c>
      <c r="AN378" s="64">
        <v>0.68107302533532</v>
      </c>
      <c r="AO378" s="58"/>
      <c r="AP378" s="58"/>
      <c r="AQ378" s="58"/>
      <c r="AR378" s="58"/>
      <c r="AS378" s="58"/>
      <c r="AT378" s="58"/>
      <c r="AU378" s="58">
        <v>3.0</v>
      </c>
      <c r="AV378" s="61">
        <f t="shared" si="22"/>
        <v>0.03</v>
      </c>
      <c r="AW378" s="58">
        <v>0.7015028</v>
      </c>
      <c r="AX378" s="58">
        <v>0.01933779</v>
      </c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>
        <v>0.0244769158416933</v>
      </c>
      <c r="BM378" s="58">
        <v>0.0181358682414406</v>
      </c>
    </row>
    <row r="379" ht="12.75" customHeight="1">
      <c r="A379" s="49" t="s">
        <v>257</v>
      </c>
      <c r="B379" s="49">
        <v>536.0</v>
      </c>
      <c r="C379" s="44">
        <v>112.0</v>
      </c>
      <c r="D379" s="45">
        <v>169.0</v>
      </c>
      <c r="E379" s="44">
        <v>1366.0</v>
      </c>
      <c r="F379" s="45">
        <v>1788.0</v>
      </c>
      <c r="G379" s="62">
        <f t="shared" si="1"/>
        <v>0.3985765125</v>
      </c>
      <c r="H379" s="63">
        <f t="shared" si="2"/>
        <v>0.4331008244</v>
      </c>
      <c r="I379" s="64">
        <f t="shared" si="3"/>
        <v>0.4302765648</v>
      </c>
      <c r="J379" s="65">
        <f t="shared" si="4"/>
        <v>0.5531295488</v>
      </c>
      <c r="K379" s="55">
        <f t="shared" si="5"/>
        <v>11.22419929</v>
      </c>
      <c r="L379" s="66">
        <f t="shared" si="6"/>
        <v>0.5880846806</v>
      </c>
      <c r="M379" s="66">
        <f t="shared" si="7"/>
        <v>0.02441247115</v>
      </c>
      <c r="N379" s="67">
        <f t="shared" si="8"/>
        <v>0.4313958817</v>
      </c>
      <c r="O379" s="58"/>
      <c r="P379" s="58"/>
      <c r="Q379" s="58"/>
      <c r="R379" s="58" t="s">
        <v>350</v>
      </c>
      <c r="S379" s="62">
        <v>0.607142857142857</v>
      </c>
      <c r="T379" s="63">
        <v>0.633911368015414</v>
      </c>
      <c r="U379" s="62">
        <v>-0.00106480501817763</v>
      </c>
      <c r="V379" s="61">
        <v>0.877557855336799</v>
      </c>
      <c r="W379" s="61">
        <v>0.0189283389509655</v>
      </c>
      <c r="X379" s="64">
        <v>0.629160063391442</v>
      </c>
      <c r="Y379" s="68">
        <f t="shared" si="9"/>
        <v>0.6325748509</v>
      </c>
      <c r="Z379" s="68">
        <f t="shared" si="10"/>
        <v>-0.003414787557</v>
      </c>
      <c r="AA379" s="63">
        <f t="shared" si="11"/>
        <v>0.0108967371</v>
      </c>
      <c r="AB379" s="68"/>
      <c r="AC379" s="61"/>
      <c r="AD379" s="61">
        <v>-0.00300966928893653</v>
      </c>
      <c r="AE379" s="61"/>
      <c r="AF379" s="61"/>
      <c r="AG379" s="61"/>
      <c r="AH379" s="58" t="s">
        <v>565</v>
      </c>
      <c r="AI379" s="62">
        <v>0.612903225806452</v>
      </c>
      <c r="AJ379" s="63">
        <v>0.666666666666667</v>
      </c>
      <c r="AK379" s="71">
        <f t="shared" si="12"/>
        <v>4</v>
      </c>
      <c r="AL379" s="61">
        <v>0.038016641452973</v>
      </c>
      <c r="AM379" s="61">
        <v>0.904792541758073</v>
      </c>
      <c r="AN379" s="64">
        <v>0.656050955414013</v>
      </c>
      <c r="AO379" s="58"/>
      <c r="AP379" s="58"/>
      <c r="AQ379" s="58"/>
      <c r="AR379" s="58"/>
      <c r="AS379" s="58"/>
      <c r="AT379" s="58"/>
      <c r="AU379" s="58">
        <v>4.0</v>
      </c>
      <c r="AV379" s="61">
        <f t="shared" si="22"/>
        <v>0.04</v>
      </c>
      <c r="AW379" s="58">
        <v>0.070191445</v>
      </c>
      <c r="AX379" s="58">
        <v>0.02442056</v>
      </c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>
        <v>0.0189283389509655</v>
      </c>
      <c r="BM379" s="58">
        <v>0.0108967370988723</v>
      </c>
    </row>
    <row r="380" ht="12.75" customHeight="1">
      <c r="A380" s="49" t="s">
        <v>268</v>
      </c>
      <c r="B380" s="49">
        <v>537.0</v>
      </c>
      <c r="C380" s="44">
        <v>109.0</v>
      </c>
      <c r="D380" s="45">
        <v>158.0</v>
      </c>
      <c r="E380" s="44">
        <v>1230.0</v>
      </c>
      <c r="F380" s="45">
        <v>1654.0</v>
      </c>
      <c r="G380" s="62">
        <f t="shared" si="1"/>
        <v>0.4082397004</v>
      </c>
      <c r="H380" s="63">
        <f t="shared" si="2"/>
        <v>0.4264909847</v>
      </c>
      <c r="I380" s="64">
        <f t="shared" si="3"/>
        <v>0.4249444621</v>
      </c>
      <c r="J380" s="65">
        <f t="shared" si="4"/>
        <v>0.5595049191</v>
      </c>
      <c r="K380" s="55">
        <f t="shared" si="5"/>
        <v>10.80149813</v>
      </c>
      <c r="L380" s="66">
        <f t="shared" si="6"/>
        <v>0.5902437258</v>
      </c>
      <c r="M380" s="66">
        <f t="shared" si="7"/>
        <v>0.01290570339</v>
      </c>
      <c r="N380" s="67">
        <f t="shared" si="8"/>
        <v>0.4274704429</v>
      </c>
      <c r="O380" s="58"/>
      <c r="P380" s="58"/>
      <c r="Q380" s="58"/>
      <c r="R380" s="58" t="s">
        <v>419</v>
      </c>
      <c r="S380" s="62">
        <v>0.666666666666667</v>
      </c>
      <c r="T380" s="63">
        <v>0.625</v>
      </c>
      <c r="U380" s="62">
        <v>-0.00489152613414179</v>
      </c>
      <c r="V380" s="61">
        <v>0.913346263846755</v>
      </c>
      <c r="W380" s="61">
        <v>-0.029462633310991</v>
      </c>
      <c r="X380" s="64">
        <v>0.62962962962963</v>
      </c>
      <c r="Y380" s="68">
        <f t="shared" si="9"/>
        <v>0.6374824762</v>
      </c>
      <c r="Z380" s="68">
        <f t="shared" si="10"/>
        <v>-0.00785284657</v>
      </c>
      <c r="AA380" s="63">
        <f t="shared" si="11"/>
        <v>-0.04819538141</v>
      </c>
      <c r="AB380" s="68"/>
      <c r="AC380" s="61"/>
      <c r="AD380" s="61">
        <v>-0.00298109693061477</v>
      </c>
      <c r="AE380" s="61"/>
      <c r="AF380" s="61"/>
      <c r="AG380" s="61"/>
      <c r="AH380" s="58" t="s">
        <v>594</v>
      </c>
      <c r="AI380" s="62">
        <v>0.834710743801653</v>
      </c>
      <c r="AJ380" s="63">
        <v>0.88936170212766</v>
      </c>
      <c r="AK380" s="71">
        <f t="shared" si="12"/>
        <v>4</v>
      </c>
      <c r="AL380" s="61">
        <v>0.0386442624290335</v>
      </c>
      <c r="AM380" s="61">
        <v>1.21910331145914</v>
      </c>
      <c r="AN380" s="64">
        <v>0.878172588832487</v>
      </c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>
        <v>-0.029462633310991</v>
      </c>
      <c r="BM380" s="58">
        <v>-0.0481953814094208</v>
      </c>
    </row>
    <row r="381" ht="12.75" customHeight="1">
      <c r="A381" s="49" t="s">
        <v>153</v>
      </c>
      <c r="B381" s="49">
        <v>538.0</v>
      </c>
      <c r="C381" s="44">
        <v>11.0</v>
      </c>
      <c r="D381" s="45">
        <v>22.0</v>
      </c>
      <c r="E381" s="44">
        <v>76.0</v>
      </c>
      <c r="F381" s="45">
        <v>203.0</v>
      </c>
      <c r="G381" s="62">
        <f t="shared" si="1"/>
        <v>0.3333333333</v>
      </c>
      <c r="H381" s="63">
        <f t="shared" si="2"/>
        <v>0.2724014337</v>
      </c>
      <c r="I381" s="64">
        <f t="shared" si="3"/>
        <v>0.2788461538</v>
      </c>
      <c r="J381" s="65">
        <f t="shared" si="4"/>
        <v>0.6858974359</v>
      </c>
      <c r="K381" s="55">
        <f t="shared" si="5"/>
        <v>8.454545455</v>
      </c>
      <c r="L381" s="66">
        <f t="shared" si="6"/>
        <v>0.4283191684</v>
      </c>
      <c r="M381" s="66">
        <f t="shared" si="7"/>
        <v>-0.04308528944</v>
      </c>
      <c r="N381" s="67">
        <f t="shared" si="8"/>
        <v>0.2853229318</v>
      </c>
      <c r="O381" s="58"/>
      <c r="P381" s="58"/>
      <c r="Q381" s="58"/>
      <c r="R381" s="58" t="s">
        <v>708</v>
      </c>
      <c r="S381" s="62">
        <v>0.367088607594937</v>
      </c>
      <c r="T381" s="63">
        <v>0.649350649350649</v>
      </c>
      <c r="U381" s="62">
        <v>0.0278795789629388</v>
      </c>
      <c r="V381" s="61">
        <v>0.718731058638031</v>
      </c>
      <c r="W381" s="61">
        <v>0.199589521235848</v>
      </c>
      <c r="X381" s="64">
        <v>0.630077787381158</v>
      </c>
      <c r="Y381" s="68">
        <f t="shared" si="9"/>
        <v>0.6023622282</v>
      </c>
      <c r="Z381" s="68">
        <f t="shared" si="10"/>
        <v>0.02771555914</v>
      </c>
      <c r="AA381" s="63">
        <f t="shared" si="11"/>
        <v>0.2609559975</v>
      </c>
      <c r="AB381" s="68"/>
      <c r="AC381" s="61"/>
      <c r="AD381" s="61">
        <v>-0.00296911539621503</v>
      </c>
      <c r="AE381" s="61"/>
      <c r="AF381" s="61"/>
      <c r="AG381" s="61"/>
      <c r="AH381" s="58" t="s">
        <v>218</v>
      </c>
      <c r="AI381" s="62">
        <v>0.868794326241135</v>
      </c>
      <c r="AJ381" s="63">
        <v>0.923459244532803</v>
      </c>
      <c r="AK381" s="71">
        <f t="shared" si="12"/>
        <v>4</v>
      </c>
      <c r="AL381" s="61">
        <v>0.0386541414930273</v>
      </c>
      <c r="AM381" s="61">
        <v>1.26731464718408</v>
      </c>
      <c r="AN381" s="64">
        <v>0.911490683229814</v>
      </c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>
        <v>0.199589521235848</v>
      </c>
      <c r="BM381" s="58">
        <v>0.260955997547249</v>
      </c>
    </row>
    <row r="382" ht="12.75" customHeight="1">
      <c r="A382" s="49" t="s">
        <v>92</v>
      </c>
      <c r="B382" s="49">
        <v>539.0</v>
      </c>
      <c r="C382" s="44">
        <v>9.0</v>
      </c>
      <c r="D382" s="45">
        <v>25.0</v>
      </c>
      <c r="E382" s="44">
        <v>127.0</v>
      </c>
      <c r="F382" s="45">
        <v>149.0</v>
      </c>
      <c r="G382" s="62">
        <f t="shared" si="1"/>
        <v>0.2647058824</v>
      </c>
      <c r="H382" s="63">
        <f t="shared" si="2"/>
        <v>0.4601449275</v>
      </c>
      <c r="I382" s="64">
        <f t="shared" si="3"/>
        <v>0.4387096774</v>
      </c>
      <c r="J382" s="65">
        <f t="shared" si="4"/>
        <v>0.5096774194</v>
      </c>
      <c r="K382" s="55">
        <f t="shared" si="5"/>
        <v>8.117647059</v>
      </c>
      <c r="L382" s="66">
        <f t="shared" si="6"/>
        <v>0.5125469004</v>
      </c>
      <c r="M382" s="66">
        <f t="shared" si="7"/>
        <v>0.1381963579</v>
      </c>
      <c r="N382" s="67">
        <f t="shared" si="8"/>
        <v>0.4335893833</v>
      </c>
      <c r="O382" s="58"/>
      <c r="P382" s="58"/>
      <c r="Q382" s="58"/>
      <c r="R382" s="58" t="s">
        <v>267</v>
      </c>
      <c r="S382" s="62">
        <v>0.558201058201058</v>
      </c>
      <c r="T382" s="63">
        <v>0.641673243883189</v>
      </c>
      <c r="U382" s="62">
        <v>0.00336965177165938</v>
      </c>
      <c r="V382" s="61">
        <v>0.848439245930905</v>
      </c>
      <c r="W382" s="61">
        <v>0.0590238871691056</v>
      </c>
      <c r="X382" s="64">
        <v>0.630837912087912</v>
      </c>
      <c r="Y382" s="68">
        <f t="shared" si="9"/>
        <v>0.629318715</v>
      </c>
      <c r="Z382" s="68">
        <f t="shared" si="10"/>
        <v>0.001519197067</v>
      </c>
      <c r="AA382" s="63">
        <f t="shared" si="11"/>
        <v>0.0625567226</v>
      </c>
      <c r="AB382" s="68"/>
      <c r="AC382" s="61"/>
      <c r="AD382" s="61">
        <v>-0.00293772316708352</v>
      </c>
      <c r="AE382" s="61"/>
      <c r="AF382" s="61"/>
      <c r="AG382" s="61"/>
      <c r="AH382" s="58" t="s">
        <v>566</v>
      </c>
      <c r="AI382" s="62">
        <v>0.614457831325301</v>
      </c>
      <c r="AJ382" s="63">
        <v>0.669312169312169</v>
      </c>
      <c r="AK382" s="71">
        <f t="shared" si="12"/>
        <v>4</v>
      </c>
      <c r="AL382" s="61">
        <v>0.0387880226940844</v>
      </c>
      <c r="AM382" s="61">
        <v>0.907762466596762</v>
      </c>
      <c r="AN382" s="64">
        <v>0.65943600867679</v>
      </c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>
        <v>0.0590238871691056</v>
      </c>
      <c r="BM382" s="58">
        <v>0.0625567226045393</v>
      </c>
    </row>
    <row r="383" ht="12.75" customHeight="1">
      <c r="A383" s="49" t="s">
        <v>394</v>
      </c>
      <c r="B383" s="49">
        <v>542.0</v>
      </c>
      <c r="C383" s="44">
        <v>160.0</v>
      </c>
      <c r="D383" s="45">
        <v>178.0</v>
      </c>
      <c r="E383" s="44">
        <v>1503.0</v>
      </c>
      <c r="F383" s="45">
        <v>957.0</v>
      </c>
      <c r="G383" s="62">
        <f t="shared" si="1"/>
        <v>0.4733727811</v>
      </c>
      <c r="H383" s="63">
        <f t="shared" si="2"/>
        <v>0.6109756098</v>
      </c>
      <c r="I383" s="64">
        <f t="shared" si="3"/>
        <v>0.5943531094</v>
      </c>
      <c r="J383" s="65">
        <f t="shared" si="4"/>
        <v>0.3992137241</v>
      </c>
      <c r="K383" s="55">
        <f t="shared" si="5"/>
        <v>7.278106509</v>
      </c>
      <c r="L383" s="66">
        <f t="shared" si="6"/>
        <v>0.7667500844</v>
      </c>
      <c r="M383" s="66">
        <f t="shared" si="7"/>
        <v>0.09730001856</v>
      </c>
      <c r="N383" s="67">
        <f t="shared" si="8"/>
        <v>0.589340061</v>
      </c>
      <c r="O383" s="58"/>
      <c r="P383" s="58"/>
      <c r="Q383" s="58"/>
      <c r="R383" s="58" t="s">
        <v>532</v>
      </c>
      <c r="S383" s="62">
        <v>0.596491228070175</v>
      </c>
      <c r="T383" s="63">
        <v>0.636993076162216</v>
      </c>
      <c r="U383" s="62">
        <v>4.17733013346355E-4</v>
      </c>
      <c r="V383" s="61">
        <v>0.872205111330321</v>
      </c>
      <c r="W383" s="61">
        <v>0.0286392739525591</v>
      </c>
      <c r="X383" s="64">
        <v>0.631133671742809</v>
      </c>
      <c r="Y383" s="68">
        <f t="shared" si="9"/>
        <v>0.632944227</v>
      </c>
      <c r="Z383" s="68">
        <f t="shared" si="10"/>
        <v>-0.001810555243</v>
      </c>
      <c r="AA383" s="63">
        <f t="shared" si="11"/>
        <v>0.0243897533</v>
      </c>
      <c r="AB383" s="68"/>
      <c r="AC383" s="61"/>
      <c r="AD383" s="61">
        <v>-0.00292690625579028</v>
      </c>
      <c r="AE383" s="61"/>
      <c r="AF383" s="61"/>
      <c r="AG383" s="61"/>
      <c r="AH383" s="58" t="s">
        <v>220</v>
      </c>
      <c r="AI383" s="62">
        <v>0.75875486381323</v>
      </c>
      <c r="AJ383" s="63">
        <v>0.813740458015267</v>
      </c>
      <c r="AK383" s="71">
        <f t="shared" si="12"/>
        <v>4</v>
      </c>
      <c r="AL383" s="61">
        <v>0.0388808682130667</v>
      </c>
      <c r="AM383" s="61">
        <v>1.11192209909603</v>
      </c>
      <c r="AN383" s="64">
        <v>0.798245614035088</v>
      </c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>
        <v>0.0286392739525591</v>
      </c>
      <c r="BM383" s="58">
        <v>0.0243897533003761</v>
      </c>
    </row>
    <row r="384" ht="12.75" customHeight="1">
      <c r="A384" s="49" t="s">
        <v>557</v>
      </c>
      <c r="B384" s="49">
        <v>543.0</v>
      </c>
      <c r="C384" s="44">
        <v>34.0</v>
      </c>
      <c r="D384" s="45">
        <v>4.0</v>
      </c>
      <c r="E384" s="44">
        <v>126.0</v>
      </c>
      <c r="F384" s="45">
        <v>15.0</v>
      </c>
      <c r="G384" s="62">
        <f t="shared" si="1"/>
        <v>0.8947368421</v>
      </c>
      <c r="H384" s="63">
        <f t="shared" si="2"/>
        <v>0.8936170213</v>
      </c>
      <c r="I384" s="64">
        <f t="shared" si="3"/>
        <v>0.8938547486</v>
      </c>
      <c r="J384" s="65">
        <f t="shared" si="4"/>
        <v>0.2737430168</v>
      </c>
      <c r="K384" s="55">
        <f t="shared" si="5"/>
        <v>3.710526316</v>
      </c>
      <c r="L384" s="66">
        <f t="shared" si="6"/>
        <v>1.264557144</v>
      </c>
      <c r="M384" s="66">
        <f t="shared" si="7"/>
        <v>-0.0007916262763</v>
      </c>
      <c r="N384" s="67">
        <f t="shared" si="8"/>
        <v>0.8978914152</v>
      </c>
      <c r="O384" s="58"/>
      <c r="P384" s="58"/>
      <c r="Q384" s="58"/>
      <c r="R384" s="58" t="s">
        <v>525</v>
      </c>
      <c r="S384" s="62">
        <v>0.714285714285714</v>
      </c>
      <c r="T384" s="63">
        <v>0.623287671232877</v>
      </c>
      <c r="U384" s="62">
        <v>-0.0115020757322187</v>
      </c>
      <c r="V384" s="61">
        <v>0.945807221748695</v>
      </c>
      <c r="W384" s="61">
        <v>-0.0643451787748812</v>
      </c>
      <c r="X384" s="64">
        <v>0.63125</v>
      </c>
      <c r="Y384" s="68">
        <f t="shared" si="9"/>
        <v>0.6461610479</v>
      </c>
      <c r="Z384" s="68">
        <f t="shared" si="10"/>
        <v>-0.01491104795</v>
      </c>
      <c r="AA384" s="63">
        <f t="shared" si="11"/>
        <v>-0.1003801302</v>
      </c>
      <c r="AB384" s="68"/>
      <c r="AC384" s="61"/>
      <c r="AD384" s="61">
        <v>-0.00292440222583834</v>
      </c>
      <c r="AE384" s="61"/>
      <c r="AF384" s="61"/>
      <c r="AG384" s="61"/>
      <c r="AH384" s="58" t="s">
        <v>115</v>
      </c>
      <c r="AI384" s="62">
        <v>0.79646017699115</v>
      </c>
      <c r="AJ384" s="63">
        <v>0.851485148514851</v>
      </c>
      <c r="AK384" s="71">
        <f t="shared" si="12"/>
        <v>4</v>
      </c>
      <c r="AL384" s="61">
        <v>0.0389087209016913</v>
      </c>
      <c r="AM384" s="61">
        <v>1.1652733083324</v>
      </c>
      <c r="AN384" s="64">
        <v>0.836538461538462</v>
      </c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>
        <v>-0.0643451787748812</v>
      </c>
      <c r="BM384" s="58">
        <v>-0.100380130237066</v>
      </c>
    </row>
    <row r="385" ht="12.75" customHeight="1">
      <c r="A385" s="49" t="s">
        <v>558</v>
      </c>
      <c r="B385" s="49">
        <v>544.0</v>
      </c>
      <c r="C385" s="44">
        <v>18.0</v>
      </c>
      <c r="D385" s="45">
        <v>2.0</v>
      </c>
      <c r="E385" s="44">
        <v>55.0</v>
      </c>
      <c r="F385" s="45">
        <v>5.0</v>
      </c>
      <c r="G385" s="62">
        <f t="shared" si="1"/>
        <v>0.9</v>
      </c>
      <c r="H385" s="63">
        <f t="shared" si="2"/>
        <v>0.9166666667</v>
      </c>
      <c r="I385" s="64">
        <f t="shared" si="3"/>
        <v>0.9125</v>
      </c>
      <c r="J385" s="65">
        <f t="shared" si="4"/>
        <v>0.2875</v>
      </c>
      <c r="K385" s="55">
        <f t="shared" si="5"/>
        <v>3</v>
      </c>
      <c r="L385" s="66">
        <f t="shared" si="6"/>
        <v>1.284577317</v>
      </c>
      <c r="M385" s="66">
        <f t="shared" si="7"/>
        <v>0.01178532292</v>
      </c>
      <c r="N385" s="67">
        <f t="shared" si="8"/>
        <v>0.9165446076</v>
      </c>
      <c r="O385" s="58"/>
      <c r="P385" s="58"/>
      <c r="Q385" s="58"/>
      <c r="R385" s="58" t="s">
        <v>820</v>
      </c>
      <c r="S385" s="62">
        <v>0.432835820895522</v>
      </c>
      <c r="T385" s="63">
        <v>0.6528</v>
      </c>
      <c r="U385" s="62">
        <v>0.0163845046189978</v>
      </c>
      <c r="V385" s="61">
        <v>0.767660425439699</v>
      </c>
      <c r="W385" s="61">
        <v>0.155538288096665</v>
      </c>
      <c r="X385" s="64">
        <v>0.63150289017341</v>
      </c>
      <c r="Y385" s="68">
        <f t="shared" si="9"/>
        <v>0.6157968153</v>
      </c>
      <c r="Z385" s="68">
        <f t="shared" si="10"/>
        <v>0.01570607491</v>
      </c>
      <c r="AA385" s="63">
        <f t="shared" si="11"/>
        <v>0.1909533957</v>
      </c>
      <c r="AB385" s="68"/>
      <c r="AC385" s="61"/>
      <c r="AD385" s="61">
        <v>-0.00290159950613067</v>
      </c>
      <c r="AE385" s="61"/>
      <c r="AF385" s="61"/>
      <c r="AG385" s="61"/>
      <c r="AH385" s="58" t="s">
        <v>191</v>
      </c>
      <c r="AI385" s="62">
        <v>0.730769230769231</v>
      </c>
      <c r="AJ385" s="63">
        <v>0.786852589641434</v>
      </c>
      <c r="AK385" s="71">
        <f t="shared" si="12"/>
        <v>4</v>
      </c>
      <c r="AL385" s="61">
        <v>0.0396570987154341</v>
      </c>
      <c r="AM385" s="61">
        <v>1.0731206740092</v>
      </c>
      <c r="AN385" s="64">
        <v>0.77355623100304</v>
      </c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>
        <v>0.155538288096665</v>
      </c>
      <c r="BM385" s="58">
        <v>0.190953395677599</v>
      </c>
    </row>
    <row r="386" ht="12.75" customHeight="1">
      <c r="A386" s="49" t="s">
        <v>559</v>
      </c>
      <c r="B386" s="49">
        <v>545.0</v>
      </c>
      <c r="C386" s="44">
        <v>104.0</v>
      </c>
      <c r="D386" s="45">
        <v>28.0</v>
      </c>
      <c r="E386" s="44">
        <v>544.0</v>
      </c>
      <c r="F386" s="45">
        <v>93.0</v>
      </c>
      <c r="G386" s="62">
        <f t="shared" si="1"/>
        <v>0.7878787879</v>
      </c>
      <c r="H386" s="63">
        <f t="shared" si="2"/>
        <v>0.8540031397</v>
      </c>
      <c r="I386" s="64">
        <f t="shared" si="3"/>
        <v>0.8426527958</v>
      </c>
      <c r="J386" s="65">
        <f t="shared" si="4"/>
        <v>0.2561768531</v>
      </c>
      <c r="K386" s="55">
        <f t="shared" si="5"/>
        <v>4.825757576</v>
      </c>
      <c r="L386" s="66">
        <f t="shared" si="6"/>
        <v>1.160985837</v>
      </c>
      <c r="M386" s="66">
        <f t="shared" si="7"/>
        <v>0.04675716729</v>
      </c>
      <c r="N386" s="67">
        <f t="shared" si="8"/>
        <v>0.8426119368</v>
      </c>
      <c r="O386" s="58"/>
      <c r="P386" s="58"/>
      <c r="Q386" s="58"/>
      <c r="R386" s="58" t="s">
        <v>604</v>
      </c>
      <c r="S386" s="62">
        <v>0.475935828877005</v>
      </c>
      <c r="T386" s="63">
        <v>0.654659357870008</v>
      </c>
      <c r="U386" s="62">
        <v>0.0081820015550923</v>
      </c>
      <c r="V386" s="61">
        <v>0.799451502676056</v>
      </c>
      <c r="W386" s="61">
        <v>0.12637674993688</v>
      </c>
      <c r="X386" s="64">
        <v>0.631830601092896</v>
      </c>
      <c r="Y386" s="68">
        <f t="shared" si="9"/>
        <v>0.6246741831</v>
      </c>
      <c r="Z386" s="68">
        <f t="shared" si="10"/>
        <v>0.007156418031</v>
      </c>
      <c r="AA386" s="63">
        <f t="shared" si="11"/>
        <v>0.142708644</v>
      </c>
      <c r="AB386" s="68"/>
      <c r="AC386" s="61"/>
      <c r="AD386" s="61">
        <v>-0.00288676954422795</v>
      </c>
      <c r="AE386" s="61"/>
      <c r="AF386" s="61"/>
      <c r="AG386" s="61"/>
      <c r="AH386" s="58" t="s">
        <v>202</v>
      </c>
      <c r="AI386" s="62">
        <v>0.755020080321285</v>
      </c>
      <c r="AJ386" s="63">
        <v>0.81125</v>
      </c>
      <c r="AK386" s="71">
        <f t="shared" si="12"/>
        <v>4</v>
      </c>
      <c r="AL386" s="61">
        <v>0.0397607384763674</v>
      </c>
      <c r="AM386" s="61">
        <v>1.10752018846799</v>
      </c>
      <c r="AN386" s="64">
        <v>0.797902764537655</v>
      </c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>
        <v>0.12637674993688</v>
      </c>
      <c r="BM386" s="58">
        <v>0.142708644030011</v>
      </c>
    </row>
    <row r="387" ht="12.75" customHeight="1">
      <c r="A387" s="49" t="s">
        <v>561</v>
      </c>
      <c r="B387" s="49">
        <v>546.0</v>
      </c>
      <c r="C387" s="44">
        <v>119.0</v>
      </c>
      <c r="D387" s="45">
        <v>26.0</v>
      </c>
      <c r="E387" s="44">
        <v>839.0</v>
      </c>
      <c r="F387" s="45">
        <v>99.0</v>
      </c>
      <c r="G387" s="62">
        <f t="shared" si="1"/>
        <v>0.8206896552</v>
      </c>
      <c r="H387" s="63">
        <f t="shared" si="2"/>
        <v>0.89445629</v>
      </c>
      <c r="I387" s="64">
        <f t="shared" si="3"/>
        <v>0.8845798707</v>
      </c>
      <c r="J387" s="65">
        <f t="shared" si="4"/>
        <v>0.2012927054</v>
      </c>
      <c r="K387" s="55">
        <f t="shared" si="5"/>
        <v>6.468965517</v>
      </c>
      <c r="L387" s="66">
        <f t="shared" si="6"/>
        <v>1.21279132</v>
      </c>
      <c r="M387" s="66">
        <f t="shared" si="7"/>
        <v>0.05216108586</v>
      </c>
      <c r="N387" s="67">
        <f t="shared" si="8"/>
        <v>0.8808358812</v>
      </c>
      <c r="O387" s="58"/>
      <c r="P387" s="58"/>
      <c r="Q387" s="58"/>
      <c r="R387" s="58" t="s">
        <v>779</v>
      </c>
      <c r="S387" s="62">
        <v>0.639344262295082</v>
      </c>
      <c r="T387" s="63">
        <v>0.631147540983607</v>
      </c>
      <c r="U387" s="62">
        <v>-0.00182210921968495</v>
      </c>
      <c r="V387" s="61">
        <v>0.898373370487319</v>
      </c>
      <c r="W387" s="61">
        <v>-0.00579581043092436</v>
      </c>
      <c r="X387" s="64">
        <v>0.63231850117096</v>
      </c>
      <c r="Y387" s="68">
        <f t="shared" si="9"/>
        <v>0.6368018099</v>
      </c>
      <c r="Z387" s="68">
        <f t="shared" si="10"/>
        <v>-0.004483308689</v>
      </c>
      <c r="AA387" s="63">
        <f t="shared" si="11"/>
        <v>-0.01642733078</v>
      </c>
      <c r="AB387" s="68"/>
      <c r="AC387" s="61"/>
      <c r="AD387" s="61">
        <v>-0.002874178554092</v>
      </c>
      <c r="AE387" s="61"/>
      <c r="AF387" s="61"/>
      <c r="AG387" s="61"/>
      <c r="AH387" s="58" t="s">
        <v>617</v>
      </c>
      <c r="AI387" s="62">
        <v>0.635379061371841</v>
      </c>
      <c r="AJ387" s="63">
        <v>0.692155895411939</v>
      </c>
      <c r="AK387" s="71">
        <f t="shared" si="12"/>
        <v>4</v>
      </c>
      <c r="AL387" s="61">
        <v>0.040147437746706</v>
      </c>
      <c r="AM387" s="61">
        <v>0.938708963644025</v>
      </c>
      <c r="AN387" s="64">
        <v>0.685329861111111</v>
      </c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>
        <v>-0.00579581043092436</v>
      </c>
      <c r="BM387" s="58">
        <v>-0.0164273307773861</v>
      </c>
    </row>
    <row r="388" ht="12.75" customHeight="1">
      <c r="A388" s="49" t="s">
        <v>562</v>
      </c>
      <c r="B388" s="49">
        <v>547.0</v>
      </c>
      <c r="C388" s="44">
        <v>113.0</v>
      </c>
      <c r="D388" s="45">
        <v>59.0</v>
      </c>
      <c r="E388" s="44">
        <v>986.0</v>
      </c>
      <c r="F388" s="45">
        <v>161.0</v>
      </c>
      <c r="G388" s="62">
        <f t="shared" si="1"/>
        <v>0.6569767442</v>
      </c>
      <c r="H388" s="63">
        <f t="shared" si="2"/>
        <v>0.8596338274</v>
      </c>
      <c r="I388" s="64">
        <f t="shared" si="3"/>
        <v>0.833206975</v>
      </c>
      <c r="J388" s="65">
        <f t="shared" si="4"/>
        <v>0.2077331312</v>
      </c>
      <c r="K388" s="55">
        <f t="shared" si="5"/>
        <v>6.668604651</v>
      </c>
      <c r="L388" s="66">
        <f t="shared" si="6"/>
        <v>1.072405596</v>
      </c>
      <c r="M388" s="66">
        <f t="shared" si="7"/>
        <v>0.143300373</v>
      </c>
      <c r="N388" s="67">
        <f t="shared" si="8"/>
        <v>0.8185785084</v>
      </c>
      <c r="O388" s="58"/>
      <c r="P388" s="58"/>
      <c r="Q388" s="58"/>
      <c r="R388" s="58" t="s">
        <v>824</v>
      </c>
      <c r="S388" s="62">
        <v>0.634228187919463</v>
      </c>
      <c r="T388" s="63">
        <v>0.632054176072235</v>
      </c>
      <c r="U388" s="62">
        <v>-0.00143245564486294</v>
      </c>
      <c r="V388" s="61">
        <v>0.895396846726634</v>
      </c>
      <c r="W388" s="61">
        <v>-0.00153711221399511</v>
      </c>
      <c r="X388" s="64">
        <v>0.632452366318377</v>
      </c>
      <c r="Y388" s="68">
        <f t="shared" si="9"/>
        <v>0.6364922188</v>
      </c>
      <c r="Z388" s="68">
        <f t="shared" si="10"/>
        <v>-0.004039852528</v>
      </c>
      <c r="AA388" s="63">
        <f t="shared" si="11"/>
        <v>-0.01110578361</v>
      </c>
      <c r="AB388" s="68"/>
      <c r="AC388" s="61"/>
      <c r="AD388" s="61">
        <v>-0.00285961582549454</v>
      </c>
      <c r="AE388" s="61"/>
      <c r="AF388" s="61"/>
      <c r="AG388" s="61"/>
      <c r="AH388" s="58" t="s">
        <v>42</v>
      </c>
      <c r="AI388" s="62">
        <v>0.853260869565217</v>
      </c>
      <c r="AJ388" s="63">
        <v>0.910629654705484</v>
      </c>
      <c r="AK388" s="71">
        <f t="shared" si="12"/>
        <v>4</v>
      </c>
      <c r="AL388" s="61">
        <v>0.0405660608000459</v>
      </c>
      <c r="AM388" s="61">
        <v>1.24725894435413</v>
      </c>
      <c r="AN388" s="64">
        <v>0.899186991869919</v>
      </c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>
        <v>-0.00153711221399511</v>
      </c>
      <c r="BM388" s="58">
        <v>-0.0111057836114039</v>
      </c>
    </row>
    <row r="389" ht="12.75" customHeight="1">
      <c r="A389" s="49" t="s">
        <v>501</v>
      </c>
      <c r="B389" s="49">
        <v>548.0</v>
      </c>
      <c r="C389" s="44">
        <v>34.0</v>
      </c>
      <c r="D389" s="45">
        <v>27.0</v>
      </c>
      <c r="E389" s="44">
        <v>276.0</v>
      </c>
      <c r="F389" s="45">
        <v>133.0</v>
      </c>
      <c r="G389" s="62">
        <f t="shared" si="1"/>
        <v>0.5573770492</v>
      </c>
      <c r="H389" s="63">
        <f t="shared" si="2"/>
        <v>0.6748166259</v>
      </c>
      <c r="I389" s="64">
        <f t="shared" si="3"/>
        <v>0.6595744681</v>
      </c>
      <c r="J389" s="65">
        <f t="shared" si="4"/>
        <v>0.3553191489</v>
      </c>
      <c r="K389" s="55">
        <f t="shared" si="5"/>
        <v>6.704918033</v>
      </c>
      <c r="L389" s="66">
        <f t="shared" si="6"/>
        <v>0.8712924898</v>
      </c>
      <c r="M389" s="66">
        <f t="shared" si="7"/>
        <v>0.08304246346</v>
      </c>
      <c r="N389" s="67">
        <f t="shared" si="8"/>
        <v>0.6554906174</v>
      </c>
      <c r="O389" s="58"/>
      <c r="P389" s="58"/>
      <c r="Q389" s="58"/>
      <c r="R389" s="58" t="s">
        <v>491</v>
      </c>
      <c r="S389" s="62">
        <v>0.468354430379747</v>
      </c>
      <c r="T389" s="63">
        <v>0.649112764739553</v>
      </c>
      <c r="U389" s="62">
        <v>0.0161933292641743</v>
      </c>
      <c r="V389" s="61">
        <v>0.79016861053764</v>
      </c>
      <c r="W389" s="61">
        <v>0.127815573093341</v>
      </c>
      <c r="X389" s="64">
        <v>0.634120734908136</v>
      </c>
      <c r="Y389" s="68">
        <f t="shared" si="9"/>
        <v>0.6189384099</v>
      </c>
      <c r="Z389" s="68">
        <f t="shared" si="10"/>
        <v>0.01518232501</v>
      </c>
      <c r="AA389" s="63">
        <f t="shared" si="11"/>
        <v>0.1623417453</v>
      </c>
      <c r="AB389" s="68"/>
      <c r="AC389" s="61"/>
      <c r="AD389" s="61">
        <v>-0.00280514379434682</v>
      </c>
      <c r="AE389" s="61"/>
      <c r="AF389" s="61"/>
      <c r="AG389" s="61"/>
      <c r="AH389" s="58" t="s">
        <v>130</v>
      </c>
      <c r="AI389" s="62">
        <v>0.308270676691729</v>
      </c>
      <c r="AJ389" s="63">
        <v>0.365786578657866</v>
      </c>
      <c r="AK389" s="71">
        <f t="shared" si="12"/>
        <v>4</v>
      </c>
      <c r="AL389" s="61">
        <v>0.0406699621865155</v>
      </c>
      <c r="AM389" s="61">
        <v>0.476630449520329</v>
      </c>
      <c r="AN389" s="64">
        <v>0.361865709892363</v>
      </c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>
        <v>0.127815573093341</v>
      </c>
      <c r="BM389" s="58">
        <v>0.162341745314671</v>
      </c>
    </row>
    <row r="390" ht="12.75" customHeight="1">
      <c r="A390" s="49" t="s">
        <v>272</v>
      </c>
      <c r="B390" s="49">
        <v>549.0</v>
      </c>
      <c r="C390" s="44">
        <v>136.0</v>
      </c>
      <c r="D390" s="45">
        <v>195.0</v>
      </c>
      <c r="E390" s="44">
        <v>1535.0</v>
      </c>
      <c r="F390" s="45">
        <v>1125.0</v>
      </c>
      <c r="G390" s="62">
        <f t="shared" si="1"/>
        <v>0.4108761329</v>
      </c>
      <c r="H390" s="63">
        <f t="shared" si="2"/>
        <v>0.5770676692</v>
      </c>
      <c r="I390" s="64">
        <f t="shared" si="3"/>
        <v>0.5586760281</v>
      </c>
      <c r="J390" s="65">
        <f t="shared" si="4"/>
        <v>0.4215981277</v>
      </c>
      <c r="K390" s="55">
        <f t="shared" si="5"/>
        <v>8.036253776</v>
      </c>
      <c r="L390" s="66">
        <f t="shared" si="6"/>
        <v>0.6985817427</v>
      </c>
      <c r="M390" s="66">
        <f t="shared" si="7"/>
        <v>0.1175152764</v>
      </c>
      <c r="N390" s="67">
        <f t="shared" si="8"/>
        <v>0.5514411354</v>
      </c>
      <c r="O390" s="58"/>
      <c r="P390" s="58"/>
      <c r="Q390" s="58"/>
      <c r="R390" s="58" t="s">
        <v>381</v>
      </c>
      <c r="S390" s="62">
        <v>0.605263157894737</v>
      </c>
      <c r="T390" s="63">
        <v>0.637203166226913</v>
      </c>
      <c r="U390" s="62">
        <v>0.00176460587005423</v>
      </c>
      <c r="V390" s="61">
        <v>0.878556359491999</v>
      </c>
      <c r="W390" s="61">
        <v>0.0225851400367041</v>
      </c>
      <c r="X390" s="64">
        <v>0.634292565947242</v>
      </c>
      <c r="Y390" s="68">
        <f t="shared" si="9"/>
        <v>0.6348318996</v>
      </c>
      <c r="Z390" s="68">
        <f t="shared" si="10"/>
        <v>-0.0005393337001</v>
      </c>
      <c r="AA390" s="63">
        <f t="shared" si="11"/>
        <v>0.02131612706</v>
      </c>
      <c r="AB390" s="68"/>
      <c r="AC390" s="61"/>
      <c r="AD390" s="61">
        <v>-0.00278738045513149</v>
      </c>
      <c r="AE390" s="61"/>
      <c r="AF390" s="61"/>
      <c r="AG390" s="61"/>
      <c r="AH390" s="58" t="s">
        <v>103</v>
      </c>
      <c r="AI390" s="62">
        <v>0.575757575757576</v>
      </c>
      <c r="AJ390" s="63">
        <v>0.633333333333333</v>
      </c>
      <c r="AK390" s="71">
        <f t="shared" si="12"/>
        <v>4</v>
      </c>
      <c r="AL390" s="61">
        <v>0.0407123483114613</v>
      </c>
      <c r="AM390" s="61">
        <v>0.854956374236907</v>
      </c>
      <c r="AN390" s="64">
        <v>0.620915032679739</v>
      </c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>
        <v>0.0225851400367041</v>
      </c>
      <c r="BM390" s="58">
        <v>0.0213161270649345</v>
      </c>
    </row>
    <row r="391" ht="12.75" customHeight="1">
      <c r="A391" s="49" t="s">
        <v>343</v>
      </c>
      <c r="B391" s="49">
        <v>550.0</v>
      </c>
      <c r="C391" s="44">
        <v>59.0</v>
      </c>
      <c r="D391" s="45">
        <v>73.0</v>
      </c>
      <c r="E391" s="44">
        <v>554.0</v>
      </c>
      <c r="F391" s="45">
        <v>401.0</v>
      </c>
      <c r="G391" s="62">
        <f t="shared" si="1"/>
        <v>0.446969697</v>
      </c>
      <c r="H391" s="63">
        <f t="shared" si="2"/>
        <v>0.580104712</v>
      </c>
      <c r="I391" s="64">
        <f t="shared" si="3"/>
        <v>0.5639374425</v>
      </c>
      <c r="J391" s="65">
        <f t="shared" si="4"/>
        <v>0.4231830727</v>
      </c>
      <c r="K391" s="55">
        <f t="shared" si="5"/>
        <v>7.234848485</v>
      </c>
      <c r="L391" s="66">
        <f t="shared" si="6"/>
        <v>0.726251264</v>
      </c>
      <c r="M391" s="66">
        <f t="shared" si="7"/>
        <v>0.09414079064</v>
      </c>
      <c r="N391" s="67">
        <f t="shared" si="8"/>
        <v>0.5599369522</v>
      </c>
      <c r="O391" s="58"/>
      <c r="P391" s="58"/>
      <c r="Q391" s="58"/>
      <c r="R391" s="58" t="s">
        <v>71</v>
      </c>
      <c r="S391" s="62">
        <v>0.333333333333333</v>
      </c>
      <c r="T391" s="63">
        <v>0.662576687116564</v>
      </c>
      <c r="U391" s="62">
        <v>0.0269364498151509</v>
      </c>
      <c r="V391" s="61">
        <v>0.704214690871152</v>
      </c>
      <c r="W391" s="61">
        <v>0.232810323187611</v>
      </c>
      <c r="X391" s="64">
        <v>0.634831460674157</v>
      </c>
      <c r="Y391" s="68">
        <f t="shared" si="9"/>
        <v>0.6076647113</v>
      </c>
      <c r="Z391" s="68">
        <f t="shared" si="10"/>
        <v>0.02716674942</v>
      </c>
      <c r="AA391" s="63">
        <f t="shared" si="11"/>
        <v>0.2926411428</v>
      </c>
      <c r="AB391" s="68"/>
      <c r="AC391" s="61"/>
      <c r="AD391" s="61">
        <v>-0.00278630957494452</v>
      </c>
      <c r="AE391" s="61"/>
      <c r="AF391" s="61"/>
      <c r="AG391" s="61"/>
      <c r="AH391" s="58" t="s">
        <v>131</v>
      </c>
      <c r="AI391" s="62">
        <v>0.562814070351759</v>
      </c>
      <c r="AJ391" s="63">
        <v>0.620405576679341</v>
      </c>
      <c r="AK391" s="71">
        <f t="shared" si="12"/>
        <v>4</v>
      </c>
      <c r="AL391" s="61">
        <v>0.0407234813715205</v>
      </c>
      <c r="AM391" s="61">
        <v>0.836662629394742</v>
      </c>
      <c r="AN391" s="64">
        <v>0.613956105796286</v>
      </c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>
        <v>0.232810323187611</v>
      </c>
      <c r="BM391" s="58">
        <v>0.292641142794817</v>
      </c>
    </row>
    <row r="392" ht="12.75" customHeight="1">
      <c r="A392" s="49" t="s">
        <v>523</v>
      </c>
      <c r="B392" s="49">
        <v>551.0</v>
      </c>
      <c r="C392" s="44">
        <v>321.0</v>
      </c>
      <c r="D392" s="45">
        <v>235.0</v>
      </c>
      <c r="E392" s="44">
        <v>3030.0</v>
      </c>
      <c r="F392" s="45">
        <v>1055.0</v>
      </c>
      <c r="G392" s="62">
        <f t="shared" si="1"/>
        <v>0.5773381295</v>
      </c>
      <c r="H392" s="63">
        <f t="shared" si="2"/>
        <v>0.7417380661</v>
      </c>
      <c r="I392" s="64">
        <f t="shared" si="3"/>
        <v>0.7220426632</v>
      </c>
      <c r="J392" s="65">
        <f t="shared" si="4"/>
        <v>0.2964878259</v>
      </c>
      <c r="K392" s="55">
        <f t="shared" si="5"/>
        <v>7.347122302</v>
      </c>
      <c r="L392" s="66">
        <f t="shared" si="6"/>
        <v>0.9327277038</v>
      </c>
      <c r="M392" s="66">
        <f t="shared" si="7"/>
        <v>0.1162484624</v>
      </c>
      <c r="N392" s="67">
        <f t="shared" si="8"/>
        <v>0.7118944158</v>
      </c>
      <c r="O392" s="58"/>
      <c r="P392" s="58"/>
      <c r="Q392" s="58"/>
      <c r="R392" s="58" t="s">
        <v>400</v>
      </c>
      <c r="S392" s="62">
        <v>0.0</v>
      </c>
      <c r="T392" s="63">
        <v>0.777777777777778</v>
      </c>
      <c r="U392" s="62">
        <v>-0.0242236761420472</v>
      </c>
      <c r="V392" s="61">
        <v>0.549971851058851</v>
      </c>
      <c r="W392" s="61">
        <v>0.549972030786875</v>
      </c>
      <c r="X392" s="64">
        <v>0.636363636363636</v>
      </c>
      <c r="Y392" s="68">
        <f t="shared" si="9"/>
        <v>0.6567470339</v>
      </c>
      <c r="Z392" s="68">
        <f t="shared" si="10"/>
        <v>-0.02038339757</v>
      </c>
      <c r="AA392" s="63">
        <f t="shared" si="11"/>
        <v>0.50748596</v>
      </c>
      <c r="AB392" s="68"/>
      <c r="AC392" s="61"/>
      <c r="AD392" s="61">
        <v>-0.00277820374792337</v>
      </c>
      <c r="AE392" s="61"/>
      <c r="AF392" s="61"/>
      <c r="AG392" s="61"/>
      <c r="AH392" s="58" t="s">
        <v>471</v>
      </c>
      <c r="AI392" s="62">
        <v>0.567567567567568</v>
      </c>
      <c r="AJ392" s="63">
        <v>0.625235404896422</v>
      </c>
      <c r="AK392" s="71">
        <f t="shared" si="12"/>
        <v>4</v>
      </c>
      <c r="AL392" s="61">
        <v>0.0407774566473869</v>
      </c>
      <c r="AM392" s="61">
        <v>0.843439063785836</v>
      </c>
      <c r="AN392" s="64">
        <v>0.618181818181818</v>
      </c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>
        <v>0.549972030786875</v>
      </c>
      <c r="BM392" s="58">
        <v>0.50748595999134</v>
      </c>
    </row>
    <row r="393" ht="12.75" customHeight="1">
      <c r="A393" s="49" t="s">
        <v>459</v>
      </c>
      <c r="B393" s="49">
        <v>553.0</v>
      </c>
      <c r="C393" s="44">
        <v>122.0</v>
      </c>
      <c r="D393" s="45">
        <v>105.0</v>
      </c>
      <c r="E393" s="44">
        <v>1099.0</v>
      </c>
      <c r="F393" s="45">
        <v>383.0</v>
      </c>
      <c r="G393" s="62">
        <f t="shared" si="1"/>
        <v>0.5374449339</v>
      </c>
      <c r="H393" s="63">
        <f t="shared" si="2"/>
        <v>0.7415654521</v>
      </c>
      <c r="I393" s="64">
        <f t="shared" si="3"/>
        <v>0.7144528964</v>
      </c>
      <c r="J393" s="65">
        <f t="shared" si="4"/>
        <v>0.2954944412</v>
      </c>
      <c r="K393" s="55">
        <f t="shared" si="5"/>
        <v>6.528634361</v>
      </c>
      <c r="L393" s="66">
        <f t="shared" si="6"/>
        <v>0.9043968936</v>
      </c>
      <c r="M393" s="66">
        <f t="shared" si="7"/>
        <v>0.1443351504</v>
      </c>
      <c r="N393" s="67">
        <f t="shared" si="8"/>
        <v>0.7042263604</v>
      </c>
      <c r="O393" s="58"/>
      <c r="P393" s="58"/>
      <c r="Q393" s="58"/>
      <c r="R393" s="58" t="s">
        <v>675</v>
      </c>
      <c r="S393" s="62">
        <v>0.679245283018868</v>
      </c>
      <c r="T393" s="63">
        <v>0.628865979381443</v>
      </c>
      <c r="U393" s="62">
        <v>-0.00352278400007289</v>
      </c>
      <c r="V393" s="61">
        <v>0.92497435001054</v>
      </c>
      <c r="W393" s="61">
        <v>-0.035623396095031</v>
      </c>
      <c r="X393" s="64">
        <v>0.636627906976744</v>
      </c>
      <c r="Y393" s="68">
        <f t="shared" si="9"/>
        <v>0.6431911958</v>
      </c>
      <c r="Z393" s="68">
        <f t="shared" si="10"/>
        <v>-0.006563288843</v>
      </c>
      <c r="AA393" s="63">
        <f t="shared" si="11"/>
        <v>-0.05135265756</v>
      </c>
      <c r="AB393" s="68"/>
      <c r="AC393" s="61"/>
      <c r="AD393" s="61">
        <v>-0.0027735926762561</v>
      </c>
      <c r="AE393" s="61"/>
      <c r="AF393" s="61"/>
      <c r="AG393" s="61"/>
      <c r="AH393" s="58" t="s">
        <v>369</v>
      </c>
      <c r="AI393" s="62">
        <v>0.460674157303371</v>
      </c>
      <c r="AJ393" s="63">
        <v>0.518482490272374</v>
      </c>
      <c r="AK393" s="71">
        <f t="shared" si="12"/>
        <v>4</v>
      </c>
      <c r="AL393" s="61">
        <v>0.0408767773826855</v>
      </c>
      <c r="AM393" s="61">
        <v>0.692368298665543</v>
      </c>
      <c r="AN393" s="64">
        <v>0.513876454789615</v>
      </c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>
        <v>-0.035623396095031</v>
      </c>
      <c r="BM393" s="58">
        <v>-0.051352657562898</v>
      </c>
    </row>
    <row r="394" ht="12.75" customHeight="1">
      <c r="A394" s="49" t="s">
        <v>324</v>
      </c>
      <c r="B394" s="49">
        <v>554.0</v>
      </c>
      <c r="C394" s="44">
        <v>19.0</v>
      </c>
      <c r="D394" s="45">
        <v>24.0</v>
      </c>
      <c r="E394" s="44">
        <v>72.0</v>
      </c>
      <c r="F394" s="45">
        <v>90.0</v>
      </c>
      <c r="G394" s="62">
        <f t="shared" si="1"/>
        <v>0.4418604651</v>
      </c>
      <c r="H394" s="63">
        <f t="shared" si="2"/>
        <v>0.4444444444</v>
      </c>
      <c r="I394" s="64">
        <f t="shared" si="3"/>
        <v>0.443902439</v>
      </c>
      <c r="J394" s="65">
        <f t="shared" si="4"/>
        <v>0.5317073171</v>
      </c>
      <c r="K394" s="55">
        <f t="shared" si="5"/>
        <v>3.76744186</v>
      </c>
      <c r="L394" s="66">
        <f t="shared" si="6"/>
        <v>0.6267122115</v>
      </c>
      <c r="M394" s="66">
        <f t="shared" si="7"/>
        <v>0.001827251709</v>
      </c>
      <c r="N394" s="67">
        <f t="shared" si="8"/>
        <v>0.4480057375</v>
      </c>
      <c r="O394" s="58"/>
      <c r="P394" s="58"/>
      <c r="Q394" s="58"/>
      <c r="R394" s="58" t="s">
        <v>835</v>
      </c>
      <c r="S394" s="62">
        <v>0.662650602409639</v>
      </c>
      <c r="T394" s="63">
        <v>0.631701631701632</v>
      </c>
      <c r="U394" s="62">
        <v>-0.00242499397406282</v>
      </c>
      <c r="V394" s="61">
        <v>0.915245245559851</v>
      </c>
      <c r="W394" s="61">
        <v>-0.0218840775096381</v>
      </c>
      <c r="X394" s="64">
        <v>0.63671875</v>
      </c>
      <c r="Y394" s="68">
        <f t="shared" si="9"/>
        <v>0.6420091477</v>
      </c>
      <c r="Z394" s="68">
        <f t="shared" si="10"/>
        <v>-0.005290397665</v>
      </c>
      <c r="AA394" s="63">
        <f t="shared" si="11"/>
        <v>-0.03451370999</v>
      </c>
      <c r="AB394" s="68"/>
      <c r="AC394" s="61"/>
      <c r="AD394" s="61">
        <v>-0.00274518528739176</v>
      </c>
      <c r="AE394" s="61"/>
      <c r="AF394" s="61"/>
      <c r="AG394" s="61"/>
      <c r="AH394" s="58" t="s">
        <v>455</v>
      </c>
      <c r="AI394" s="62">
        <v>0.532212885154062</v>
      </c>
      <c r="AJ394" s="63">
        <v>0.590136054421769</v>
      </c>
      <c r="AK394" s="71">
        <f t="shared" si="12"/>
        <v>4</v>
      </c>
      <c r="AL394" s="61">
        <v>0.0409579954525835</v>
      </c>
      <c r="AM394" s="61">
        <v>0.793620539339179</v>
      </c>
      <c r="AN394" s="64">
        <v>0.58250276854928</v>
      </c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>
        <v>-0.0218840775096381</v>
      </c>
      <c r="BM394" s="58">
        <v>-0.034513709989236</v>
      </c>
    </row>
    <row r="395" ht="12.75" customHeight="1">
      <c r="A395" s="49" t="s">
        <v>547</v>
      </c>
      <c r="B395" s="49">
        <v>555.0</v>
      </c>
      <c r="C395" s="44">
        <v>97.0</v>
      </c>
      <c r="D395" s="45">
        <v>65.0</v>
      </c>
      <c r="E395" s="44">
        <v>892.0</v>
      </c>
      <c r="F395" s="45">
        <v>166.0</v>
      </c>
      <c r="G395" s="62">
        <f t="shared" si="1"/>
        <v>0.5987654321</v>
      </c>
      <c r="H395" s="63">
        <f t="shared" si="2"/>
        <v>0.843100189</v>
      </c>
      <c r="I395" s="64">
        <f t="shared" si="3"/>
        <v>0.8106557377</v>
      </c>
      <c r="J395" s="65">
        <f t="shared" si="4"/>
        <v>0.2155737705</v>
      </c>
      <c r="K395" s="55">
        <f t="shared" si="5"/>
        <v>6.530864198</v>
      </c>
      <c r="L395" s="66">
        <f t="shared" si="6"/>
        <v>1.01955293</v>
      </c>
      <c r="M395" s="66">
        <f t="shared" si="7"/>
        <v>0.1727709301</v>
      </c>
      <c r="N395" s="67">
        <f t="shared" si="8"/>
        <v>0.7943008505</v>
      </c>
      <c r="O395" s="58"/>
      <c r="P395" s="58"/>
      <c r="Q395" s="58"/>
      <c r="R395" s="58" t="s">
        <v>100</v>
      </c>
      <c r="S395" s="62">
        <v>0.563829787234043</v>
      </c>
      <c r="T395" s="63">
        <v>0.652542372881356</v>
      </c>
      <c r="U395" s="62">
        <v>5.72223526961402E-4</v>
      </c>
      <c r="V395" s="61">
        <v>0.860104992614313</v>
      </c>
      <c r="W395" s="61">
        <v>0.0627294114267696</v>
      </c>
      <c r="X395" s="64">
        <v>0.637809187279152</v>
      </c>
      <c r="Y395" s="68">
        <f t="shared" si="9"/>
        <v>0.6390391364</v>
      </c>
      <c r="Z395" s="68">
        <f t="shared" si="10"/>
        <v>-0.001229949143</v>
      </c>
      <c r="AA395" s="63">
        <f t="shared" si="11"/>
        <v>0.05985622034</v>
      </c>
      <c r="AB395" s="68"/>
      <c r="AC395" s="61"/>
      <c r="AD395" s="61">
        <v>-0.00273664967537846</v>
      </c>
      <c r="AE395" s="61"/>
      <c r="AF395" s="61"/>
      <c r="AG395" s="61"/>
      <c r="AH395" s="58" t="s">
        <v>603</v>
      </c>
      <c r="AI395" s="62">
        <v>0.625</v>
      </c>
      <c r="AJ395" s="63">
        <v>0.683168316831683</v>
      </c>
      <c r="AK395" s="71">
        <f t="shared" si="12"/>
        <v>4</v>
      </c>
      <c r="AL395" s="61">
        <v>0.0411313624269298</v>
      </c>
      <c r="AM395" s="61">
        <v>0.925014681044328</v>
      </c>
      <c r="AN395" s="64">
        <v>0.675213675213675</v>
      </c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>
        <v>0.0627294114267696</v>
      </c>
      <c r="BM395" s="58">
        <v>0.059856220344588</v>
      </c>
    </row>
    <row r="396" ht="12.75" customHeight="1">
      <c r="A396" s="49" t="s">
        <v>568</v>
      </c>
      <c r="B396" s="49">
        <v>557.0</v>
      </c>
      <c r="C396" s="44">
        <v>12.0</v>
      </c>
      <c r="D396" s="45">
        <v>5.0</v>
      </c>
      <c r="E396" s="44">
        <v>52.0</v>
      </c>
      <c r="F396" s="45">
        <v>14.0</v>
      </c>
      <c r="G396" s="62">
        <f t="shared" si="1"/>
        <v>0.7058823529</v>
      </c>
      <c r="H396" s="63">
        <f t="shared" si="2"/>
        <v>0.7878787879</v>
      </c>
      <c r="I396" s="64">
        <f t="shared" si="3"/>
        <v>0.7710843373</v>
      </c>
      <c r="J396" s="65">
        <f t="shared" si="4"/>
        <v>0.313253012</v>
      </c>
      <c r="K396" s="55">
        <f t="shared" si="5"/>
        <v>3.882352941</v>
      </c>
      <c r="L396" s="66">
        <f t="shared" si="6"/>
        <v>1.056248623</v>
      </c>
      <c r="M396" s="66">
        <f t="shared" si="7"/>
        <v>0.05798040777</v>
      </c>
      <c r="N396" s="67">
        <f t="shared" si="8"/>
        <v>0.7738052697</v>
      </c>
      <c r="O396" s="58"/>
      <c r="P396" s="58"/>
      <c r="Q396" s="58"/>
      <c r="R396" s="58" t="s">
        <v>105</v>
      </c>
      <c r="S396" s="62">
        <v>0.639097744360902</v>
      </c>
      <c r="T396" s="63">
        <v>0.638297872340426</v>
      </c>
      <c r="U396" s="62">
        <v>-0.00141417234761476</v>
      </c>
      <c r="V396" s="61">
        <v>0.903255102919885</v>
      </c>
      <c r="W396" s="61">
        <v>-5.65447340181546E-4</v>
      </c>
      <c r="X396" s="64">
        <v>0.63845050215208</v>
      </c>
      <c r="Y396" s="68">
        <f t="shared" si="9"/>
        <v>0.6424598184</v>
      </c>
      <c r="Z396" s="68">
        <f t="shared" si="10"/>
        <v>-0.004009316292</v>
      </c>
      <c r="AA396" s="63">
        <f t="shared" si="11"/>
        <v>-0.01009134218</v>
      </c>
      <c r="AB396" s="68"/>
      <c r="AC396" s="61"/>
      <c r="AD396" s="61">
        <v>-0.00272388074665153</v>
      </c>
      <c r="AE396" s="61"/>
      <c r="AF396" s="61"/>
      <c r="AG396" s="61"/>
      <c r="AH396" s="58" t="s">
        <v>424</v>
      </c>
      <c r="AI396" s="62">
        <v>0.5</v>
      </c>
      <c r="AJ396" s="63">
        <v>0.558316080055211</v>
      </c>
      <c r="AK396" s="71">
        <f t="shared" si="12"/>
        <v>4</v>
      </c>
      <c r="AL396" s="61">
        <v>0.0412358179365075</v>
      </c>
      <c r="AM396" s="61">
        <v>0.748342470107987</v>
      </c>
      <c r="AN396" s="64">
        <v>0.549099360836723</v>
      </c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>
        <v>-5.65447340181546E-4</v>
      </c>
      <c r="BM396" s="58">
        <v>-0.010091342179256</v>
      </c>
    </row>
    <row r="397" ht="12.75" customHeight="1">
      <c r="A397" s="49" t="s">
        <v>570</v>
      </c>
      <c r="B397" s="49">
        <v>558.0</v>
      </c>
      <c r="C397" s="44">
        <v>65.0</v>
      </c>
      <c r="D397" s="45">
        <v>34.0</v>
      </c>
      <c r="E397" s="44">
        <v>264.0</v>
      </c>
      <c r="F397" s="45">
        <v>91.0</v>
      </c>
      <c r="G397" s="62">
        <f t="shared" si="1"/>
        <v>0.6565656566</v>
      </c>
      <c r="H397" s="63">
        <f t="shared" si="2"/>
        <v>0.7436619718</v>
      </c>
      <c r="I397" s="64">
        <f t="shared" si="3"/>
        <v>0.7246696035</v>
      </c>
      <c r="J397" s="65">
        <f t="shared" si="4"/>
        <v>0.3436123348</v>
      </c>
      <c r="K397" s="55">
        <f t="shared" si="5"/>
        <v>3.585858586</v>
      </c>
      <c r="L397" s="66">
        <f t="shared" si="6"/>
        <v>0.9901104412</v>
      </c>
      <c r="M397" s="66">
        <f t="shared" si="7"/>
        <v>0.06158655692</v>
      </c>
      <c r="N397" s="67">
        <f t="shared" si="8"/>
        <v>0.7291432086</v>
      </c>
      <c r="O397" s="58"/>
      <c r="P397" s="58"/>
      <c r="Q397" s="58"/>
      <c r="R397" s="58" t="s">
        <v>50</v>
      </c>
      <c r="S397" s="62">
        <v>0.610119047619048</v>
      </c>
      <c r="T397" s="63">
        <v>0.644865925441465</v>
      </c>
      <c r="U397" s="62">
        <v>-0.00101421508535704</v>
      </c>
      <c r="V397" s="61">
        <v>0.887408380723658</v>
      </c>
      <c r="W397" s="61">
        <v>0.0245698979335571</v>
      </c>
      <c r="X397" s="64">
        <v>0.638605898123324</v>
      </c>
      <c r="Y397" s="68">
        <f t="shared" si="9"/>
        <v>0.6418985021</v>
      </c>
      <c r="Z397" s="68">
        <f t="shared" si="10"/>
        <v>-0.003292603968</v>
      </c>
      <c r="AA397" s="63">
        <f t="shared" si="11"/>
        <v>0.01679565306</v>
      </c>
      <c r="AB397" s="68"/>
      <c r="AC397" s="61"/>
      <c r="AD397" s="61">
        <v>-0.0027228802252266</v>
      </c>
      <c r="AE397" s="61"/>
      <c r="AF397" s="61"/>
      <c r="AG397" s="61"/>
      <c r="AH397" s="58" t="s">
        <v>199</v>
      </c>
      <c r="AI397" s="62">
        <v>0.363636363636364</v>
      </c>
      <c r="AJ397" s="63">
        <v>0.422077922077922</v>
      </c>
      <c r="AK397" s="71">
        <f t="shared" si="12"/>
        <v>4</v>
      </c>
      <c r="AL397" s="61">
        <v>0.0413245130581268</v>
      </c>
      <c r="AM397" s="61">
        <v>0.555583892751403</v>
      </c>
      <c r="AN397" s="64">
        <v>0.418181818181818</v>
      </c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>
        <v>0.0245698979335571</v>
      </c>
      <c r="BM397" s="58">
        <v>0.0167956530553886</v>
      </c>
    </row>
    <row r="398" ht="12.75" customHeight="1">
      <c r="A398" s="49" t="s">
        <v>572</v>
      </c>
      <c r="B398" s="49">
        <v>559.0</v>
      </c>
      <c r="C398" s="44">
        <v>88.0</v>
      </c>
      <c r="D398" s="45">
        <v>28.0</v>
      </c>
      <c r="E398" s="44">
        <v>408.0</v>
      </c>
      <c r="F398" s="45">
        <v>132.0</v>
      </c>
      <c r="G398" s="62">
        <f t="shared" si="1"/>
        <v>0.7586206897</v>
      </c>
      <c r="H398" s="63">
        <f t="shared" si="2"/>
        <v>0.7555555556</v>
      </c>
      <c r="I398" s="64">
        <f t="shared" si="3"/>
        <v>0.756097561</v>
      </c>
      <c r="J398" s="65">
        <f t="shared" si="4"/>
        <v>0.3353658537</v>
      </c>
      <c r="K398" s="55">
        <f t="shared" si="5"/>
        <v>4.655172414</v>
      </c>
      <c r="L398" s="66">
        <f t="shared" si="6"/>
        <v>1.070684291</v>
      </c>
      <c r="M398" s="66">
        <f t="shared" si="7"/>
        <v>-0.00216720216</v>
      </c>
      <c r="N398" s="67">
        <f t="shared" si="8"/>
        <v>0.7602364519</v>
      </c>
      <c r="O398" s="58"/>
      <c r="P398" s="58"/>
      <c r="Q398" s="58"/>
      <c r="R398" s="58" t="s">
        <v>47</v>
      </c>
      <c r="S398" s="62">
        <v>0.572727272727273</v>
      </c>
      <c r="T398" s="63">
        <v>0.647186147186147</v>
      </c>
      <c r="U398" s="62">
        <v>0.00471982297277518</v>
      </c>
      <c r="V398" s="61">
        <v>0.862609043078303</v>
      </c>
      <c r="W398" s="61">
        <v>0.0526505159975051</v>
      </c>
      <c r="X398" s="64">
        <v>0.63926499032882</v>
      </c>
      <c r="Y398" s="68">
        <f t="shared" si="9"/>
        <v>0.6364732435</v>
      </c>
      <c r="Z398" s="68">
        <f t="shared" si="10"/>
        <v>0.002791746874</v>
      </c>
      <c r="AA398" s="63">
        <f t="shared" si="11"/>
        <v>0.05917846876</v>
      </c>
      <c r="AB398" s="68"/>
      <c r="AC398" s="61"/>
      <c r="AD398" s="61">
        <v>-0.00272093238131299</v>
      </c>
      <c r="AE398" s="61"/>
      <c r="AF398" s="61"/>
      <c r="AG398" s="61"/>
      <c r="AH398" s="58" t="s">
        <v>391</v>
      </c>
      <c r="AI398" s="62">
        <v>0.472118959107807</v>
      </c>
      <c r="AJ398" s="63">
        <v>0.530774800868936</v>
      </c>
      <c r="AK398" s="71">
        <f t="shared" si="12"/>
        <v>4</v>
      </c>
      <c r="AL398" s="61">
        <v>0.0414760593392859</v>
      </c>
      <c r="AM398" s="61">
        <v>0.709152971712155</v>
      </c>
      <c r="AN398" s="64">
        <v>0.521212121212121</v>
      </c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>
        <v>0.0526505159975051</v>
      </c>
      <c r="BM398" s="58">
        <v>0.0591784687614808</v>
      </c>
    </row>
    <row r="399" ht="12.75" customHeight="1">
      <c r="A399" s="49" t="s">
        <v>526</v>
      </c>
      <c r="B399" s="49">
        <v>561.0</v>
      </c>
      <c r="C399" s="44">
        <v>26.0</v>
      </c>
      <c r="D399" s="45">
        <v>19.0</v>
      </c>
      <c r="E399" s="44">
        <v>57.0</v>
      </c>
      <c r="F399" s="45">
        <v>41.0</v>
      </c>
      <c r="G399" s="62">
        <f t="shared" si="1"/>
        <v>0.5777777778</v>
      </c>
      <c r="H399" s="63">
        <f t="shared" si="2"/>
        <v>0.5816326531</v>
      </c>
      <c r="I399" s="64">
        <f t="shared" si="3"/>
        <v>0.5804195804</v>
      </c>
      <c r="J399" s="65">
        <f t="shared" si="4"/>
        <v>0.4685314685</v>
      </c>
      <c r="K399" s="55">
        <f t="shared" si="5"/>
        <v>2.177777778</v>
      </c>
      <c r="L399" s="66">
        <f t="shared" si="6"/>
        <v>0.8198269774</v>
      </c>
      <c r="M399" s="66">
        <f t="shared" si="7"/>
        <v>0.002725942411</v>
      </c>
      <c r="N399" s="67">
        <f t="shared" si="8"/>
        <v>0.5848904287</v>
      </c>
      <c r="O399" s="58"/>
      <c r="P399" s="58"/>
      <c r="Q399" s="58"/>
      <c r="R399" s="58" t="s">
        <v>565</v>
      </c>
      <c r="S399" s="62">
        <v>0.258064516129032</v>
      </c>
      <c r="T399" s="63">
        <v>0.672176308539945</v>
      </c>
      <c r="U399" s="62">
        <v>0.0343290314631298</v>
      </c>
      <c r="V399" s="61">
        <v>0.657779547413745</v>
      </c>
      <c r="W399" s="61">
        <v>0.292821364062576</v>
      </c>
      <c r="X399" s="64">
        <v>0.639593908629442</v>
      </c>
      <c r="Y399" s="68">
        <f t="shared" si="9"/>
        <v>0.6043448874</v>
      </c>
      <c r="Z399" s="68">
        <f t="shared" si="10"/>
        <v>0.03524902121</v>
      </c>
      <c r="AA399" s="63">
        <f t="shared" si="11"/>
        <v>0.3691512136</v>
      </c>
      <c r="AB399" s="68"/>
      <c r="AC399" s="61"/>
      <c r="AD399" s="61">
        <v>-0.00271465929801507</v>
      </c>
      <c r="AE399" s="61"/>
      <c r="AF399" s="61"/>
      <c r="AG399" s="61"/>
      <c r="AH399" s="58" t="s">
        <v>422</v>
      </c>
      <c r="AI399" s="62">
        <v>0.5</v>
      </c>
      <c r="AJ399" s="63">
        <v>0.558659217877095</v>
      </c>
      <c r="AK399" s="71">
        <f t="shared" si="12"/>
        <v>4</v>
      </c>
      <c r="AL399" s="61">
        <v>0.0414784530568895</v>
      </c>
      <c r="AM399" s="61">
        <v>0.748585105149077</v>
      </c>
      <c r="AN399" s="64">
        <v>0.546666666666667</v>
      </c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>
        <v>0.292821364062576</v>
      </c>
      <c r="BM399" s="58">
        <v>0.369151213558395</v>
      </c>
    </row>
    <row r="400" ht="12.75" customHeight="1">
      <c r="A400" s="49" t="s">
        <v>573</v>
      </c>
      <c r="B400" s="49">
        <v>563.0</v>
      </c>
      <c r="C400" s="44">
        <v>112.0</v>
      </c>
      <c r="D400" s="45">
        <v>58.0</v>
      </c>
      <c r="E400" s="44">
        <v>775.0</v>
      </c>
      <c r="F400" s="45">
        <v>141.0</v>
      </c>
      <c r="G400" s="62">
        <f t="shared" si="1"/>
        <v>0.6588235294</v>
      </c>
      <c r="H400" s="63">
        <f t="shared" si="2"/>
        <v>0.846069869</v>
      </c>
      <c r="I400" s="64">
        <f t="shared" si="3"/>
        <v>0.8167587477</v>
      </c>
      <c r="J400" s="65">
        <f t="shared" si="4"/>
        <v>0.2329650092</v>
      </c>
      <c r="K400" s="55">
        <f t="shared" si="5"/>
        <v>5.388235294</v>
      </c>
      <c r="L400" s="66">
        <f t="shared" si="6"/>
        <v>1.064120305</v>
      </c>
      <c r="M400" s="66">
        <f t="shared" si="7"/>
        <v>0.1324033303</v>
      </c>
      <c r="N400" s="67">
        <f t="shared" si="8"/>
        <v>0.8086235498</v>
      </c>
      <c r="O400" s="58"/>
      <c r="P400" s="58"/>
      <c r="Q400" s="58"/>
      <c r="R400" s="58" t="s">
        <v>594</v>
      </c>
      <c r="S400" s="62">
        <v>0.635838150289017</v>
      </c>
      <c r="T400" s="63">
        <v>0.640802092414996</v>
      </c>
      <c r="U400" s="62">
        <v>-0.00110268772969668</v>
      </c>
      <c r="V400" s="61">
        <v>0.902720972178104</v>
      </c>
      <c r="W400" s="61">
        <v>0.00351018464100017</v>
      </c>
      <c r="X400" s="64">
        <v>0.640151515151515</v>
      </c>
      <c r="Y400" s="68">
        <f t="shared" si="9"/>
        <v>0.6437978201</v>
      </c>
      <c r="Z400" s="68">
        <f t="shared" si="10"/>
        <v>-0.00364630497</v>
      </c>
      <c r="AA400" s="63">
        <f t="shared" si="11"/>
        <v>-0.005151385075</v>
      </c>
      <c r="AB400" s="68"/>
      <c r="AC400" s="61"/>
      <c r="AD400" s="61">
        <v>-0.00271316998814075</v>
      </c>
      <c r="AE400" s="61"/>
      <c r="AF400" s="61"/>
      <c r="AG400" s="61"/>
      <c r="AH400" s="58" t="s">
        <v>116</v>
      </c>
      <c r="AI400" s="62">
        <v>0.289473684210526</v>
      </c>
      <c r="AJ400" s="63">
        <v>0.348290598290598</v>
      </c>
      <c r="AK400" s="71">
        <f t="shared" si="12"/>
        <v>4</v>
      </c>
      <c r="AL400" s="61">
        <v>0.0415899124814152</v>
      </c>
      <c r="AM400" s="61">
        <v>0.450967442159439</v>
      </c>
      <c r="AN400" s="64">
        <v>0.343873517786561</v>
      </c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>
        <v>0.00351018464100017</v>
      </c>
      <c r="BM400" s="58">
        <v>-0.00515138507505383</v>
      </c>
    </row>
    <row r="401" ht="12.75" customHeight="1">
      <c r="A401" s="49" t="s">
        <v>574</v>
      </c>
      <c r="B401" s="49">
        <v>564.0</v>
      </c>
      <c r="C401" s="44">
        <v>46.0</v>
      </c>
      <c r="D401" s="45">
        <v>15.0</v>
      </c>
      <c r="E401" s="44">
        <v>272.0</v>
      </c>
      <c r="F401" s="45">
        <v>21.0</v>
      </c>
      <c r="G401" s="62">
        <f t="shared" si="1"/>
        <v>0.7540983607</v>
      </c>
      <c r="H401" s="63">
        <f t="shared" si="2"/>
        <v>0.9283276451</v>
      </c>
      <c r="I401" s="64">
        <f t="shared" si="3"/>
        <v>0.8983050847</v>
      </c>
      <c r="J401" s="65">
        <f t="shared" si="4"/>
        <v>0.1892655367</v>
      </c>
      <c r="K401" s="55">
        <f t="shared" si="5"/>
        <v>4.803278689</v>
      </c>
      <c r="L401" s="66">
        <f t="shared" si="6"/>
        <v>1.189654817</v>
      </c>
      <c r="M401" s="66">
        <f t="shared" si="7"/>
        <v>0.1231989029</v>
      </c>
      <c r="N401" s="67">
        <f t="shared" si="8"/>
        <v>0.8911849989</v>
      </c>
      <c r="O401" s="58"/>
      <c r="P401" s="58"/>
      <c r="Q401" s="58"/>
      <c r="R401" s="58" t="s">
        <v>218</v>
      </c>
      <c r="S401" s="62">
        <v>0.59047619047619</v>
      </c>
      <c r="T401" s="63">
        <v>0.652416356877323</v>
      </c>
      <c r="U401" s="62">
        <v>2.80292145151351E-4</v>
      </c>
      <c r="V401" s="61">
        <v>0.878857741363348</v>
      </c>
      <c r="W401" s="61">
        <v>0.0437984552931772</v>
      </c>
      <c r="X401" s="64">
        <v>0.642301710730949</v>
      </c>
      <c r="Y401" s="68">
        <f t="shared" si="9"/>
        <v>0.6440585211</v>
      </c>
      <c r="Z401" s="68">
        <f t="shared" si="10"/>
        <v>-0.001756810332</v>
      </c>
      <c r="AA401" s="63">
        <f t="shared" si="11"/>
        <v>0.03966431974</v>
      </c>
      <c r="AB401" s="68"/>
      <c r="AC401" s="61"/>
      <c r="AD401" s="61">
        <v>-0.00270507794781449</v>
      </c>
      <c r="AE401" s="61"/>
      <c r="AF401" s="61"/>
      <c r="AG401" s="61"/>
      <c r="AH401" s="58" t="s">
        <v>180</v>
      </c>
      <c r="AI401" s="62">
        <v>0.34453781512605</v>
      </c>
      <c r="AJ401" s="63">
        <v>0.403429602888087</v>
      </c>
      <c r="AK401" s="71">
        <f t="shared" si="12"/>
        <v>4</v>
      </c>
      <c r="AL401" s="61">
        <v>0.0416428689024736</v>
      </c>
      <c r="AM401" s="61">
        <v>0.528892826580058</v>
      </c>
      <c r="AN401" s="64">
        <v>0.397718011409943</v>
      </c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>
        <v>0.0437984552931772</v>
      </c>
      <c r="BM401" s="58">
        <v>0.0396643197438273</v>
      </c>
    </row>
    <row r="402" ht="12.75" customHeight="1">
      <c r="A402" s="49" t="s">
        <v>576</v>
      </c>
      <c r="B402" s="49">
        <v>565.0</v>
      </c>
      <c r="C402" s="44">
        <v>149.0</v>
      </c>
      <c r="D402" s="45">
        <v>14.0</v>
      </c>
      <c r="E402" s="44">
        <v>605.0</v>
      </c>
      <c r="F402" s="45">
        <v>39.0</v>
      </c>
      <c r="G402" s="62">
        <f t="shared" si="1"/>
        <v>0.9141104294</v>
      </c>
      <c r="H402" s="63">
        <f t="shared" si="2"/>
        <v>0.9394409938</v>
      </c>
      <c r="I402" s="64">
        <f t="shared" si="3"/>
        <v>0.9343246592</v>
      </c>
      <c r="J402" s="65">
        <f t="shared" si="4"/>
        <v>0.2329615861</v>
      </c>
      <c r="K402" s="55">
        <f t="shared" si="5"/>
        <v>3.950920245</v>
      </c>
      <c r="L402" s="66">
        <f t="shared" si="6"/>
        <v>1.310658778</v>
      </c>
      <c r="M402" s="66">
        <f t="shared" si="7"/>
        <v>0.01791162798</v>
      </c>
      <c r="N402" s="67">
        <f t="shared" si="8"/>
        <v>0.9370982519</v>
      </c>
      <c r="O402" s="58"/>
      <c r="P402" s="58"/>
      <c r="Q402" s="58"/>
      <c r="R402" s="58" t="s">
        <v>566</v>
      </c>
      <c r="S402" s="62">
        <v>0.662162162162162</v>
      </c>
      <c r="T402" s="63">
        <v>0.635157545605307</v>
      </c>
      <c r="U402" s="62">
        <v>5.8652592973385E-4</v>
      </c>
      <c r="V402" s="61">
        <v>0.917343565849414</v>
      </c>
      <c r="W402" s="61">
        <v>-0.0190949975990974</v>
      </c>
      <c r="X402" s="64">
        <v>0.642424242424242</v>
      </c>
      <c r="Y402" s="68">
        <f t="shared" si="9"/>
        <v>0.6446678733</v>
      </c>
      <c r="Z402" s="68">
        <f t="shared" si="10"/>
        <v>-0.002243630909</v>
      </c>
      <c r="AA402" s="63">
        <f t="shared" si="11"/>
        <v>-0.02445563637</v>
      </c>
      <c r="AB402" s="68"/>
      <c r="AC402" s="61"/>
      <c r="AD402" s="61">
        <v>-0.00270082816021844</v>
      </c>
      <c r="AE402" s="61"/>
      <c r="AF402" s="61"/>
      <c r="AG402" s="61"/>
      <c r="AH402" s="58" t="s">
        <v>492</v>
      </c>
      <c r="AI402" s="62">
        <v>0.556923076923077</v>
      </c>
      <c r="AJ402" s="63">
        <v>0.615995762711864</v>
      </c>
      <c r="AK402" s="71">
        <f t="shared" si="12"/>
        <v>4</v>
      </c>
      <c r="AL402" s="61">
        <v>0.0417708322225435</v>
      </c>
      <c r="AM402" s="61">
        <v>0.829378858462087</v>
      </c>
      <c r="AN402" s="64">
        <v>0.607320379575237</v>
      </c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>
        <v>-0.0190949975990974</v>
      </c>
      <c r="BM402" s="58">
        <v>-0.0244556363742148</v>
      </c>
    </row>
    <row r="403" ht="12.75" customHeight="1">
      <c r="A403" s="49" t="s">
        <v>577</v>
      </c>
      <c r="B403" s="49">
        <v>566.0</v>
      </c>
      <c r="C403" s="44">
        <v>61.0</v>
      </c>
      <c r="D403" s="45">
        <v>3.0</v>
      </c>
      <c r="E403" s="44">
        <v>274.0</v>
      </c>
      <c r="F403" s="45">
        <v>10.0</v>
      </c>
      <c r="G403" s="62">
        <f t="shared" si="1"/>
        <v>0.953125</v>
      </c>
      <c r="H403" s="63">
        <f t="shared" si="2"/>
        <v>0.9647887324</v>
      </c>
      <c r="I403" s="64">
        <f t="shared" si="3"/>
        <v>0.9626436782</v>
      </c>
      <c r="J403" s="65">
        <f t="shared" si="4"/>
        <v>0.2040229885</v>
      </c>
      <c r="K403" s="55">
        <f t="shared" si="5"/>
        <v>4.4375</v>
      </c>
      <c r="L403" s="66">
        <f t="shared" si="6"/>
        <v>1.356169805</v>
      </c>
      <c r="M403" s="66">
        <f t="shared" si="7"/>
        <v>0.008247725865</v>
      </c>
      <c r="N403" s="67">
        <f t="shared" si="8"/>
        <v>0.9658056304</v>
      </c>
      <c r="O403" s="58"/>
      <c r="P403" s="58"/>
      <c r="Q403" s="58"/>
      <c r="R403" s="58" t="s">
        <v>220</v>
      </c>
      <c r="S403" s="62">
        <v>0.636363636363636</v>
      </c>
      <c r="T403" s="63">
        <v>0.643518518518518</v>
      </c>
      <c r="U403" s="62">
        <v>-9.74748799867697E-4</v>
      </c>
      <c r="V403" s="61">
        <v>0.90501335001014</v>
      </c>
      <c r="W403" s="61">
        <v>0.00505941356717987</v>
      </c>
      <c r="X403" s="64">
        <v>0.642570281124498</v>
      </c>
      <c r="Y403" s="68">
        <f t="shared" si="9"/>
        <v>0.6460690298</v>
      </c>
      <c r="Z403" s="68">
        <f t="shared" si="10"/>
        <v>-0.003498748655</v>
      </c>
      <c r="AA403" s="63">
        <f t="shared" si="11"/>
        <v>-0.003259195031</v>
      </c>
      <c r="AB403" s="68"/>
      <c r="AC403" s="61"/>
      <c r="AD403" s="61">
        <v>-0.00268969760950055</v>
      </c>
      <c r="AE403" s="61"/>
      <c r="AF403" s="61"/>
      <c r="AG403" s="61"/>
      <c r="AH403" s="58" t="s">
        <v>702</v>
      </c>
      <c r="AI403" s="62">
        <v>0.67741935483871</v>
      </c>
      <c r="AJ403" s="63">
        <v>0.736531986531986</v>
      </c>
      <c r="AK403" s="71">
        <f t="shared" si="12"/>
        <v>4</v>
      </c>
      <c r="AL403" s="61">
        <v>0.0417991060912497</v>
      </c>
      <c r="AM403" s="61">
        <v>0.99981457492118</v>
      </c>
      <c r="AN403" s="64">
        <v>0.727402135231317</v>
      </c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>
        <v>0.00505941356717987</v>
      </c>
      <c r="BM403" s="58">
        <v>-0.0032591950306124</v>
      </c>
    </row>
    <row r="404" ht="12.75" customHeight="1">
      <c r="A404" s="49" t="s">
        <v>578</v>
      </c>
      <c r="B404" s="49">
        <v>567.0</v>
      </c>
      <c r="C404" s="44">
        <v>14.0</v>
      </c>
      <c r="D404" s="45">
        <v>4.0</v>
      </c>
      <c r="E404" s="44">
        <v>108.0</v>
      </c>
      <c r="F404" s="45">
        <v>24.0</v>
      </c>
      <c r="G404" s="62">
        <f t="shared" si="1"/>
        <v>0.7777777778</v>
      </c>
      <c r="H404" s="63">
        <f t="shared" si="2"/>
        <v>0.8181818182</v>
      </c>
      <c r="I404" s="64">
        <f t="shared" si="3"/>
        <v>0.8133333333</v>
      </c>
      <c r="J404" s="65">
        <f t="shared" si="4"/>
        <v>0.2533333333</v>
      </c>
      <c r="K404" s="55">
        <f t="shared" si="5"/>
        <v>7.333333333</v>
      </c>
      <c r="L404" s="66">
        <f t="shared" si="6"/>
        <v>1.128513848</v>
      </c>
      <c r="M404" s="66">
        <f t="shared" si="7"/>
        <v>0.02857015535</v>
      </c>
      <c r="N404" s="67">
        <f t="shared" si="8"/>
        <v>0.8129319604</v>
      </c>
      <c r="O404" s="58"/>
      <c r="P404" s="58"/>
      <c r="Q404" s="58"/>
      <c r="R404" s="58" t="s">
        <v>115</v>
      </c>
      <c r="S404" s="62">
        <v>0.666666666666667</v>
      </c>
      <c r="T404" s="63">
        <v>0.635514018691589</v>
      </c>
      <c r="U404" s="62">
        <v>-1.58665757041709E-4</v>
      </c>
      <c r="V404" s="61">
        <v>0.920780796546316</v>
      </c>
      <c r="W404" s="61">
        <v>-0.0220280981818627</v>
      </c>
      <c r="X404" s="64">
        <v>0.642857142857143</v>
      </c>
      <c r="Y404" s="68">
        <f t="shared" si="9"/>
        <v>0.6458833678</v>
      </c>
      <c r="Z404" s="68">
        <f t="shared" si="10"/>
        <v>-0.003026224898</v>
      </c>
      <c r="AA404" s="63">
        <f t="shared" si="11"/>
        <v>-0.02926847509</v>
      </c>
      <c r="AB404" s="68"/>
      <c r="AC404" s="61"/>
      <c r="AD404" s="61">
        <v>-0.00268761325667199</v>
      </c>
      <c r="AE404" s="61"/>
      <c r="AF404" s="61"/>
      <c r="AG404" s="61"/>
      <c r="AH404" s="58" t="s">
        <v>101</v>
      </c>
      <c r="AI404" s="62">
        <v>0.513698630136986</v>
      </c>
      <c r="AJ404" s="63">
        <v>0.572842998585573</v>
      </c>
      <c r="AK404" s="71">
        <f t="shared" si="12"/>
        <v>4</v>
      </c>
      <c r="AL404" s="61">
        <v>0.0418215095374059</v>
      </c>
      <c r="AM404" s="61">
        <v>0.76830094687768</v>
      </c>
      <c r="AN404" s="64">
        <v>0.562719812426729</v>
      </c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>
        <v>-0.0220280981818627</v>
      </c>
      <c r="BM404" s="58">
        <v>-0.0292684750911896</v>
      </c>
    </row>
    <row r="405" ht="12.75" customHeight="1">
      <c r="A405" s="49" t="s">
        <v>580</v>
      </c>
      <c r="B405" s="49">
        <v>569.0</v>
      </c>
      <c r="C405" s="44">
        <v>58.0</v>
      </c>
      <c r="D405" s="45">
        <v>17.0</v>
      </c>
      <c r="E405" s="44">
        <v>332.0</v>
      </c>
      <c r="F405" s="45">
        <v>14.0</v>
      </c>
      <c r="G405" s="62">
        <f t="shared" si="1"/>
        <v>0.7733333333</v>
      </c>
      <c r="H405" s="63">
        <f t="shared" si="2"/>
        <v>0.9595375723</v>
      </c>
      <c r="I405" s="64">
        <f t="shared" si="3"/>
        <v>0.9263657957</v>
      </c>
      <c r="J405" s="65">
        <f t="shared" si="4"/>
        <v>0.1710213777</v>
      </c>
      <c r="K405" s="55">
        <f t="shared" si="5"/>
        <v>4.613333333</v>
      </c>
      <c r="L405" s="66">
        <f t="shared" si="6"/>
        <v>1.225324747</v>
      </c>
      <c r="M405" s="66">
        <f t="shared" si="7"/>
        <v>0.1316664802</v>
      </c>
      <c r="N405" s="67">
        <f t="shared" si="8"/>
        <v>0.9187843921</v>
      </c>
      <c r="O405" s="58"/>
      <c r="P405" s="58"/>
      <c r="Q405" s="58"/>
      <c r="R405" s="58" t="s">
        <v>191</v>
      </c>
      <c r="S405" s="62">
        <v>0.5</v>
      </c>
      <c r="T405" s="63">
        <v>0.666666666666667</v>
      </c>
      <c r="U405" s="62">
        <v>0.00550682101186084</v>
      </c>
      <c r="V405" s="61">
        <v>0.82495789212772</v>
      </c>
      <c r="W405" s="61">
        <v>0.117851264993774</v>
      </c>
      <c r="X405" s="64">
        <v>0.642857142857143</v>
      </c>
      <c r="Y405" s="68">
        <f t="shared" si="9"/>
        <v>0.6384731769</v>
      </c>
      <c r="Z405" s="68">
        <f t="shared" si="10"/>
        <v>0.004383965982</v>
      </c>
      <c r="AA405" s="63">
        <f t="shared" si="11"/>
        <v>0.1279540685</v>
      </c>
      <c r="AB405" s="68"/>
      <c r="AC405" s="61"/>
      <c r="AD405" s="61">
        <v>-0.00267609442646988</v>
      </c>
      <c r="AE405" s="61"/>
      <c r="AF405" s="61"/>
      <c r="AG405" s="61"/>
      <c r="AH405" s="58" t="s">
        <v>641</v>
      </c>
      <c r="AI405" s="62">
        <v>0.903743315508021</v>
      </c>
      <c r="AJ405" s="63">
        <v>0.962962962962963</v>
      </c>
      <c r="AK405" s="71">
        <f t="shared" si="12"/>
        <v>4</v>
      </c>
      <c r="AL405" s="61">
        <v>0.0418748299730702</v>
      </c>
      <c r="AM405" s="61">
        <v>1.31996066114811</v>
      </c>
      <c r="AN405" s="64">
        <v>0.952426260704091</v>
      </c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>
        <v>0.117851264993774</v>
      </c>
      <c r="BM405" s="58">
        <v>0.12795406847123</v>
      </c>
    </row>
    <row r="406" ht="12.75" customHeight="1">
      <c r="A406" s="49" t="s">
        <v>582</v>
      </c>
      <c r="B406" s="49">
        <v>570.0</v>
      </c>
      <c r="C406" s="44">
        <v>147.0</v>
      </c>
      <c r="D406" s="45">
        <v>16.0</v>
      </c>
      <c r="E406" s="44">
        <v>583.0</v>
      </c>
      <c r="F406" s="45">
        <v>21.0</v>
      </c>
      <c r="G406" s="62">
        <f t="shared" si="1"/>
        <v>0.9018404908</v>
      </c>
      <c r="H406" s="63">
        <f t="shared" si="2"/>
        <v>0.9652317881</v>
      </c>
      <c r="I406" s="64">
        <f t="shared" si="3"/>
        <v>0.9517601043</v>
      </c>
      <c r="J406" s="65">
        <f t="shared" si="4"/>
        <v>0.2190352021</v>
      </c>
      <c r="K406" s="55">
        <f t="shared" si="5"/>
        <v>3.705521472</v>
      </c>
      <c r="L406" s="66">
        <f t="shared" si="6"/>
        <v>1.320219462</v>
      </c>
      <c r="M406" s="66">
        <f t="shared" si="7"/>
        <v>0.0448246319</v>
      </c>
      <c r="N406" s="67">
        <f t="shared" si="8"/>
        <v>0.9532871495</v>
      </c>
      <c r="O406" s="58"/>
      <c r="P406" s="58"/>
      <c r="Q406" s="58"/>
      <c r="R406" s="58" t="s">
        <v>202</v>
      </c>
      <c r="S406" s="62">
        <v>0.637795275590551</v>
      </c>
      <c r="T406" s="63">
        <v>0.645161290322581</v>
      </c>
      <c r="U406" s="62">
        <v>-0.0015236598539321</v>
      </c>
      <c r="V406" s="61">
        <v>0.907187286873904</v>
      </c>
      <c r="W406" s="61">
        <v>0.0052087071994259</v>
      </c>
      <c r="X406" s="64">
        <v>0.643621399176955</v>
      </c>
      <c r="Y406" s="68">
        <f t="shared" si="9"/>
        <v>0.6476671399</v>
      </c>
      <c r="Z406" s="68">
        <f t="shared" si="10"/>
        <v>-0.004045740723</v>
      </c>
      <c r="AA406" s="63">
        <f t="shared" si="11"/>
        <v>-0.004418720822</v>
      </c>
      <c r="AB406" s="68"/>
      <c r="AC406" s="61"/>
      <c r="AD406" s="61">
        <v>-0.00267213864877691</v>
      </c>
      <c r="AE406" s="61"/>
      <c r="AF406" s="61"/>
      <c r="AG406" s="61"/>
      <c r="AH406" s="58" t="s">
        <v>142</v>
      </c>
      <c r="AI406" s="62">
        <v>0.65945945945946</v>
      </c>
      <c r="AJ406" s="63">
        <v>0.719438877755511</v>
      </c>
      <c r="AK406" s="71">
        <f t="shared" si="12"/>
        <v>4</v>
      </c>
      <c r="AL406" s="61">
        <v>0.0424120127259087</v>
      </c>
      <c r="AM406" s="61">
        <v>0.975028357881559</v>
      </c>
      <c r="AN406" s="64">
        <v>0.710059171597633</v>
      </c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>
        <v>0.0052087071994259</v>
      </c>
      <c r="BM406" s="58">
        <v>-0.00441872082245502</v>
      </c>
    </row>
    <row r="407" ht="12.75" customHeight="1">
      <c r="A407" s="49" t="s">
        <v>583</v>
      </c>
      <c r="B407" s="49">
        <v>571.0</v>
      </c>
      <c r="C407" s="44">
        <v>105.0</v>
      </c>
      <c r="D407" s="45">
        <v>5.0</v>
      </c>
      <c r="E407" s="44">
        <v>444.0</v>
      </c>
      <c r="F407" s="45">
        <v>17.0</v>
      </c>
      <c r="G407" s="62">
        <f t="shared" si="1"/>
        <v>0.9545454545</v>
      </c>
      <c r="H407" s="63">
        <f t="shared" si="2"/>
        <v>0.9631236443</v>
      </c>
      <c r="I407" s="64">
        <f t="shared" si="3"/>
        <v>0.9614711033</v>
      </c>
      <c r="J407" s="65">
        <f t="shared" si="4"/>
        <v>0.2136602452</v>
      </c>
      <c r="K407" s="55">
        <f t="shared" si="5"/>
        <v>4.190909091</v>
      </c>
      <c r="L407" s="66">
        <f t="shared" si="6"/>
        <v>1.355996823</v>
      </c>
      <c r="M407" s="66">
        <f t="shared" si="7"/>
        <v>0.006065917678</v>
      </c>
      <c r="N407" s="67">
        <f t="shared" si="8"/>
        <v>0.9649298916</v>
      </c>
      <c r="O407" s="58"/>
      <c r="P407" s="58"/>
      <c r="Q407" s="58"/>
      <c r="R407" s="58" t="s">
        <v>617</v>
      </c>
      <c r="S407" s="62">
        <v>0.620689655172414</v>
      </c>
      <c r="T407" s="63">
        <v>0.652173913043478</v>
      </c>
      <c r="U407" s="62">
        <v>-0.00287900906404048</v>
      </c>
      <c r="V407" s="61">
        <v>0.900050456973077</v>
      </c>
      <c r="W407" s="61">
        <v>0.0222628793072039</v>
      </c>
      <c r="X407" s="64">
        <v>0.644628099173554</v>
      </c>
      <c r="Y407" s="68">
        <f t="shared" si="9"/>
        <v>0.6498138067</v>
      </c>
      <c r="Z407" s="68">
        <f t="shared" si="10"/>
        <v>-0.005185707497</v>
      </c>
      <c r="AA407" s="63">
        <f t="shared" si="11"/>
        <v>0.009957565121</v>
      </c>
      <c r="AB407" s="68"/>
      <c r="AC407" s="61"/>
      <c r="AD407" s="61">
        <v>-0.00261668693503658</v>
      </c>
      <c r="AE407" s="61"/>
      <c r="AF407" s="61"/>
      <c r="AG407" s="61"/>
      <c r="AH407" s="58" t="s">
        <v>809</v>
      </c>
      <c r="AI407" s="62">
        <v>0.761904761904762</v>
      </c>
      <c r="AJ407" s="63">
        <v>0.821989528795812</v>
      </c>
      <c r="AK407" s="71">
        <f t="shared" si="12"/>
        <v>4</v>
      </c>
      <c r="AL407" s="61">
        <v>0.0424865291169388</v>
      </c>
      <c r="AM407" s="61">
        <v>1.11998238669486</v>
      </c>
      <c r="AN407" s="64">
        <v>0.811158798283262</v>
      </c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>
        <v>0.0222628793072039</v>
      </c>
      <c r="BM407" s="58">
        <v>0.009957565121099</v>
      </c>
    </row>
    <row r="408" ht="12.75" customHeight="1">
      <c r="A408" s="49" t="s">
        <v>585</v>
      </c>
      <c r="B408" s="49">
        <v>572.0</v>
      </c>
      <c r="C408" s="44">
        <v>115.0</v>
      </c>
      <c r="D408" s="45">
        <v>12.0</v>
      </c>
      <c r="E408" s="44">
        <v>468.0</v>
      </c>
      <c r="F408" s="45">
        <v>23.0</v>
      </c>
      <c r="G408" s="62">
        <f t="shared" si="1"/>
        <v>0.905511811</v>
      </c>
      <c r="H408" s="63">
        <f t="shared" si="2"/>
        <v>0.9531568228</v>
      </c>
      <c r="I408" s="64">
        <f t="shared" si="3"/>
        <v>0.9433656958</v>
      </c>
      <c r="J408" s="65">
        <f t="shared" si="4"/>
        <v>0.2233009709</v>
      </c>
      <c r="K408" s="55">
        <f t="shared" si="5"/>
        <v>3.866141732</v>
      </c>
      <c r="L408" s="66">
        <f t="shared" si="6"/>
        <v>1.314277189</v>
      </c>
      <c r="M408" s="66">
        <f t="shared" si="7"/>
        <v>0.03369032567</v>
      </c>
      <c r="N408" s="67">
        <f t="shared" si="8"/>
        <v>0.9452061884</v>
      </c>
      <c r="O408" s="58"/>
      <c r="P408" s="58"/>
      <c r="Q408" s="58"/>
      <c r="R408" s="58" t="s">
        <v>42</v>
      </c>
      <c r="S408" s="62">
        <v>0.656934306569343</v>
      </c>
      <c r="T408" s="63">
        <v>0.643292682926829</v>
      </c>
      <c r="U408" s="62">
        <v>-0.00171979967416291</v>
      </c>
      <c r="V408" s="61">
        <v>0.919399322930646</v>
      </c>
      <c r="W408" s="61">
        <v>-0.00964593435651306</v>
      </c>
      <c r="X408" s="64">
        <v>0.645649432534678</v>
      </c>
      <c r="Y408" s="68">
        <f t="shared" si="9"/>
        <v>0.6500796099</v>
      </c>
      <c r="Z408" s="68">
        <f t="shared" si="10"/>
        <v>-0.004430177334</v>
      </c>
      <c r="AA408" s="63">
        <f t="shared" si="11"/>
        <v>-0.02023949386</v>
      </c>
      <c r="AB408" s="68"/>
      <c r="AC408" s="61"/>
      <c r="AD408" s="61">
        <v>-0.00261472054031542</v>
      </c>
      <c r="AE408" s="61"/>
      <c r="AF408" s="61"/>
      <c r="AG408" s="61"/>
      <c r="AH408" s="58" t="s">
        <v>588</v>
      </c>
      <c r="AI408" s="62">
        <v>0.902912621359223</v>
      </c>
      <c r="AJ408" s="63">
        <v>0.96319018404908</v>
      </c>
      <c r="AK408" s="71">
        <f t="shared" si="12"/>
        <v>4</v>
      </c>
      <c r="AL408" s="61">
        <v>0.0426228889398741</v>
      </c>
      <c r="AM408" s="61">
        <v>1.319533941131</v>
      </c>
      <c r="AN408" s="64">
        <v>0.952702702702703</v>
      </c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>
        <v>-0.00964593435651306</v>
      </c>
      <c r="BM408" s="58">
        <v>-0.0202394938584647</v>
      </c>
    </row>
    <row r="409" ht="12.75" customHeight="1">
      <c r="A409" s="49" t="s">
        <v>586</v>
      </c>
      <c r="B409" s="49">
        <v>573.0</v>
      </c>
      <c r="C409" s="44">
        <v>16.0</v>
      </c>
      <c r="D409" s="45">
        <v>1.0</v>
      </c>
      <c r="E409" s="44">
        <v>69.0</v>
      </c>
      <c r="F409" s="45">
        <v>5.0</v>
      </c>
      <c r="G409" s="62">
        <f t="shared" si="1"/>
        <v>0.9411764706</v>
      </c>
      <c r="H409" s="63">
        <f t="shared" si="2"/>
        <v>0.9324324324</v>
      </c>
      <c r="I409" s="64">
        <f t="shared" si="3"/>
        <v>0.9340659341</v>
      </c>
      <c r="J409" s="65">
        <f t="shared" si="4"/>
        <v>0.2307692308</v>
      </c>
      <c r="K409" s="55">
        <f t="shared" si="5"/>
        <v>4.352941176</v>
      </c>
      <c r="L409" s="66">
        <f t="shared" si="6"/>
        <v>1.324841562</v>
      </c>
      <c r="M409" s="66">
        <f t="shared" si="7"/>
        <v>-0.006182752199</v>
      </c>
      <c r="N409" s="67">
        <f t="shared" si="8"/>
        <v>0.9386366439</v>
      </c>
      <c r="O409" s="58"/>
      <c r="P409" s="58"/>
      <c r="Q409" s="58"/>
      <c r="R409" s="58" t="s">
        <v>130</v>
      </c>
      <c r="S409" s="62">
        <v>0.333333333333333</v>
      </c>
      <c r="T409" s="63">
        <v>0.723270440251572</v>
      </c>
      <c r="U409" s="62">
        <v>-0.00984340146784912</v>
      </c>
      <c r="V409" s="61">
        <v>0.747131648276056</v>
      </c>
      <c r="W409" s="61">
        <v>0.275727294617559</v>
      </c>
      <c r="X409" s="64">
        <v>0.646464646464646</v>
      </c>
      <c r="Y409" s="68">
        <f t="shared" si="9"/>
        <v>0.6555262101</v>
      </c>
      <c r="Z409" s="68">
        <f t="shared" si="10"/>
        <v>-0.009061563634</v>
      </c>
      <c r="AA409" s="63">
        <f t="shared" si="11"/>
        <v>0.2554511049</v>
      </c>
      <c r="AB409" s="68"/>
      <c r="AC409" s="61"/>
      <c r="AD409" s="61">
        <v>-0.00261069125153368</v>
      </c>
      <c r="AE409" s="61"/>
      <c r="AF409" s="61"/>
      <c r="AG409" s="61"/>
      <c r="AH409" s="58" t="s">
        <v>637</v>
      </c>
      <c r="AI409" s="62">
        <v>0.880597014925373</v>
      </c>
      <c r="AJ409" s="63">
        <v>0.940923076923077</v>
      </c>
      <c r="AK409" s="71">
        <f t="shared" si="12"/>
        <v>4</v>
      </c>
      <c r="AL409" s="61">
        <v>0.0426571779782741</v>
      </c>
      <c r="AM409" s="61">
        <v>1.28800920204353</v>
      </c>
      <c r="AN409" s="64">
        <v>0.930612244897959</v>
      </c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>
        <v>0.275727294617559</v>
      </c>
      <c r="BM409" s="58">
        <v>0.25545110486165</v>
      </c>
    </row>
    <row r="410" ht="12.75" customHeight="1">
      <c r="A410" s="49" t="s">
        <v>588</v>
      </c>
      <c r="B410" s="49">
        <v>575.0</v>
      </c>
      <c r="C410" s="44">
        <v>93.0</v>
      </c>
      <c r="D410" s="45">
        <v>10.0</v>
      </c>
      <c r="E410" s="44">
        <v>471.0</v>
      </c>
      <c r="F410" s="45">
        <v>18.0</v>
      </c>
      <c r="G410" s="62">
        <f t="shared" si="1"/>
        <v>0.9029126214</v>
      </c>
      <c r="H410" s="63">
        <f t="shared" si="2"/>
        <v>0.963190184</v>
      </c>
      <c r="I410" s="64">
        <f t="shared" si="3"/>
        <v>0.9527027027</v>
      </c>
      <c r="J410" s="65">
        <f t="shared" si="4"/>
        <v>0.1875</v>
      </c>
      <c r="K410" s="55">
        <f t="shared" si="5"/>
        <v>4.747572816</v>
      </c>
      <c r="L410" s="66">
        <f t="shared" si="6"/>
        <v>1.319533941</v>
      </c>
      <c r="M410" s="66">
        <f t="shared" si="7"/>
        <v>0.04262288894</v>
      </c>
      <c r="N410" s="67">
        <f t="shared" si="8"/>
        <v>0.952033608</v>
      </c>
      <c r="O410" s="58"/>
      <c r="P410" s="58"/>
      <c r="Q410" s="58"/>
      <c r="R410" s="58" t="s">
        <v>103</v>
      </c>
      <c r="S410" s="62">
        <v>0.430693069306931</v>
      </c>
      <c r="T410" s="63">
        <v>0.662810479755019</v>
      </c>
      <c r="U410" s="62">
        <v>0.025063653951905</v>
      </c>
      <c r="V410" s="61">
        <v>0.773223747974534</v>
      </c>
      <c r="W410" s="61">
        <v>0.164131921302094</v>
      </c>
      <c r="X410" s="64">
        <v>0.647882839859917</v>
      </c>
      <c r="Y410" s="68">
        <f t="shared" si="9"/>
        <v>0.6233896407</v>
      </c>
      <c r="Z410" s="68">
        <f t="shared" si="10"/>
        <v>0.02449319912</v>
      </c>
      <c r="AA410" s="63">
        <f t="shared" si="11"/>
        <v>0.2194765362</v>
      </c>
      <c r="AB410" s="68"/>
      <c r="AC410" s="61"/>
      <c r="AD410" s="61">
        <v>-0.00260875913824166</v>
      </c>
      <c r="AE410" s="61"/>
      <c r="AF410" s="61"/>
      <c r="AG410" s="61"/>
      <c r="AH410" s="58" t="s">
        <v>776</v>
      </c>
      <c r="AI410" s="62">
        <v>0.729166666666667</v>
      </c>
      <c r="AJ410" s="63">
        <v>0.78961038961039</v>
      </c>
      <c r="AK410" s="71">
        <f t="shared" si="12"/>
        <v>4</v>
      </c>
      <c r="AL410" s="61">
        <v>0.042740341852323</v>
      </c>
      <c r="AM410" s="61">
        <v>1.0739375486204</v>
      </c>
      <c r="AN410" s="64">
        <v>0.777546777546778</v>
      </c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>
        <v>0.164131921302094</v>
      </c>
      <c r="BM410" s="58">
        <v>0.219476536168579</v>
      </c>
    </row>
    <row r="411" ht="12.75" customHeight="1">
      <c r="A411" s="49" t="s">
        <v>590</v>
      </c>
      <c r="B411" s="49">
        <v>576.0</v>
      </c>
      <c r="C411" s="44">
        <v>80.0</v>
      </c>
      <c r="D411" s="45">
        <v>4.0</v>
      </c>
      <c r="E411" s="44">
        <v>348.0</v>
      </c>
      <c r="F411" s="45">
        <v>18.0</v>
      </c>
      <c r="G411" s="62">
        <f t="shared" si="1"/>
        <v>0.9523809524</v>
      </c>
      <c r="H411" s="63">
        <f t="shared" si="2"/>
        <v>0.9508196721</v>
      </c>
      <c r="I411" s="64">
        <f t="shared" si="3"/>
        <v>0.9511111111</v>
      </c>
      <c r="J411" s="65">
        <f t="shared" si="4"/>
        <v>0.2177777778</v>
      </c>
      <c r="K411" s="55">
        <f t="shared" si="5"/>
        <v>4.357142857</v>
      </c>
      <c r="L411" s="66">
        <f t="shared" si="6"/>
        <v>1.345766068</v>
      </c>
      <c r="M411" s="66">
        <f t="shared" si="7"/>
        <v>-0.001103771957</v>
      </c>
      <c r="N411" s="67">
        <f t="shared" si="8"/>
        <v>0.9552171538</v>
      </c>
      <c r="O411" s="58"/>
      <c r="P411" s="58"/>
      <c r="Q411" s="58"/>
      <c r="R411" s="58" t="s">
        <v>131</v>
      </c>
      <c r="S411" s="62">
        <v>0.586206896551724</v>
      </c>
      <c r="T411" s="63">
        <v>0.655430711610487</v>
      </c>
      <c r="U411" s="62">
        <v>0.00499415924095592</v>
      </c>
      <c r="V411" s="61">
        <v>0.877970364509652</v>
      </c>
      <c r="W411" s="61">
        <v>0.0489487725057725</v>
      </c>
      <c r="X411" s="64">
        <v>0.648648648648649</v>
      </c>
      <c r="Y411" s="68">
        <f t="shared" si="9"/>
        <v>0.6456269293</v>
      </c>
      <c r="Z411" s="68">
        <f t="shared" si="10"/>
        <v>0.003021719392</v>
      </c>
      <c r="AA411" s="63">
        <f t="shared" si="11"/>
        <v>0.05605702499</v>
      </c>
      <c r="AB411" s="68"/>
      <c r="AC411" s="61"/>
      <c r="AD411" s="61">
        <v>-0.00256003856483911</v>
      </c>
      <c r="AE411" s="61"/>
      <c r="AF411" s="61"/>
      <c r="AG411" s="61"/>
      <c r="AH411" s="58" t="s">
        <v>754</v>
      </c>
      <c r="AI411" s="62">
        <v>0.713656387665198</v>
      </c>
      <c r="AJ411" s="63">
        <v>0.774231678486998</v>
      </c>
      <c r="AK411" s="71">
        <f t="shared" si="12"/>
        <v>4</v>
      </c>
      <c r="AL411" s="61">
        <v>0.0428333708222004</v>
      </c>
      <c r="AM411" s="61">
        <v>1.05209573422391</v>
      </c>
      <c r="AN411" s="64">
        <v>0.761416589002796</v>
      </c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>
        <v>0.0489487725057725</v>
      </c>
      <c r="BM411" s="58">
        <v>0.0560570249904638</v>
      </c>
    </row>
    <row r="412" ht="12.75" customHeight="1">
      <c r="A412" s="49" t="s">
        <v>592</v>
      </c>
      <c r="B412" s="49">
        <v>579.0</v>
      </c>
      <c r="C412" s="44">
        <v>60.0</v>
      </c>
      <c r="D412" s="45">
        <v>30.0</v>
      </c>
      <c r="E412" s="44">
        <v>211.0</v>
      </c>
      <c r="F412" s="45">
        <v>87.0</v>
      </c>
      <c r="G412" s="62">
        <f t="shared" si="1"/>
        <v>0.6666666667</v>
      </c>
      <c r="H412" s="63">
        <f t="shared" si="2"/>
        <v>0.7080536913</v>
      </c>
      <c r="I412" s="64">
        <f t="shared" si="3"/>
        <v>0.6984536082</v>
      </c>
      <c r="J412" s="65">
        <f t="shared" si="4"/>
        <v>0.3788659794</v>
      </c>
      <c r="K412" s="55">
        <f t="shared" si="5"/>
        <v>3.311111111</v>
      </c>
      <c r="L412" s="66">
        <f t="shared" si="6"/>
        <v>0.9720740826</v>
      </c>
      <c r="M412" s="66">
        <f t="shared" si="7"/>
        <v>0.02926520459</v>
      </c>
      <c r="N412" s="67">
        <f t="shared" si="8"/>
        <v>0.703341824</v>
      </c>
      <c r="O412" s="58"/>
      <c r="P412" s="58"/>
      <c r="Q412" s="58"/>
      <c r="R412" s="58" t="s">
        <v>471</v>
      </c>
      <c r="S412" s="62">
        <v>0.649253731343284</v>
      </c>
      <c r="T412" s="63">
        <v>0.648729446935725</v>
      </c>
      <c r="U412" s="62">
        <v>-0.00142688623592113</v>
      </c>
      <c r="V412" s="61">
        <v>0.917812707287717</v>
      </c>
      <c r="W412" s="61">
        <v>-3.70575091600711E-4</v>
      </c>
      <c r="X412" s="64">
        <v>0.648816936488169</v>
      </c>
      <c r="Y412" s="68">
        <f t="shared" si="9"/>
        <v>0.6528365173</v>
      </c>
      <c r="Z412" s="68">
        <f t="shared" si="10"/>
        <v>-0.004019580831</v>
      </c>
      <c r="AA412" s="63">
        <f t="shared" si="11"/>
        <v>-0.009976231256</v>
      </c>
      <c r="AB412" s="68"/>
      <c r="AC412" s="61"/>
      <c r="AD412" s="61">
        <v>-0.00255968375911186</v>
      </c>
      <c r="AE412" s="61"/>
      <c r="AF412" s="61"/>
      <c r="AG412" s="61"/>
      <c r="AH412" s="58" t="s">
        <v>251</v>
      </c>
      <c r="AI412" s="62">
        <v>0.834355828220859</v>
      </c>
      <c r="AJ412" s="63">
        <v>0.895798319327731</v>
      </c>
      <c r="AK412" s="71">
        <f t="shared" si="12"/>
        <v>4</v>
      </c>
      <c r="AL412" s="61">
        <v>0.0434466020157107</v>
      </c>
      <c r="AM412" s="61">
        <v>1.22340372313059</v>
      </c>
      <c r="AN412" s="64">
        <v>0.882585751978892</v>
      </c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>
        <v>-3.70575091600711E-4</v>
      </c>
      <c r="BM412" s="58">
        <v>-0.0099762312556981</v>
      </c>
    </row>
    <row r="413" ht="12.75" customHeight="1">
      <c r="A413" s="49" t="s">
        <v>594</v>
      </c>
      <c r="B413" s="49">
        <v>580.0</v>
      </c>
      <c r="C413" s="44">
        <v>101.0</v>
      </c>
      <c r="D413" s="45">
        <v>20.0</v>
      </c>
      <c r="E413" s="44">
        <v>418.0</v>
      </c>
      <c r="F413" s="45">
        <v>52.0</v>
      </c>
      <c r="G413" s="62">
        <f t="shared" si="1"/>
        <v>0.8347107438</v>
      </c>
      <c r="H413" s="63">
        <f t="shared" si="2"/>
        <v>0.8893617021</v>
      </c>
      <c r="I413" s="64">
        <f t="shared" si="3"/>
        <v>0.8781725888</v>
      </c>
      <c r="J413" s="65">
        <f t="shared" si="4"/>
        <v>0.2588832487</v>
      </c>
      <c r="K413" s="55">
        <f t="shared" si="5"/>
        <v>3.884297521</v>
      </c>
      <c r="L413" s="66">
        <f t="shared" si="6"/>
        <v>1.219103311</v>
      </c>
      <c r="M413" s="66">
        <f t="shared" si="7"/>
        <v>0.03864426243</v>
      </c>
      <c r="N413" s="67">
        <f t="shared" si="8"/>
        <v>0.8802667613</v>
      </c>
      <c r="O413" s="58"/>
      <c r="P413" s="58"/>
      <c r="Q413" s="58"/>
      <c r="R413" s="58" t="s">
        <v>369</v>
      </c>
      <c r="S413" s="62">
        <v>0.454545454545455</v>
      </c>
      <c r="T413" s="63">
        <v>0.696132596685083</v>
      </c>
      <c r="U413" s="62">
        <v>-0.00443090377563993</v>
      </c>
      <c r="V413" s="61">
        <v>0.81365222507478</v>
      </c>
      <c r="W413" s="61">
        <v>0.170828039403109</v>
      </c>
      <c r="X413" s="64">
        <v>0.648888888888889</v>
      </c>
      <c r="Y413" s="68">
        <f t="shared" si="9"/>
        <v>0.6537892584</v>
      </c>
      <c r="Z413" s="68">
        <f t="shared" si="10"/>
        <v>-0.004900369479</v>
      </c>
      <c r="AA413" s="63">
        <f t="shared" si="11"/>
        <v>0.1595840144</v>
      </c>
      <c r="AB413" s="68"/>
      <c r="AC413" s="61"/>
      <c r="AD413" s="61">
        <v>-0.00253310816340568</v>
      </c>
      <c r="AE413" s="61"/>
      <c r="AF413" s="61"/>
      <c r="AG413" s="61"/>
      <c r="AH413" s="58" t="s">
        <v>649</v>
      </c>
      <c r="AI413" s="62">
        <v>0.895</v>
      </c>
      <c r="AJ413" s="63">
        <v>0.956521739130435</v>
      </c>
      <c r="AK413" s="71">
        <f t="shared" si="12"/>
        <v>4</v>
      </c>
      <c r="AL413" s="61">
        <v>0.0435026528533113</v>
      </c>
      <c r="AM413" s="61">
        <v>1.30922357014524</v>
      </c>
      <c r="AN413" s="64">
        <v>0.94873417721519</v>
      </c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>
        <v>0.170828039403109</v>
      </c>
      <c r="BM413" s="58">
        <v>0.159584014412586</v>
      </c>
    </row>
    <row r="414" ht="12.75" customHeight="1">
      <c r="A414" s="49" t="s">
        <v>596</v>
      </c>
      <c r="B414" s="49">
        <v>581.0</v>
      </c>
      <c r="C414" s="44">
        <v>30.0</v>
      </c>
      <c r="D414" s="45">
        <v>4.0</v>
      </c>
      <c r="E414" s="44">
        <v>122.0</v>
      </c>
      <c r="F414" s="45">
        <v>13.0</v>
      </c>
      <c r="G414" s="62">
        <f t="shared" si="1"/>
        <v>0.8823529412</v>
      </c>
      <c r="H414" s="63">
        <f t="shared" si="2"/>
        <v>0.9037037037</v>
      </c>
      <c r="I414" s="64">
        <f t="shared" si="3"/>
        <v>0.899408284</v>
      </c>
      <c r="J414" s="65">
        <f t="shared" si="4"/>
        <v>0.2544378698</v>
      </c>
      <c r="K414" s="55">
        <f t="shared" si="5"/>
        <v>3.970588235</v>
      </c>
      <c r="L414" s="66">
        <f t="shared" si="6"/>
        <v>1.262932763</v>
      </c>
      <c r="M414" s="66">
        <f t="shared" si="7"/>
        <v>0.01509747533</v>
      </c>
      <c r="N414" s="67">
        <f t="shared" si="8"/>
        <v>0.9024775986</v>
      </c>
      <c r="O414" s="58"/>
      <c r="P414" s="58"/>
      <c r="Q414" s="58"/>
      <c r="R414" s="58" t="s">
        <v>455</v>
      </c>
      <c r="S414" s="62">
        <v>0.444444444444444</v>
      </c>
      <c r="T414" s="63">
        <v>0.665245202558635</v>
      </c>
      <c r="U414" s="62">
        <v>0.0225254541231676</v>
      </c>
      <c r="V414" s="61">
        <v>0.784669048897177</v>
      </c>
      <c r="W414" s="61">
        <v>0.156129841566597</v>
      </c>
      <c r="X414" s="64">
        <v>0.649504950495049</v>
      </c>
      <c r="Y414" s="68">
        <f t="shared" si="9"/>
        <v>0.6276434811</v>
      </c>
      <c r="Z414" s="68">
        <f t="shared" si="10"/>
        <v>0.02186146935</v>
      </c>
      <c r="AA414" s="63">
        <f t="shared" si="11"/>
        <v>0.2057416643</v>
      </c>
      <c r="AB414" s="68"/>
      <c r="AC414" s="61"/>
      <c r="AD414" s="61">
        <v>-0.00252598086644351</v>
      </c>
      <c r="AE414" s="61"/>
      <c r="AF414" s="61"/>
      <c r="AG414" s="61"/>
      <c r="AH414" s="58" t="s">
        <v>540</v>
      </c>
      <c r="AI414" s="62">
        <v>0.59047619047619</v>
      </c>
      <c r="AJ414" s="63">
        <v>0.652416356877323</v>
      </c>
      <c r="AK414" s="71">
        <f t="shared" si="12"/>
        <v>4</v>
      </c>
      <c r="AL414" s="61">
        <v>0.0437984552931772</v>
      </c>
      <c r="AM414" s="61">
        <v>0.878857741363348</v>
      </c>
      <c r="AN414" s="64">
        <v>0.642301710730949</v>
      </c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>
        <v>0.156129841566597</v>
      </c>
      <c r="BM414" s="58">
        <v>0.205741664277804</v>
      </c>
    </row>
    <row r="415" ht="12.75" customHeight="1">
      <c r="A415" s="49" t="s">
        <v>598</v>
      </c>
      <c r="B415" s="49">
        <v>583.0</v>
      </c>
      <c r="C415" s="44">
        <v>150.0</v>
      </c>
      <c r="D415" s="45">
        <v>20.0</v>
      </c>
      <c r="E415" s="44">
        <v>498.0</v>
      </c>
      <c r="F415" s="45">
        <v>20.0</v>
      </c>
      <c r="G415" s="62">
        <f t="shared" si="1"/>
        <v>0.8823529412</v>
      </c>
      <c r="H415" s="63">
        <f t="shared" si="2"/>
        <v>0.9613899614</v>
      </c>
      <c r="I415" s="64">
        <f t="shared" si="3"/>
        <v>0.9418604651</v>
      </c>
      <c r="J415" s="65">
        <f t="shared" si="4"/>
        <v>0.2470930233</v>
      </c>
      <c r="K415" s="55">
        <f t="shared" si="5"/>
        <v>3.047058824</v>
      </c>
      <c r="L415" s="66">
        <f t="shared" si="6"/>
        <v>1.3037231</v>
      </c>
      <c r="M415" s="66">
        <f t="shared" si="7"/>
        <v>0.05588782598</v>
      </c>
      <c r="N415" s="67">
        <f t="shared" si="8"/>
        <v>0.9456636355</v>
      </c>
      <c r="O415" s="58"/>
      <c r="P415" s="58"/>
      <c r="Q415" s="58"/>
      <c r="R415" s="58" t="s">
        <v>603</v>
      </c>
      <c r="S415" s="62">
        <v>0.368421052631579</v>
      </c>
      <c r="T415" s="63">
        <v>0.672268907563025</v>
      </c>
      <c r="U415" s="62">
        <v>0.0290069986064794</v>
      </c>
      <c r="V415" s="61">
        <v>0.735878892859941</v>
      </c>
      <c r="W415" s="61">
        <v>0.214852998911748</v>
      </c>
      <c r="X415" s="64">
        <v>0.649805447470817</v>
      </c>
      <c r="Y415" s="68">
        <f t="shared" si="9"/>
        <v>0.6207671321</v>
      </c>
      <c r="Z415" s="68">
        <f t="shared" si="10"/>
        <v>0.02903831533</v>
      </c>
      <c r="AA415" s="63">
        <f t="shared" si="11"/>
        <v>0.2795577098</v>
      </c>
      <c r="AB415" s="68"/>
      <c r="AC415" s="61"/>
      <c r="AD415" s="61">
        <v>-0.00249114928687771</v>
      </c>
      <c r="AE415" s="61"/>
      <c r="AF415" s="61"/>
      <c r="AG415" s="61"/>
      <c r="AH415" s="58" t="s">
        <v>767</v>
      </c>
      <c r="AI415" s="62">
        <v>0.915254237288135</v>
      </c>
      <c r="AJ415" s="63">
        <v>0.977337110481586</v>
      </c>
      <c r="AK415" s="71">
        <f t="shared" si="12"/>
        <v>4</v>
      </c>
      <c r="AL415" s="61">
        <v>0.0438994392995845</v>
      </c>
      <c r="AM415" s="61">
        <v>1.33826416884992</v>
      </c>
      <c r="AN415" s="64">
        <v>0.972549019607843</v>
      </c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>
        <v>0.214852998911748</v>
      </c>
      <c r="BM415" s="58">
        <v>0.279557709779536</v>
      </c>
    </row>
    <row r="416" ht="12.75" customHeight="1">
      <c r="A416" s="49" t="s">
        <v>600</v>
      </c>
      <c r="B416" s="49">
        <v>584.0</v>
      </c>
      <c r="C416" s="44">
        <v>129.0</v>
      </c>
      <c r="D416" s="45">
        <v>15.0</v>
      </c>
      <c r="E416" s="44">
        <v>472.0</v>
      </c>
      <c r="F416" s="45">
        <v>34.0</v>
      </c>
      <c r="G416" s="62">
        <f t="shared" si="1"/>
        <v>0.8958333333</v>
      </c>
      <c r="H416" s="63">
        <f t="shared" si="2"/>
        <v>0.9328063241</v>
      </c>
      <c r="I416" s="64">
        <f t="shared" si="3"/>
        <v>0.9246153846</v>
      </c>
      <c r="J416" s="65">
        <f t="shared" si="4"/>
        <v>0.2507692308</v>
      </c>
      <c r="K416" s="55">
        <f t="shared" si="5"/>
        <v>3.513888889</v>
      </c>
      <c r="L416" s="66">
        <f t="shared" si="6"/>
        <v>1.293043498</v>
      </c>
      <c r="M416" s="66">
        <f t="shared" si="7"/>
        <v>0.02614406378</v>
      </c>
      <c r="N416" s="67">
        <f t="shared" si="8"/>
        <v>0.9276250539</v>
      </c>
      <c r="O416" s="58"/>
      <c r="P416" s="58"/>
      <c r="Q416" s="58"/>
      <c r="R416" s="58" t="s">
        <v>424</v>
      </c>
      <c r="S416" s="62">
        <v>0.739393939393939</v>
      </c>
      <c r="T416" s="63">
        <v>0.636449480642115</v>
      </c>
      <c r="U416" s="62">
        <v>-0.00828001714535254</v>
      </c>
      <c r="V416" s="61">
        <v>0.972868224052518</v>
      </c>
      <c r="W416" s="61">
        <v>-0.0727925659048094</v>
      </c>
      <c r="X416" s="64">
        <v>0.650326797385621</v>
      </c>
      <c r="Y416" s="68">
        <f t="shared" si="9"/>
        <v>0.6621288944</v>
      </c>
      <c r="Z416" s="68">
        <f t="shared" si="10"/>
        <v>-0.011802097</v>
      </c>
      <c r="AA416" s="63">
        <f t="shared" si="11"/>
        <v>-0.1016285351</v>
      </c>
      <c r="AB416" s="68"/>
      <c r="AC416" s="61"/>
      <c r="AD416" s="61">
        <v>-0.00247891243180764</v>
      </c>
      <c r="AE416" s="61"/>
      <c r="AF416" s="61"/>
      <c r="AG416" s="61"/>
      <c r="AH416" s="58" t="s">
        <v>486</v>
      </c>
      <c r="AI416" s="62">
        <v>0.552631578947368</v>
      </c>
      <c r="AJ416" s="63">
        <v>0.614785992217899</v>
      </c>
      <c r="AK416" s="71">
        <f t="shared" si="12"/>
        <v>4</v>
      </c>
      <c r="AL416" s="61">
        <v>0.0439499419870393</v>
      </c>
      <c r="AM416" s="61">
        <v>0.825488873865992</v>
      </c>
      <c r="AN416" s="64">
        <v>0.600600600600601</v>
      </c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>
        <v>-0.0727925659048094</v>
      </c>
      <c r="BM416" s="58">
        <v>-0.101628535106193</v>
      </c>
    </row>
    <row r="417" ht="12.75" customHeight="1">
      <c r="A417" s="49" t="s">
        <v>601</v>
      </c>
      <c r="B417" s="49">
        <v>586.0</v>
      </c>
      <c r="C417" s="44">
        <v>39.0</v>
      </c>
      <c r="D417" s="45">
        <v>8.0</v>
      </c>
      <c r="E417" s="44">
        <v>119.0</v>
      </c>
      <c r="F417" s="45">
        <v>8.0</v>
      </c>
      <c r="G417" s="62">
        <f t="shared" si="1"/>
        <v>0.829787234</v>
      </c>
      <c r="H417" s="63">
        <f t="shared" si="2"/>
        <v>0.937007874</v>
      </c>
      <c r="I417" s="64">
        <f t="shared" si="3"/>
        <v>0.908045977</v>
      </c>
      <c r="J417" s="65">
        <f t="shared" si="4"/>
        <v>0.2701149425</v>
      </c>
      <c r="K417" s="55">
        <f t="shared" si="5"/>
        <v>2.70212766</v>
      </c>
      <c r="L417" s="66">
        <f t="shared" si="6"/>
        <v>1.249312789</v>
      </c>
      <c r="M417" s="66">
        <f t="shared" si="7"/>
        <v>0.07581664574</v>
      </c>
      <c r="N417" s="67">
        <f t="shared" si="8"/>
        <v>0.9149348905</v>
      </c>
      <c r="O417" s="58"/>
      <c r="P417" s="58"/>
      <c r="Q417" s="58"/>
      <c r="R417" s="58" t="s">
        <v>199</v>
      </c>
      <c r="S417" s="62">
        <v>0.62280701754386</v>
      </c>
      <c r="T417" s="63">
        <v>0.657954545454545</v>
      </c>
      <c r="U417" s="62">
        <v>-0.00183567004857821</v>
      </c>
      <c r="V417" s="61">
        <v>0.905635182218316</v>
      </c>
      <c r="W417" s="61">
        <v>0.0248532033060675</v>
      </c>
      <c r="X417" s="64">
        <v>0.65072202166065</v>
      </c>
      <c r="Y417" s="68">
        <f t="shared" si="9"/>
        <v>0.6548312855</v>
      </c>
      <c r="Z417" s="68">
        <f t="shared" si="10"/>
        <v>-0.004109263802</v>
      </c>
      <c r="AA417" s="63">
        <f t="shared" si="11"/>
        <v>0.01508062865</v>
      </c>
      <c r="AB417" s="68"/>
      <c r="AC417" s="61"/>
      <c r="AD417" s="61">
        <v>-0.00245915593668944</v>
      </c>
      <c r="AE417" s="61"/>
      <c r="AF417" s="61"/>
      <c r="AG417" s="61"/>
      <c r="AH417" s="58" t="s">
        <v>308</v>
      </c>
      <c r="AI417" s="62">
        <v>0.639097744360902</v>
      </c>
      <c r="AJ417" s="63">
        <v>0.701680672268908</v>
      </c>
      <c r="AK417" s="71">
        <f t="shared" si="12"/>
        <v>4</v>
      </c>
      <c r="AL417" s="61">
        <v>0.0442529676230511</v>
      </c>
      <c r="AM417" s="61">
        <v>0.948073503236691</v>
      </c>
      <c r="AN417" s="64">
        <v>0.690247252747253</v>
      </c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>
        <v>0.0248532033060675</v>
      </c>
      <c r="BM417" s="58">
        <v>0.0150806286525298</v>
      </c>
    </row>
    <row r="418" ht="12.75" customHeight="1">
      <c r="A418" s="49" t="s">
        <v>602</v>
      </c>
      <c r="B418" s="49">
        <v>587.0</v>
      </c>
      <c r="C418" s="44">
        <v>69.0</v>
      </c>
      <c r="D418" s="45">
        <v>7.0</v>
      </c>
      <c r="E418" s="44">
        <v>363.0</v>
      </c>
      <c r="F418" s="45">
        <v>6.0</v>
      </c>
      <c r="G418" s="62">
        <f t="shared" si="1"/>
        <v>0.9078947368</v>
      </c>
      <c r="H418" s="63">
        <f t="shared" si="2"/>
        <v>0.9837398374</v>
      </c>
      <c r="I418" s="64">
        <f t="shared" si="3"/>
        <v>0.9707865169</v>
      </c>
      <c r="J418" s="65">
        <f t="shared" si="4"/>
        <v>0.1685393258</v>
      </c>
      <c r="K418" s="55">
        <f t="shared" si="5"/>
        <v>4.855263158</v>
      </c>
      <c r="L418" s="66">
        <f t="shared" si="6"/>
        <v>1.337587626</v>
      </c>
      <c r="M418" s="66">
        <f t="shared" si="7"/>
        <v>0.05363080348</v>
      </c>
      <c r="N418" s="67">
        <f t="shared" si="8"/>
        <v>0.9685074696</v>
      </c>
      <c r="O418" s="58"/>
      <c r="P418" s="58"/>
      <c r="Q418" s="58"/>
      <c r="R418" s="58" t="s">
        <v>391</v>
      </c>
      <c r="S418" s="62">
        <v>0.648648648648649</v>
      </c>
      <c r="T418" s="63">
        <v>0.652593486127865</v>
      </c>
      <c r="U418" s="62">
        <v>-0.00136095460262198</v>
      </c>
      <c r="V418" s="61">
        <v>0.920117137010335</v>
      </c>
      <c r="W418" s="61">
        <v>0.00278957167702498</v>
      </c>
      <c r="X418" s="64">
        <v>0.651873767258383</v>
      </c>
      <c r="Y418" s="68">
        <f t="shared" si="9"/>
        <v>0.6557873181</v>
      </c>
      <c r="Z418" s="68">
        <f t="shared" si="10"/>
        <v>-0.00391355089</v>
      </c>
      <c r="AA418" s="63">
        <f t="shared" si="11"/>
        <v>-0.006571294662</v>
      </c>
      <c r="AB418" s="68"/>
      <c r="AC418" s="61"/>
      <c r="AD418" s="61">
        <v>-0.00244125466969047</v>
      </c>
      <c r="AE418" s="61"/>
      <c r="AF418" s="61"/>
      <c r="AG418" s="61"/>
      <c r="AH418" s="58" t="s">
        <v>195</v>
      </c>
      <c r="AI418" s="62">
        <v>0.819004524886878</v>
      </c>
      <c r="AJ418" s="63">
        <v>0.882389162561576</v>
      </c>
      <c r="AK418" s="71">
        <f t="shared" si="12"/>
        <v>4</v>
      </c>
      <c r="AL418" s="61">
        <v>0.0448199037009112</v>
      </c>
      <c r="AM418" s="61">
        <v>1.20306700653935</v>
      </c>
      <c r="AN418" s="64">
        <v>0.87479674796748</v>
      </c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>
        <v>0.00278957167702498</v>
      </c>
      <c r="BM418" s="58">
        <v>-0.00657129466155394</v>
      </c>
    </row>
    <row r="419" ht="12.75" customHeight="1">
      <c r="A419" s="49" t="s">
        <v>604</v>
      </c>
      <c r="B419" s="49">
        <v>588.0</v>
      </c>
      <c r="C419" s="44">
        <v>103.0</v>
      </c>
      <c r="D419" s="45">
        <v>11.0</v>
      </c>
      <c r="E419" s="44">
        <v>873.0</v>
      </c>
      <c r="F419" s="45">
        <v>42.0</v>
      </c>
      <c r="G419" s="62">
        <f t="shared" si="1"/>
        <v>0.9035087719</v>
      </c>
      <c r="H419" s="63">
        <f t="shared" si="2"/>
        <v>0.9540983607</v>
      </c>
      <c r="I419" s="64">
        <f t="shared" si="3"/>
        <v>0.9484936832</v>
      </c>
      <c r="J419" s="65">
        <f t="shared" si="4"/>
        <v>0.1409135083</v>
      </c>
      <c r="K419" s="55">
        <f t="shared" si="5"/>
        <v>8.026315789</v>
      </c>
      <c r="L419" s="66">
        <f t="shared" si="6"/>
        <v>1.313526594</v>
      </c>
      <c r="M419" s="66">
        <f t="shared" si="7"/>
        <v>0.03577245587</v>
      </c>
      <c r="N419" s="67">
        <f t="shared" si="8"/>
        <v>0.9454136186</v>
      </c>
      <c r="O419" s="58"/>
      <c r="P419" s="58"/>
      <c r="Q419" s="58"/>
      <c r="R419" s="58" t="s">
        <v>422</v>
      </c>
      <c r="S419" s="62">
        <v>0.696356275303644</v>
      </c>
      <c r="T419" s="63">
        <v>0.638432364096081</v>
      </c>
      <c r="U419" s="62">
        <v>8.93552983258217E-4</v>
      </c>
      <c r="V419" s="61">
        <v>0.943838105062794</v>
      </c>
      <c r="W419" s="61">
        <v>-0.0409582361869778</v>
      </c>
      <c r="X419" s="64">
        <v>0.652215799614644</v>
      </c>
      <c r="Y419" s="68">
        <f t="shared" si="9"/>
        <v>0.6544326076</v>
      </c>
      <c r="Z419" s="68">
        <f t="shared" si="10"/>
        <v>-0.002216807977</v>
      </c>
      <c r="AA419" s="63">
        <f t="shared" si="11"/>
        <v>-0.04631126451</v>
      </c>
      <c r="AB419" s="68"/>
      <c r="AC419" s="61"/>
      <c r="AD419" s="61">
        <v>-0.0024368483929107</v>
      </c>
      <c r="AE419" s="61"/>
      <c r="AF419" s="61"/>
      <c r="AG419" s="61"/>
      <c r="AH419" s="58" t="s">
        <v>582</v>
      </c>
      <c r="AI419" s="62">
        <v>0.901840490797546</v>
      </c>
      <c r="AJ419" s="63">
        <v>0.96523178807947</v>
      </c>
      <c r="AK419" s="71">
        <f t="shared" si="12"/>
        <v>4</v>
      </c>
      <c r="AL419" s="61">
        <v>0.0448246318967527</v>
      </c>
      <c r="AM419" s="61">
        <v>1.32021946203515</v>
      </c>
      <c r="AN419" s="64">
        <v>0.951760104302477</v>
      </c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>
        <v>-0.0409582361869778</v>
      </c>
      <c r="BM419" s="58">
        <v>-0.0463112645115473</v>
      </c>
    </row>
    <row r="420" ht="12.75" customHeight="1">
      <c r="A420" s="49" t="s">
        <v>606</v>
      </c>
      <c r="B420" s="49">
        <v>589.0</v>
      </c>
      <c r="C420" s="44">
        <v>118.0</v>
      </c>
      <c r="D420" s="45">
        <v>19.0</v>
      </c>
      <c r="E420" s="44">
        <v>401.0</v>
      </c>
      <c r="F420" s="45">
        <v>21.0</v>
      </c>
      <c r="G420" s="62">
        <f t="shared" si="1"/>
        <v>0.8613138686</v>
      </c>
      <c r="H420" s="63">
        <f t="shared" si="2"/>
        <v>0.9502369668</v>
      </c>
      <c r="I420" s="64">
        <f t="shared" si="3"/>
        <v>0.9284436494</v>
      </c>
      <c r="J420" s="65">
        <f t="shared" si="4"/>
        <v>0.2486583184</v>
      </c>
      <c r="K420" s="55">
        <f t="shared" si="5"/>
        <v>3.080291971</v>
      </c>
      <c r="L420" s="66">
        <f t="shared" si="6"/>
        <v>1.28095987</v>
      </c>
      <c r="M420" s="66">
        <f t="shared" si="7"/>
        <v>0.06287833506</v>
      </c>
      <c r="N420" s="67">
        <f t="shared" si="8"/>
        <v>0.9322817821</v>
      </c>
      <c r="O420" s="58"/>
      <c r="P420" s="58"/>
      <c r="Q420" s="58"/>
      <c r="R420" s="58" t="s">
        <v>116</v>
      </c>
      <c r="S420" s="62">
        <v>0.662337662337662</v>
      </c>
      <c r="T420" s="63">
        <v>0.649847094801223</v>
      </c>
      <c r="U420" s="62">
        <v>-0.00148334218390467</v>
      </c>
      <c r="V420" s="61">
        <v>0.92785474138567</v>
      </c>
      <c r="W420" s="61">
        <v>-0.00883201339678763</v>
      </c>
      <c r="X420" s="64">
        <v>0.652227722772277</v>
      </c>
      <c r="Y420" s="68">
        <f t="shared" si="9"/>
        <v>0.6564113179</v>
      </c>
      <c r="Z420" s="68">
        <f t="shared" si="10"/>
        <v>-0.00418359517</v>
      </c>
      <c r="AA420" s="63">
        <f t="shared" si="11"/>
        <v>-0.01886976423</v>
      </c>
      <c r="AB420" s="68"/>
      <c r="AC420" s="61"/>
      <c r="AD420" s="61">
        <v>-0.00243359451508474</v>
      </c>
      <c r="AE420" s="61"/>
      <c r="AF420" s="61"/>
      <c r="AG420" s="61"/>
      <c r="AH420" s="58" t="s">
        <v>266</v>
      </c>
      <c r="AI420" s="62">
        <v>0.405511811023622</v>
      </c>
      <c r="AJ420" s="63">
        <v>0.469046291132181</v>
      </c>
      <c r="AK420" s="71">
        <f t="shared" si="12"/>
        <v>4</v>
      </c>
      <c r="AL420" s="61">
        <v>0.0449257627698796</v>
      </c>
      <c r="AM420" s="61">
        <v>0.618405957235259</v>
      </c>
      <c r="AN420" s="64">
        <v>0.461162677088422</v>
      </c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>
        <v>-0.00883201339678763</v>
      </c>
      <c r="BM420" s="58">
        <v>-0.0188697642327338</v>
      </c>
    </row>
    <row r="421" ht="12.75" customHeight="1">
      <c r="A421" s="49" t="s">
        <v>607</v>
      </c>
      <c r="B421" s="49">
        <v>591.0</v>
      </c>
      <c r="C421" s="44">
        <v>112.0</v>
      </c>
      <c r="D421" s="45">
        <v>9.0</v>
      </c>
      <c r="E421" s="44">
        <v>478.0</v>
      </c>
      <c r="F421" s="45">
        <v>16.0</v>
      </c>
      <c r="G421" s="62">
        <f t="shared" si="1"/>
        <v>0.9256198347</v>
      </c>
      <c r="H421" s="63">
        <f t="shared" si="2"/>
        <v>0.967611336</v>
      </c>
      <c r="I421" s="64">
        <f t="shared" si="3"/>
        <v>0.9593495935</v>
      </c>
      <c r="J421" s="65">
        <f t="shared" si="4"/>
        <v>0.2081300813</v>
      </c>
      <c r="K421" s="55">
        <f t="shared" si="5"/>
        <v>4.082644628</v>
      </c>
      <c r="L421" s="66">
        <f t="shared" si="6"/>
        <v>1.338716594</v>
      </c>
      <c r="M421" s="66">
        <f t="shared" si="7"/>
        <v>0.02969269408</v>
      </c>
      <c r="N421" s="67">
        <f t="shared" si="8"/>
        <v>0.9609578171</v>
      </c>
      <c r="O421" s="58"/>
      <c r="P421" s="58"/>
      <c r="Q421" s="58"/>
      <c r="R421" s="58" t="s">
        <v>180</v>
      </c>
      <c r="S421" s="62">
        <v>0.583333333333333</v>
      </c>
      <c r="T421" s="63">
        <v>0.664746543778802</v>
      </c>
      <c r="U421" s="62">
        <v>0.00255701419971366</v>
      </c>
      <c r="V421" s="61">
        <v>0.882525735162015</v>
      </c>
      <c r="W421" s="61">
        <v>0.0575679773866121</v>
      </c>
      <c r="X421" s="64">
        <v>0.653162055335968</v>
      </c>
      <c r="Y421" s="68">
        <f t="shared" si="9"/>
        <v>0.652468381</v>
      </c>
      <c r="Z421" s="68">
        <f t="shared" si="10"/>
        <v>0.0006936743278</v>
      </c>
      <c r="AA421" s="63">
        <f t="shared" si="11"/>
        <v>0.05920268723</v>
      </c>
      <c r="AB421" s="68"/>
      <c r="AC421" s="61"/>
      <c r="AD421" s="61">
        <v>-0.00242831752694406</v>
      </c>
      <c r="AE421" s="61"/>
      <c r="AF421" s="61"/>
      <c r="AG421" s="61"/>
      <c r="AH421" s="58" t="s">
        <v>672</v>
      </c>
      <c r="AI421" s="62">
        <v>0.664179104477612</v>
      </c>
      <c r="AJ421" s="63">
        <v>0.728241563055062</v>
      </c>
      <c r="AK421" s="71">
        <f t="shared" si="12"/>
        <v>5</v>
      </c>
      <c r="AL421" s="61">
        <v>0.0452991597591061</v>
      </c>
      <c r="AM421" s="61">
        <v>0.984590088874899</v>
      </c>
      <c r="AN421" s="64">
        <v>0.715925394548063</v>
      </c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>
        <v>0.0575679773866121</v>
      </c>
      <c r="BM421" s="58">
        <v>0.0592026872340586</v>
      </c>
    </row>
    <row r="422" ht="12.75" customHeight="1">
      <c r="A422" s="49" t="s">
        <v>609</v>
      </c>
      <c r="B422" s="49">
        <v>592.0</v>
      </c>
      <c r="C422" s="44">
        <v>143.0</v>
      </c>
      <c r="D422" s="45">
        <v>22.0</v>
      </c>
      <c r="E422" s="44">
        <v>670.0</v>
      </c>
      <c r="F422" s="45">
        <v>22.0</v>
      </c>
      <c r="G422" s="62">
        <f t="shared" si="1"/>
        <v>0.8666666667</v>
      </c>
      <c r="H422" s="63">
        <f t="shared" si="2"/>
        <v>0.9682080925</v>
      </c>
      <c r="I422" s="64">
        <f t="shared" si="3"/>
        <v>0.9486581097</v>
      </c>
      <c r="J422" s="65">
        <f t="shared" si="4"/>
        <v>0.1925320887</v>
      </c>
      <c r="K422" s="55">
        <f t="shared" si="5"/>
        <v>4.193939394</v>
      </c>
      <c r="L422" s="66">
        <f t="shared" si="6"/>
        <v>1.297452373</v>
      </c>
      <c r="M422" s="66">
        <f t="shared" si="7"/>
        <v>0.07180084277</v>
      </c>
      <c r="N422" s="67">
        <f t="shared" si="8"/>
        <v>0.9469400604</v>
      </c>
      <c r="O422" s="58"/>
      <c r="P422" s="58"/>
      <c r="Q422" s="58"/>
      <c r="R422" s="58" t="s">
        <v>492</v>
      </c>
      <c r="S422" s="62">
        <v>0.76</v>
      </c>
      <c r="T422" s="63">
        <v>0.636942675159236</v>
      </c>
      <c r="U422" s="62">
        <v>-0.00951983708184334</v>
      </c>
      <c r="V422" s="61">
        <v>0.987787652751934</v>
      </c>
      <c r="W422" s="61">
        <v>-0.0870145074675995</v>
      </c>
      <c r="X422" s="64">
        <v>0.653846153846154</v>
      </c>
      <c r="Y422" s="68">
        <f t="shared" si="9"/>
        <v>0.6670740801</v>
      </c>
      <c r="Z422" s="68">
        <f t="shared" si="10"/>
        <v>-0.01322792627</v>
      </c>
      <c r="AA422" s="63">
        <f t="shared" si="11"/>
        <v>-0.1195317498</v>
      </c>
      <c r="AB422" s="68"/>
      <c r="AC422" s="61"/>
      <c r="AD422" s="61">
        <v>-0.00242361157203441</v>
      </c>
      <c r="AE422" s="61"/>
      <c r="AF422" s="61"/>
      <c r="AG422" s="61"/>
      <c r="AH422" s="58" t="s">
        <v>799</v>
      </c>
      <c r="AI422" s="62">
        <v>0.746031746031746</v>
      </c>
      <c r="AJ422" s="63">
        <v>0.810344827586207</v>
      </c>
      <c r="AK422" s="71">
        <f t="shared" si="12"/>
        <v>5</v>
      </c>
      <c r="AL422" s="61">
        <v>0.0454763959090455</v>
      </c>
      <c r="AM422" s="61">
        <v>1.10052442185443</v>
      </c>
      <c r="AN422" s="64">
        <v>0.796610169491525</v>
      </c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>
        <v>-0.0870145074675995</v>
      </c>
      <c r="BM422" s="58">
        <v>-0.119531749834001</v>
      </c>
    </row>
    <row r="423" ht="12.75" customHeight="1">
      <c r="A423" s="49" t="s">
        <v>611</v>
      </c>
      <c r="B423" s="49">
        <v>593.0</v>
      </c>
      <c r="C423" s="44">
        <v>196.0</v>
      </c>
      <c r="D423" s="45">
        <v>24.0</v>
      </c>
      <c r="E423" s="44">
        <v>871.0</v>
      </c>
      <c r="F423" s="45">
        <v>35.0</v>
      </c>
      <c r="G423" s="62">
        <f t="shared" si="1"/>
        <v>0.8909090909</v>
      </c>
      <c r="H423" s="63">
        <f t="shared" si="2"/>
        <v>0.9613686534</v>
      </c>
      <c r="I423" s="64">
        <f t="shared" si="3"/>
        <v>0.9476021314</v>
      </c>
      <c r="J423" s="65">
        <f t="shared" si="4"/>
        <v>0.2051509769</v>
      </c>
      <c r="K423" s="55">
        <f t="shared" si="5"/>
        <v>4.118181818</v>
      </c>
      <c r="L423" s="66">
        <f t="shared" si="6"/>
        <v>1.309758146</v>
      </c>
      <c r="M423" s="66">
        <f t="shared" si="7"/>
        <v>0.04982264846</v>
      </c>
      <c r="N423" s="67">
        <f t="shared" si="8"/>
        <v>0.9477330131</v>
      </c>
      <c r="O423" s="58"/>
      <c r="P423" s="58"/>
      <c r="Q423" s="58"/>
      <c r="R423" s="58" t="s">
        <v>702</v>
      </c>
      <c r="S423" s="62">
        <v>0.611111111111111</v>
      </c>
      <c r="T423" s="63">
        <v>0.657894736842105</v>
      </c>
      <c r="U423" s="62">
        <v>0.00355737588436889</v>
      </c>
      <c r="V423" s="61">
        <v>0.897322635047738</v>
      </c>
      <c r="W423" s="61">
        <v>0.0330811656231086</v>
      </c>
      <c r="X423" s="64">
        <v>0.653846153846154</v>
      </c>
      <c r="Y423" s="68">
        <f t="shared" si="9"/>
        <v>0.6524590292</v>
      </c>
      <c r="Z423" s="68">
        <f t="shared" si="10"/>
        <v>0.001387124661</v>
      </c>
      <c r="AA423" s="63">
        <f t="shared" si="11"/>
        <v>0.03636916639</v>
      </c>
      <c r="AB423" s="68"/>
      <c r="AC423" s="61"/>
      <c r="AD423" s="61">
        <v>-0.00241926362511291</v>
      </c>
      <c r="AE423" s="61"/>
      <c r="AF423" s="61"/>
      <c r="AG423" s="61"/>
      <c r="AH423" s="58" t="s">
        <v>775</v>
      </c>
      <c r="AI423" s="62">
        <v>0.875486381322957</v>
      </c>
      <c r="AJ423" s="63">
        <v>0.939953810623556</v>
      </c>
      <c r="AK423" s="71">
        <f t="shared" si="12"/>
        <v>5</v>
      </c>
      <c r="AL423" s="61">
        <v>0.0455855661790674</v>
      </c>
      <c r="AM423" s="61">
        <v>1.28371006311544</v>
      </c>
      <c r="AN423" s="64">
        <v>0.933113129644921</v>
      </c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>
        <v>0.0330811656231086</v>
      </c>
      <c r="BM423" s="58">
        <v>0.0363691663870154</v>
      </c>
    </row>
    <row r="424" ht="12.75" customHeight="1">
      <c r="A424" s="49" t="s">
        <v>612</v>
      </c>
      <c r="B424" s="49">
        <v>594.0</v>
      </c>
      <c r="C424" s="44">
        <v>115.0</v>
      </c>
      <c r="D424" s="45">
        <v>11.0</v>
      </c>
      <c r="E424" s="44">
        <v>182.0</v>
      </c>
      <c r="F424" s="45">
        <v>12.0</v>
      </c>
      <c r="G424" s="62">
        <f t="shared" si="1"/>
        <v>0.9126984127</v>
      </c>
      <c r="H424" s="63">
        <f t="shared" si="2"/>
        <v>0.9381443299</v>
      </c>
      <c r="I424" s="64">
        <f t="shared" si="3"/>
        <v>0.928125</v>
      </c>
      <c r="J424" s="65">
        <f t="shared" si="4"/>
        <v>0.396875</v>
      </c>
      <c r="K424" s="55">
        <f t="shared" si="5"/>
        <v>1.53968254</v>
      </c>
      <c r="L424" s="66">
        <f t="shared" si="6"/>
        <v>1.308743451</v>
      </c>
      <c r="M424" s="66">
        <f t="shared" si="7"/>
        <v>0.01799319445</v>
      </c>
      <c r="N424" s="67">
        <f t="shared" si="8"/>
        <v>0.9357784472</v>
      </c>
      <c r="O424" s="58"/>
      <c r="P424" s="58"/>
      <c r="Q424" s="58"/>
      <c r="R424" s="58" t="s">
        <v>101</v>
      </c>
      <c r="S424" s="62">
        <v>0.471153846153846</v>
      </c>
      <c r="T424" s="63">
        <v>0.669582504970179</v>
      </c>
      <c r="U424" s="62">
        <v>0.0195932616275121</v>
      </c>
      <c r="V424" s="61">
        <v>0.806622386499449</v>
      </c>
      <c r="W424" s="61">
        <v>0.140310382030822</v>
      </c>
      <c r="X424" s="64">
        <v>0.654425266250459</v>
      </c>
      <c r="Y424" s="68">
        <f t="shared" si="9"/>
        <v>0.6356826037</v>
      </c>
      <c r="Z424" s="68">
        <f t="shared" si="10"/>
        <v>0.01874266256</v>
      </c>
      <c r="AA424" s="63">
        <f t="shared" si="11"/>
        <v>0.1832006036</v>
      </c>
      <c r="AB424" s="68"/>
      <c r="AC424" s="61"/>
      <c r="AD424" s="61">
        <v>-0.00241759189522406</v>
      </c>
      <c r="AE424" s="61"/>
      <c r="AF424" s="61"/>
      <c r="AG424" s="61"/>
      <c r="AH424" s="58" t="s">
        <v>667</v>
      </c>
      <c r="AI424" s="62">
        <v>0.874251497005988</v>
      </c>
      <c r="AJ424" s="63">
        <v>0.938808373590982</v>
      </c>
      <c r="AK424" s="71">
        <f t="shared" si="12"/>
        <v>5</v>
      </c>
      <c r="AL424" s="61">
        <v>0.0456488146854006</v>
      </c>
      <c r="AM424" s="61">
        <v>1.28202692173744</v>
      </c>
      <c r="AN424" s="64">
        <v>0.925126903553299</v>
      </c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>
        <v>0.140310382030822</v>
      </c>
      <c r="BM424" s="58">
        <v>0.183200603609718</v>
      </c>
    </row>
    <row r="425" ht="12.75" customHeight="1">
      <c r="A425" s="49" t="s">
        <v>613</v>
      </c>
      <c r="B425" s="49">
        <v>595.0</v>
      </c>
      <c r="C425" s="44">
        <v>145.0</v>
      </c>
      <c r="D425" s="45">
        <v>49.0</v>
      </c>
      <c r="E425" s="44">
        <v>990.0</v>
      </c>
      <c r="F425" s="45">
        <v>125.0</v>
      </c>
      <c r="G425" s="62">
        <f t="shared" si="1"/>
        <v>0.7474226804</v>
      </c>
      <c r="H425" s="63">
        <f t="shared" si="2"/>
        <v>0.8878923767</v>
      </c>
      <c r="I425" s="64">
        <f t="shared" si="3"/>
        <v>0.8670741024</v>
      </c>
      <c r="J425" s="65">
        <f t="shared" si="4"/>
        <v>0.2062643239</v>
      </c>
      <c r="K425" s="55">
        <f t="shared" si="5"/>
        <v>5.74742268</v>
      </c>
      <c r="L425" s="66">
        <f t="shared" si="6"/>
        <v>1.15634235</v>
      </c>
      <c r="M425" s="66">
        <f t="shared" si="7"/>
        <v>0.09932726373</v>
      </c>
      <c r="N425" s="67">
        <f t="shared" si="8"/>
        <v>0.8592732319</v>
      </c>
      <c r="O425" s="58"/>
      <c r="P425" s="58"/>
      <c r="Q425" s="58"/>
      <c r="R425" s="58" t="s">
        <v>641</v>
      </c>
      <c r="S425" s="62">
        <v>0.598484848484848</v>
      </c>
      <c r="T425" s="63">
        <v>0.665343915343915</v>
      </c>
      <c r="U425" s="62">
        <v>0.00150882120412887</v>
      </c>
      <c r="V425" s="61">
        <v>0.893661881437059</v>
      </c>
      <c r="W425" s="61">
        <v>0.0472766455819226</v>
      </c>
      <c r="X425" s="64">
        <v>0.655405405405405</v>
      </c>
      <c r="Y425" s="68">
        <f t="shared" si="9"/>
        <v>0.6558880454</v>
      </c>
      <c r="Z425" s="68">
        <f t="shared" si="10"/>
        <v>-0.0004826400266</v>
      </c>
      <c r="AA425" s="63">
        <f t="shared" si="11"/>
        <v>0.04613426156</v>
      </c>
      <c r="AB425" s="68"/>
      <c r="AC425" s="61"/>
      <c r="AD425" s="61">
        <v>-0.00240596008287808</v>
      </c>
      <c r="AE425" s="61"/>
      <c r="AF425" s="61"/>
      <c r="AG425" s="61"/>
      <c r="AH425" s="58" t="s">
        <v>762</v>
      </c>
      <c r="AI425" s="62">
        <v>0.890756302521008</v>
      </c>
      <c r="AJ425" s="63">
        <v>0.955609362389023</v>
      </c>
      <c r="AK425" s="71">
        <f t="shared" si="12"/>
        <v>5</v>
      </c>
      <c r="AL425" s="61">
        <v>0.0458582517414317</v>
      </c>
      <c r="AM425" s="61">
        <v>1.30557767471479</v>
      </c>
      <c r="AN425" s="64">
        <v>0.949926362297496</v>
      </c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>
        <v>0.0472766455819226</v>
      </c>
      <c r="BM425" s="58">
        <v>0.0461342615614951</v>
      </c>
    </row>
    <row r="426" ht="12.75" customHeight="1">
      <c r="A426" s="49" t="s">
        <v>615</v>
      </c>
      <c r="B426" s="49">
        <v>597.0</v>
      </c>
      <c r="C426" s="44">
        <v>150.0</v>
      </c>
      <c r="D426" s="45">
        <v>19.0</v>
      </c>
      <c r="E426" s="44">
        <v>942.0</v>
      </c>
      <c r="F426" s="45">
        <v>39.0</v>
      </c>
      <c r="G426" s="62">
        <f t="shared" si="1"/>
        <v>0.8875739645</v>
      </c>
      <c r="H426" s="63">
        <f t="shared" si="2"/>
        <v>0.9602446483</v>
      </c>
      <c r="I426" s="64">
        <f t="shared" si="3"/>
        <v>0.9495652174</v>
      </c>
      <c r="J426" s="65">
        <f t="shared" si="4"/>
        <v>0.1643478261</v>
      </c>
      <c r="K426" s="55">
        <f t="shared" si="5"/>
        <v>5.804733728</v>
      </c>
      <c r="L426" s="66">
        <f t="shared" si="6"/>
        <v>1.306605063</v>
      </c>
      <c r="M426" s="66">
        <f t="shared" si="7"/>
        <v>0.05138614682</v>
      </c>
      <c r="N426" s="67">
        <f t="shared" si="8"/>
        <v>0.9460825781</v>
      </c>
      <c r="O426" s="58"/>
      <c r="P426" s="58"/>
      <c r="Q426" s="58"/>
      <c r="R426" s="58" t="s">
        <v>142</v>
      </c>
      <c r="S426" s="62">
        <v>0.644351464435146</v>
      </c>
      <c r="T426" s="63">
        <v>0.658119658119658</v>
      </c>
      <c r="U426" s="62">
        <v>-0.00126723710938748</v>
      </c>
      <c r="V426" s="61">
        <v>0.920986161467375</v>
      </c>
      <c r="W426" s="61">
        <v>0.00973573360579677</v>
      </c>
      <c r="X426" s="64">
        <v>0.655572755417957</v>
      </c>
      <c r="Y426" s="68">
        <f t="shared" si="9"/>
        <v>0.6593044228</v>
      </c>
      <c r="Z426" s="68">
        <f t="shared" si="10"/>
        <v>-0.003731667334</v>
      </c>
      <c r="AA426" s="63">
        <f t="shared" si="11"/>
        <v>0.0008068232717</v>
      </c>
      <c r="AB426" s="68"/>
      <c r="AC426" s="61"/>
      <c r="AD426" s="61">
        <v>-0.00239624969348329</v>
      </c>
      <c r="AE426" s="61"/>
      <c r="AF426" s="61"/>
      <c r="AG426" s="61"/>
      <c r="AH426" s="58" t="s">
        <v>834</v>
      </c>
      <c r="AI426" s="62">
        <v>0.803174603174603</v>
      </c>
      <c r="AJ426" s="63">
        <v>0.868101028999064</v>
      </c>
      <c r="AK426" s="71">
        <f t="shared" si="12"/>
        <v>5</v>
      </c>
      <c r="AL426" s="61">
        <v>0.0459101090769382</v>
      </c>
      <c r="AM426" s="61">
        <v>1.18177032524026</v>
      </c>
      <c r="AN426" s="64">
        <v>0.853323699421965</v>
      </c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>
        <v>0.00973573360579677</v>
      </c>
      <c r="BM426" s="58">
        <v>8.068232716732E-4</v>
      </c>
    </row>
    <row r="427" ht="12.75" customHeight="1">
      <c r="A427" s="49" t="s">
        <v>616</v>
      </c>
      <c r="B427" s="49">
        <v>598.0</v>
      </c>
      <c r="C427" s="44">
        <v>170.0</v>
      </c>
      <c r="D427" s="45">
        <v>17.0</v>
      </c>
      <c r="E427" s="44">
        <v>737.0</v>
      </c>
      <c r="F427" s="45">
        <v>33.0</v>
      </c>
      <c r="G427" s="62">
        <f t="shared" si="1"/>
        <v>0.9090909091</v>
      </c>
      <c r="H427" s="63">
        <f t="shared" si="2"/>
        <v>0.9571428571</v>
      </c>
      <c r="I427" s="64">
        <f t="shared" si="3"/>
        <v>0.947753396</v>
      </c>
      <c r="J427" s="65">
        <f t="shared" si="4"/>
        <v>0.2121212121</v>
      </c>
      <c r="K427" s="55">
        <f t="shared" si="5"/>
        <v>4.117647059</v>
      </c>
      <c r="L427" s="66">
        <f t="shared" si="6"/>
        <v>1.319626546</v>
      </c>
      <c r="M427" s="66">
        <f t="shared" si="7"/>
        <v>0.03397807394</v>
      </c>
      <c r="N427" s="67">
        <f t="shared" si="8"/>
        <v>0.9490598585</v>
      </c>
      <c r="O427" s="58"/>
      <c r="P427" s="58"/>
      <c r="Q427" s="58"/>
      <c r="R427" s="58" t="s">
        <v>809</v>
      </c>
      <c r="S427" s="62">
        <v>0.535714285714286</v>
      </c>
      <c r="T427" s="63">
        <v>0.664879356568365</v>
      </c>
      <c r="U427" s="62">
        <v>0.0137424054464206</v>
      </c>
      <c r="V427" s="61">
        <v>0.848947890983846</v>
      </c>
      <c r="W427" s="61">
        <v>0.0913336362092804</v>
      </c>
      <c r="X427" s="64">
        <v>0.655860349127182</v>
      </c>
      <c r="Y427" s="68">
        <f t="shared" si="9"/>
        <v>0.6435645425</v>
      </c>
      <c r="Z427" s="68">
        <f t="shared" si="10"/>
        <v>0.01229580659</v>
      </c>
      <c r="AA427" s="63">
        <f t="shared" si="11"/>
        <v>0.1199327083</v>
      </c>
      <c r="AB427" s="68"/>
      <c r="AC427" s="61"/>
      <c r="AD427" s="61">
        <v>-0.00233806826216065</v>
      </c>
      <c r="AE427" s="61"/>
      <c r="AF427" s="61"/>
      <c r="AG427" s="61"/>
      <c r="AH427" s="58" t="s">
        <v>830</v>
      </c>
      <c r="AI427" s="62">
        <v>0.770833333333333</v>
      </c>
      <c r="AJ427" s="63">
        <v>0.835838150289017</v>
      </c>
      <c r="AK427" s="71">
        <f t="shared" si="12"/>
        <v>5</v>
      </c>
      <c r="AL427" s="61">
        <v>0.0459655325130832</v>
      </c>
      <c r="AM427" s="61">
        <v>1.13608829369778</v>
      </c>
      <c r="AN427" s="64">
        <v>0.8240302743614</v>
      </c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>
        <v>0.0913336362092804</v>
      </c>
      <c r="BM427" s="58">
        <v>0.11993270830679</v>
      </c>
    </row>
    <row r="428" ht="12.75" customHeight="1">
      <c r="A428" s="49" t="s">
        <v>618</v>
      </c>
      <c r="B428" s="49">
        <v>599.0</v>
      </c>
      <c r="C428" s="44">
        <v>145.0</v>
      </c>
      <c r="D428" s="45">
        <v>19.0</v>
      </c>
      <c r="E428" s="44">
        <v>588.0</v>
      </c>
      <c r="F428" s="45">
        <v>50.0</v>
      </c>
      <c r="G428" s="62">
        <f t="shared" si="1"/>
        <v>0.8841463415</v>
      </c>
      <c r="H428" s="63">
        <f t="shared" si="2"/>
        <v>0.921630094</v>
      </c>
      <c r="I428" s="64">
        <f t="shared" si="3"/>
        <v>0.9139650873</v>
      </c>
      <c r="J428" s="65">
        <f t="shared" si="4"/>
        <v>0.2431421446</v>
      </c>
      <c r="K428" s="55">
        <f t="shared" si="5"/>
        <v>3.890243902</v>
      </c>
      <c r="L428" s="66">
        <f t="shared" si="6"/>
        <v>1.276876759</v>
      </c>
      <c r="M428" s="66">
        <f t="shared" si="7"/>
        <v>0.02650522427</v>
      </c>
      <c r="N428" s="67">
        <f t="shared" si="8"/>
        <v>0.9163934048</v>
      </c>
      <c r="O428" s="58"/>
      <c r="P428" s="58"/>
      <c r="Q428" s="58"/>
      <c r="R428" s="58" t="s">
        <v>588</v>
      </c>
      <c r="S428" s="62">
        <v>0.612903225806452</v>
      </c>
      <c r="T428" s="63">
        <v>0.666666666666667</v>
      </c>
      <c r="U428" s="62">
        <v>-0.00161775938582898</v>
      </c>
      <c r="V428" s="61">
        <v>0.904792541758073</v>
      </c>
      <c r="W428" s="61">
        <v>0.038016641452973</v>
      </c>
      <c r="X428" s="64">
        <v>0.656050955414013</v>
      </c>
      <c r="Y428" s="68">
        <f t="shared" si="9"/>
        <v>0.6597758736</v>
      </c>
      <c r="Z428" s="68">
        <f t="shared" si="10"/>
        <v>-0.003724918198</v>
      </c>
      <c r="AA428" s="63">
        <f t="shared" si="11"/>
        <v>0.02916106805</v>
      </c>
      <c r="AB428" s="68"/>
      <c r="AC428" s="61"/>
      <c r="AD428" s="61">
        <v>-0.00232028939306761</v>
      </c>
      <c r="AE428" s="61"/>
      <c r="AF428" s="61"/>
      <c r="AG428" s="61"/>
      <c r="AH428" s="58" t="s">
        <v>723</v>
      </c>
      <c r="AI428" s="62">
        <v>0.700534759358289</v>
      </c>
      <c r="AJ428" s="63">
        <v>0.765625</v>
      </c>
      <c r="AK428" s="71">
        <f t="shared" si="12"/>
        <v>5</v>
      </c>
      <c r="AL428" s="61">
        <v>0.0460259199461005</v>
      </c>
      <c r="AM428" s="61">
        <v>1.03673150062458</v>
      </c>
      <c r="AN428" s="64">
        <v>0.756534727408514</v>
      </c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>
        <v>0.038016641452973</v>
      </c>
      <c r="BM428" s="58">
        <v>0.0291610680496666</v>
      </c>
    </row>
    <row r="429" ht="12.75" customHeight="1">
      <c r="A429" s="49" t="s">
        <v>620</v>
      </c>
      <c r="B429" s="49">
        <v>600.0</v>
      </c>
      <c r="C429" s="44">
        <v>62.0</v>
      </c>
      <c r="D429" s="45">
        <v>5.0</v>
      </c>
      <c r="E429" s="44">
        <v>270.0</v>
      </c>
      <c r="F429" s="45">
        <v>13.0</v>
      </c>
      <c r="G429" s="62">
        <f t="shared" si="1"/>
        <v>0.9253731343</v>
      </c>
      <c r="H429" s="63">
        <f t="shared" si="2"/>
        <v>0.9540636042</v>
      </c>
      <c r="I429" s="64">
        <f t="shared" si="3"/>
        <v>0.9485714286</v>
      </c>
      <c r="J429" s="65">
        <f t="shared" si="4"/>
        <v>0.2142857143</v>
      </c>
      <c r="K429" s="55">
        <f t="shared" si="5"/>
        <v>4.223880597</v>
      </c>
      <c r="L429" s="66">
        <f t="shared" si="6"/>
        <v>1.328962459</v>
      </c>
      <c r="M429" s="66">
        <f t="shared" si="7"/>
        <v>0.02028744298</v>
      </c>
      <c r="N429" s="67">
        <f t="shared" si="8"/>
        <v>0.9508176482</v>
      </c>
      <c r="O429" s="58"/>
      <c r="P429" s="58"/>
      <c r="Q429" s="58"/>
      <c r="R429" s="58" t="s">
        <v>637</v>
      </c>
      <c r="S429" s="62">
        <v>0.552884615384615</v>
      </c>
      <c r="T429" s="63">
        <v>0.669586983729662</v>
      </c>
      <c r="U429" s="62">
        <v>0.00719750498777738</v>
      </c>
      <c r="V429" s="61">
        <v>0.86441794405793</v>
      </c>
      <c r="W429" s="61">
        <v>0.0825211772810001</v>
      </c>
      <c r="X429" s="64">
        <v>0.656146179401993</v>
      </c>
      <c r="Y429" s="68">
        <f t="shared" si="9"/>
        <v>0.6505019497</v>
      </c>
      <c r="Z429" s="68">
        <f t="shared" si="10"/>
        <v>0.005644229693</v>
      </c>
      <c r="AA429" s="63">
        <f t="shared" si="11"/>
        <v>0.09572841248</v>
      </c>
      <c r="AB429" s="68"/>
      <c r="AC429" s="61"/>
      <c r="AD429" s="61">
        <v>-0.00227512835067656</v>
      </c>
      <c r="AE429" s="61"/>
      <c r="AF429" s="61"/>
      <c r="AG429" s="61"/>
      <c r="AH429" s="58" t="s">
        <v>945</v>
      </c>
      <c r="AI429" s="62">
        <v>0.196581196581197</v>
      </c>
      <c r="AJ429" s="63">
        <v>0.262036306235201</v>
      </c>
      <c r="AK429" s="71">
        <f t="shared" si="12"/>
        <v>5</v>
      </c>
      <c r="AL429" s="61">
        <v>0.0462838048880663</v>
      </c>
      <c r="AM429" s="61">
        <v>0.324291538649664</v>
      </c>
      <c r="AN429" s="64">
        <v>0.25650289017341</v>
      </c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>
        <v>0.0825211772810001</v>
      </c>
      <c r="BM429" s="58">
        <v>0.095728412480891</v>
      </c>
    </row>
    <row r="430" ht="12.75" customHeight="1">
      <c r="A430" s="49" t="s">
        <v>622</v>
      </c>
      <c r="B430" s="49">
        <v>601.0</v>
      </c>
      <c r="C430" s="44">
        <v>218.0</v>
      </c>
      <c r="D430" s="45">
        <v>14.0</v>
      </c>
      <c r="E430" s="44">
        <v>852.0</v>
      </c>
      <c r="F430" s="45">
        <v>35.0</v>
      </c>
      <c r="G430" s="62">
        <f t="shared" si="1"/>
        <v>0.9396551724</v>
      </c>
      <c r="H430" s="63">
        <f t="shared" si="2"/>
        <v>0.9605411499</v>
      </c>
      <c r="I430" s="64">
        <f t="shared" si="3"/>
        <v>0.9562109026</v>
      </c>
      <c r="J430" s="65">
        <f t="shared" si="4"/>
        <v>0.2260947274</v>
      </c>
      <c r="K430" s="55">
        <f t="shared" si="5"/>
        <v>3.823275862</v>
      </c>
      <c r="L430" s="66">
        <f t="shared" si="6"/>
        <v>1.343641703</v>
      </c>
      <c r="M430" s="66">
        <f t="shared" si="7"/>
        <v>0.01476883589</v>
      </c>
      <c r="N430" s="67">
        <f t="shared" si="8"/>
        <v>0.9592301554</v>
      </c>
      <c r="O430" s="58"/>
      <c r="P430" s="58"/>
      <c r="Q430" s="58"/>
      <c r="R430" s="58" t="s">
        <v>776</v>
      </c>
      <c r="S430" s="62">
        <v>0.543933054393305</v>
      </c>
      <c r="T430" s="63">
        <v>0.672322995904037</v>
      </c>
      <c r="U430" s="62">
        <v>0.00702904671662619</v>
      </c>
      <c r="V430" s="61">
        <v>0.860022885990304</v>
      </c>
      <c r="W430" s="61">
        <v>0.090785538803929</v>
      </c>
      <c r="X430" s="64">
        <v>0.656570841889117</v>
      </c>
      <c r="Y430" s="68">
        <f t="shared" si="9"/>
        <v>0.6509925242</v>
      </c>
      <c r="Z430" s="68">
        <f t="shared" si="10"/>
        <v>0.005578317686</v>
      </c>
      <c r="AA430" s="63">
        <f t="shared" si="11"/>
        <v>0.1038162079</v>
      </c>
      <c r="AB430" s="68"/>
      <c r="AC430" s="61"/>
      <c r="AD430" s="61">
        <v>-0.00227441444503462</v>
      </c>
      <c r="AE430" s="61"/>
      <c r="AF430" s="61"/>
      <c r="AG430" s="61"/>
      <c r="AH430" s="58" t="s">
        <v>844</v>
      </c>
      <c r="AI430" s="62">
        <v>0.821428571428571</v>
      </c>
      <c r="AJ430" s="63">
        <v>0.886917960088692</v>
      </c>
      <c r="AK430" s="71">
        <f t="shared" si="12"/>
        <v>5</v>
      </c>
      <c r="AL430" s="61">
        <v>0.0463081881987398</v>
      </c>
      <c r="AM430" s="61">
        <v>1.20798340948575</v>
      </c>
      <c r="AN430" s="64">
        <v>0.873889875666075</v>
      </c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>
        <v>0.090785538803929</v>
      </c>
      <c r="BM430" s="58">
        <v>0.103816207901321</v>
      </c>
    </row>
    <row r="431" ht="12.75" customHeight="1">
      <c r="A431" s="49" t="s">
        <v>623</v>
      </c>
      <c r="B431" s="49">
        <v>602.0</v>
      </c>
      <c r="C431" s="44">
        <v>213.0</v>
      </c>
      <c r="D431" s="45">
        <v>38.0</v>
      </c>
      <c r="E431" s="44">
        <v>1025.0</v>
      </c>
      <c r="F431" s="45">
        <v>70.0</v>
      </c>
      <c r="G431" s="62">
        <f t="shared" si="1"/>
        <v>0.8486055777</v>
      </c>
      <c r="H431" s="63">
        <f t="shared" si="2"/>
        <v>0.9360730594</v>
      </c>
      <c r="I431" s="64">
        <f t="shared" si="3"/>
        <v>0.9197622585</v>
      </c>
      <c r="J431" s="65">
        <f t="shared" si="4"/>
        <v>0.2102526003</v>
      </c>
      <c r="K431" s="55">
        <f t="shared" si="5"/>
        <v>4.362549801</v>
      </c>
      <c r="L431" s="66">
        <f t="shared" si="6"/>
        <v>1.261958356</v>
      </c>
      <c r="M431" s="66">
        <f t="shared" si="7"/>
        <v>0.06184905562</v>
      </c>
      <c r="N431" s="67">
        <f t="shared" si="8"/>
        <v>0.9186731386</v>
      </c>
      <c r="O431" s="58"/>
      <c r="P431" s="58"/>
      <c r="Q431" s="58"/>
      <c r="R431" s="58" t="s">
        <v>754</v>
      </c>
      <c r="S431" s="62">
        <v>0.562962962962963</v>
      </c>
      <c r="T431" s="63">
        <v>0.688118811881188</v>
      </c>
      <c r="U431" s="62">
        <v>-0.00881790570271068</v>
      </c>
      <c r="V431" s="61">
        <v>0.884648392350752</v>
      </c>
      <c r="W431" s="61">
        <v>0.088498694024527</v>
      </c>
      <c r="X431" s="64">
        <v>0.656771799628942</v>
      </c>
      <c r="Y431" s="68">
        <f t="shared" si="9"/>
        <v>0.6670631872</v>
      </c>
      <c r="Z431" s="68">
        <f t="shared" si="10"/>
        <v>-0.01029138759</v>
      </c>
      <c r="AA431" s="63">
        <f t="shared" si="11"/>
        <v>0.06422581916</v>
      </c>
      <c r="AB431" s="68"/>
      <c r="AC431" s="61"/>
      <c r="AD431" s="61">
        <v>-0.00226755014969437</v>
      </c>
      <c r="AE431" s="61"/>
      <c r="AF431" s="61"/>
      <c r="AG431" s="61"/>
      <c r="AH431" s="58" t="s">
        <v>513</v>
      </c>
      <c r="AI431" s="62">
        <v>0.645320197044335</v>
      </c>
      <c r="AJ431" s="63">
        <v>0.710991957104558</v>
      </c>
      <c r="AK431" s="71">
        <f t="shared" si="12"/>
        <v>5</v>
      </c>
      <c r="AL431" s="61">
        <v>0.0464371035785905</v>
      </c>
      <c r="AM431" s="61">
        <v>0.959057514016724</v>
      </c>
      <c r="AN431" s="64">
        <v>0.704545454545455</v>
      </c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>
        <v>0.088498694024527</v>
      </c>
      <c r="BM431" s="58">
        <v>0.0642258191633367</v>
      </c>
    </row>
    <row r="432" ht="12.75" customHeight="1">
      <c r="A432" s="49" t="s">
        <v>625</v>
      </c>
      <c r="B432" s="49">
        <v>605.0</v>
      </c>
      <c r="C432" s="44">
        <v>165.0</v>
      </c>
      <c r="D432" s="45">
        <v>19.0</v>
      </c>
      <c r="E432" s="44">
        <v>1287.0</v>
      </c>
      <c r="F432" s="45">
        <v>47.0</v>
      </c>
      <c r="G432" s="62">
        <f t="shared" si="1"/>
        <v>0.8967391304</v>
      </c>
      <c r="H432" s="63">
        <f t="shared" si="2"/>
        <v>0.9647676162</v>
      </c>
      <c r="I432" s="64">
        <f t="shared" si="3"/>
        <v>0.9565217391</v>
      </c>
      <c r="J432" s="65">
        <f t="shared" si="4"/>
        <v>0.139657444</v>
      </c>
      <c r="K432" s="55">
        <f t="shared" si="5"/>
        <v>7.25</v>
      </c>
      <c r="L432" s="66">
        <f t="shared" si="6"/>
        <v>1.316284036</v>
      </c>
      <c r="M432" s="66">
        <f t="shared" si="7"/>
        <v>0.04810361867</v>
      </c>
      <c r="N432" s="67">
        <f t="shared" si="8"/>
        <v>0.9516881441</v>
      </c>
      <c r="O432" s="58"/>
      <c r="P432" s="58"/>
      <c r="Q432" s="58"/>
      <c r="R432" s="58" t="s">
        <v>251</v>
      </c>
      <c r="S432" s="62">
        <v>0.625</v>
      </c>
      <c r="T432" s="63">
        <v>0.668341708542714</v>
      </c>
      <c r="U432" s="62">
        <v>-0.00351806861621828</v>
      </c>
      <c r="V432" s="61">
        <v>0.914530687494259</v>
      </c>
      <c r="W432" s="61">
        <v>0.0306473654507448</v>
      </c>
      <c r="X432" s="64">
        <v>0.657794676806084</v>
      </c>
      <c r="Y432" s="68">
        <f t="shared" si="9"/>
        <v>0.6635123039</v>
      </c>
      <c r="Z432" s="68">
        <f t="shared" si="10"/>
        <v>-0.005717627064</v>
      </c>
      <c r="AA432" s="63">
        <f t="shared" si="11"/>
        <v>0.01700169861</v>
      </c>
      <c r="AB432" s="68"/>
      <c r="AC432" s="61"/>
      <c r="AD432" s="61">
        <v>-0.00224621966569261</v>
      </c>
      <c r="AE432" s="61"/>
      <c r="AF432" s="61"/>
      <c r="AG432" s="61"/>
      <c r="AH432" s="58" t="s">
        <v>337</v>
      </c>
      <c r="AI432" s="62">
        <v>0.445714285714286</v>
      </c>
      <c r="AJ432" s="63">
        <v>0.511786038077969</v>
      </c>
      <c r="AK432" s="71">
        <f t="shared" si="12"/>
        <v>5</v>
      </c>
      <c r="AL432" s="61">
        <v>0.046719894770293</v>
      </c>
      <c r="AM432" s="61">
        <v>0.677054964307916</v>
      </c>
      <c r="AN432" s="64">
        <v>0.506929861402772</v>
      </c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>
        <v>0.0306473654507448</v>
      </c>
      <c r="BM432" s="58">
        <v>0.0170016986067924</v>
      </c>
    </row>
    <row r="433" ht="12.75" customHeight="1">
      <c r="A433" s="49" t="s">
        <v>626</v>
      </c>
      <c r="B433" s="49">
        <v>606.0</v>
      </c>
      <c r="C433" s="44">
        <v>107.0</v>
      </c>
      <c r="D433" s="45">
        <v>26.0</v>
      </c>
      <c r="E433" s="44">
        <v>1142.0</v>
      </c>
      <c r="F433" s="45">
        <v>76.0</v>
      </c>
      <c r="G433" s="62">
        <f t="shared" si="1"/>
        <v>0.8045112782</v>
      </c>
      <c r="H433" s="63">
        <f t="shared" si="2"/>
        <v>0.9376026273</v>
      </c>
      <c r="I433" s="64">
        <f t="shared" si="3"/>
        <v>0.9245003701</v>
      </c>
      <c r="J433" s="65">
        <f t="shared" si="4"/>
        <v>0.1354552184</v>
      </c>
      <c r="K433" s="55">
        <f t="shared" si="5"/>
        <v>9.157894737</v>
      </c>
      <c r="L433" s="66">
        <f t="shared" si="6"/>
        <v>1.231860541</v>
      </c>
      <c r="M433" s="66">
        <f t="shared" si="7"/>
        <v>0.09410999672</v>
      </c>
      <c r="N433" s="67">
        <f t="shared" si="8"/>
        <v>0.9095123495</v>
      </c>
      <c r="O433" s="58"/>
      <c r="P433" s="58"/>
      <c r="Q433" s="58"/>
      <c r="R433" s="58" t="s">
        <v>649</v>
      </c>
      <c r="S433" s="62">
        <v>0.666666666666667</v>
      </c>
      <c r="T433" s="63">
        <v>0.657407407407407</v>
      </c>
      <c r="U433" s="62">
        <v>-0.00210951115566493</v>
      </c>
      <c r="V433" s="61">
        <v>0.936261757640874</v>
      </c>
      <c r="W433" s="61">
        <v>-0.00654713202820451</v>
      </c>
      <c r="X433" s="64">
        <v>0.658536585365854</v>
      </c>
      <c r="Y433" s="68">
        <f t="shared" si="9"/>
        <v>0.6633174566</v>
      </c>
      <c r="Z433" s="68">
        <f t="shared" si="10"/>
        <v>-0.004780871238</v>
      </c>
      <c r="AA433" s="63">
        <f t="shared" si="11"/>
        <v>-0.01805662772</v>
      </c>
      <c r="AB433" s="68"/>
      <c r="AC433" s="61"/>
      <c r="AD433" s="61">
        <v>-0.00224363090901059</v>
      </c>
      <c r="AE433" s="61"/>
      <c r="AF433" s="61"/>
      <c r="AG433" s="61"/>
      <c r="AH433" s="58" t="s">
        <v>559</v>
      </c>
      <c r="AI433" s="62">
        <v>0.787878787878788</v>
      </c>
      <c r="AJ433" s="63">
        <v>0.854003139717425</v>
      </c>
      <c r="AK433" s="71">
        <f t="shared" si="12"/>
        <v>5</v>
      </c>
      <c r="AL433" s="61">
        <v>0.0467571672887898</v>
      </c>
      <c r="AM433" s="61">
        <v>1.16098583727094</v>
      </c>
      <c r="AN433" s="64">
        <v>0.842652795838752</v>
      </c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>
        <v>-0.00654713202820451</v>
      </c>
      <c r="BM433" s="58">
        <v>-0.0180566277237725</v>
      </c>
    </row>
    <row r="434" ht="12.75" customHeight="1">
      <c r="A434" s="49" t="s">
        <v>628</v>
      </c>
      <c r="B434" s="49">
        <v>607.0</v>
      </c>
      <c r="C434" s="44">
        <v>122.0</v>
      </c>
      <c r="D434" s="45">
        <v>21.0</v>
      </c>
      <c r="E434" s="44">
        <v>1157.0</v>
      </c>
      <c r="F434" s="45">
        <v>57.0</v>
      </c>
      <c r="G434" s="62">
        <f t="shared" si="1"/>
        <v>0.8531468531</v>
      </c>
      <c r="H434" s="63">
        <f t="shared" si="2"/>
        <v>0.9530477759</v>
      </c>
      <c r="I434" s="64">
        <f t="shared" si="3"/>
        <v>0.9425202653</v>
      </c>
      <c r="J434" s="65">
        <f t="shared" si="4"/>
        <v>0.131908622</v>
      </c>
      <c r="K434" s="55">
        <f t="shared" si="5"/>
        <v>8.48951049</v>
      </c>
      <c r="L434" s="66">
        <f t="shared" si="6"/>
        <v>1.277172459</v>
      </c>
      <c r="M434" s="66">
        <f t="shared" si="7"/>
        <v>0.07064082865</v>
      </c>
      <c r="N434" s="67">
        <f t="shared" si="8"/>
        <v>0.9324267392</v>
      </c>
      <c r="O434" s="58"/>
      <c r="P434" s="58"/>
      <c r="Q434" s="58"/>
      <c r="R434" s="58" t="s">
        <v>540</v>
      </c>
      <c r="S434" s="62">
        <v>0.421052631578947</v>
      </c>
      <c r="T434" s="63">
        <v>0.677685950413223</v>
      </c>
      <c r="U434" s="62">
        <v>0.0257922778717314</v>
      </c>
      <c r="V434" s="61">
        <v>0.776925472426674</v>
      </c>
      <c r="W434" s="61">
        <v>0.181467286973768</v>
      </c>
      <c r="X434" s="64">
        <v>0.659003831417625</v>
      </c>
      <c r="Y434" s="68">
        <f t="shared" si="9"/>
        <v>0.6335671021</v>
      </c>
      <c r="Z434" s="68">
        <f t="shared" si="10"/>
        <v>0.02543672936</v>
      </c>
      <c r="AA434" s="63">
        <f t="shared" si="11"/>
        <v>0.2390241323</v>
      </c>
      <c r="AB434" s="68"/>
      <c r="AC434" s="61"/>
      <c r="AD434" s="61">
        <v>-0.00221680797662382</v>
      </c>
      <c r="AE434" s="61"/>
      <c r="AF434" s="61"/>
      <c r="AG434" s="61"/>
      <c r="AH434" s="58" t="s">
        <v>127</v>
      </c>
      <c r="AI434" s="62">
        <v>0.598484848484848</v>
      </c>
      <c r="AJ434" s="63">
        <v>0.665343915343915</v>
      </c>
      <c r="AK434" s="71">
        <f t="shared" si="12"/>
        <v>5</v>
      </c>
      <c r="AL434" s="61">
        <v>0.0472766455819226</v>
      </c>
      <c r="AM434" s="61">
        <v>0.893661881437059</v>
      </c>
      <c r="AN434" s="64">
        <v>0.655405405405405</v>
      </c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>
        <v>0.181467286973768</v>
      </c>
      <c r="BM434" s="58">
        <v>0.239024132309737</v>
      </c>
    </row>
    <row r="435" ht="12.75" customHeight="1">
      <c r="A435" s="49" t="s">
        <v>629</v>
      </c>
      <c r="B435" s="49">
        <v>608.0</v>
      </c>
      <c r="C435" s="44">
        <v>210.0</v>
      </c>
      <c r="D435" s="45">
        <v>43.0</v>
      </c>
      <c r="E435" s="44">
        <v>956.0</v>
      </c>
      <c r="F435" s="45">
        <v>100.0</v>
      </c>
      <c r="G435" s="62">
        <f t="shared" si="1"/>
        <v>0.8300395257</v>
      </c>
      <c r="H435" s="63">
        <f t="shared" si="2"/>
        <v>0.9053030303</v>
      </c>
      <c r="I435" s="64">
        <f t="shared" si="3"/>
        <v>0.8907563025</v>
      </c>
      <c r="J435" s="65">
        <f t="shared" si="4"/>
        <v>0.2368220015</v>
      </c>
      <c r="K435" s="55">
        <f t="shared" si="5"/>
        <v>4.173913043</v>
      </c>
      <c r="L435" s="66">
        <f t="shared" si="6"/>
        <v>1.22707248</v>
      </c>
      <c r="M435" s="66">
        <f t="shared" si="7"/>
        <v>0.05321953499</v>
      </c>
      <c r="N435" s="67">
        <f t="shared" si="8"/>
        <v>0.8911983954</v>
      </c>
      <c r="O435" s="58"/>
      <c r="P435" s="58"/>
      <c r="Q435" s="58"/>
      <c r="R435" s="58" t="s">
        <v>767</v>
      </c>
      <c r="S435" s="62">
        <v>0.614457831325301</v>
      </c>
      <c r="T435" s="63">
        <v>0.669312169312169</v>
      </c>
      <c r="U435" s="62">
        <v>-6.48094499721252E-4</v>
      </c>
      <c r="V435" s="61">
        <v>0.907762466596762</v>
      </c>
      <c r="W435" s="61">
        <v>0.0387880226940844</v>
      </c>
      <c r="X435" s="64">
        <v>0.65943600867679</v>
      </c>
      <c r="Y435" s="68">
        <f t="shared" si="9"/>
        <v>0.662181194</v>
      </c>
      <c r="Z435" s="68">
        <f t="shared" si="10"/>
        <v>-0.002745185287</v>
      </c>
      <c r="AA435" s="63">
        <f t="shared" si="11"/>
        <v>0.03225396479</v>
      </c>
      <c r="AB435" s="68"/>
      <c r="AC435" s="61"/>
      <c r="AD435" s="61">
        <v>-0.00219828440899517</v>
      </c>
      <c r="AE435" s="61"/>
      <c r="AF435" s="61"/>
      <c r="AG435" s="61"/>
      <c r="AH435" s="58" t="s">
        <v>352</v>
      </c>
      <c r="AI435" s="62">
        <v>0.557077625570776</v>
      </c>
      <c r="AJ435" s="63">
        <v>0.624</v>
      </c>
      <c r="AK435" s="71">
        <f t="shared" si="12"/>
        <v>5</v>
      </c>
      <c r="AL435" s="61">
        <v>0.0473214012330606</v>
      </c>
      <c r="AM435" s="61">
        <v>0.835147990416617</v>
      </c>
      <c r="AN435" s="64">
        <v>0.608875128998968</v>
      </c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>
        <v>0.0387880226940844</v>
      </c>
      <c r="BM435" s="58">
        <v>0.0322539647893365</v>
      </c>
    </row>
    <row r="436" ht="12.75" customHeight="1">
      <c r="A436" s="49" t="s">
        <v>631</v>
      </c>
      <c r="B436" s="49">
        <v>609.0</v>
      </c>
      <c r="C436" s="44">
        <v>141.0</v>
      </c>
      <c r="D436" s="45">
        <v>18.0</v>
      </c>
      <c r="E436" s="44">
        <v>937.0</v>
      </c>
      <c r="F436" s="45">
        <v>40.0</v>
      </c>
      <c r="G436" s="62">
        <f t="shared" si="1"/>
        <v>0.8867924528</v>
      </c>
      <c r="H436" s="63">
        <f t="shared" si="2"/>
        <v>0.9590583419</v>
      </c>
      <c r="I436" s="64">
        <f t="shared" si="3"/>
        <v>0.948943662</v>
      </c>
      <c r="J436" s="65">
        <f t="shared" si="4"/>
        <v>0.1593309859</v>
      </c>
      <c r="K436" s="55">
        <f t="shared" si="5"/>
        <v>6.144654088</v>
      </c>
      <c r="L436" s="66">
        <f t="shared" si="6"/>
        <v>1.305213606</v>
      </c>
      <c r="M436" s="66">
        <f t="shared" si="7"/>
        <v>0.05109991345</v>
      </c>
      <c r="N436" s="67">
        <f t="shared" si="8"/>
        <v>0.9450092901</v>
      </c>
      <c r="O436" s="58"/>
      <c r="P436" s="58"/>
      <c r="Q436" s="58"/>
      <c r="R436" s="58" t="s">
        <v>486</v>
      </c>
      <c r="S436" s="62">
        <v>0.557377049180328</v>
      </c>
      <c r="T436" s="63">
        <v>0.67481662591687</v>
      </c>
      <c r="U436" s="62">
        <v>0.00562904563743061</v>
      </c>
      <c r="V436" s="61">
        <v>0.871292489827487</v>
      </c>
      <c r="W436" s="61">
        <v>0.0830424634570578</v>
      </c>
      <c r="X436" s="64">
        <v>0.659574468085106</v>
      </c>
      <c r="Y436" s="68">
        <f t="shared" si="9"/>
        <v>0.6554906174</v>
      </c>
      <c r="Z436" s="68">
        <f t="shared" si="10"/>
        <v>0.004083850695</v>
      </c>
      <c r="AA436" s="63">
        <f t="shared" si="11"/>
        <v>0.09262417306</v>
      </c>
      <c r="AB436" s="68"/>
      <c r="AC436" s="61"/>
      <c r="AD436" s="61">
        <v>-0.00219804249768585</v>
      </c>
      <c r="AE436" s="61"/>
      <c r="AF436" s="61"/>
      <c r="AG436" s="61"/>
      <c r="AH436" s="58" t="s">
        <v>425</v>
      </c>
      <c r="AI436" s="62">
        <v>0.5</v>
      </c>
      <c r="AJ436" s="63">
        <v>0.567460317460317</v>
      </c>
      <c r="AK436" s="71">
        <f t="shared" si="12"/>
        <v>5</v>
      </c>
      <c r="AL436" s="61">
        <v>0.0477017712709583</v>
      </c>
      <c r="AM436" s="61">
        <v>0.754808421329398</v>
      </c>
      <c r="AN436" s="64">
        <v>0.559440559440559</v>
      </c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>
        <v>0.0830424634570578</v>
      </c>
      <c r="BM436" s="58">
        <v>0.0926241730620107</v>
      </c>
    </row>
    <row r="437" ht="12.75" customHeight="1">
      <c r="A437" s="49" t="s">
        <v>632</v>
      </c>
      <c r="B437" s="49">
        <v>610.0</v>
      </c>
      <c r="C437" s="44">
        <v>86.0</v>
      </c>
      <c r="D437" s="45">
        <v>7.0</v>
      </c>
      <c r="E437" s="44">
        <v>596.0</v>
      </c>
      <c r="F437" s="45">
        <v>17.0</v>
      </c>
      <c r="G437" s="62">
        <f t="shared" si="1"/>
        <v>0.9247311828</v>
      </c>
      <c r="H437" s="63">
        <f t="shared" si="2"/>
        <v>0.9722675367</v>
      </c>
      <c r="I437" s="64">
        <f t="shared" si="3"/>
        <v>0.9660056657</v>
      </c>
      <c r="J437" s="65">
        <f t="shared" si="4"/>
        <v>0.1458923513</v>
      </c>
      <c r="K437" s="55">
        <f t="shared" si="5"/>
        <v>6.591397849</v>
      </c>
      <c r="L437" s="66">
        <f t="shared" si="6"/>
        <v>1.341380653</v>
      </c>
      <c r="M437" s="66">
        <f t="shared" si="7"/>
        <v>0.03361349738</v>
      </c>
      <c r="N437" s="67">
        <f t="shared" si="8"/>
        <v>0.9641923179</v>
      </c>
      <c r="O437" s="58"/>
      <c r="P437" s="58"/>
      <c r="Q437" s="58"/>
      <c r="R437" s="58" t="s">
        <v>308</v>
      </c>
      <c r="S437" s="62">
        <v>0.537037037037037</v>
      </c>
      <c r="T437" s="63">
        <v>0.67805953693495</v>
      </c>
      <c r="U437" s="62">
        <v>0.00687755329100848</v>
      </c>
      <c r="V437" s="61">
        <v>0.859203010958461</v>
      </c>
      <c r="W437" s="61">
        <v>0.0997181063692745</v>
      </c>
      <c r="X437" s="64">
        <v>0.65978886756238</v>
      </c>
      <c r="Y437" s="68">
        <f t="shared" si="9"/>
        <v>0.6542503666</v>
      </c>
      <c r="Z437" s="68">
        <f t="shared" si="10"/>
        <v>0.005538500922</v>
      </c>
      <c r="AA437" s="63">
        <f t="shared" si="11"/>
        <v>0.1126516372</v>
      </c>
      <c r="AB437" s="68"/>
      <c r="AC437" s="61"/>
      <c r="AD437" s="61">
        <v>-0.00219263029533945</v>
      </c>
      <c r="AE437" s="61"/>
      <c r="AF437" s="61"/>
      <c r="AG437" s="61"/>
      <c r="AH437" s="58" t="s">
        <v>97</v>
      </c>
      <c r="AI437" s="62">
        <v>0.618556701030928</v>
      </c>
      <c r="AJ437" s="63">
        <v>0.686471663619744</v>
      </c>
      <c r="AK437" s="71">
        <f t="shared" si="12"/>
        <v>5</v>
      </c>
      <c r="AL437" s="61">
        <v>0.0480232813728332</v>
      </c>
      <c r="AM437" s="61">
        <v>0.922794398438411</v>
      </c>
      <c r="AN437" s="64">
        <v>0.676242236024845</v>
      </c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>
        <v>0.0997181063692745</v>
      </c>
      <c r="BM437" s="58">
        <v>0.112651637156937</v>
      </c>
    </row>
    <row r="438" ht="12.75" customHeight="1">
      <c r="A438" s="49" t="s">
        <v>634</v>
      </c>
      <c r="B438" s="49">
        <v>611.0</v>
      </c>
      <c r="C438" s="44">
        <v>138.0</v>
      </c>
      <c r="D438" s="45">
        <v>8.0</v>
      </c>
      <c r="E438" s="44">
        <v>602.0</v>
      </c>
      <c r="F438" s="45">
        <v>15.0</v>
      </c>
      <c r="G438" s="62">
        <f t="shared" si="1"/>
        <v>0.9452054795</v>
      </c>
      <c r="H438" s="63">
        <f t="shared" si="2"/>
        <v>0.9756888169</v>
      </c>
      <c r="I438" s="64">
        <f t="shared" si="3"/>
        <v>0.9698558322</v>
      </c>
      <c r="J438" s="65">
        <f t="shared" si="4"/>
        <v>0.2005242464</v>
      </c>
      <c r="K438" s="55">
        <f t="shared" si="5"/>
        <v>4.226027397</v>
      </c>
      <c r="L438" s="66">
        <f t="shared" si="6"/>
        <v>1.358277379</v>
      </c>
      <c r="M438" s="66">
        <f t="shared" si="7"/>
        <v>0.02155519653</v>
      </c>
      <c r="N438" s="67">
        <f t="shared" si="8"/>
        <v>0.9718847432</v>
      </c>
      <c r="O438" s="58"/>
      <c r="P438" s="58"/>
      <c r="Q438" s="58"/>
      <c r="R438" s="58" t="s">
        <v>195</v>
      </c>
      <c r="S438" s="62">
        <v>0.549450549450549</v>
      </c>
      <c r="T438" s="63">
        <v>0.66951566951567</v>
      </c>
      <c r="U438" s="62">
        <v>0.0116885476892288</v>
      </c>
      <c r="V438" s="61">
        <v>0.861939265596071</v>
      </c>
      <c r="W438" s="61">
        <v>0.0848990014207011</v>
      </c>
      <c r="X438" s="64">
        <v>0.659965034965035</v>
      </c>
      <c r="Y438" s="68">
        <f t="shared" si="9"/>
        <v>0.6498005166</v>
      </c>
      <c r="Z438" s="68">
        <f t="shared" si="10"/>
        <v>0.01016451837</v>
      </c>
      <c r="AA438" s="63">
        <f t="shared" si="11"/>
        <v>0.1086605326</v>
      </c>
      <c r="AB438" s="68"/>
      <c r="AC438" s="61"/>
      <c r="AD438" s="61">
        <v>-0.00218885953564174</v>
      </c>
      <c r="AE438" s="61"/>
      <c r="AF438" s="61"/>
      <c r="AG438" s="61"/>
      <c r="AH438" s="58" t="s">
        <v>625</v>
      </c>
      <c r="AI438" s="62">
        <v>0.896739130434783</v>
      </c>
      <c r="AJ438" s="63">
        <v>0.964767616191904</v>
      </c>
      <c r="AK438" s="71">
        <f t="shared" si="12"/>
        <v>5</v>
      </c>
      <c r="AL438" s="61">
        <v>0.0481036186701663</v>
      </c>
      <c r="AM438" s="61">
        <v>1.31628403590425</v>
      </c>
      <c r="AN438" s="64">
        <v>0.956521739130435</v>
      </c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>
        <v>0.0848990014207011</v>
      </c>
      <c r="BM438" s="58">
        <v>0.108660532625638</v>
      </c>
    </row>
    <row r="439" ht="12.75" customHeight="1">
      <c r="A439" s="49" t="s">
        <v>635</v>
      </c>
      <c r="B439" s="49">
        <v>612.0</v>
      </c>
      <c r="C439" s="44">
        <v>134.0</v>
      </c>
      <c r="D439" s="45">
        <v>11.0</v>
      </c>
      <c r="E439" s="44">
        <v>595.0</v>
      </c>
      <c r="F439" s="45">
        <v>23.0</v>
      </c>
      <c r="G439" s="62">
        <f t="shared" si="1"/>
        <v>0.924137931</v>
      </c>
      <c r="H439" s="63">
        <f t="shared" si="2"/>
        <v>0.9627831715</v>
      </c>
      <c r="I439" s="64">
        <f t="shared" si="3"/>
        <v>0.9554390564</v>
      </c>
      <c r="J439" s="65">
        <f t="shared" si="4"/>
        <v>0.2057667104</v>
      </c>
      <c r="K439" s="55">
        <f t="shared" si="5"/>
        <v>4.262068966</v>
      </c>
      <c r="L439" s="66">
        <f t="shared" si="6"/>
        <v>1.334254703</v>
      </c>
      <c r="M439" s="66">
        <f t="shared" si="7"/>
        <v>0.02732652962</v>
      </c>
      <c r="N439" s="67">
        <f t="shared" si="8"/>
        <v>0.9569989479</v>
      </c>
      <c r="O439" s="58"/>
      <c r="P439" s="58"/>
      <c r="Q439" s="58"/>
      <c r="R439" s="58" t="s">
        <v>582</v>
      </c>
      <c r="S439" s="62">
        <v>0.557017543859649</v>
      </c>
      <c r="T439" s="63">
        <v>0.672037914691943</v>
      </c>
      <c r="U439" s="62">
        <v>0.00916588583003175</v>
      </c>
      <c r="V439" s="61">
        <v>0.869073435906771</v>
      </c>
      <c r="W439" s="61">
        <v>0.0813318261944894</v>
      </c>
      <c r="X439" s="64">
        <v>0.66082121471343</v>
      </c>
      <c r="Y439" s="68">
        <f t="shared" si="9"/>
        <v>0.6532224932</v>
      </c>
      <c r="Z439" s="68">
        <f t="shared" si="10"/>
        <v>0.007598721552</v>
      </c>
      <c r="AA439" s="63">
        <f t="shared" si="11"/>
        <v>0.0991448229</v>
      </c>
      <c r="AB439" s="68"/>
      <c r="AC439" s="61"/>
      <c r="AD439" s="61">
        <v>-0.00211710902748852</v>
      </c>
      <c r="AE439" s="61"/>
      <c r="AF439" s="61"/>
      <c r="AG439" s="61"/>
      <c r="AH439" s="58" t="s">
        <v>322</v>
      </c>
      <c r="AI439" s="62">
        <v>0.4375</v>
      </c>
      <c r="AJ439" s="63">
        <v>0.50561797752809</v>
      </c>
      <c r="AK439" s="71">
        <f t="shared" si="12"/>
        <v>5</v>
      </c>
      <c r="AL439" s="61">
        <v>0.048166792798151</v>
      </c>
      <c r="AM439" s="61">
        <v>0.666885109498732</v>
      </c>
      <c r="AN439" s="64">
        <v>0.495238095238095</v>
      </c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>
        <v>0.0813318261944894</v>
      </c>
      <c r="BM439" s="58">
        <v>0.0991448228998036</v>
      </c>
    </row>
    <row r="440" ht="12.75" customHeight="1">
      <c r="A440" s="49" t="s">
        <v>636</v>
      </c>
      <c r="B440" s="49">
        <v>613.0</v>
      </c>
      <c r="C440" s="44">
        <v>266.0</v>
      </c>
      <c r="D440" s="45">
        <v>24.0</v>
      </c>
      <c r="E440" s="44">
        <v>914.0</v>
      </c>
      <c r="F440" s="45">
        <v>40.0</v>
      </c>
      <c r="G440" s="62">
        <f t="shared" si="1"/>
        <v>0.9172413793</v>
      </c>
      <c r="H440" s="63">
        <f t="shared" si="2"/>
        <v>0.9580712788</v>
      </c>
      <c r="I440" s="64">
        <f t="shared" si="3"/>
        <v>0.9485530547</v>
      </c>
      <c r="J440" s="65">
        <f t="shared" si="4"/>
        <v>0.2459807074</v>
      </c>
      <c r="K440" s="55">
        <f t="shared" si="5"/>
        <v>3.289655172</v>
      </c>
      <c r="L440" s="66">
        <f t="shared" si="6"/>
        <v>1.326046293</v>
      </c>
      <c r="M440" s="66">
        <f t="shared" si="7"/>
        <v>0.0288713155</v>
      </c>
      <c r="N440" s="67">
        <f t="shared" si="8"/>
        <v>0.9517734352</v>
      </c>
      <c r="O440" s="58"/>
      <c r="P440" s="58"/>
      <c r="Q440" s="58"/>
      <c r="R440" s="58" t="s">
        <v>266</v>
      </c>
      <c r="S440" s="62">
        <v>0.526627218934911</v>
      </c>
      <c r="T440" s="63">
        <v>0.682486350272995</v>
      </c>
      <c r="U440" s="62">
        <v>0.00849120570277151</v>
      </c>
      <c r="V440" s="61">
        <v>0.854972386003691</v>
      </c>
      <c r="W440" s="61">
        <v>0.110209188379311</v>
      </c>
      <c r="X440" s="64">
        <v>0.663111438028687</v>
      </c>
      <c r="Y440" s="68">
        <f t="shared" si="9"/>
        <v>0.6558291478</v>
      </c>
      <c r="Z440" s="68">
        <f t="shared" si="10"/>
        <v>0.007282290224</v>
      </c>
      <c r="AA440" s="63">
        <f t="shared" si="11"/>
        <v>0.1271868685</v>
      </c>
      <c r="AB440" s="68"/>
      <c r="AC440" s="61"/>
      <c r="AD440" s="61">
        <v>-0.00210308090890965</v>
      </c>
      <c r="AE440" s="61"/>
      <c r="AF440" s="61"/>
      <c r="AG440" s="61"/>
      <c r="AH440" s="58" t="s">
        <v>797</v>
      </c>
      <c r="AI440" s="62">
        <v>0.744186046511628</v>
      </c>
      <c r="AJ440" s="63">
        <v>0.81264367816092</v>
      </c>
      <c r="AK440" s="71">
        <f t="shared" si="12"/>
        <v>5</v>
      </c>
      <c r="AL440" s="61">
        <v>0.0484070354384245</v>
      </c>
      <c r="AM440" s="61">
        <v>1.10084484755917</v>
      </c>
      <c r="AN440" s="64">
        <v>0.801343570057582</v>
      </c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>
        <v>0.110209188379311</v>
      </c>
      <c r="BM440" s="58">
        <v>0.127186868514536</v>
      </c>
    </row>
    <row r="441" ht="12.75" customHeight="1">
      <c r="A441" s="49" t="s">
        <v>637</v>
      </c>
      <c r="B441" s="49">
        <v>614.0</v>
      </c>
      <c r="C441" s="44">
        <v>295.0</v>
      </c>
      <c r="D441" s="45">
        <v>40.0</v>
      </c>
      <c r="E441" s="44">
        <v>1529.0</v>
      </c>
      <c r="F441" s="45">
        <v>96.0</v>
      </c>
      <c r="G441" s="62">
        <f t="shared" si="1"/>
        <v>0.8805970149</v>
      </c>
      <c r="H441" s="63">
        <f t="shared" si="2"/>
        <v>0.9409230769</v>
      </c>
      <c r="I441" s="64">
        <f t="shared" si="3"/>
        <v>0.9306122449</v>
      </c>
      <c r="J441" s="65">
        <f t="shared" si="4"/>
        <v>0.1994897959</v>
      </c>
      <c r="K441" s="55">
        <f t="shared" si="5"/>
        <v>4.850746269</v>
      </c>
      <c r="L441" s="66">
        <f t="shared" si="6"/>
        <v>1.288009202</v>
      </c>
      <c r="M441" s="66">
        <f t="shared" si="7"/>
        <v>0.04265717798</v>
      </c>
      <c r="N441" s="67">
        <f t="shared" si="8"/>
        <v>0.9299784301</v>
      </c>
      <c r="O441" s="58"/>
      <c r="P441" s="58"/>
      <c r="Q441" s="58"/>
      <c r="R441" s="58" t="s">
        <v>672</v>
      </c>
      <c r="S441" s="62">
        <v>0.714285714285714</v>
      </c>
      <c r="T441" s="63">
        <v>0.660194174757282</v>
      </c>
      <c r="U441" s="62">
        <v>-0.00886430787716674</v>
      </c>
      <c r="V441" s="61">
        <v>0.971904056396529</v>
      </c>
      <c r="W441" s="61">
        <v>-0.0382483355987328</v>
      </c>
      <c r="X441" s="64">
        <v>0.663636363636364</v>
      </c>
      <c r="Y441" s="68">
        <f t="shared" si="9"/>
        <v>0.6755793748</v>
      </c>
      <c r="Z441" s="68">
        <f t="shared" si="10"/>
        <v>-0.01194301113</v>
      </c>
      <c r="AA441" s="63">
        <f t="shared" si="11"/>
        <v>-0.06741714682</v>
      </c>
      <c r="AB441" s="68"/>
      <c r="AC441" s="61"/>
      <c r="AD441" s="61">
        <v>-0.00209943366088972</v>
      </c>
      <c r="AE441" s="61"/>
      <c r="AF441" s="61"/>
      <c r="AG441" s="61"/>
      <c r="AH441" s="58" t="s">
        <v>905</v>
      </c>
      <c r="AI441" s="62">
        <v>0.783783783783784</v>
      </c>
      <c r="AJ441" s="63">
        <v>0.852336448598131</v>
      </c>
      <c r="AK441" s="71">
        <f t="shared" si="12"/>
        <v>5</v>
      </c>
      <c r="AL441" s="61">
        <v>0.048474243195054</v>
      </c>
      <c r="AM441" s="61">
        <v>1.15691170323321</v>
      </c>
      <c r="AN441" s="64">
        <v>0.83223249669749</v>
      </c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>
        <v>-0.0382483355987328</v>
      </c>
      <c r="BM441" s="58">
        <v>-0.0674171468154932</v>
      </c>
    </row>
    <row r="442" ht="12.75" customHeight="1">
      <c r="A442" s="49" t="s">
        <v>639</v>
      </c>
      <c r="B442" s="49">
        <v>616.0</v>
      </c>
      <c r="C442" s="44">
        <v>131.0</v>
      </c>
      <c r="D442" s="45">
        <v>18.0</v>
      </c>
      <c r="E442" s="44">
        <v>1161.0</v>
      </c>
      <c r="F442" s="45">
        <v>58.0</v>
      </c>
      <c r="G442" s="62">
        <f t="shared" si="1"/>
        <v>0.8791946309</v>
      </c>
      <c r="H442" s="63">
        <f t="shared" si="2"/>
        <v>0.9524200164</v>
      </c>
      <c r="I442" s="64">
        <f t="shared" si="3"/>
        <v>0.9444444444</v>
      </c>
      <c r="J442" s="65">
        <f t="shared" si="4"/>
        <v>0.1381578947</v>
      </c>
      <c r="K442" s="55">
        <f t="shared" si="5"/>
        <v>8.181208054</v>
      </c>
      <c r="L442" s="66">
        <f t="shared" si="6"/>
        <v>1.295147129</v>
      </c>
      <c r="M442" s="66">
        <f t="shared" si="7"/>
        <v>0.05177837829</v>
      </c>
      <c r="N442" s="67">
        <f t="shared" si="8"/>
        <v>0.9382181912</v>
      </c>
      <c r="O442" s="58"/>
      <c r="P442" s="58"/>
      <c r="Q442" s="58"/>
      <c r="R442" s="58" t="s">
        <v>799</v>
      </c>
      <c r="S442" s="62">
        <v>0.704</v>
      </c>
      <c r="T442" s="63">
        <v>0.658256880733945</v>
      </c>
      <c r="U442" s="62">
        <v>-0.00484413217235524</v>
      </c>
      <c r="V442" s="61">
        <v>0.963261083370128</v>
      </c>
      <c r="W442" s="61">
        <v>-0.0323451124312499</v>
      </c>
      <c r="X442" s="64">
        <v>0.663991975927783</v>
      </c>
      <c r="Y442" s="68">
        <f t="shared" si="9"/>
        <v>0.6718383196</v>
      </c>
      <c r="Z442" s="68">
        <f t="shared" si="10"/>
        <v>-0.007846343651</v>
      </c>
      <c r="AA442" s="63">
        <f t="shared" si="11"/>
        <v>-0.05144131344</v>
      </c>
      <c r="AB442" s="68"/>
      <c r="AC442" s="61"/>
      <c r="AD442" s="61">
        <v>-0.00209417251176469</v>
      </c>
      <c r="AE442" s="61"/>
      <c r="AF442" s="61"/>
      <c r="AG442" s="61"/>
      <c r="AH442" s="58" t="s">
        <v>121</v>
      </c>
      <c r="AI442" s="62">
        <v>0.455357142857143</v>
      </c>
      <c r="AJ442" s="63">
        <v>0.523968042609854</v>
      </c>
      <c r="AK442" s="71">
        <f t="shared" si="12"/>
        <v>5</v>
      </c>
      <c r="AL442" s="61">
        <v>0.0485153456291386</v>
      </c>
      <c r="AM442" s="61">
        <v>0.692487471703212</v>
      </c>
      <c r="AN442" s="64">
        <v>0.519206939281289</v>
      </c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>
        <v>-0.0323451124312499</v>
      </c>
      <c r="BM442" s="58">
        <v>-0.051441313442394</v>
      </c>
    </row>
    <row r="443" ht="12.75" customHeight="1">
      <c r="A443" s="49" t="s">
        <v>640</v>
      </c>
      <c r="B443" s="49">
        <v>617.0</v>
      </c>
      <c r="C443" s="44">
        <v>146.0</v>
      </c>
      <c r="D443" s="45">
        <v>20.0</v>
      </c>
      <c r="E443" s="44">
        <v>934.0</v>
      </c>
      <c r="F443" s="45">
        <v>35.0</v>
      </c>
      <c r="G443" s="62">
        <f t="shared" si="1"/>
        <v>0.8795180723</v>
      </c>
      <c r="H443" s="63">
        <f t="shared" si="2"/>
        <v>0.963880289</v>
      </c>
      <c r="I443" s="64">
        <f t="shared" si="3"/>
        <v>0.9515418502</v>
      </c>
      <c r="J443" s="65">
        <f t="shared" si="4"/>
        <v>0.1594713656</v>
      </c>
      <c r="K443" s="55">
        <f t="shared" si="5"/>
        <v>5.837349398</v>
      </c>
      <c r="L443" s="66">
        <f t="shared" si="6"/>
        <v>1.303479472</v>
      </c>
      <c r="M443" s="66">
        <f t="shared" si="7"/>
        <v>0.05965330847</v>
      </c>
      <c r="N443" s="67">
        <f t="shared" si="8"/>
        <v>0.9468272999</v>
      </c>
      <c r="O443" s="58"/>
      <c r="P443" s="58"/>
      <c r="Q443" s="58"/>
      <c r="R443" s="58" t="s">
        <v>775</v>
      </c>
      <c r="S443" s="62">
        <v>0.620689655172414</v>
      </c>
      <c r="T443" s="63">
        <v>0.672222222222222</v>
      </c>
      <c r="U443" s="62">
        <v>0.00147190931075125</v>
      </c>
      <c r="V443" s="61">
        <v>0.914226750028321</v>
      </c>
      <c r="W443" s="61">
        <v>0.0364391769951886</v>
      </c>
      <c r="X443" s="64">
        <v>0.665071770334928</v>
      </c>
      <c r="Y443" s="68">
        <f t="shared" si="9"/>
        <v>0.6657260419</v>
      </c>
      <c r="Z443" s="68">
        <f t="shared" si="10"/>
        <v>-0.0006542715289</v>
      </c>
      <c r="AA443" s="63">
        <f t="shared" si="11"/>
        <v>0.03487788383</v>
      </c>
      <c r="AB443" s="68"/>
      <c r="AC443" s="61"/>
      <c r="AD443" s="61">
        <v>-0.00208342458546307</v>
      </c>
      <c r="AE443" s="61"/>
      <c r="AF443" s="61"/>
      <c r="AG443" s="61"/>
      <c r="AH443" s="58" t="s">
        <v>734</v>
      </c>
      <c r="AI443" s="62">
        <v>0.753012048192771</v>
      </c>
      <c r="AJ443" s="63">
        <v>0.822085889570552</v>
      </c>
      <c r="AK443" s="71">
        <f t="shared" si="12"/>
        <v>5</v>
      </c>
      <c r="AL443" s="61">
        <v>0.0488427636267718</v>
      </c>
      <c r="AM443" s="61">
        <v>1.11376242484462</v>
      </c>
      <c r="AN443" s="64">
        <v>0.815701559020045</v>
      </c>
      <c r="AO443" s="58"/>
      <c r="AP443" s="58"/>
      <c r="AQ443" s="58"/>
      <c r="AR443" s="58"/>
      <c r="AS443" s="58"/>
      <c r="AT443" s="58"/>
      <c r="AU443" s="58" t="s">
        <v>23</v>
      </c>
      <c r="AV443" s="58" t="s">
        <v>1212</v>
      </c>
      <c r="AW443" s="58" t="s">
        <v>24</v>
      </c>
      <c r="AX443" s="58" t="s">
        <v>25</v>
      </c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>
        <v>0.0364391769951886</v>
      </c>
      <c r="BM443" s="58">
        <v>0.0348778838253939</v>
      </c>
    </row>
    <row r="444" ht="12.75" customHeight="1">
      <c r="A444" s="49" t="s">
        <v>641</v>
      </c>
      <c r="B444" s="49">
        <v>618.0</v>
      </c>
      <c r="C444" s="44">
        <v>169.0</v>
      </c>
      <c r="D444" s="45">
        <v>18.0</v>
      </c>
      <c r="E444" s="44">
        <v>832.0</v>
      </c>
      <c r="F444" s="45">
        <v>32.0</v>
      </c>
      <c r="G444" s="62">
        <f t="shared" si="1"/>
        <v>0.9037433155</v>
      </c>
      <c r="H444" s="63">
        <f t="shared" si="2"/>
        <v>0.962962963</v>
      </c>
      <c r="I444" s="64">
        <f t="shared" si="3"/>
        <v>0.9524262607</v>
      </c>
      <c r="J444" s="65">
        <f t="shared" si="4"/>
        <v>0.191246432</v>
      </c>
      <c r="K444" s="55">
        <f t="shared" si="5"/>
        <v>4.620320856</v>
      </c>
      <c r="L444" s="66">
        <f t="shared" si="6"/>
        <v>1.319960661</v>
      </c>
      <c r="M444" s="66">
        <f t="shared" si="7"/>
        <v>0.04187482997</v>
      </c>
      <c r="N444" s="67">
        <f t="shared" si="8"/>
        <v>0.9520694191</v>
      </c>
      <c r="O444" s="58"/>
      <c r="P444" s="58"/>
      <c r="Q444" s="58"/>
      <c r="R444" s="58" t="s">
        <v>667</v>
      </c>
      <c r="S444" s="62">
        <v>0.476190476190476</v>
      </c>
      <c r="T444" s="63">
        <v>0.678807947019868</v>
      </c>
      <c r="U444" s="62">
        <v>0.0225775205629675</v>
      </c>
      <c r="V444" s="61">
        <v>0.816707193901483</v>
      </c>
      <c r="W444" s="61">
        <v>0.143272321058203</v>
      </c>
      <c r="X444" s="64">
        <v>0.665634674922601</v>
      </c>
      <c r="Y444" s="68">
        <f t="shared" si="9"/>
        <v>0.6438671693</v>
      </c>
      <c r="Z444" s="68">
        <f t="shared" si="10"/>
        <v>0.02176750564</v>
      </c>
      <c r="AA444" s="63">
        <f t="shared" si="11"/>
        <v>0.1932768474</v>
      </c>
      <c r="AB444" s="68"/>
      <c r="AC444" s="61"/>
      <c r="AD444" s="61">
        <v>-0.00207767570537409</v>
      </c>
      <c r="AE444" s="61"/>
      <c r="AF444" s="61"/>
      <c r="AG444" s="61"/>
      <c r="AH444" s="58" t="s">
        <v>61</v>
      </c>
      <c r="AI444" s="62">
        <v>0.586206896551724</v>
      </c>
      <c r="AJ444" s="63">
        <v>0.655430711610487</v>
      </c>
      <c r="AK444" s="71">
        <f t="shared" si="12"/>
        <v>5</v>
      </c>
      <c r="AL444" s="61">
        <v>0.0489487725057725</v>
      </c>
      <c r="AM444" s="61">
        <v>0.877970364509652</v>
      </c>
      <c r="AN444" s="64">
        <v>0.648648648648649</v>
      </c>
      <c r="AO444" s="58"/>
      <c r="AP444" s="58"/>
      <c r="AQ444" s="58"/>
      <c r="AR444" s="58"/>
      <c r="AS444" s="58"/>
      <c r="AT444" s="58"/>
      <c r="AU444" s="58">
        <v>-9.0</v>
      </c>
      <c r="AV444" s="61">
        <f t="shared" ref="AV444:AV455" si="23">AU444/100</f>
        <v>-0.09</v>
      </c>
      <c r="AW444" s="58">
        <v>0.71641068</v>
      </c>
      <c r="AX444" s="58">
        <v>-0.04565468</v>
      </c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>
        <v>0.143272321058203</v>
      </c>
      <c r="BM444" s="58">
        <v>0.193276847371937</v>
      </c>
    </row>
    <row r="445" ht="12.75" customHeight="1">
      <c r="A445" s="49" t="s">
        <v>642</v>
      </c>
      <c r="B445" s="49">
        <v>619.0</v>
      </c>
      <c r="C445" s="44">
        <v>101.0</v>
      </c>
      <c r="D445" s="45">
        <v>7.0</v>
      </c>
      <c r="E445" s="44">
        <v>401.0</v>
      </c>
      <c r="F445" s="45">
        <v>20.0</v>
      </c>
      <c r="G445" s="62">
        <f t="shared" si="1"/>
        <v>0.9351851852</v>
      </c>
      <c r="H445" s="63">
        <f t="shared" si="2"/>
        <v>0.9524940618</v>
      </c>
      <c r="I445" s="64">
        <f t="shared" si="3"/>
        <v>0.9489603025</v>
      </c>
      <c r="J445" s="65">
        <f t="shared" si="4"/>
        <v>0.2287334594</v>
      </c>
      <c r="K445" s="55">
        <f t="shared" si="5"/>
        <v>3.898148148</v>
      </c>
      <c r="L445" s="66">
        <f t="shared" si="6"/>
        <v>1.334790794</v>
      </c>
      <c r="M445" s="66">
        <f t="shared" si="7"/>
        <v>0.0122394421</v>
      </c>
      <c r="N445" s="67">
        <f t="shared" si="8"/>
        <v>0.9521107383</v>
      </c>
      <c r="O445" s="58"/>
      <c r="P445" s="58"/>
      <c r="Q445" s="58"/>
      <c r="R445" s="58" t="s">
        <v>762</v>
      </c>
      <c r="S445" s="62">
        <v>1.0</v>
      </c>
      <c r="T445" s="63">
        <v>0.25</v>
      </c>
      <c r="U445" s="62">
        <v>0.271852934322561</v>
      </c>
      <c r="V445" s="61">
        <v>0.883883563137755</v>
      </c>
      <c r="W445" s="61">
        <v>-0.530329941465599</v>
      </c>
      <c r="X445" s="64">
        <v>0.666666666666667</v>
      </c>
      <c r="Y445" s="68">
        <f t="shared" si="9"/>
        <v>0.4040793658</v>
      </c>
      <c r="Z445" s="68">
        <f t="shared" si="10"/>
        <v>0.2625873009</v>
      </c>
      <c r="AA445" s="63">
        <f t="shared" si="11"/>
        <v>0.08881232222</v>
      </c>
      <c r="AB445" s="68"/>
      <c r="AC445" s="61"/>
      <c r="AD445" s="61">
        <v>-0.00205888175752078</v>
      </c>
      <c r="AE445" s="61"/>
      <c r="AF445" s="61"/>
      <c r="AG445" s="61"/>
      <c r="AH445" s="58" t="s">
        <v>782</v>
      </c>
      <c r="AI445" s="62">
        <v>0.732970027247956</v>
      </c>
      <c r="AJ445" s="63">
        <v>0.802447552447552</v>
      </c>
      <c r="AK445" s="71">
        <f t="shared" si="12"/>
        <v>5</v>
      </c>
      <c r="AL445" s="61">
        <v>0.0491282066099859</v>
      </c>
      <c r="AM445" s="61">
        <v>1.08570417452832</v>
      </c>
      <c r="AN445" s="64">
        <v>0.785572468563865</v>
      </c>
      <c r="AO445" s="58"/>
      <c r="AP445" s="58"/>
      <c r="AQ445" s="58"/>
      <c r="AR445" s="58"/>
      <c r="AS445" s="58"/>
      <c r="AT445" s="58"/>
      <c r="AU445" s="58">
        <v>-5.5</v>
      </c>
      <c r="AV445" s="61">
        <f t="shared" si="23"/>
        <v>-0.055</v>
      </c>
      <c r="AW445" s="58">
        <v>0.7247008838</v>
      </c>
      <c r="AX445" s="58">
        <v>-0.0381646427527</v>
      </c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>
        <v>-0.530329941465599</v>
      </c>
      <c r="BM445" s="58">
        <v>0.0888123222177172</v>
      </c>
    </row>
    <row r="446" ht="12.75" customHeight="1">
      <c r="A446" s="49" t="s">
        <v>644</v>
      </c>
      <c r="B446" s="49">
        <v>620.0</v>
      </c>
      <c r="C446" s="44">
        <v>136.0</v>
      </c>
      <c r="D446" s="45">
        <v>12.0</v>
      </c>
      <c r="E446" s="44">
        <v>622.0</v>
      </c>
      <c r="F446" s="45">
        <v>32.0</v>
      </c>
      <c r="G446" s="62">
        <f t="shared" si="1"/>
        <v>0.9189189189</v>
      </c>
      <c r="H446" s="63">
        <f t="shared" si="2"/>
        <v>0.9510703364</v>
      </c>
      <c r="I446" s="64">
        <f t="shared" si="3"/>
        <v>0.9451371571</v>
      </c>
      <c r="J446" s="65">
        <f t="shared" si="4"/>
        <v>0.2094763092</v>
      </c>
      <c r="K446" s="55">
        <f t="shared" si="5"/>
        <v>4.418918919</v>
      </c>
      <c r="L446" s="66">
        <f t="shared" si="6"/>
        <v>1.322282079</v>
      </c>
      <c r="M446" s="66">
        <f t="shared" si="7"/>
        <v>0.02273470138</v>
      </c>
      <c r="N446" s="67">
        <f t="shared" si="8"/>
        <v>0.9469756</v>
      </c>
      <c r="O446" s="58"/>
      <c r="P446" s="58"/>
      <c r="Q446" s="58"/>
      <c r="R446" s="58" t="s">
        <v>834</v>
      </c>
      <c r="S446" s="62">
        <v>1.0</v>
      </c>
      <c r="T446" s="63">
        <v>0.5</v>
      </c>
      <c r="U446" s="62">
        <v>0.0594058579314993</v>
      </c>
      <c r="V446" s="61">
        <v>1.06066022954953</v>
      </c>
      <c r="W446" s="61">
        <v>-0.353553217284103</v>
      </c>
      <c r="X446" s="64">
        <v>0.666666666666667</v>
      </c>
      <c r="Y446" s="68">
        <f t="shared" si="9"/>
        <v>0.6144696025</v>
      </c>
      <c r="Z446" s="68">
        <f t="shared" si="10"/>
        <v>0.05219706419</v>
      </c>
      <c r="AA446" s="63">
        <f t="shared" si="11"/>
        <v>-0.2212921826</v>
      </c>
      <c r="AB446" s="68"/>
      <c r="AC446" s="61"/>
      <c r="AD446" s="61">
        <v>-0.0020289109951156</v>
      </c>
      <c r="AE446" s="61"/>
      <c r="AF446" s="61"/>
      <c r="AG446" s="61"/>
      <c r="AH446" s="58" t="s">
        <v>451</v>
      </c>
      <c r="AI446" s="62">
        <v>0.53125</v>
      </c>
      <c r="AJ446" s="63">
        <v>0.601492537313433</v>
      </c>
      <c r="AK446" s="71">
        <f t="shared" si="12"/>
        <v>5</v>
      </c>
      <c r="AL446" s="61">
        <v>0.0496691053385194</v>
      </c>
      <c r="AM446" s="61">
        <v>0.80096992135699</v>
      </c>
      <c r="AN446" s="64">
        <v>0.596796657381616</v>
      </c>
      <c r="AO446" s="58"/>
      <c r="AP446" s="58"/>
      <c r="AQ446" s="58"/>
      <c r="AR446" s="58"/>
      <c r="AS446" s="58"/>
      <c r="AT446" s="58"/>
      <c r="AU446" s="58">
        <v>-4.0</v>
      </c>
      <c r="AV446" s="61">
        <f t="shared" si="23"/>
        <v>-0.04</v>
      </c>
      <c r="AW446" s="58">
        <v>0.71813</v>
      </c>
      <c r="AX446" s="58">
        <v>0.027839</v>
      </c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>
        <v>-0.353553217284103</v>
      </c>
      <c r="BM446" s="58">
        <v>-0.221292182646636</v>
      </c>
    </row>
    <row r="447" ht="12.75" customHeight="1">
      <c r="A447" s="49" t="s">
        <v>645</v>
      </c>
      <c r="B447" s="49">
        <v>621.0</v>
      </c>
      <c r="C447" s="44">
        <v>260.0</v>
      </c>
      <c r="D447" s="45">
        <v>37.0</v>
      </c>
      <c r="E447" s="44">
        <v>1733.0</v>
      </c>
      <c r="F447" s="45">
        <v>84.0</v>
      </c>
      <c r="G447" s="62">
        <f t="shared" si="1"/>
        <v>0.8754208754</v>
      </c>
      <c r="H447" s="63">
        <f t="shared" si="2"/>
        <v>0.9537699505</v>
      </c>
      <c r="I447" s="64">
        <f t="shared" si="3"/>
        <v>0.9427625355</v>
      </c>
      <c r="J447" s="65">
        <f t="shared" si="4"/>
        <v>0.1627246925</v>
      </c>
      <c r="K447" s="55">
        <f t="shared" si="5"/>
        <v>6.117845118</v>
      </c>
      <c r="L447" s="66">
        <f t="shared" si="6"/>
        <v>1.293433228</v>
      </c>
      <c r="M447" s="66">
        <f t="shared" si="7"/>
        <v>0.05540137361</v>
      </c>
      <c r="N447" s="67">
        <f t="shared" si="8"/>
        <v>0.9383103365</v>
      </c>
      <c r="O447" s="58"/>
      <c r="P447" s="58"/>
      <c r="Q447" s="58"/>
      <c r="R447" s="58" t="s">
        <v>830</v>
      </c>
      <c r="S447" s="62">
        <v>1.0</v>
      </c>
      <c r="T447" s="63">
        <v>0.6</v>
      </c>
      <c r="U447" s="62">
        <v>-0.0227036374499258</v>
      </c>
      <c r="V447" s="61">
        <v>1.13137089611424</v>
      </c>
      <c r="W447" s="61">
        <v>-0.282842527611505</v>
      </c>
      <c r="X447" s="64">
        <v>0.666666666666667</v>
      </c>
      <c r="Y447" s="68">
        <f t="shared" si="9"/>
        <v>0.6957090305</v>
      </c>
      <c r="Z447" s="68">
        <f t="shared" si="10"/>
        <v>-0.02904236383</v>
      </c>
      <c r="AA447" s="63">
        <f t="shared" si="11"/>
        <v>-0.3586975435</v>
      </c>
      <c r="AB447" s="68"/>
      <c r="AC447" s="61"/>
      <c r="AD447" s="61">
        <v>-0.00201893124316121</v>
      </c>
      <c r="AE447" s="61"/>
      <c r="AF447" s="61"/>
      <c r="AG447" s="61"/>
      <c r="AH447" s="58" t="s">
        <v>611</v>
      </c>
      <c r="AI447" s="62">
        <v>0.890909090909091</v>
      </c>
      <c r="AJ447" s="63">
        <v>0.961368653421634</v>
      </c>
      <c r="AK447" s="71">
        <f t="shared" si="12"/>
        <v>5</v>
      </c>
      <c r="AL447" s="61">
        <v>0.0498226484631958</v>
      </c>
      <c r="AM447" s="61">
        <v>1.3097581455163</v>
      </c>
      <c r="AN447" s="64">
        <v>0.947602131438721</v>
      </c>
      <c r="AO447" s="58"/>
      <c r="AP447" s="58"/>
      <c r="AQ447" s="58"/>
      <c r="AR447" s="58"/>
      <c r="AS447" s="58"/>
      <c r="AT447" s="58"/>
      <c r="AU447" s="58">
        <v>-3.0</v>
      </c>
      <c r="AV447" s="61">
        <f t="shared" si="23"/>
        <v>-0.03</v>
      </c>
      <c r="AW447" s="58">
        <v>0.7182246</v>
      </c>
      <c r="AX447" s="58">
        <v>0.02422929</v>
      </c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>
        <v>-0.282842527611505</v>
      </c>
      <c r="BM447" s="58">
        <v>-0.358697543544853</v>
      </c>
    </row>
    <row r="448" ht="12.75" customHeight="1">
      <c r="A448" s="49" t="s">
        <v>647</v>
      </c>
      <c r="B448" s="49">
        <v>624.0</v>
      </c>
      <c r="C448" s="44">
        <v>129.0</v>
      </c>
      <c r="D448" s="45">
        <v>10.0</v>
      </c>
      <c r="E448" s="44">
        <v>732.0</v>
      </c>
      <c r="F448" s="45">
        <v>29.0</v>
      </c>
      <c r="G448" s="62">
        <f t="shared" si="1"/>
        <v>0.928057554</v>
      </c>
      <c r="H448" s="63">
        <f t="shared" si="2"/>
        <v>0.961892247</v>
      </c>
      <c r="I448" s="64">
        <f t="shared" si="3"/>
        <v>0.9566666667</v>
      </c>
      <c r="J448" s="65">
        <f t="shared" si="4"/>
        <v>0.1755555556</v>
      </c>
      <c r="K448" s="55">
        <f t="shared" si="5"/>
        <v>5.474820144</v>
      </c>
      <c r="L448" s="66">
        <f t="shared" si="6"/>
        <v>1.336396316</v>
      </c>
      <c r="M448" s="66">
        <f t="shared" si="7"/>
        <v>0.02392495928</v>
      </c>
      <c r="N448" s="67">
        <f t="shared" si="8"/>
        <v>0.9573174302</v>
      </c>
      <c r="O448" s="58"/>
      <c r="P448" s="58"/>
      <c r="Q448" s="58"/>
      <c r="R448" s="58" t="s">
        <v>723</v>
      </c>
      <c r="S448" s="62">
        <v>1.0</v>
      </c>
      <c r="T448" s="63">
        <v>0.6</v>
      </c>
      <c r="U448" s="62">
        <v>-0.0227036374499258</v>
      </c>
      <c r="V448" s="61">
        <v>1.13137089611424</v>
      </c>
      <c r="W448" s="61">
        <v>-0.282842527611505</v>
      </c>
      <c r="X448" s="64">
        <v>0.666666666666667</v>
      </c>
      <c r="Y448" s="68">
        <f t="shared" si="9"/>
        <v>0.6957090305</v>
      </c>
      <c r="Z448" s="68">
        <f t="shared" si="10"/>
        <v>-0.02904236383</v>
      </c>
      <c r="AA448" s="63">
        <f t="shared" si="11"/>
        <v>-0.3586975435</v>
      </c>
      <c r="AB448" s="68"/>
      <c r="AC448" s="61"/>
      <c r="AD448" s="61">
        <v>-0.00199574905825561</v>
      </c>
      <c r="AE448" s="61"/>
      <c r="AF448" s="61"/>
      <c r="AG448" s="61"/>
      <c r="AH448" s="58" t="s">
        <v>51</v>
      </c>
      <c r="AI448" s="62">
        <v>0.36</v>
      </c>
      <c r="AJ448" s="63">
        <v>0.430508474576271</v>
      </c>
      <c r="AK448" s="71">
        <f t="shared" si="12"/>
        <v>5</v>
      </c>
      <c r="AL448" s="61">
        <v>0.0498571118389093</v>
      </c>
      <c r="AM448" s="61">
        <v>0.558973894811797</v>
      </c>
      <c r="AN448" s="64">
        <v>0.425</v>
      </c>
      <c r="AO448" s="58"/>
      <c r="AP448" s="58"/>
      <c r="AQ448" s="58"/>
      <c r="AR448" s="58"/>
      <c r="AS448" s="58"/>
      <c r="AT448" s="58"/>
      <c r="AU448" s="58">
        <v>-2.0</v>
      </c>
      <c r="AV448" s="61">
        <f t="shared" si="23"/>
        <v>-0.02</v>
      </c>
      <c r="AW448" s="58">
        <v>0.71032144</v>
      </c>
      <c r="AX448" s="58">
        <v>-0.01231148</v>
      </c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>
        <v>-0.282842527611505</v>
      </c>
      <c r="BM448" s="58">
        <v>-0.358697543544853</v>
      </c>
    </row>
    <row r="449" ht="12.75" customHeight="1">
      <c r="A449" s="49" t="s">
        <v>649</v>
      </c>
      <c r="B449" s="49">
        <v>625.0</v>
      </c>
      <c r="C449" s="44">
        <v>179.0</v>
      </c>
      <c r="D449" s="45">
        <v>21.0</v>
      </c>
      <c r="E449" s="44">
        <v>1320.0</v>
      </c>
      <c r="F449" s="45">
        <v>60.0</v>
      </c>
      <c r="G449" s="62">
        <f t="shared" si="1"/>
        <v>0.895</v>
      </c>
      <c r="H449" s="63">
        <f t="shared" si="2"/>
        <v>0.9565217391</v>
      </c>
      <c r="I449" s="64">
        <f t="shared" si="3"/>
        <v>0.9487341772</v>
      </c>
      <c r="J449" s="65">
        <f t="shared" si="4"/>
        <v>0.1512658228</v>
      </c>
      <c r="K449" s="55">
        <f t="shared" si="5"/>
        <v>6.9</v>
      </c>
      <c r="L449" s="66">
        <f t="shared" si="6"/>
        <v>1.30922357</v>
      </c>
      <c r="M449" s="66">
        <f t="shared" si="7"/>
        <v>0.04350265285</v>
      </c>
      <c r="N449" s="67">
        <f t="shared" si="8"/>
        <v>0.945127072</v>
      </c>
      <c r="O449" s="58"/>
      <c r="P449" s="58"/>
      <c r="Q449" s="58"/>
      <c r="R449" s="58" t="s">
        <v>945</v>
      </c>
      <c r="S449" s="62">
        <v>0.528735632183908</v>
      </c>
      <c r="T449" s="63">
        <v>0.677506775067751</v>
      </c>
      <c r="U449" s="62">
        <v>0.0156595110598149</v>
      </c>
      <c r="V449" s="61">
        <v>0.852942168733486</v>
      </c>
      <c r="W449" s="61">
        <v>0.105197223346613</v>
      </c>
      <c r="X449" s="64">
        <v>0.666666666666667</v>
      </c>
      <c r="Y449" s="68">
        <f t="shared" si="9"/>
        <v>0.6522793649</v>
      </c>
      <c r="Z449" s="68">
        <f t="shared" si="10"/>
        <v>0.01438730179</v>
      </c>
      <c r="AA449" s="63">
        <f t="shared" si="11"/>
        <v>0.138712843</v>
      </c>
      <c r="AB449" s="68"/>
      <c r="AC449" s="61"/>
      <c r="AD449" s="61">
        <v>-0.00195557930022577</v>
      </c>
      <c r="AE449" s="61"/>
      <c r="AF449" s="61"/>
      <c r="AG449" s="61"/>
      <c r="AH449" s="58" t="s">
        <v>181</v>
      </c>
      <c r="AI449" s="62">
        <v>0.673758865248227</v>
      </c>
      <c r="AJ449" s="63">
        <v>0.744368266405485</v>
      </c>
      <c r="AK449" s="71">
        <f t="shared" si="12"/>
        <v>5</v>
      </c>
      <c r="AL449" s="61">
        <v>0.0499285502234375</v>
      </c>
      <c r="AM449" s="61">
        <v>1.00276730321878</v>
      </c>
      <c r="AN449" s="64">
        <v>0.735800344234079</v>
      </c>
      <c r="AO449" s="58"/>
      <c r="AP449" s="58"/>
      <c r="AQ449" s="58"/>
      <c r="AR449" s="58"/>
      <c r="AS449" s="58"/>
      <c r="AT449" s="58"/>
      <c r="AU449" s="58">
        <v>-1.0</v>
      </c>
      <c r="AV449" s="61">
        <f t="shared" si="23"/>
        <v>-0.01</v>
      </c>
      <c r="AW449" s="58">
        <v>0.70823622</v>
      </c>
      <c r="AX449" s="58">
        <v>-0.0059931</v>
      </c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>
        <v>0.105197223346613</v>
      </c>
      <c r="BM449" s="58">
        <v>0.138712843037963</v>
      </c>
    </row>
    <row r="450" ht="12.75" customHeight="1">
      <c r="A450" s="49" t="s">
        <v>650</v>
      </c>
      <c r="B450" s="49">
        <v>626.0</v>
      </c>
      <c r="C450" s="44">
        <v>159.0</v>
      </c>
      <c r="D450" s="45">
        <v>30.0</v>
      </c>
      <c r="E450" s="44">
        <v>1015.0</v>
      </c>
      <c r="F450" s="45">
        <v>43.0</v>
      </c>
      <c r="G450" s="62">
        <f t="shared" si="1"/>
        <v>0.8412698413</v>
      </c>
      <c r="H450" s="63">
        <f t="shared" si="2"/>
        <v>0.9593572779</v>
      </c>
      <c r="I450" s="64">
        <f t="shared" si="3"/>
        <v>0.9414595028</v>
      </c>
      <c r="J450" s="65">
        <f t="shared" si="4"/>
        <v>0.1619887731</v>
      </c>
      <c r="K450" s="55">
        <f t="shared" si="5"/>
        <v>5.597883598</v>
      </c>
      <c r="L450" s="66">
        <f t="shared" si="6"/>
        <v>1.273235633</v>
      </c>
      <c r="M450" s="66">
        <f t="shared" si="7"/>
        <v>0.08350063525</v>
      </c>
      <c r="N450" s="67">
        <f t="shared" si="8"/>
        <v>0.9343088664</v>
      </c>
      <c r="O450" s="58"/>
      <c r="P450" s="58"/>
      <c r="Q450" s="58"/>
      <c r="R450" s="58" t="s">
        <v>844</v>
      </c>
      <c r="S450" s="62">
        <v>0.43421052631579</v>
      </c>
      <c r="T450" s="63">
        <v>0.685594111461619</v>
      </c>
      <c r="U450" s="62">
        <v>0.0253670038334574</v>
      </c>
      <c r="V450" s="61">
        <v>0.791821423931821</v>
      </c>
      <c r="W450" s="61">
        <v>0.177755167117205</v>
      </c>
      <c r="X450" s="64">
        <v>0.66699123661149</v>
      </c>
      <c r="Y450" s="68">
        <f t="shared" si="9"/>
        <v>0.642018287</v>
      </c>
      <c r="Z450" s="68">
        <f t="shared" si="10"/>
        <v>0.02497294958</v>
      </c>
      <c r="AA450" s="63">
        <f t="shared" si="11"/>
        <v>0.2345818277</v>
      </c>
      <c r="AB450" s="68"/>
      <c r="AC450" s="61"/>
      <c r="AD450" s="61">
        <v>-0.00193320329804847</v>
      </c>
      <c r="AE450" s="61"/>
      <c r="AF450" s="61"/>
      <c r="AG450" s="61"/>
      <c r="AH450" s="58" t="s">
        <v>813</v>
      </c>
      <c r="AI450" s="62">
        <v>0.888888888888889</v>
      </c>
      <c r="AJ450" s="63">
        <v>0.959731543624161</v>
      </c>
      <c r="AK450" s="71">
        <f t="shared" si="12"/>
        <v>5</v>
      </c>
      <c r="AL450" s="61">
        <v>0.0500935351491438</v>
      </c>
      <c r="AM450" s="61">
        <v>1.30717203548485</v>
      </c>
      <c r="AN450" s="64">
        <v>0.940886699507389</v>
      </c>
      <c r="AO450" s="58"/>
      <c r="AP450" s="58"/>
      <c r="AQ450" s="58"/>
      <c r="AR450" s="58"/>
      <c r="AS450" s="58"/>
      <c r="AT450" s="58"/>
      <c r="AU450" s="58">
        <v>0.0</v>
      </c>
      <c r="AV450" s="61">
        <f t="shared" si="23"/>
        <v>0</v>
      </c>
      <c r="AW450" s="58">
        <v>0.70726534</v>
      </c>
      <c r="AX450" s="58">
        <v>0.0</v>
      </c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>
        <v>0.177755167117205</v>
      </c>
      <c r="BM450" s="58">
        <v>0.234581827671148</v>
      </c>
    </row>
    <row r="451" ht="12.75" customHeight="1">
      <c r="A451" s="49" t="s">
        <v>652</v>
      </c>
      <c r="B451" s="49">
        <v>627.0</v>
      </c>
      <c r="C451" s="44">
        <v>7.0</v>
      </c>
      <c r="D451" s="45">
        <v>1.0</v>
      </c>
      <c r="E451" s="44">
        <v>15.0</v>
      </c>
      <c r="F451" s="45">
        <v>2.0</v>
      </c>
      <c r="G451" s="62">
        <f t="shared" si="1"/>
        <v>0.875</v>
      </c>
      <c r="H451" s="63">
        <f t="shared" si="2"/>
        <v>0.8823529412</v>
      </c>
      <c r="I451" s="64">
        <f t="shared" si="3"/>
        <v>0.88</v>
      </c>
      <c r="J451" s="65">
        <f t="shared" si="4"/>
        <v>0.36</v>
      </c>
      <c r="K451" s="55">
        <f t="shared" si="5"/>
        <v>2.125</v>
      </c>
      <c r="L451" s="66">
        <f t="shared" si="6"/>
        <v>1.242636181</v>
      </c>
      <c r="M451" s="66">
        <f t="shared" si="7"/>
        <v>0.005199517611</v>
      </c>
      <c r="N451" s="67">
        <f t="shared" si="8"/>
        <v>0.88457077</v>
      </c>
      <c r="O451" s="58"/>
      <c r="P451" s="58"/>
      <c r="Q451" s="58"/>
      <c r="R451" s="58" t="s">
        <v>513</v>
      </c>
      <c r="S451" s="62">
        <v>0.59375</v>
      </c>
      <c r="T451" s="63">
        <v>0.687943262411348</v>
      </c>
      <c r="U451" s="62">
        <v>-0.00287633488140049</v>
      </c>
      <c r="V451" s="61">
        <v>0.906293986369124</v>
      </c>
      <c r="W451" s="61">
        <v>0.0666048426792734</v>
      </c>
      <c r="X451" s="64">
        <v>0.668224299065421</v>
      </c>
      <c r="Y451" s="68">
        <f t="shared" si="9"/>
        <v>0.6728459378</v>
      </c>
      <c r="Z451" s="68">
        <f t="shared" si="10"/>
        <v>-0.004621638741</v>
      </c>
      <c r="AA451" s="63">
        <f t="shared" si="11"/>
        <v>0.05561087668</v>
      </c>
      <c r="AB451" s="68"/>
      <c r="AC451" s="61"/>
      <c r="AD451" s="61">
        <v>-0.00193223785618135</v>
      </c>
      <c r="AE451" s="61"/>
      <c r="AF451" s="61"/>
      <c r="AG451" s="61"/>
      <c r="AH451" s="58" t="s">
        <v>427</v>
      </c>
      <c r="AI451" s="62">
        <v>0.5</v>
      </c>
      <c r="AJ451" s="63">
        <v>0.571428571428571</v>
      </c>
      <c r="AK451" s="71">
        <f t="shared" si="12"/>
        <v>5</v>
      </c>
      <c r="AL451" s="61">
        <v>0.0505077510198709</v>
      </c>
      <c r="AM451" s="61">
        <v>0.757614400161331</v>
      </c>
      <c r="AN451" s="64">
        <v>0.56</v>
      </c>
      <c r="AO451" s="58"/>
      <c r="AP451" s="58"/>
      <c r="AQ451" s="58"/>
      <c r="AR451" s="58"/>
      <c r="AS451" s="58"/>
      <c r="AT451" s="58"/>
      <c r="AU451" s="58">
        <v>1.0</v>
      </c>
      <c r="AV451" s="61">
        <f t="shared" si="23"/>
        <v>0.01</v>
      </c>
      <c r="AW451" s="58">
        <v>0.70512448</v>
      </c>
      <c r="AX451" s="58">
        <v>0.0065554</v>
      </c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>
        <v>0.0666048426792734</v>
      </c>
      <c r="BM451" s="58">
        <v>0.0556108766770087</v>
      </c>
    </row>
    <row r="452" ht="12.75" customHeight="1">
      <c r="A452" s="49" t="s">
        <v>654</v>
      </c>
      <c r="B452" s="49">
        <v>629.0</v>
      </c>
      <c r="C452" s="44">
        <v>57.0</v>
      </c>
      <c r="D452" s="45">
        <v>24.0</v>
      </c>
      <c r="E452" s="44">
        <v>219.0</v>
      </c>
      <c r="F452" s="45">
        <v>53.0</v>
      </c>
      <c r="G452" s="62">
        <f t="shared" si="1"/>
        <v>0.7037037037</v>
      </c>
      <c r="H452" s="63">
        <f t="shared" si="2"/>
        <v>0.8051470588</v>
      </c>
      <c r="I452" s="64">
        <f t="shared" si="3"/>
        <v>0.7818696884</v>
      </c>
      <c r="J452" s="65">
        <f t="shared" si="4"/>
        <v>0.3116147309</v>
      </c>
      <c r="K452" s="55">
        <f t="shared" si="5"/>
        <v>3.358024691</v>
      </c>
      <c r="L452" s="66">
        <f t="shared" si="6"/>
        <v>1.066918594</v>
      </c>
      <c r="M452" s="66">
        <f t="shared" si="7"/>
        <v>0.07173145864</v>
      </c>
      <c r="N452" s="67">
        <f t="shared" si="8"/>
        <v>0.7866595055</v>
      </c>
      <c r="O452" s="58"/>
      <c r="P452" s="58"/>
      <c r="Q452" s="58"/>
      <c r="R452" s="58" t="s">
        <v>337</v>
      </c>
      <c r="S452" s="62">
        <v>0.567723342939481</v>
      </c>
      <c r="T452" s="63">
        <v>0.683305369127517</v>
      </c>
      <c r="U452" s="62">
        <v>0.00601140281804669</v>
      </c>
      <c r="V452" s="61">
        <v>0.884610872407352</v>
      </c>
      <c r="W452" s="61">
        <v>0.0817289790440015</v>
      </c>
      <c r="X452" s="64">
        <v>0.668619553277188</v>
      </c>
      <c r="Y452" s="68">
        <f t="shared" si="9"/>
        <v>0.6641668954</v>
      </c>
      <c r="Z452" s="68">
        <f t="shared" si="10"/>
        <v>0.004452657906</v>
      </c>
      <c r="AA452" s="63">
        <f t="shared" si="11"/>
        <v>0.09223069353</v>
      </c>
      <c r="AB452" s="68"/>
      <c r="AC452" s="61"/>
      <c r="AD452" s="61">
        <v>-0.001910136595213</v>
      </c>
      <c r="AE452" s="61"/>
      <c r="AF452" s="61"/>
      <c r="AG452" s="61"/>
      <c r="AH452" s="58" t="s">
        <v>453</v>
      </c>
      <c r="AI452" s="62">
        <v>0.531645569620253</v>
      </c>
      <c r="AJ452" s="63">
        <v>0.603389830508475</v>
      </c>
      <c r="AK452" s="71">
        <f t="shared" si="12"/>
        <v>5</v>
      </c>
      <c r="AL452" s="61">
        <v>0.0507309845266362</v>
      </c>
      <c r="AM452" s="61">
        <v>0.802591220028507</v>
      </c>
      <c r="AN452" s="64">
        <v>0.5949177877429</v>
      </c>
      <c r="AO452" s="58"/>
      <c r="AP452" s="58"/>
      <c r="AQ452" s="58"/>
      <c r="AR452" s="58"/>
      <c r="AS452" s="58"/>
      <c r="AT452" s="58"/>
      <c r="AU452" s="58">
        <v>2.0</v>
      </c>
      <c r="AV452" s="61">
        <f t="shared" si="23"/>
        <v>0.02</v>
      </c>
      <c r="AW452" s="58">
        <v>0.70511867</v>
      </c>
      <c r="AX452" s="58">
        <v>0.01153824</v>
      </c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>
        <v>0.0817289790440015</v>
      </c>
      <c r="BM452" s="58">
        <v>0.0922306935337057</v>
      </c>
    </row>
    <row r="453" ht="12.75" customHeight="1">
      <c r="A453" s="49" t="s">
        <v>656</v>
      </c>
      <c r="B453" s="49">
        <v>630.0</v>
      </c>
      <c r="C453" s="44">
        <v>14.0</v>
      </c>
      <c r="D453" s="45">
        <v>3.0</v>
      </c>
      <c r="E453" s="44">
        <v>64.0</v>
      </c>
      <c r="F453" s="45">
        <v>7.0</v>
      </c>
      <c r="G453" s="62">
        <f t="shared" si="1"/>
        <v>0.8235294118</v>
      </c>
      <c r="H453" s="63">
        <f t="shared" si="2"/>
        <v>0.9014084507</v>
      </c>
      <c r="I453" s="64">
        <f t="shared" si="3"/>
        <v>0.8863636364</v>
      </c>
      <c r="J453" s="65">
        <f t="shared" si="4"/>
        <v>0.2386363636</v>
      </c>
      <c r="K453" s="55">
        <f t="shared" si="5"/>
        <v>4.176470588</v>
      </c>
      <c r="L453" s="66">
        <f t="shared" si="6"/>
        <v>1.219715251</v>
      </c>
      <c r="M453" s="66">
        <f t="shared" si="7"/>
        <v>0.05506899584</v>
      </c>
      <c r="N453" s="67">
        <f t="shared" si="8"/>
        <v>0.886742172</v>
      </c>
      <c r="O453" s="58"/>
      <c r="P453" s="58"/>
      <c r="Q453" s="58"/>
      <c r="R453" s="58" t="s">
        <v>559</v>
      </c>
      <c r="S453" s="62">
        <v>0.50137741046832</v>
      </c>
      <c r="T453" s="63">
        <v>0.703559510567297</v>
      </c>
      <c r="U453" s="62">
        <v>0.00253657111377736</v>
      </c>
      <c r="V453" s="61">
        <v>0.852019044406305</v>
      </c>
      <c r="W453" s="61">
        <v>0.142964473232264</v>
      </c>
      <c r="X453" s="64">
        <v>0.669597408607126</v>
      </c>
      <c r="Y453" s="68">
        <f t="shared" si="9"/>
        <v>0.6678610187</v>
      </c>
      <c r="Z453" s="68">
        <f t="shared" si="10"/>
        <v>0.001736389892</v>
      </c>
      <c r="AA453" s="63">
        <f t="shared" si="11"/>
        <v>0.1470079926</v>
      </c>
      <c r="AB453" s="68"/>
      <c r="AC453" s="61"/>
      <c r="AD453" s="61">
        <v>-0.00190157959136006</v>
      </c>
      <c r="AE453" s="61"/>
      <c r="AF453" s="61"/>
      <c r="AG453" s="61"/>
      <c r="AH453" s="58" t="s">
        <v>167</v>
      </c>
      <c r="AI453" s="62">
        <v>0.767441860465116</v>
      </c>
      <c r="AJ453" s="63">
        <v>0.839285714285714</v>
      </c>
      <c r="AK453" s="71">
        <f t="shared" si="12"/>
        <v>5</v>
      </c>
      <c r="AL453" s="61">
        <v>0.0508014618635293</v>
      </c>
      <c r="AM453" s="61">
        <v>1.13612795532491</v>
      </c>
      <c r="AN453" s="64">
        <v>0.825834542815675</v>
      </c>
      <c r="AO453" s="58"/>
      <c r="AP453" s="58"/>
      <c r="AQ453" s="58"/>
      <c r="AR453" s="58"/>
      <c r="AS453" s="58"/>
      <c r="AT453" s="58"/>
      <c r="AU453" s="58">
        <v>3.0</v>
      </c>
      <c r="AV453" s="61">
        <f t="shared" si="23"/>
        <v>0.03</v>
      </c>
      <c r="AW453" s="58">
        <v>0.7015028</v>
      </c>
      <c r="AX453" s="58">
        <v>0.01933779</v>
      </c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>
        <v>0.142964473232264</v>
      </c>
      <c r="BM453" s="58">
        <v>0.14700799255536</v>
      </c>
    </row>
    <row r="454" ht="12.75" customHeight="1">
      <c r="A454" s="49" t="s">
        <v>658</v>
      </c>
      <c r="B454" s="49">
        <v>635.0</v>
      </c>
      <c r="C454" s="44">
        <v>149.0</v>
      </c>
      <c r="D454" s="45">
        <v>73.0</v>
      </c>
      <c r="E454" s="44">
        <v>1404.0</v>
      </c>
      <c r="F454" s="45">
        <v>349.0</v>
      </c>
      <c r="G454" s="62">
        <f t="shared" si="1"/>
        <v>0.6711711712</v>
      </c>
      <c r="H454" s="63">
        <f t="shared" si="2"/>
        <v>0.800912721</v>
      </c>
      <c r="I454" s="64">
        <f t="shared" si="3"/>
        <v>0.7863291139</v>
      </c>
      <c r="J454" s="65">
        <f t="shared" si="4"/>
        <v>0.2521518987</v>
      </c>
      <c r="K454" s="55">
        <f t="shared" si="5"/>
        <v>7.896396396</v>
      </c>
      <c r="L454" s="66">
        <f t="shared" si="6"/>
        <v>1.040920488</v>
      </c>
      <c r="M454" s="66">
        <f t="shared" si="7"/>
        <v>0.0917412998</v>
      </c>
      <c r="N454" s="67">
        <f t="shared" si="8"/>
        <v>0.7765496344</v>
      </c>
      <c r="O454" s="58"/>
      <c r="P454" s="58"/>
      <c r="Q454" s="58"/>
      <c r="R454" s="58" t="s">
        <v>127</v>
      </c>
      <c r="S454" s="62">
        <v>0.664179104477612</v>
      </c>
      <c r="T454" s="63">
        <v>0.671717171717172</v>
      </c>
      <c r="U454" s="62">
        <v>-0.00182354405994678</v>
      </c>
      <c r="V454" s="61">
        <v>0.944621314988232</v>
      </c>
      <c r="W454" s="61">
        <v>0.00533037281084536</v>
      </c>
      <c r="X454" s="64">
        <v>0.669811320754717</v>
      </c>
      <c r="Y454" s="68">
        <f t="shared" si="9"/>
        <v>0.6741548664</v>
      </c>
      <c r="Z454" s="68">
        <f t="shared" si="10"/>
        <v>-0.004343545631</v>
      </c>
      <c r="AA454" s="63">
        <f t="shared" si="11"/>
        <v>-0.005161494011</v>
      </c>
      <c r="AB454" s="68"/>
      <c r="AC454" s="61"/>
      <c r="AD454" s="61">
        <v>-0.00188718468869409</v>
      </c>
      <c r="AE454" s="61"/>
      <c r="AF454" s="61"/>
      <c r="AG454" s="61"/>
      <c r="AH454" s="58" t="s">
        <v>792</v>
      </c>
      <c r="AI454" s="62">
        <v>0.739130434782609</v>
      </c>
      <c r="AJ454" s="63">
        <v>0.811023622047244</v>
      </c>
      <c r="AK454" s="71">
        <f t="shared" si="12"/>
        <v>5</v>
      </c>
      <c r="AL454" s="61">
        <v>0.0508363393398746</v>
      </c>
      <c r="AM454" s="61">
        <v>1.09612443716171</v>
      </c>
      <c r="AN454" s="64">
        <v>0.791907514450867</v>
      </c>
      <c r="AO454" s="58"/>
      <c r="AP454" s="58"/>
      <c r="AQ454" s="58"/>
      <c r="AR454" s="58"/>
      <c r="AS454" s="58"/>
      <c r="AT454" s="58"/>
      <c r="AU454" s="58">
        <v>4.0</v>
      </c>
      <c r="AV454" s="61">
        <f t="shared" si="23"/>
        <v>0.04</v>
      </c>
      <c r="AW454" s="58">
        <v>0.070191445</v>
      </c>
      <c r="AX454" s="58">
        <v>0.02442056</v>
      </c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>
        <v>0.00533037281084536</v>
      </c>
      <c r="BM454" s="58">
        <v>-0.00516149401139543</v>
      </c>
    </row>
    <row r="455" ht="12.75" customHeight="1">
      <c r="A455" s="49" t="s">
        <v>659</v>
      </c>
      <c r="B455" s="49">
        <v>637.0</v>
      </c>
      <c r="C455" s="44">
        <v>128.0</v>
      </c>
      <c r="D455" s="45">
        <v>40.0</v>
      </c>
      <c r="E455" s="44">
        <v>894.0</v>
      </c>
      <c r="F455" s="45">
        <v>150.0</v>
      </c>
      <c r="G455" s="62">
        <f t="shared" si="1"/>
        <v>0.7619047619</v>
      </c>
      <c r="H455" s="63">
        <f t="shared" si="2"/>
        <v>0.8563218391</v>
      </c>
      <c r="I455" s="64">
        <f t="shared" si="3"/>
        <v>0.8432343234</v>
      </c>
      <c r="J455" s="65">
        <f t="shared" si="4"/>
        <v>0.2293729373</v>
      </c>
      <c r="K455" s="55">
        <f t="shared" si="5"/>
        <v>6.214285714</v>
      </c>
      <c r="L455" s="66">
        <f t="shared" si="6"/>
        <v>1.144258992</v>
      </c>
      <c r="M455" s="66">
        <f t="shared" si="7"/>
        <v>0.0667631425</v>
      </c>
      <c r="N455" s="67">
        <f t="shared" si="8"/>
        <v>0.8385312709</v>
      </c>
      <c r="O455" s="58"/>
      <c r="P455" s="58"/>
      <c r="Q455" s="58"/>
      <c r="R455" s="58" t="s">
        <v>352</v>
      </c>
      <c r="S455" s="62">
        <v>0.67741935483871</v>
      </c>
      <c r="T455" s="63">
        <v>0.669394435351882</v>
      </c>
      <c r="U455" s="62">
        <v>-0.00165628186874955</v>
      </c>
      <c r="V455" s="61">
        <v>0.952341164966505</v>
      </c>
      <c r="W455" s="61">
        <v>-0.00567431937749568</v>
      </c>
      <c r="X455" s="64">
        <v>0.670748299319728</v>
      </c>
      <c r="Y455" s="68">
        <f t="shared" si="9"/>
        <v>0.6750650744</v>
      </c>
      <c r="Z455" s="68">
        <f t="shared" si="10"/>
        <v>-0.004316775073</v>
      </c>
      <c r="AA455" s="63">
        <f t="shared" si="11"/>
        <v>-0.01613402937</v>
      </c>
      <c r="AB455" s="68"/>
      <c r="AC455" s="61"/>
      <c r="AD455" s="61">
        <v>-0.00186437795517402</v>
      </c>
      <c r="AE455" s="61"/>
      <c r="AF455" s="61"/>
      <c r="AG455" s="61"/>
      <c r="AH455" s="58" t="s">
        <v>631</v>
      </c>
      <c r="AI455" s="62">
        <v>0.886792452830189</v>
      </c>
      <c r="AJ455" s="63">
        <v>0.959058341862845</v>
      </c>
      <c r="AK455" s="71">
        <f t="shared" si="12"/>
        <v>5</v>
      </c>
      <c r="AL455" s="61">
        <v>0.0510999134520394</v>
      </c>
      <c r="AM455" s="61">
        <v>1.30521360563644</v>
      </c>
      <c r="AN455" s="64">
        <v>0.948943661971831</v>
      </c>
      <c r="AO455" s="58"/>
      <c r="AP455" s="58"/>
      <c r="AQ455" s="58"/>
      <c r="AR455" s="58"/>
      <c r="AS455" s="58"/>
      <c r="AT455" s="58"/>
      <c r="AU455" s="58">
        <v>5.0</v>
      </c>
      <c r="AV455" s="61">
        <f t="shared" si="23"/>
        <v>0.05</v>
      </c>
      <c r="AW455" s="58">
        <v>0.699116834</v>
      </c>
      <c r="AX455" s="58">
        <v>0.03207865</v>
      </c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>
        <v>-0.00567431937749568</v>
      </c>
      <c r="BM455" s="58">
        <v>-0.0161340293729218</v>
      </c>
    </row>
    <row r="456" ht="12.75" customHeight="1">
      <c r="A456" s="49" t="s">
        <v>660</v>
      </c>
      <c r="B456" s="49">
        <v>638.0</v>
      </c>
      <c r="C456" s="44">
        <v>37.0</v>
      </c>
      <c r="D456" s="45">
        <v>11.0</v>
      </c>
      <c r="E456" s="44">
        <v>357.0</v>
      </c>
      <c r="F456" s="45">
        <v>66.0</v>
      </c>
      <c r="G456" s="62">
        <f t="shared" si="1"/>
        <v>0.7708333333</v>
      </c>
      <c r="H456" s="63">
        <f t="shared" si="2"/>
        <v>0.8439716312</v>
      </c>
      <c r="I456" s="64">
        <f t="shared" si="3"/>
        <v>0.8365180467</v>
      </c>
      <c r="J456" s="65">
        <f t="shared" si="4"/>
        <v>0.2186836518</v>
      </c>
      <c r="K456" s="55">
        <f t="shared" si="5"/>
        <v>8.8125</v>
      </c>
      <c r="L456" s="66">
        <f t="shared" si="6"/>
        <v>1.141839532</v>
      </c>
      <c r="M456" s="66">
        <f t="shared" si="7"/>
        <v>0.05171677296</v>
      </c>
      <c r="N456" s="67">
        <f t="shared" si="8"/>
        <v>0.831112874</v>
      </c>
      <c r="O456" s="58"/>
      <c r="P456" s="58"/>
      <c r="Q456" s="58"/>
      <c r="R456" s="58" t="s">
        <v>425</v>
      </c>
      <c r="S456" s="62">
        <v>0.686274509803922</v>
      </c>
      <c r="T456" s="63">
        <v>0.668240850059032</v>
      </c>
      <c r="U456" s="62">
        <v>-0.00225551380976496</v>
      </c>
      <c r="V456" s="61">
        <v>0.957786998264017</v>
      </c>
      <c r="W456" s="61">
        <v>-0.0127515665952711</v>
      </c>
      <c r="X456" s="64">
        <v>0.671</v>
      </c>
      <c r="Y456" s="68">
        <f t="shared" si="9"/>
        <v>0.6760066182</v>
      </c>
      <c r="Z456" s="68">
        <f t="shared" si="10"/>
        <v>-0.005006618234</v>
      </c>
      <c r="AA456" s="63">
        <f t="shared" si="11"/>
        <v>-0.0249095311</v>
      </c>
      <c r="AB456" s="68"/>
      <c r="AC456" s="61"/>
      <c r="AD456" s="61">
        <v>-0.00185392224240788</v>
      </c>
      <c r="AE456" s="61"/>
      <c r="AF456" s="61"/>
      <c r="AG456" s="61"/>
      <c r="AH456" s="58" t="s">
        <v>615</v>
      </c>
      <c r="AI456" s="62">
        <v>0.887573964497041</v>
      </c>
      <c r="AJ456" s="63">
        <v>0.960244648318043</v>
      </c>
      <c r="AK456" s="71">
        <f t="shared" si="12"/>
        <v>5</v>
      </c>
      <c r="AL456" s="61">
        <v>0.0513861468192275</v>
      </c>
      <c r="AM456" s="61">
        <v>1.30660506312792</v>
      </c>
      <c r="AN456" s="64">
        <v>0.949565217391304</v>
      </c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>
        <v>-0.0127515665952711</v>
      </c>
      <c r="BM456" s="58">
        <v>-0.0249095311007572</v>
      </c>
    </row>
    <row r="457" ht="12.75" customHeight="1">
      <c r="A457" s="49" t="s">
        <v>567</v>
      </c>
      <c r="B457" s="49">
        <v>639.0</v>
      </c>
      <c r="C457" s="44">
        <v>24.0</v>
      </c>
      <c r="D457" s="45">
        <v>15.0</v>
      </c>
      <c r="E457" s="44">
        <v>37.0</v>
      </c>
      <c r="F457" s="45">
        <v>31.0</v>
      </c>
      <c r="G457" s="62">
        <f t="shared" si="1"/>
        <v>0.6153846154</v>
      </c>
      <c r="H457" s="63">
        <f t="shared" si="2"/>
        <v>0.5441176471</v>
      </c>
      <c r="I457" s="64">
        <f t="shared" si="3"/>
        <v>0.5700934579</v>
      </c>
      <c r="J457" s="65">
        <f t="shared" si="4"/>
        <v>0.5140186916</v>
      </c>
      <c r="K457" s="55">
        <f t="shared" si="5"/>
        <v>1.743589744</v>
      </c>
      <c r="L457" s="66">
        <f t="shared" si="6"/>
        <v>0.8198919208</v>
      </c>
      <c r="M457" s="66">
        <f t="shared" si="7"/>
        <v>-0.05039322261</v>
      </c>
      <c r="N457" s="67">
        <f t="shared" si="8"/>
        <v>0.5618411749</v>
      </c>
      <c r="O457" s="58"/>
      <c r="P457" s="58"/>
      <c r="Q457" s="58"/>
      <c r="R457" s="58" t="s">
        <v>97</v>
      </c>
      <c r="S457" s="62">
        <v>0.653225806451613</v>
      </c>
      <c r="T457" s="63">
        <v>0.676789587852495</v>
      </c>
      <c r="U457" s="62">
        <v>-0.00174676672185103</v>
      </c>
      <c r="V457" s="61">
        <v>0.940462901672375</v>
      </c>
      <c r="W457" s="61">
        <v>0.0166622632881994</v>
      </c>
      <c r="X457" s="64">
        <v>0.671794871794872</v>
      </c>
      <c r="Y457" s="68">
        <f t="shared" si="9"/>
        <v>0.6759172807</v>
      </c>
      <c r="Z457" s="68">
        <f t="shared" si="10"/>
        <v>-0.004122408877</v>
      </c>
      <c r="AA457" s="63">
        <f t="shared" si="11"/>
        <v>0.006721196412</v>
      </c>
      <c r="AB457" s="68"/>
      <c r="AC457" s="61"/>
      <c r="AD457" s="61">
        <v>-0.00185117807513036</v>
      </c>
      <c r="AE457" s="61"/>
      <c r="AF457" s="61"/>
      <c r="AG457" s="61"/>
      <c r="AH457" s="58" t="s">
        <v>230</v>
      </c>
      <c r="AI457" s="62">
        <v>0.780254777070064</v>
      </c>
      <c r="AJ457" s="63">
        <v>0.853182751540041</v>
      </c>
      <c r="AK457" s="71">
        <f t="shared" si="12"/>
        <v>5</v>
      </c>
      <c r="AL457" s="61">
        <v>0.0515680540123831</v>
      </c>
      <c r="AM457" s="61">
        <v>1.15501474469873</v>
      </c>
      <c r="AN457" s="64">
        <v>0.835403726708075</v>
      </c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>
        <v>0.0166622632881994</v>
      </c>
      <c r="BM457" s="58">
        <v>0.00672119641180299</v>
      </c>
    </row>
    <row r="458" ht="12.75" customHeight="1">
      <c r="A458" s="49" t="s">
        <v>661</v>
      </c>
      <c r="B458" s="49">
        <v>640.0</v>
      </c>
      <c r="C458" s="44">
        <v>19.0</v>
      </c>
      <c r="D458" s="45">
        <v>6.0</v>
      </c>
      <c r="E458" s="44">
        <v>100.0</v>
      </c>
      <c r="F458" s="45">
        <v>57.0</v>
      </c>
      <c r="G458" s="62">
        <f t="shared" si="1"/>
        <v>0.76</v>
      </c>
      <c r="H458" s="63">
        <f t="shared" si="2"/>
        <v>0.6369426752</v>
      </c>
      <c r="I458" s="64">
        <f t="shared" si="3"/>
        <v>0.6538461538</v>
      </c>
      <c r="J458" s="65">
        <f t="shared" si="4"/>
        <v>0.4175824176</v>
      </c>
      <c r="K458" s="55">
        <f t="shared" si="5"/>
        <v>6.28</v>
      </c>
      <c r="L458" s="66">
        <f t="shared" si="6"/>
        <v>0.9877876528</v>
      </c>
      <c r="M458" s="66">
        <f t="shared" si="7"/>
        <v>-0.08701450747</v>
      </c>
      <c r="N458" s="67">
        <f t="shared" si="8"/>
        <v>0.6670740801</v>
      </c>
      <c r="O458" s="58"/>
      <c r="P458" s="58"/>
      <c r="Q458" s="58"/>
      <c r="R458" s="58" t="s">
        <v>625</v>
      </c>
      <c r="S458" s="62">
        <v>0.538461538461538</v>
      </c>
      <c r="T458" s="63">
        <v>0.692307692307692</v>
      </c>
      <c r="U458" s="62">
        <v>0.00724828950466838</v>
      </c>
      <c r="V458" s="61">
        <v>0.870285251377363</v>
      </c>
      <c r="W458" s="61">
        <v>0.108785800846475</v>
      </c>
      <c r="X458" s="64">
        <v>0.671794871794872</v>
      </c>
      <c r="Y458" s="68">
        <f t="shared" si="9"/>
        <v>0.6657688035</v>
      </c>
      <c r="Z458" s="68">
        <f t="shared" si="10"/>
        <v>0.006026068249</v>
      </c>
      <c r="AA458" s="63">
        <f t="shared" si="11"/>
        <v>0.1229188599</v>
      </c>
      <c r="AB458" s="68"/>
      <c r="AC458" s="61"/>
      <c r="AD458" s="61">
        <v>-0.00184049258655949</v>
      </c>
      <c r="AE458" s="61"/>
      <c r="AF458" s="61"/>
      <c r="AG458" s="61"/>
      <c r="AH458" s="58" t="s">
        <v>53</v>
      </c>
      <c r="AI458" s="62">
        <v>0.647058823529412</v>
      </c>
      <c r="AJ458" s="63">
        <v>0.72007200720072</v>
      </c>
      <c r="AK458" s="71">
        <f t="shared" si="12"/>
        <v>5</v>
      </c>
      <c r="AL458" s="61">
        <v>0.0516282752475359</v>
      </c>
      <c r="AM458" s="61">
        <v>0.966707472742559</v>
      </c>
      <c r="AN458" s="64">
        <v>0.709553158705701</v>
      </c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>
        <v>0.108785800846475</v>
      </c>
      <c r="BM458" s="58">
        <v>0.122918859850349</v>
      </c>
    </row>
    <row r="459" ht="12.75" customHeight="1">
      <c r="A459" s="49" t="s">
        <v>653</v>
      </c>
      <c r="B459" s="49">
        <v>641.0</v>
      </c>
      <c r="C459" s="44">
        <v>81.0</v>
      </c>
      <c r="D459" s="45">
        <v>43.0</v>
      </c>
      <c r="E459" s="44">
        <v>389.0</v>
      </c>
      <c r="F459" s="45">
        <v>167.0</v>
      </c>
      <c r="G459" s="62">
        <f t="shared" si="1"/>
        <v>0.6532258065</v>
      </c>
      <c r="H459" s="63">
        <f t="shared" si="2"/>
        <v>0.6996402878</v>
      </c>
      <c r="I459" s="64">
        <f t="shared" si="3"/>
        <v>0.6911764706</v>
      </c>
      <c r="J459" s="65">
        <f t="shared" si="4"/>
        <v>0.3647058824</v>
      </c>
      <c r="K459" s="55">
        <f t="shared" si="5"/>
        <v>4.483870968</v>
      </c>
      <c r="L459" s="66">
        <f t="shared" si="6"/>
        <v>0.9566207839</v>
      </c>
      <c r="M459" s="66">
        <f t="shared" si="7"/>
        <v>0.03282015079</v>
      </c>
      <c r="N459" s="67">
        <f t="shared" si="8"/>
        <v>0.6939546743</v>
      </c>
      <c r="O459" s="58"/>
      <c r="P459" s="58"/>
      <c r="Q459" s="58"/>
      <c r="R459" s="58" t="s">
        <v>322</v>
      </c>
      <c r="S459" s="62">
        <v>0.573033707865169</v>
      </c>
      <c r="T459" s="63">
        <v>0.686648501362398</v>
      </c>
      <c r="U459" s="62">
        <v>0.00811510267875026</v>
      </c>
      <c r="V459" s="61">
        <v>0.890729819157862</v>
      </c>
      <c r="W459" s="61">
        <v>0.0803379364679807</v>
      </c>
      <c r="X459" s="64">
        <v>0.674362089914945</v>
      </c>
      <c r="Y459" s="68">
        <f t="shared" si="9"/>
        <v>0.6678219206</v>
      </c>
      <c r="Z459" s="68">
        <f t="shared" si="10"/>
        <v>0.00654016931</v>
      </c>
      <c r="AA459" s="63">
        <f t="shared" si="11"/>
        <v>0.0958002946</v>
      </c>
      <c r="AB459" s="68"/>
      <c r="AC459" s="61"/>
      <c r="AD459" s="61">
        <v>-0.00183987343030823</v>
      </c>
      <c r="AE459" s="61"/>
      <c r="AF459" s="61"/>
      <c r="AG459" s="61"/>
      <c r="AH459" s="58" t="s">
        <v>660</v>
      </c>
      <c r="AI459" s="62">
        <v>0.770833333333333</v>
      </c>
      <c r="AJ459" s="63">
        <v>0.843971631205674</v>
      </c>
      <c r="AK459" s="71">
        <f t="shared" si="12"/>
        <v>5</v>
      </c>
      <c r="AL459" s="61">
        <v>0.0517167729636401</v>
      </c>
      <c r="AM459" s="61">
        <v>1.14183953226886</v>
      </c>
      <c r="AN459" s="64">
        <v>0.836518046709129</v>
      </c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>
        <v>0.0803379364679807</v>
      </c>
      <c r="BM459" s="58">
        <v>0.095800294604542</v>
      </c>
    </row>
    <row r="460" ht="12.75" customHeight="1">
      <c r="A460" s="49" t="s">
        <v>239</v>
      </c>
      <c r="B460" s="49">
        <v>642.0</v>
      </c>
      <c r="C460" s="44">
        <v>35.0</v>
      </c>
      <c r="D460" s="45">
        <v>57.0</v>
      </c>
      <c r="E460" s="44">
        <v>617.0</v>
      </c>
      <c r="F460" s="45">
        <v>363.0</v>
      </c>
      <c r="G460" s="62">
        <f t="shared" si="1"/>
        <v>0.3804347826</v>
      </c>
      <c r="H460" s="63">
        <f t="shared" si="2"/>
        <v>0.6295918367</v>
      </c>
      <c r="I460" s="64">
        <f t="shared" si="3"/>
        <v>0.6082089552</v>
      </c>
      <c r="J460" s="65">
        <f t="shared" si="4"/>
        <v>0.3712686567</v>
      </c>
      <c r="K460" s="55">
        <f t="shared" si="5"/>
        <v>10.65217391</v>
      </c>
      <c r="L460" s="66">
        <f t="shared" si="6"/>
        <v>0.7141966429</v>
      </c>
      <c r="M460" s="66">
        <f t="shared" si="7"/>
        <v>0.1761807593</v>
      </c>
      <c r="N460" s="67">
        <f t="shared" si="8"/>
        <v>0.5887167236</v>
      </c>
      <c r="O460" s="58"/>
      <c r="P460" s="58"/>
      <c r="Q460" s="58"/>
      <c r="R460" s="58" t="s">
        <v>797</v>
      </c>
      <c r="S460" s="62">
        <v>0.573529411764706</v>
      </c>
      <c r="T460" s="63">
        <v>0.690337601862631</v>
      </c>
      <c r="U460" s="62">
        <v>0.00508896459014163</v>
      </c>
      <c r="V460" s="61">
        <v>0.893688922357915</v>
      </c>
      <c r="W460" s="61">
        <v>0.0825960093428607</v>
      </c>
      <c r="X460" s="64">
        <v>0.674371859296482</v>
      </c>
      <c r="Y460" s="68">
        <f t="shared" si="9"/>
        <v>0.6708286927</v>
      </c>
      <c r="Z460" s="68">
        <f t="shared" si="10"/>
        <v>0.003543166559</v>
      </c>
      <c r="AA460" s="63">
        <f t="shared" si="11"/>
        <v>0.09098259109</v>
      </c>
      <c r="AB460" s="68"/>
      <c r="AC460" s="61"/>
      <c r="AD460" s="61">
        <v>-0.00183844291321644</v>
      </c>
      <c r="AE460" s="61"/>
      <c r="AF460" s="61"/>
      <c r="AG460" s="61"/>
      <c r="AH460" s="58" t="s">
        <v>639</v>
      </c>
      <c r="AI460" s="62">
        <v>0.879194630872483</v>
      </c>
      <c r="AJ460" s="63">
        <v>0.952420016406891</v>
      </c>
      <c r="AK460" s="71">
        <f t="shared" si="12"/>
        <v>5</v>
      </c>
      <c r="AL460" s="61">
        <v>0.0517783782901157</v>
      </c>
      <c r="AM460" s="61">
        <v>1.29514712915141</v>
      </c>
      <c r="AN460" s="64">
        <v>0.944444444444444</v>
      </c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>
        <v>0.0825960093428607</v>
      </c>
      <c r="BM460" s="58">
        <v>0.0909825910875631</v>
      </c>
    </row>
    <row r="461" ht="12.75" customHeight="1">
      <c r="A461" s="49" t="s">
        <v>663</v>
      </c>
      <c r="B461" s="49">
        <v>643.0</v>
      </c>
      <c r="C461" s="44">
        <v>285.0</v>
      </c>
      <c r="D461" s="45">
        <v>28.0</v>
      </c>
      <c r="E461" s="44">
        <v>903.0</v>
      </c>
      <c r="F461" s="45">
        <v>68.0</v>
      </c>
      <c r="G461" s="62">
        <f t="shared" si="1"/>
        <v>0.910543131</v>
      </c>
      <c r="H461" s="63">
        <f t="shared" si="2"/>
        <v>0.929969104</v>
      </c>
      <c r="I461" s="64">
        <f t="shared" si="3"/>
        <v>0.9252336449</v>
      </c>
      <c r="J461" s="65">
        <f t="shared" si="4"/>
        <v>0.2749221184</v>
      </c>
      <c r="K461" s="55">
        <f t="shared" si="5"/>
        <v>3.102236422</v>
      </c>
      <c r="L461" s="66">
        <f t="shared" si="6"/>
        <v>1.30143868</v>
      </c>
      <c r="M461" s="66">
        <f t="shared" si="7"/>
        <v>0.01373644991</v>
      </c>
      <c r="N461" s="67">
        <f t="shared" si="8"/>
        <v>0.9291259898</v>
      </c>
      <c r="O461" s="58"/>
      <c r="P461" s="58"/>
      <c r="Q461" s="58"/>
      <c r="R461" s="58" t="s">
        <v>905</v>
      </c>
      <c r="S461" s="62">
        <v>0.654676258992806</v>
      </c>
      <c r="T461" s="63">
        <v>0.679153094462541</v>
      </c>
      <c r="U461" s="62">
        <v>-0.00108213050647699</v>
      </c>
      <c r="V461" s="61">
        <v>0.943159777945891</v>
      </c>
      <c r="W461" s="61">
        <v>0.0173078904525382</v>
      </c>
      <c r="X461" s="64">
        <v>0.674634794156706</v>
      </c>
      <c r="Y461" s="68">
        <f t="shared" si="9"/>
        <v>0.6780842124</v>
      </c>
      <c r="Z461" s="68">
        <f t="shared" si="10"/>
        <v>-0.003449418215</v>
      </c>
      <c r="AA461" s="63">
        <f t="shared" si="11"/>
        <v>0.00898069472</v>
      </c>
      <c r="AB461" s="68"/>
      <c r="AC461" s="61"/>
      <c r="AD461" s="61">
        <v>-0.00181795747726754</v>
      </c>
      <c r="AE461" s="61"/>
      <c r="AF461" s="61"/>
      <c r="AG461" s="61"/>
      <c r="AH461" s="58" t="s">
        <v>1022</v>
      </c>
      <c r="AI461" s="62">
        <v>0.888888888888889</v>
      </c>
      <c r="AJ461" s="63">
        <v>0.962264150943396</v>
      </c>
      <c r="AK461" s="71">
        <f t="shared" si="12"/>
        <v>5</v>
      </c>
      <c r="AL461" s="61">
        <v>0.0518843592512738</v>
      </c>
      <c r="AM461" s="61">
        <v>1.30896285900175</v>
      </c>
      <c r="AN461" s="64">
        <v>0.9375</v>
      </c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>
        <v>0.0173078904525382</v>
      </c>
      <c r="BM461" s="58">
        <v>0.00898069471977249</v>
      </c>
    </row>
    <row r="462" ht="12.75" customHeight="1">
      <c r="A462" s="49" t="s">
        <v>595</v>
      </c>
      <c r="B462" s="49">
        <v>644.0</v>
      </c>
      <c r="C462" s="44">
        <v>114.0</v>
      </c>
      <c r="D462" s="45">
        <v>69.0</v>
      </c>
      <c r="E462" s="44">
        <v>478.0</v>
      </c>
      <c r="F462" s="45">
        <v>191.0</v>
      </c>
      <c r="G462" s="62">
        <f t="shared" si="1"/>
        <v>0.6229508197</v>
      </c>
      <c r="H462" s="63">
        <f t="shared" si="2"/>
        <v>0.7144992526</v>
      </c>
      <c r="I462" s="64">
        <f t="shared" si="3"/>
        <v>0.6948356808</v>
      </c>
      <c r="J462" s="65">
        <f t="shared" si="4"/>
        <v>0.3579812207</v>
      </c>
      <c r="K462" s="55">
        <f t="shared" si="5"/>
        <v>3.655737705</v>
      </c>
      <c r="L462" s="66">
        <f t="shared" si="6"/>
        <v>0.945720005</v>
      </c>
      <c r="M462" s="66">
        <f t="shared" si="7"/>
        <v>0.06473467227</v>
      </c>
      <c r="N462" s="67">
        <f t="shared" si="8"/>
        <v>0.6995127897</v>
      </c>
      <c r="O462" s="58"/>
      <c r="P462" s="58"/>
      <c r="Q462" s="58"/>
      <c r="R462" s="58" t="s">
        <v>121</v>
      </c>
      <c r="S462" s="62">
        <v>0.625</v>
      </c>
      <c r="T462" s="63">
        <v>0.683168316831683</v>
      </c>
      <c r="U462" s="62">
        <v>0.00203258674349061</v>
      </c>
      <c r="V462" s="61">
        <v>0.925014681044328</v>
      </c>
      <c r="W462" s="61">
        <v>0.0411313624269298</v>
      </c>
      <c r="X462" s="64">
        <v>0.675213675213675</v>
      </c>
      <c r="Y462" s="68">
        <f t="shared" si="9"/>
        <v>0.6752466026</v>
      </c>
      <c r="Z462" s="68">
        <f t="shared" si="10"/>
        <v>-0.00003292734213</v>
      </c>
      <c r="AA462" s="63">
        <f t="shared" si="11"/>
        <v>0.04105244908</v>
      </c>
      <c r="AB462" s="68"/>
      <c r="AC462" s="61"/>
      <c r="AD462" s="61">
        <v>-0.00181378452736192</v>
      </c>
      <c r="AE462" s="61"/>
      <c r="AF462" s="61"/>
      <c r="AG462" s="61"/>
      <c r="AH462" s="58" t="s">
        <v>561</v>
      </c>
      <c r="AI462" s="62">
        <v>0.820689655172414</v>
      </c>
      <c r="AJ462" s="63">
        <v>0.894456289978678</v>
      </c>
      <c r="AK462" s="71">
        <f t="shared" si="12"/>
        <v>5</v>
      </c>
      <c r="AL462" s="61">
        <v>0.0521610858638286</v>
      </c>
      <c r="AM462" s="61">
        <v>1.21279132001798</v>
      </c>
      <c r="AN462" s="64">
        <v>0.884579870729455</v>
      </c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>
        <v>0.0411313624269298</v>
      </c>
      <c r="BM462" s="58">
        <v>0.0410524490757718</v>
      </c>
    </row>
    <row r="463" ht="12.75" customHeight="1">
      <c r="A463" s="49" t="s">
        <v>664</v>
      </c>
      <c r="B463" s="49">
        <v>645.0</v>
      </c>
      <c r="C463" s="44">
        <v>61.0</v>
      </c>
      <c r="D463" s="45">
        <v>29.0</v>
      </c>
      <c r="E463" s="44">
        <v>642.0</v>
      </c>
      <c r="F463" s="45">
        <v>107.0</v>
      </c>
      <c r="G463" s="62">
        <f t="shared" si="1"/>
        <v>0.6777777778</v>
      </c>
      <c r="H463" s="63">
        <f t="shared" si="2"/>
        <v>0.8571428571</v>
      </c>
      <c r="I463" s="64">
        <f t="shared" si="3"/>
        <v>0.8379022646</v>
      </c>
      <c r="J463" s="65">
        <f t="shared" si="4"/>
        <v>0.200238379</v>
      </c>
      <c r="K463" s="55">
        <f t="shared" si="5"/>
        <v>8.322222222</v>
      </c>
      <c r="L463" s="66">
        <f t="shared" si="6"/>
        <v>1.085352769</v>
      </c>
      <c r="M463" s="66">
        <f t="shared" si="7"/>
        <v>0.1268304413</v>
      </c>
      <c r="N463" s="67">
        <f t="shared" si="8"/>
        <v>0.820992211</v>
      </c>
      <c r="O463" s="58"/>
      <c r="P463" s="58"/>
      <c r="Q463" s="58"/>
      <c r="R463" s="58" t="s">
        <v>734</v>
      </c>
      <c r="S463" s="62">
        <v>0.595238095238095</v>
      </c>
      <c r="T463" s="63">
        <v>0.686213991769547</v>
      </c>
      <c r="U463" s="62">
        <v>0.00577744577166783</v>
      </c>
      <c r="V463" s="61">
        <v>0.906123449977441</v>
      </c>
      <c r="W463" s="61">
        <v>0.0643298214201758</v>
      </c>
      <c r="X463" s="64">
        <v>0.675774134790528</v>
      </c>
      <c r="Y463" s="68">
        <f t="shared" si="9"/>
        <v>0.6717708063</v>
      </c>
      <c r="Z463" s="68">
        <f t="shared" si="10"/>
        <v>0.00400332846</v>
      </c>
      <c r="AA463" s="63">
        <f t="shared" si="11"/>
        <v>0.07385230552</v>
      </c>
      <c r="AB463" s="68"/>
      <c r="AC463" s="61"/>
      <c r="AD463" s="61">
        <v>-0.00181055524327689</v>
      </c>
      <c r="AE463" s="61"/>
      <c r="AF463" s="61"/>
      <c r="AG463" s="61"/>
      <c r="AH463" s="58" t="s">
        <v>136</v>
      </c>
      <c r="AI463" s="62">
        <v>0.70253164556962</v>
      </c>
      <c r="AJ463" s="63">
        <v>0.776536312849162</v>
      </c>
      <c r="AK463" s="71">
        <f t="shared" si="12"/>
        <v>5</v>
      </c>
      <c r="AL463" s="61">
        <v>0.0523293729635066</v>
      </c>
      <c r="AM463" s="61">
        <v>1.04585897468319</v>
      </c>
      <c r="AN463" s="64">
        <v>0.763157894736842</v>
      </c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>
        <v>0.0643298214201758</v>
      </c>
      <c r="BM463" s="58">
        <v>0.0738523055174243</v>
      </c>
    </row>
    <row r="464" ht="12.75" customHeight="1">
      <c r="A464" s="49" t="s">
        <v>307</v>
      </c>
      <c r="B464" s="49">
        <v>646.0</v>
      </c>
      <c r="C464" s="44">
        <v>160.0</v>
      </c>
      <c r="D464" s="45">
        <v>211.0</v>
      </c>
      <c r="E464" s="44">
        <v>1473.0</v>
      </c>
      <c r="F464" s="45">
        <v>882.0</v>
      </c>
      <c r="G464" s="62">
        <f t="shared" si="1"/>
        <v>0.4312668464</v>
      </c>
      <c r="H464" s="63">
        <f t="shared" si="2"/>
        <v>0.625477707</v>
      </c>
      <c r="I464" s="64">
        <f t="shared" si="3"/>
        <v>0.5990462216</v>
      </c>
      <c r="J464" s="65">
        <f t="shared" si="4"/>
        <v>0.3822450477</v>
      </c>
      <c r="K464" s="55">
        <f t="shared" si="5"/>
        <v>6.347708895</v>
      </c>
      <c r="L464" s="66">
        <f t="shared" si="6"/>
        <v>0.7472312172</v>
      </c>
      <c r="M464" s="66">
        <f t="shared" si="7"/>
        <v>0.1373279386</v>
      </c>
      <c r="N464" s="67">
        <f t="shared" si="8"/>
        <v>0.5937427473</v>
      </c>
      <c r="O464" s="58"/>
      <c r="P464" s="58"/>
      <c r="Q464" s="58"/>
      <c r="R464" s="58" t="s">
        <v>61</v>
      </c>
      <c r="S464" s="62">
        <v>0.618556701030928</v>
      </c>
      <c r="T464" s="63">
        <v>0.686471663619744</v>
      </c>
      <c r="U464" s="62">
        <v>0.00165037742818996</v>
      </c>
      <c r="V464" s="61">
        <v>0.922794398438411</v>
      </c>
      <c r="W464" s="61">
        <v>0.0480232813728332</v>
      </c>
      <c r="X464" s="64">
        <v>0.676242236024845</v>
      </c>
      <c r="Y464" s="68">
        <f t="shared" si="9"/>
        <v>0.6765701149</v>
      </c>
      <c r="Z464" s="68">
        <f t="shared" si="10"/>
        <v>-0.0003278788863</v>
      </c>
      <c r="AA464" s="63">
        <f t="shared" si="11"/>
        <v>0.04723818625</v>
      </c>
      <c r="AB464" s="68"/>
      <c r="AC464" s="61"/>
      <c r="AD464" s="61">
        <v>-0.00180360405271252</v>
      </c>
      <c r="AE464" s="61"/>
      <c r="AF464" s="61"/>
      <c r="AG464" s="61"/>
      <c r="AH464" s="58" t="s">
        <v>815</v>
      </c>
      <c r="AI464" s="62">
        <v>0.759206798866855</v>
      </c>
      <c r="AJ464" s="63">
        <v>0.833523375142531</v>
      </c>
      <c r="AK464" s="71">
        <f t="shared" si="12"/>
        <v>5</v>
      </c>
      <c r="AL464" s="61">
        <v>0.0525499390622552</v>
      </c>
      <c r="AM464" s="61">
        <v>1.12623029805596</v>
      </c>
      <c r="AN464" s="64">
        <v>0.812195121951219</v>
      </c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>
        <v>0.0480232813728332</v>
      </c>
      <c r="BM464" s="58">
        <v>0.0472381862530891</v>
      </c>
    </row>
    <row r="465" ht="12.75" customHeight="1">
      <c r="A465" s="49" t="s">
        <v>416</v>
      </c>
      <c r="B465" s="49">
        <v>649.0</v>
      </c>
      <c r="C465" s="44">
        <v>1.0</v>
      </c>
      <c r="D465" s="45">
        <v>1.0</v>
      </c>
      <c r="E465" s="44">
        <v>18.0</v>
      </c>
      <c r="F465" s="45">
        <v>33.0</v>
      </c>
      <c r="G465" s="62">
        <f t="shared" si="1"/>
        <v>0.5</v>
      </c>
      <c r="H465" s="63">
        <f t="shared" si="2"/>
        <v>0.3529411765</v>
      </c>
      <c r="I465" s="64">
        <f t="shared" si="3"/>
        <v>0.358490566</v>
      </c>
      <c r="J465" s="65">
        <f t="shared" si="4"/>
        <v>0.641509434</v>
      </c>
      <c r="K465" s="55">
        <f t="shared" si="5"/>
        <v>25.5</v>
      </c>
      <c r="L465" s="66">
        <f t="shared" si="6"/>
        <v>0.6031205068</v>
      </c>
      <c r="M465" s="66">
        <f t="shared" si="7"/>
        <v>-0.1039861928</v>
      </c>
      <c r="N465" s="67">
        <f t="shared" si="8"/>
        <v>0.3815026188</v>
      </c>
      <c r="O465" s="58"/>
      <c r="P465" s="58"/>
      <c r="Q465" s="58"/>
      <c r="R465" s="58" t="s">
        <v>782</v>
      </c>
      <c r="S465" s="62">
        <v>0.652173913043478</v>
      </c>
      <c r="T465" s="63">
        <v>0.681614349775785</v>
      </c>
      <c r="U465" s="62">
        <v>-6.15190047211667E-4</v>
      </c>
      <c r="V465" s="61">
        <v>0.943130721904982</v>
      </c>
      <c r="W465" s="61">
        <v>0.020817686559661</v>
      </c>
      <c r="X465" s="64">
        <v>0.676579925650558</v>
      </c>
      <c r="Y465" s="68">
        <f t="shared" si="9"/>
        <v>0.6795176488</v>
      </c>
      <c r="Z465" s="68">
        <f t="shared" si="10"/>
        <v>-0.002937723167</v>
      </c>
      <c r="AA465" s="63">
        <f t="shared" si="11"/>
        <v>0.01372585011</v>
      </c>
      <c r="AB465" s="68"/>
      <c r="AC465" s="61"/>
      <c r="AD465" s="61">
        <v>-0.00180112454170239</v>
      </c>
      <c r="AE465" s="61"/>
      <c r="AF465" s="61"/>
      <c r="AG465" s="61"/>
      <c r="AH465" s="58" t="s">
        <v>517</v>
      </c>
      <c r="AI465" s="62">
        <v>0.572727272727273</v>
      </c>
      <c r="AJ465" s="63">
        <v>0.647186147186147</v>
      </c>
      <c r="AK465" s="71">
        <f t="shared" si="12"/>
        <v>5</v>
      </c>
      <c r="AL465" s="61">
        <v>0.0526505159975051</v>
      </c>
      <c r="AM465" s="61">
        <v>0.862609043078303</v>
      </c>
      <c r="AN465" s="64">
        <v>0.63926499032882</v>
      </c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>
        <v>0.020817686559661</v>
      </c>
      <c r="BM465" s="58">
        <v>0.0137258501077901</v>
      </c>
    </row>
    <row r="466" ht="12.75" customHeight="1">
      <c r="A466" s="49" t="s">
        <v>520</v>
      </c>
      <c r="B466" s="49">
        <v>650.0</v>
      </c>
      <c r="C466" s="44">
        <v>69.0</v>
      </c>
      <c r="D466" s="45">
        <v>51.0</v>
      </c>
      <c r="E466" s="44">
        <v>768.0</v>
      </c>
      <c r="F466" s="45">
        <v>176.0</v>
      </c>
      <c r="G466" s="62">
        <f t="shared" si="1"/>
        <v>0.575</v>
      </c>
      <c r="H466" s="63">
        <f t="shared" si="2"/>
        <v>0.813559322</v>
      </c>
      <c r="I466" s="64">
        <f t="shared" si="3"/>
        <v>0.7866541353</v>
      </c>
      <c r="J466" s="65">
        <f t="shared" si="4"/>
        <v>0.2302631579</v>
      </c>
      <c r="K466" s="55">
        <f t="shared" si="5"/>
        <v>7.866666667</v>
      </c>
      <c r="L466" s="66">
        <f t="shared" si="6"/>
        <v>0.9818596851</v>
      </c>
      <c r="M466" s="66">
        <f t="shared" si="7"/>
        <v>0.1686870748</v>
      </c>
      <c r="N466" s="67">
        <f t="shared" si="8"/>
        <v>0.7670677482</v>
      </c>
      <c r="O466" s="58"/>
      <c r="P466" s="58"/>
      <c r="Q466" s="58"/>
      <c r="R466" s="58" t="s">
        <v>451</v>
      </c>
      <c r="S466" s="62">
        <v>0.66887417218543</v>
      </c>
      <c r="T466" s="63">
        <v>0.679515418502203</v>
      </c>
      <c r="U466" s="62">
        <v>-8.08914777109981E-4</v>
      </c>
      <c r="V466" s="61">
        <v>0.953455422027082</v>
      </c>
      <c r="W466" s="61">
        <v>0.00752465322304913</v>
      </c>
      <c r="X466" s="64">
        <v>0.677998111425874</v>
      </c>
      <c r="Y466" s="68">
        <f t="shared" si="9"/>
        <v>0.6812988583</v>
      </c>
      <c r="Z466" s="68">
        <f t="shared" si="10"/>
        <v>-0.003300746857</v>
      </c>
      <c r="AA466" s="63">
        <f t="shared" si="11"/>
        <v>-0.0004767823004</v>
      </c>
      <c r="AB466" s="68"/>
      <c r="AC466" s="61"/>
      <c r="AD466" s="61">
        <v>-0.00175681033249164</v>
      </c>
      <c r="AE466" s="61"/>
      <c r="AF466" s="61"/>
      <c r="AG466" s="61"/>
      <c r="AH466" s="58" t="s">
        <v>685</v>
      </c>
      <c r="AI466" s="62">
        <v>0.666666666666667</v>
      </c>
      <c r="AJ466" s="63">
        <v>0.741379310344828</v>
      </c>
      <c r="AK466" s="71">
        <f t="shared" si="12"/>
        <v>5</v>
      </c>
      <c r="AL466" s="61">
        <v>0.05282997967005</v>
      </c>
      <c r="AM466" s="61">
        <v>0.995638849934995</v>
      </c>
      <c r="AN466" s="64">
        <v>0.73134328358209</v>
      </c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>
        <v>0.00752465322304913</v>
      </c>
      <c r="BM466" s="58">
        <v>-4.76782300427801E-4</v>
      </c>
    </row>
    <row r="467" ht="12.75" customHeight="1">
      <c r="A467" s="49" t="s">
        <v>667</v>
      </c>
      <c r="B467" s="49">
        <v>652.0</v>
      </c>
      <c r="C467" s="44">
        <v>146.0</v>
      </c>
      <c r="D467" s="45">
        <v>21.0</v>
      </c>
      <c r="E467" s="44">
        <v>583.0</v>
      </c>
      <c r="F467" s="45">
        <v>38.0</v>
      </c>
      <c r="G467" s="62">
        <f t="shared" si="1"/>
        <v>0.874251497</v>
      </c>
      <c r="H467" s="63">
        <f t="shared" si="2"/>
        <v>0.9388083736</v>
      </c>
      <c r="I467" s="64">
        <f t="shared" si="3"/>
        <v>0.9251269036</v>
      </c>
      <c r="J467" s="65">
        <f t="shared" si="4"/>
        <v>0.2335025381</v>
      </c>
      <c r="K467" s="55">
        <f t="shared" si="5"/>
        <v>3.718562874</v>
      </c>
      <c r="L467" s="66">
        <f t="shared" si="6"/>
        <v>1.282026922</v>
      </c>
      <c r="M467" s="66">
        <f t="shared" si="7"/>
        <v>0.04564881469</v>
      </c>
      <c r="N467" s="67">
        <f t="shared" si="8"/>
        <v>0.9268611306</v>
      </c>
      <c r="O467" s="58"/>
      <c r="P467" s="58"/>
      <c r="Q467" s="58"/>
      <c r="R467" s="58" t="s">
        <v>611</v>
      </c>
      <c r="S467" s="62">
        <v>0.651465798045603</v>
      </c>
      <c r="T467" s="63">
        <v>0.684962406015038</v>
      </c>
      <c r="U467" s="62">
        <v>-0.00105199845252657</v>
      </c>
      <c r="V467" s="61">
        <v>0.944997441790046</v>
      </c>
      <c r="W467" s="61">
        <v>0.0236858330521058</v>
      </c>
      <c r="X467" s="64">
        <v>0.678680513133781</v>
      </c>
      <c r="Y467" s="68">
        <f t="shared" si="9"/>
        <v>0.6820183513</v>
      </c>
      <c r="Z467" s="68">
        <f t="shared" si="10"/>
        <v>-0.003337838176</v>
      </c>
      <c r="AA467" s="63">
        <f t="shared" si="11"/>
        <v>0.01562203904</v>
      </c>
      <c r="AB467" s="68"/>
      <c r="AC467" s="61"/>
      <c r="AD467" s="61">
        <v>-0.00175543355873165</v>
      </c>
      <c r="AE467" s="61"/>
      <c r="AF467" s="61"/>
      <c r="AG467" s="61"/>
      <c r="AH467" s="58" t="s">
        <v>789</v>
      </c>
      <c r="AI467" s="62">
        <v>0.736585365853659</v>
      </c>
      <c r="AJ467" s="63">
        <v>0.811695906432749</v>
      </c>
      <c r="AK467" s="71">
        <f t="shared" si="12"/>
        <v>5</v>
      </c>
      <c r="AL467" s="61">
        <v>0.0531113514696181</v>
      </c>
      <c r="AM467" s="61">
        <v>1.09480017813961</v>
      </c>
      <c r="AN467" s="64">
        <v>0.797169811320755</v>
      </c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>
        <v>0.0236858330521058</v>
      </c>
      <c r="BM467" s="58">
        <v>0.0156220390352011</v>
      </c>
    </row>
    <row r="468" ht="12.75" customHeight="1">
      <c r="A468" s="49" t="s">
        <v>669</v>
      </c>
      <c r="B468" s="49">
        <v>659.0</v>
      </c>
      <c r="C468" s="44">
        <v>29.0</v>
      </c>
      <c r="D468" s="45">
        <v>1.0</v>
      </c>
      <c r="E468" s="44">
        <v>103.0</v>
      </c>
      <c r="F468" s="45">
        <v>3.0</v>
      </c>
      <c r="G468" s="62">
        <f t="shared" si="1"/>
        <v>0.9666666667</v>
      </c>
      <c r="H468" s="63">
        <f t="shared" si="2"/>
        <v>0.9716981132</v>
      </c>
      <c r="I468" s="64">
        <f t="shared" si="3"/>
        <v>0.9705882353</v>
      </c>
      <c r="J468" s="65">
        <f t="shared" si="4"/>
        <v>0.2352941176</v>
      </c>
      <c r="K468" s="55">
        <f t="shared" si="5"/>
        <v>3.533333333</v>
      </c>
      <c r="L468" s="66">
        <f t="shared" si="6"/>
        <v>1.37063088</v>
      </c>
      <c r="M468" s="66">
        <f t="shared" si="7"/>
        <v>0.003557993926</v>
      </c>
      <c r="N468" s="67">
        <f t="shared" si="8"/>
        <v>0.9744027446</v>
      </c>
      <c r="O468" s="58"/>
      <c r="P468" s="58"/>
      <c r="Q468" s="58"/>
      <c r="R468" s="58" t="s">
        <v>51</v>
      </c>
      <c r="S468" s="62">
        <v>0.64804469273743</v>
      </c>
      <c r="T468" s="63">
        <v>0.684466019417476</v>
      </c>
      <c r="U468" s="62">
        <v>4.05728305384212E-4</v>
      </c>
      <c r="V468" s="61">
        <v>0.942227356360337</v>
      </c>
      <c r="W468" s="61">
        <v>0.0257539210328168</v>
      </c>
      <c r="X468" s="64">
        <v>0.679073614557485</v>
      </c>
      <c r="Y468" s="68">
        <f t="shared" si="9"/>
        <v>0.6809275368</v>
      </c>
      <c r="Z468" s="68">
        <f t="shared" si="10"/>
        <v>-0.001853922242</v>
      </c>
      <c r="AA468" s="63">
        <f t="shared" si="11"/>
        <v>0.02128006982</v>
      </c>
      <c r="AB468" s="68"/>
      <c r="AC468" s="61"/>
      <c r="AD468" s="61">
        <v>-0.00173422701751147</v>
      </c>
      <c r="AE468" s="61"/>
      <c r="AF468" s="61"/>
      <c r="AG468" s="61"/>
      <c r="AH468" s="58" t="s">
        <v>629</v>
      </c>
      <c r="AI468" s="62">
        <v>0.8300395256917</v>
      </c>
      <c r="AJ468" s="63">
        <v>0.90530303030303</v>
      </c>
      <c r="AK468" s="71">
        <f t="shared" si="12"/>
        <v>5</v>
      </c>
      <c r="AL468" s="61">
        <v>0.0532195349870497</v>
      </c>
      <c r="AM468" s="61">
        <v>1.22707248032955</v>
      </c>
      <c r="AN468" s="64">
        <v>0.890756302521008</v>
      </c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>
        <v>0.0257539210328168</v>
      </c>
      <c r="BM468" s="58">
        <v>0.0212800698153726</v>
      </c>
    </row>
    <row r="469" ht="12.75" customHeight="1">
      <c r="A469" s="49" t="s">
        <v>670</v>
      </c>
      <c r="B469" s="49">
        <v>660.0</v>
      </c>
      <c r="C469" s="44">
        <v>22.0</v>
      </c>
      <c r="D469" s="45">
        <v>1.0</v>
      </c>
      <c r="E469" s="44">
        <v>106.0</v>
      </c>
      <c r="F469" s="45">
        <v>8.0</v>
      </c>
      <c r="G469" s="62">
        <f t="shared" si="1"/>
        <v>0.9565217391</v>
      </c>
      <c r="H469" s="63">
        <f t="shared" si="2"/>
        <v>0.9298245614</v>
      </c>
      <c r="I469" s="64">
        <f t="shared" si="3"/>
        <v>0.9343065693</v>
      </c>
      <c r="J469" s="65">
        <f t="shared" si="4"/>
        <v>0.2189781022</v>
      </c>
      <c r="K469" s="55">
        <f t="shared" si="5"/>
        <v>4.956521739</v>
      </c>
      <c r="L469" s="66">
        <f t="shared" si="6"/>
        <v>1.333848264</v>
      </c>
      <c r="M469" s="66">
        <f t="shared" si="7"/>
        <v>-0.01887753746</v>
      </c>
      <c r="N469" s="67">
        <f t="shared" si="8"/>
        <v>0.940582615</v>
      </c>
      <c r="O469" s="58"/>
      <c r="P469" s="58"/>
      <c r="Q469" s="58"/>
      <c r="R469" s="58" t="s">
        <v>181</v>
      </c>
      <c r="S469" s="62">
        <v>0.634920634920635</v>
      </c>
      <c r="T469" s="63">
        <v>0.688638334778838</v>
      </c>
      <c r="U469" s="62">
        <v>0.00161750483633027</v>
      </c>
      <c r="V469" s="61">
        <v>0.935897516568252</v>
      </c>
      <c r="W469" s="61">
        <v>0.0379843027627455</v>
      </c>
      <c r="X469" s="64">
        <v>0.68107302533532</v>
      </c>
      <c r="Y469" s="68">
        <f t="shared" si="9"/>
        <v>0.6815598928</v>
      </c>
      <c r="Z469" s="68">
        <f t="shared" si="10"/>
        <v>-0.0004868674423</v>
      </c>
      <c r="AA469" s="63">
        <f t="shared" si="11"/>
        <v>0.03681238668</v>
      </c>
      <c r="AB469" s="68"/>
      <c r="AC469" s="61"/>
      <c r="AD469" s="61">
        <v>-0.00162910824219975</v>
      </c>
      <c r="AE469" s="61"/>
      <c r="AF469" s="61"/>
      <c r="AG469" s="61"/>
      <c r="AH469" s="58" t="s">
        <v>867</v>
      </c>
      <c r="AI469" s="62">
        <v>0.801801801801802</v>
      </c>
      <c r="AJ469" s="63">
        <v>0.877076411960133</v>
      </c>
      <c r="AK469" s="71">
        <f t="shared" si="12"/>
        <v>5</v>
      </c>
      <c r="AL469" s="61">
        <v>0.0532273812707838</v>
      </c>
      <c r="AM469" s="61">
        <v>1.18714616104022</v>
      </c>
      <c r="AN469" s="64">
        <v>0.856796116504854</v>
      </c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>
        <v>0.0379843027627455</v>
      </c>
      <c r="BM469" s="58">
        <v>0.0368123866770612</v>
      </c>
    </row>
    <row r="470" ht="12.75" customHeight="1">
      <c r="A470" s="49" t="s">
        <v>671</v>
      </c>
      <c r="B470" s="49">
        <v>661.0</v>
      </c>
      <c r="C470" s="44">
        <v>88.0</v>
      </c>
      <c r="D470" s="45">
        <v>43.0</v>
      </c>
      <c r="E470" s="44">
        <v>1135.0</v>
      </c>
      <c r="F470" s="45">
        <v>317.0</v>
      </c>
      <c r="G470" s="62">
        <f t="shared" si="1"/>
        <v>0.6717557252</v>
      </c>
      <c r="H470" s="63">
        <f t="shared" si="2"/>
        <v>0.7816804408</v>
      </c>
      <c r="I470" s="64">
        <f t="shared" si="3"/>
        <v>0.7725837018</v>
      </c>
      <c r="J470" s="65">
        <f t="shared" si="4"/>
        <v>0.2558433354</v>
      </c>
      <c r="K470" s="55">
        <f t="shared" si="5"/>
        <v>11.08396947</v>
      </c>
      <c r="L470" s="66">
        <f t="shared" si="6"/>
        <v>1.027734556</v>
      </c>
      <c r="M470" s="66">
        <f t="shared" si="7"/>
        <v>0.07772867974</v>
      </c>
      <c r="N470" s="67">
        <f t="shared" si="8"/>
        <v>0.7618203862</v>
      </c>
      <c r="O470" s="58"/>
      <c r="P470" s="58"/>
      <c r="Q470" s="58"/>
      <c r="R470" s="58" t="s">
        <v>813</v>
      </c>
      <c r="S470" s="62">
        <v>0.67741935483871</v>
      </c>
      <c r="T470" s="63">
        <v>0.681638044914135</v>
      </c>
      <c r="U470" s="62">
        <v>-0.00102930464044915</v>
      </c>
      <c r="V470" s="61">
        <v>0.960998702899555</v>
      </c>
      <c r="W470" s="61">
        <v>0.00298322138479329</v>
      </c>
      <c r="X470" s="64">
        <v>0.681176470588235</v>
      </c>
      <c r="Y470" s="68">
        <f t="shared" si="9"/>
        <v>0.6847555843</v>
      </c>
      <c r="Z470" s="68">
        <f t="shared" si="10"/>
        <v>-0.003579113757</v>
      </c>
      <c r="AA470" s="63">
        <f t="shared" si="11"/>
        <v>-0.005719534291</v>
      </c>
      <c r="AB470" s="68"/>
      <c r="AC470" s="61"/>
      <c r="AD470" s="61">
        <v>-0.00160822356714918</v>
      </c>
      <c r="AE470" s="61"/>
      <c r="AF470" s="61"/>
      <c r="AG470" s="61"/>
      <c r="AH470" s="58" t="s">
        <v>1135</v>
      </c>
      <c r="AI470" s="62">
        <v>0.783582089552239</v>
      </c>
      <c r="AJ470" s="63">
        <v>0.858960763520679</v>
      </c>
      <c r="AK470" s="71">
        <f t="shared" si="12"/>
        <v>5</v>
      </c>
      <c r="AL470" s="61">
        <v>0.0533009612984205</v>
      </c>
      <c r="AM470" s="61">
        <v>1.16145318108813</v>
      </c>
      <c r="AN470" s="64">
        <v>0.836431226765799</v>
      </c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>
        <v>0.00298322138479329</v>
      </c>
      <c r="BM470" s="58">
        <v>-0.00571953429077998</v>
      </c>
    </row>
    <row r="471" ht="12.75" customHeight="1">
      <c r="A471" s="49" t="s">
        <v>199</v>
      </c>
      <c r="B471" s="49">
        <v>663.0</v>
      </c>
      <c r="C471" s="44">
        <v>4.0</v>
      </c>
      <c r="D471" s="45">
        <v>7.0</v>
      </c>
      <c r="E471" s="44">
        <v>65.0</v>
      </c>
      <c r="F471" s="45">
        <v>89.0</v>
      </c>
      <c r="G471" s="62">
        <f t="shared" si="1"/>
        <v>0.3636363636</v>
      </c>
      <c r="H471" s="63">
        <f t="shared" si="2"/>
        <v>0.4220779221</v>
      </c>
      <c r="I471" s="64">
        <f t="shared" si="3"/>
        <v>0.4181818182</v>
      </c>
      <c r="J471" s="65">
        <f t="shared" si="4"/>
        <v>0.5636363636</v>
      </c>
      <c r="K471" s="55">
        <f t="shared" si="5"/>
        <v>14</v>
      </c>
      <c r="L471" s="66">
        <f t="shared" si="6"/>
        <v>0.5555838928</v>
      </c>
      <c r="M471" s="66">
        <f t="shared" si="7"/>
        <v>0.04132451306</v>
      </c>
      <c r="N471" s="67">
        <f t="shared" si="8"/>
        <v>0.4166446059</v>
      </c>
      <c r="O471" s="58"/>
      <c r="P471" s="58"/>
      <c r="Q471" s="58"/>
      <c r="R471" s="58" t="s">
        <v>427</v>
      </c>
      <c r="S471" s="62">
        <v>0.7</v>
      </c>
      <c r="T471" s="63">
        <v>0.676767676767677</v>
      </c>
      <c r="U471" s="62">
        <v>-9.26089897444249E-4</v>
      </c>
      <c r="V471" s="61">
        <v>0.97352176304511</v>
      </c>
      <c r="W471" s="61">
        <v>-0.0164275742293218</v>
      </c>
      <c r="X471" s="64">
        <v>0.681937172774869</v>
      </c>
      <c r="Y471" s="68">
        <f t="shared" si="9"/>
        <v>0.6856620874</v>
      </c>
      <c r="Z471" s="68">
        <f t="shared" si="10"/>
        <v>-0.003724914582</v>
      </c>
      <c r="AA471" s="63">
        <f t="shared" si="11"/>
        <v>-0.02553105096</v>
      </c>
      <c r="AB471" s="68"/>
      <c r="AC471" s="61"/>
      <c r="AD471" s="61">
        <v>-0.00155989152214608</v>
      </c>
      <c r="AE471" s="61"/>
      <c r="AF471" s="61"/>
      <c r="AG471" s="61"/>
      <c r="AH471" s="58" t="s">
        <v>117</v>
      </c>
      <c r="AI471" s="62">
        <v>0.815068493150685</v>
      </c>
      <c r="AJ471" s="63">
        <v>0.890495867768595</v>
      </c>
      <c r="AK471" s="71">
        <f t="shared" si="12"/>
        <v>5</v>
      </c>
      <c r="AL471" s="61">
        <v>0.053335405139379</v>
      </c>
      <c r="AM471" s="61">
        <v>1.20601611664127</v>
      </c>
      <c r="AN471" s="64">
        <v>0.873015873015873</v>
      </c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>
        <v>-0.0164275742293218</v>
      </c>
      <c r="BM471" s="58">
        <v>-0.0255310509564991</v>
      </c>
    </row>
    <row r="472" ht="12.75" customHeight="1">
      <c r="A472" s="49" t="s">
        <v>674</v>
      </c>
      <c r="B472" s="49">
        <v>665.0</v>
      </c>
      <c r="C472" s="44">
        <v>156.0</v>
      </c>
      <c r="D472" s="45">
        <v>57.0</v>
      </c>
      <c r="E472" s="44">
        <v>1325.0</v>
      </c>
      <c r="F472" s="45">
        <v>251.0</v>
      </c>
      <c r="G472" s="62">
        <f t="shared" si="1"/>
        <v>0.7323943662</v>
      </c>
      <c r="H472" s="63">
        <f t="shared" si="2"/>
        <v>0.8407360406</v>
      </c>
      <c r="I472" s="64">
        <f t="shared" si="3"/>
        <v>0.8278367803</v>
      </c>
      <c r="J472" s="65">
        <f t="shared" si="4"/>
        <v>0.2275013974</v>
      </c>
      <c r="K472" s="55">
        <f t="shared" si="5"/>
        <v>7.399061033</v>
      </c>
      <c r="L472" s="66">
        <f t="shared" si="6"/>
        <v>1.112371166</v>
      </c>
      <c r="M472" s="66">
        <f t="shared" si="7"/>
        <v>0.07660931442</v>
      </c>
      <c r="N472" s="67">
        <f t="shared" si="8"/>
        <v>0.8201389456</v>
      </c>
      <c r="O472" s="58"/>
      <c r="P472" s="58"/>
      <c r="Q472" s="58"/>
      <c r="R472" s="58" t="s">
        <v>453</v>
      </c>
      <c r="S472" s="62">
        <v>0.576</v>
      </c>
      <c r="T472" s="63">
        <v>0.69601677148847</v>
      </c>
      <c r="U472" s="62">
        <v>0.00784832476414288</v>
      </c>
      <c r="V472" s="61">
        <v>0.899451671035833</v>
      </c>
      <c r="W472" s="61">
        <v>0.0848648199437222</v>
      </c>
      <c r="X472" s="64">
        <v>0.682113067655236</v>
      </c>
      <c r="Y472" s="68">
        <f t="shared" si="9"/>
        <v>0.6757805903</v>
      </c>
      <c r="Z472" s="68">
        <f t="shared" si="10"/>
        <v>0.00633247731</v>
      </c>
      <c r="AA472" s="63">
        <f t="shared" si="11"/>
        <v>0.09988777951</v>
      </c>
      <c r="AB472" s="68"/>
      <c r="AC472" s="61"/>
      <c r="AD472" s="61">
        <v>-0.00155804077914479</v>
      </c>
      <c r="AE472" s="61"/>
      <c r="AF472" s="61"/>
      <c r="AG472" s="61"/>
      <c r="AH472" s="58" t="s">
        <v>443</v>
      </c>
      <c r="AI472" s="62">
        <v>0.515350877192982</v>
      </c>
      <c r="AJ472" s="63">
        <v>0.591039084842707</v>
      </c>
      <c r="AK472" s="71">
        <f t="shared" si="12"/>
        <v>5</v>
      </c>
      <c r="AL472" s="61">
        <v>0.053519772716656</v>
      </c>
      <c r="AM472" s="61">
        <v>0.782335836047179</v>
      </c>
      <c r="AN472" s="64">
        <v>0.57752545027408</v>
      </c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>
        <v>0.0848648199437222</v>
      </c>
      <c r="BM472" s="58">
        <v>0.0998877795122601</v>
      </c>
    </row>
    <row r="473" ht="12.75" customHeight="1">
      <c r="A473" s="49" t="s">
        <v>675</v>
      </c>
      <c r="B473" s="49">
        <v>666.0</v>
      </c>
      <c r="C473" s="44">
        <v>97.0</v>
      </c>
      <c r="D473" s="45">
        <v>29.0</v>
      </c>
      <c r="E473" s="44">
        <v>1114.0</v>
      </c>
      <c r="F473" s="45">
        <v>241.0</v>
      </c>
      <c r="G473" s="62">
        <f t="shared" si="1"/>
        <v>0.7698412698</v>
      </c>
      <c r="H473" s="63">
        <f t="shared" si="2"/>
        <v>0.8221402214</v>
      </c>
      <c r="I473" s="64">
        <f t="shared" si="3"/>
        <v>0.8176907495</v>
      </c>
      <c r="J473" s="65">
        <f t="shared" si="4"/>
        <v>0.2282241729</v>
      </c>
      <c r="K473" s="55">
        <f t="shared" si="5"/>
        <v>10.75396825</v>
      </c>
      <c r="L473" s="66">
        <f t="shared" si="6"/>
        <v>1.125700902</v>
      </c>
      <c r="M473" s="66">
        <f t="shared" si="7"/>
        <v>0.03698112723</v>
      </c>
      <c r="N473" s="67">
        <f t="shared" si="8"/>
        <v>0.8141845313</v>
      </c>
      <c r="O473" s="58"/>
      <c r="P473" s="58"/>
      <c r="Q473" s="58"/>
      <c r="R473" s="58" t="s">
        <v>167</v>
      </c>
      <c r="S473" s="62">
        <v>0.632183908045977</v>
      </c>
      <c r="T473" s="63">
        <v>0.714285714285714</v>
      </c>
      <c r="U473" s="62">
        <v>-0.0147031186324981</v>
      </c>
      <c r="V473" s="61">
        <v>0.952097791126419</v>
      </c>
      <c r="W473" s="61">
        <v>0.0580548995101326</v>
      </c>
      <c r="X473" s="64">
        <v>0.684647302904564</v>
      </c>
      <c r="Y473" s="68">
        <f t="shared" si="9"/>
        <v>0.701196708</v>
      </c>
      <c r="Z473" s="68">
        <f t="shared" si="10"/>
        <v>-0.01654940512</v>
      </c>
      <c r="AA473" s="63">
        <f t="shared" si="11"/>
        <v>0.01795900299</v>
      </c>
      <c r="AB473" s="68"/>
      <c r="AC473" s="61"/>
      <c r="AD473" s="61">
        <v>-0.00152704519199109</v>
      </c>
      <c r="AE473" s="61"/>
      <c r="AF473" s="61"/>
      <c r="AG473" s="61"/>
      <c r="AH473" s="58" t="s">
        <v>751</v>
      </c>
      <c r="AI473" s="62">
        <v>0.813953488372093</v>
      </c>
      <c r="AJ473" s="63">
        <v>0.889763779527559</v>
      </c>
      <c r="AK473" s="71">
        <f t="shared" si="12"/>
        <v>5</v>
      </c>
      <c r="AL473" s="61">
        <v>0.0536061678063011</v>
      </c>
      <c r="AM473" s="61">
        <v>1.20471002459737</v>
      </c>
      <c r="AN473" s="64">
        <v>0.882075471698113</v>
      </c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>
        <v>0.0580548995101326</v>
      </c>
      <c r="BM473" s="58">
        <v>0.0179590029886946</v>
      </c>
    </row>
    <row r="474" ht="12.75" customHeight="1">
      <c r="A474" s="49" t="s">
        <v>677</v>
      </c>
      <c r="B474" s="49">
        <v>668.0</v>
      </c>
      <c r="C474" s="44">
        <v>175.0</v>
      </c>
      <c r="D474" s="45">
        <v>84.0</v>
      </c>
      <c r="E474" s="44">
        <v>2320.0</v>
      </c>
      <c r="F474" s="45">
        <v>535.0</v>
      </c>
      <c r="G474" s="62">
        <f t="shared" si="1"/>
        <v>0.6756756757</v>
      </c>
      <c r="H474" s="63">
        <f t="shared" si="2"/>
        <v>0.8126094571</v>
      </c>
      <c r="I474" s="64">
        <f t="shared" si="3"/>
        <v>0.8012202954</v>
      </c>
      <c r="J474" s="65">
        <f t="shared" si="4"/>
        <v>0.228002569</v>
      </c>
      <c r="K474" s="55">
        <f t="shared" si="5"/>
        <v>11.02316602</v>
      </c>
      <c r="L474" s="66">
        <f t="shared" si="6"/>
        <v>1.052376494</v>
      </c>
      <c r="M474" s="66">
        <f t="shared" si="7"/>
        <v>0.09682697737</v>
      </c>
      <c r="N474" s="67">
        <f t="shared" si="8"/>
        <v>0.7864891828</v>
      </c>
      <c r="O474" s="58"/>
      <c r="P474" s="58"/>
      <c r="Q474" s="58"/>
      <c r="R474" s="58" t="s">
        <v>792</v>
      </c>
      <c r="S474" s="62">
        <v>0.743589743589744</v>
      </c>
      <c r="T474" s="63">
        <v>0.666666666666667</v>
      </c>
      <c r="U474" s="62">
        <v>0.00138796974010125</v>
      </c>
      <c r="V474" s="61">
        <v>0.997201879791742</v>
      </c>
      <c r="W474" s="61">
        <v>-0.0543926663818003</v>
      </c>
      <c r="X474" s="64">
        <v>0.685185185185185</v>
      </c>
      <c r="Y474" s="68">
        <f t="shared" si="9"/>
        <v>0.6870867648</v>
      </c>
      <c r="Z474" s="68">
        <f t="shared" si="10"/>
        <v>-0.001901579591</v>
      </c>
      <c r="AA474" s="63">
        <f t="shared" si="11"/>
        <v>-0.05908527987</v>
      </c>
      <c r="AB474" s="68"/>
      <c r="AC474" s="61"/>
      <c r="AD474" s="61">
        <v>-0.00152685867739255</v>
      </c>
      <c r="AE474" s="61"/>
      <c r="AF474" s="61"/>
      <c r="AG474" s="61"/>
      <c r="AH474" s="58" t="s">
        <v>602</v>
      </c>
      <c r="AI474" s="62">
        <v>0.907894736842105</v>
      </c>
      <c r="AJ474" s="63">
        <v>0.983739837398374</v>
      </c>
      <c r="AK474" s="71">
        <f t="shared" si="12"/>
        <v>5</v>
      </c>
      <c r="AL474" s="61">
        <v>0.0536308034815188</v>
      </c>
      <c r="AM474" s="61">
        <v>1.33758762620925</v>
      </c>
      <c r="AN474" s="64">
        <v>0.970786516853933</v>
      </c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>
        <v>-0.0543926663818003</v>
      </c>
      <c r="BM474" s="58">
        <v>-0.0590852798736021</v>
      </c>
    </row>
    <row r="475" ht="12.75" customHeight="1">
      <c r="A475" s="49" t="s">
        <v>679</v>
      </c>
      <c r="B475" s="49">
        <v>669.0</v>
      </c>
      <c r="C475" s="44">
        <v>6.0</v>
      </c>
      <c r="D475" s="45">
        <v>2.0</v>
      </c>
      <c r="E475" s="44">
        <v>70.0</v>
      </c>
      <c r="F475" s="45">
        <v>3.0</v>
      </c>
      <c r="G475" s="62">
        <f t="shared" si="1"/>
        <v>0.75</v>
      </c>
      <c r="H475" s="63">
        <f t="shared" si="2"/>
        <v>0.9589041096</v>
      </c>
      <c r="I475" s="64">
        <f t="shared" si="3"/>
        <v>0.9382716049</v>
      </c>
      <c r="J475" s="65">
        <f t="shared" si="4"/>
        <v>0.1111111111</v>
      </c>
      <c r="K475" s="55">
        <f t="shared" si="5"/>
        <v>9.125</v>
      </c>
      <c r="L475" s="66">
        <f t="shared" si="6"/>
        <v>1.20837766</v>
      </c>
      <c r="M475" s="66">
        <f t="shared" si="7"/>
        <v>0.14771771</v>
      </c>
      <c r="N475" s="67">
        <f t="shared" si="8"/>
        <v>0.9131123595</v>
      </c>
      <c r="O475" s="58"/>
      <c r="P475" s="58"/>
      <c r="Q475" s="58"/>
      <c r="R475" s="58" t="s">
        <v>631</v>
      </c>
      <c r="S475" s="62">
        <v>0.709090909090909</v>
      </c>
      <c r="T475" s="63">
        <v>0.678191489361702</v>
      </c>
      <c r="U475" s="62">
        <v>-6.74172336382228E-4</v>
      </c>
      <c r="V475" s="61">
        <v>0.980956794936668</v>
      </c>
      <c r="W475" s="61">
        <v>-0.0218490289394148</v>
      </c>
      <c r="X475" s="64">
        <v>0.685185185185185</v>
      </c>
      <c r="Y475" s="68">
        <f t="shared" si="9"/>
        <v>0.6887282001</v>
      </c>
      <c r="Z475" s="68">
        <f t="shared" si="10"/>
        <v>-0.003543014908</v>
      </c>
      <c r="AA475" s="63">
        <f t="shared" si="11"/>
        <v>-0.03053425624</v>
      </c>
      <c r="AB475" s="68"/>
      <c r="AC475" s="61"/>
      <c r="AD475" s="61">
        <v>-0.00150613990830795</v>
      </c>
      <c r="AE475" s="61"/>
      <c r="AF475" s="61"/>
      <c r="AG475" s="61"/>
      <c r="AH475" s="58" t="s">
        <v>345</v>
      </c>
      <c r="AI475" s="62">
        <v>0.448717948717949</v>
      </c>
      <c r="AJ475" s="63">
        <v>0.524728588661037</v>
      </c>
      <c r="AK475" s="71">
        <f t="shared" si="12"/>
        <v>5</v>
      </c>
      <c r="AL475" s="61">
        <v>0.0537477514175578</v>
      </c>
      <c r="AM475" s="61">
        <v>0.688330638921009</v>
      </c>
      <c r="AN475" s="64">
        <v>0.51819184123484</v>
      </c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>
        <v>-0.0218490289394148</v>
      </c>
      <c r="BM475" s="58">
        <v>-0.0305342562438557</v>
      </c>
    </row>
    <row r="476" ht="12.75" customHeight="1">
      <c r="A476" s="49" t="s">
        <v>657</v>
      </c>
      <c r="B476" s="49">
        <v>670.0</v>
      </c>
      <c r="C476" s="44">
        <v>93.0</v>
      </c>
      <c r="D476" s="45">
        <v>49.0</v>
      </c>
      <c r="E476" s="44">
        <v>1099.0</v>
      </c>
      <c r="F476" s="45">
        <v>360.0</v>
      </c>
      <c r="G476" s="62">
        <f t="shared" si="1"/>
        <v>0.6549295775</v>
      </c>
      <c r="H476" s="63">
        <f t="shared" si="2"/>
        <v>0.7532556546</v>
      </c>
      <c r="I476" s="64">
        <f t="shared" si="3"/>
        <v>0.7445346658</v>
      </c>
      <c r="J476" s="65">
        <f t="shared" si="4"/>
        <v>0.2829481574</v>
      </c>
      <c r="K476" s="55">
        <f t="shared" si="5"/>
        <v>10.27464789</v>
      </c>
      <c r="L476" s="66">
        <f t="shared" si="6"/>
        <v>0.9957373154</v>
      </c>
      <c r="M476" s="66">
        <f t="shared" si="7"/>
        <v>0.06952719858</v>
      </c>
      <c r="N476" s="67">
        <f t="shared" si="8"/>
        <v>0.7362839635</v>
      </c>
      <c r="O476" s="58"/>
      <c r="P476" s="58"/>
      <c r="Q476" s="58"/>
      <c r="R476" s="58" t="s">
        <v>615</v>
      </c>
      <c r="S476" s="62">
        <v>0.490566037735849</v>
      </c>
      <c r="T476" s="63">
        <v>0.710918114143921</v>
      </c>
      <c r="U476" s="62">
        <v>0.0142322172802781</v>
      </c>
      <c r="V476" s="61">
        <v>0.849577565822985</v>
      </c>
      <c r="W476" s="61">
        <v>0.155812586295492</v>
      </c>
      <c r="X476" s="64">
        <v>0.68530701754386</v>
      </c>
      <c r="Y476" s="68">
        <f t="shared" si="9"/>
        <v>0.6717153409</v>
      </c>
      <c r="Z476" s="68">
        <f t="shared" si="10"/>
        <v>0.01359167665</v>
      </c>
      <c r="AA476" s="63">
        <f t="shared" si="11"/>
        <v>0.187433468</v>
      </c>
      <c r="AB476" s="68"/>
      <c r="AC476" s="61"/>
      <c r="AD476" s="61">
        <v>-0.00149644196227439</v>
      </c>
      <c r="AE476" s="61"/>
      <c r="AF476" s="61"/>
      <c r="AG476" s="61"/>
      <c r="AH476" s="58" t="s">
        <v>441</v>
      </c>
      <c r="AI476" s="62">
        <v>0.511415525114155</v>
      </c>
      <c r="AJ476" s="63">
        <v>0.588268471517203</v>
      </c>
      <c r="AK476" s="71">
        <f t="shared" si="12"/>
        <v>5</v>
      </c>
      <c r="AL476" s="61">
        <v>0.0543433666126375</v>
      </c>
      <c r="AM476" s="61">
        <v>0.7775940023008</v>
      </c>
      <c r="AN476" s="64">
        <v>0.579819277108434</v>
      </c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>
        <v>0.155812586295492</v>
      </c>
      <c r="BM476" s="58">
        <v>0.187433468016102</v>
      </c>
    </row>
    <row r="477" ht="12.75" customHeight="1">
      <c r="A477" s="49" t="s">
        <v>418</v>
      </c>
      <c r="B477" s="49">
        <v>671.0</v>
      </c>
      <c r="C477" s="44">
        <v>3.0</v>
      </c>
      <c r="D477" s="45">
        <v>3.0</v>
      </c>
      <c r="E477" s="44">
        <v>25.0</v>
      </c>
      <c r="F477" s="45">
        <v>31.0</v>
      </c>
      <c r="G477" s="62">
        <f t="shared" si="1"/>
        <v>0.5</v>
      </c>
      <c r="H477" s="63">
        <f t="shared" si="2"/>
        <v>0.4464285714</v>
      </c>
      <c r="I477" s="64">
        <f t="shared" si="3"/>
        <v>0.4516129032</v>
      </c>
      <c r="J477" s="65">
        <f t="shared" si="4"/>
        <v>0.5483870968</v>
      </c>
      <c r="K477" s="55">
        <f t="shared" si="5"/>
        <v>9.333333333</v>
      </c>
      <c r="L477" s="66">
        <f t="shared" si="6"/>
        <v>0.669226067</v>
      </c>
      <c r="M477" s="66">
        <f t="shared" si="7"/>
        <v>-0.03788061107</v>
      </c>
      <c r="N477" s="67">
        <f t="shared" si="8"/>
        <v>0.4597933412</v>
      </c>
      <c r="O477" s="58"/>
      <c r="P477" s="58"/>
      <c r="Q477" s="58"/>
      <c r="R477" s="58" t="s">
        <v>230</v>
      </c>
      <c r="S477" s="62">
        <v>0.635379061371841</v>
      </c>
      <c r="T477" s="63">
        <v>0.692155895411939</v>
      </c>
      <c r="U477" s="62">
        <v>0.00297864770367007</v>
      </c>
      <c r="V477" s="61">
        <v>0.938708963644025</v>
      </c>
      <c r="W477" s="61">
        <v>0.040147437746706</v>
      </c>
      <c r="X477" s="64">
        <v>0.685329861111111</v>
      </c>
      <c r="Y477" s="68">
        <f t="shared" si="9"/>
        <v>0.684427739</v>
      </c>
      <c r="Z477" s="68">
        <f t="shared" si="10"/>
        <v>0.0009021220869</v>
      </c>
      <c r="AA477" s="63">
        <f t="shared" si="11"/>
        <v>0.04232134598</v>
      </c>
      <c r="AB477" s="68"/>
      <c r="AC477" s="61"/>
      <c r="AD477" s="61">
        <v>-0.00147718601443364</v>
      </c>
      <c r="AE477" s="61"/>
      <c r="AF477" s="61"/>
      <c r="AG477" s="61"/>
      <c r="AH477" s="58" t="s">
        <v>753</v>
      </c>
      <c r="AI477" s="62">
        <v>0.865546218487395</v>
      </c>
      <c r="AJ477" s="63">
        <v>0.942988204456094</v>
      </c>
      <c r="AK477" s="71">
        <f t="shared" si="12"/>
        <v>5</v>
      </c>
      <c r="AL477" s="61">
        <v>0.0547599623840812</v>
      </c>
      <c r="AM477" s="61">
        <v>1.27882694552502</v>
      </c>
      <c r="AN477" s="64">
        <v>0.937386018237082</v>
      </c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>
        <v>0.040147437746706</v>
      </c>
      <c r="BM477" s="58">
        <v>0.042321345983646</v>
      </c>
    </row>
    <row r="478" ht="12.75" customHeight="1">
      <c r="A478" s="49" t="s">
        <v>682</v>
      </c>
      <c r="B478" s="49">
        <v>672.0</v>
      </c>
      <c r="C478" s="44">
        <v>165.0</v>
      </c>
      <c r="D478" s="45">
        <v>66.0</v>
      </c>
      <c r="E478" s="44">
        <v>1750.0</v>
      </c>
      <c r="F478" s="45">
        <v>374.0</v>
      </c>
      <c r="G478" s="62">
        <f t="shared" si="1"/>
        <v>0.7142857143</v>
      </c>
      <c r="H478" s="63">
        <f t="shared" si="2"/>
        <v>0.8239171375</v>
      </c>
      <c r="I478" s="64">
        <f t="shared" si="3"/>
        <v>0.813163482</v>
      </c>
      <c r="J478" s="65">
        <f t="shared" si="4"/>
        <v>0.2288747346</v>
      </c>
      <c r="K478" s="55">
        <f t="shared" si="5"/>
        <v>9.194805195</v>
      </c>
      <c r="L478" s="66">
        <f t="shared" si="6"/>
        <v>1.087673655</v>
      </c>
      <c r="M478" s="66">
        <f t="shared" si="7"/>
        <v>0.07752130049</v>
      </c>
      <c r="N478" s="67">
        <f t="shared" si="8"/>
        <v>0.8033463223</v>
      </c>
      <c r="O478" s="58"/>
      <c r="P478" s="58"/>
      <c r="Q478" s="58"/>
      <c r="R478" s="58" t="s">
        <v>53</v>
      </c>
      <c r="S478" s="62">
        <v>0.545454545454545</v>
      </c>
      <c r="T478" s="63">
        <v>0.702746365105008</v>
      </c>
      <c r="U478" s="62">
        <v>0.0112377390211711</v>
      </c>
      <c r="V478" s="61">
        <v>0.882611309966462</v>
      </c>
      <c r="W478" s="61">
        <v>0.111222256516451</v>
      </c>
      <c r="X478" s="64">
        <v>0.685344827586207</v>
      </c>
      <c r="Y478" s="68">
        <f t="shared" si="9"/>
        <v>0.6752950129</v>
      </c>
      <c r="Z478" s="68">
        <f t="shared" si="10"/>
        <v>0.01004981464</v>
      </c>
      <c r="AA478" s="63">
        <f t="shared" si="11"/>
        <v>0.1349064012</v>
      </c>
      <c r="AB478" s="68"/>
      <c r="AC478" s="61"/>
      <c r="AD478" s="61">
        <v>-0.00147330260660405</v>
      </c>
      <c r="AE478" s="61"/>
      <c r="AF478" s="61"/>
      <c r="AG478" s="61"/>
      <c r="AH478" s="58" t="s">
        <v>222</v>
      </c>
      <c r="AI478" s="62">
        <v>0.694915254237288</v>
      </c>
      <c r="AJ478" s="63">
        <v>0.772727272727273</v>
      </c>
      <c r="AK478" s="71">
        <f t="shared" si="12"/>
        <v>6</v>
      </c>
      <c r="AL478" s="61">
        <v>0.0550215755026814</v>
      </c>
      <c r="AM478" s="61">
        <v>1.03777997418403</v>
      </c>
      <c r="AN478" s="64">
        <v>0.754863813229572</v>
      </c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>
        <v>0.111222256516451</v>
      </c>
      <c r="BM478" s="58">
        <v>0.134906401210101</v>
      </c>
    </row>
    <row r="479" ht="12.75" customHeight="1">
      <c r="A479" s="49" t="s">
        <v>684</v>
      </c>
      <c r="B479" s="49">
        <v>673.0</v>
      </c>
      <c r="C479" s="44">
        <v>118.0</v>
      </c>
      <c r="D479" s="45">
        <v>21.0</v>
      </c>
      <c r="E479" s="44">
        <v>1380.0</v>
      </c>
      <c r="F479" s="45">
        <v>203.0</v>
      </c>
      <c r="G479" s="62">
        <f t="shared" si="1"/>
        <v>0.8489208633</v>
      </c>
      <c r="H479" s="63">
        <f t="shared" si="2"/>
        <v>0.8717624763</v>
      </c>
      <c r="I479" s="64">
        <f t="shared" si="3"/>
        <v>0.8699186992</v>
      </c>
      <c r="J479" s="65">
        <f t="shared" si="4"/>
        <v>0.1864111498</v>
      </c>
      <c r="K479" s="55">
        <f t="shared" si="5"/>
        <v>11.38848921</v>
      </c>
      <c r="L479" s="66">
        <f t="shared" si="6"/>
        <v>1.216706855</v>
      </c>
      <c r="M479" s="66">
        <f t="shared" si="7"/>
        <v>0.01615165825</v>
      </c>
      <c r="N479" s="67">
        <f t="shared" si="8"/>
        <v>0.8702958799</v>
      </c>
      <c r="O479" s="58"/>
      <c r="P479" s="58"/>
      <c r="Q479" s="58"/>
      <c r="R479" s="58" t="s">
        <v>660</v>
      </c>
      <c r="S479" s="62">
        <v>0.595238095238095</v>
      </c>
      <c r="T479" s="63">
        <v>0.694444444444444</v>
      </c>
      <c r="U479" s="62">
        <v>0.00908870777518744</v>
      </c>
      <c r="V479" s="61">
        <v>0.911943257925154</v>
      </c>
      <c r="W479" s="61">
        <v>0.0701496312697724</v>
      </c>
      <c r="X479" s="64">
        <v>0.685654008438819</v>
      </c>
      <c r="Y479" s="68">
        <f t="shared" si="9"/>
        <v>0.6782646837</v>
      </c>
      <c r="Z479" s="68">
        <f t="shared" si="10"/>
        <v>0.007389324749</v>
      </c>
      <c r="AA479" s="63">
        <f t="shared" si="11"/>
        <v>0.08776683393</v>
      </c>
      <c r="AB479" s="68"/>
      <c r="AC479" s="61"/>
      <c r="AD479" s="61">
        <v>-0.00142316423313704</v>
      </c>
      <c r="AE479" s="61"/>
      <c r="AF479" s="61"/>
      <c r="AG479" s="61"/>
      <c r="AH479" s="58" t="s">
        <v>656</v>
      </c>
      <c r="AI479" s="62">
        <v>0.823529411764706</v>
      </c>
      <c r="AJ479" s="63">
        <v>0.901408450704225</v>
      </c>
      <c r="AK479" s="71">
        <f t="shared" si="12"/>
        <v>6</v>
      </c>
      <c r="AL479" s="61">
        <v>0.0550689958447857</v>
      </c>
      <c r="AM479" s="61">
        <v>1.21971525067909</v>
      </c>
      <c r="AN479" s="64">
        <v>0.886363636363636</v>
      </c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>
        <v>0.0701496312697724</v>
      </c>
      <c r="BM479" s="58">
        <v>0.087766833926523</v>
      </c>
    </row>
    <row r="480" ht="12.75" customHeight="1">
      <c r="A480" s="49" t="s">
        <v>519</v>
      </c>
      <c r="B480" s="49">
        <v>674.0</v>
      </c>
      <c r="C480" s="44">
        <v>110.0</v>
      </c>
      <c r="D480" s="45">
        <v>82.0</v>
      </c>
      <c r="E480" s="44">
        <v>822.0</v>
      </c>
      <c r="F480" s="45">
        <v>575.0</v>
      </c>
      <c r="G480" s="62">
        <f t="shared" si="1"/>
        <v>0.5729166667</v>
      </c>
      <c r="H480" s="63">
        <f t="shared" si="2"/>
        <v>0.5884037223</v>
      </c>
      <c r="I480" s="64">
        <f t="shared" si="3"/>
        <v>0.5865324103</v>
      </c>
      <c r="J480" s="65">
        <f t="shared" si="4"/>
        <v>0.4310887351</v>
      </c>
      <c r="K480" s="55">
        <f t="shared" si="5"/>
        <v>7.276041667</v>
      </c>
      <c r="L480" s="66">
        <f t="shared" si="6"/>
        <v>0.8211775204</v>
      </c>
      <c r="M480" s="66">
        <f t="shared" si="7"/>
        <v>0.01095113621</v>
      </c>
      <c r="N480" s="67">
        <f t="shared" si="8"/>
        <v>0.5894191799</v>
      </c>
      <c r="O480" s="58"/>
      <c r="P480" s="58"/>
      <c r="Q480" s="58"/>
      <c r="R480" s="58" t="s">
        <v>639</v>
      </c>
      <c r="S480" s="62">
        <v>0.692307692307692</v>
      </c>
      <c r="T480" s="63">
        <v>0.683937823834197</v>
      </c>
      <c r="U480" s="62">
        <v>-0.00132257284158255</v>
      </c>
      <c r="V480" s="61">
        <v>0.973152538008547</v>
      </c>
      <c r="W480" s="61">
        <v>-0.00591823174460671</v>
      </c>
      <c r="X480" s="64">
        <v>0.685714285714286</v>
      </c>
      <c r="Y480" s="68">
        <f t="shared" si="9"/>
        <v>0.6897008013</v>
      </c>
      <c r="Z480" s="68">
        <f t="shared" si="10"/>
        <v>-0.003986515548</v>
      </c>
      <c r="AA480" s="63">
        <f t="shared" si="11"/>
        <v>-0.01565958113</v>
      </c>
      <c r="AB480" s="68"/>
      <c r="AC480" s="61"/>
      <c r="AD480" s="61">
        <v>-0.00142195129209743</v>
      </c>
      <c r="AE480" s="61"/>
      <c r="AF480" s="61"/>
      <c r="AG480" s="61"/>
      <c r="AH480" s="58" t="s">
        <v>825</v>
      </c>
      <c r="AI480" s="62">
        <v>0.82962962962963</v>
      </c>
      <c r="AJ480" s="63">
        <v>0.907730673316708</v>
      </c>
      <c r="AK480" s="71">
        <f t="shared" si="12"/>
        <v>6</v>
      </c>
      <c r="AL480" s="61">
        <v>0.0552259783425222</v>
      </c>
      <c r="AM480" s="61">
        <v>1.2284992425539</v>
      </c>
      <c r="AN480" s="64">
        <v>0.888059701492537</v>
      </c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>
        <v>-0.00591823174460671</v>
      </c>
      <c r="BM480" s="58">
        <v>-0.0156595811258008</v>
      </c>
    </row>
    <row r="481" ht="12.75" customHeight="1">
      <c r="A481" s="49" t="s">
        <v>235</v>
      </c>
      <c r="B481" s="49">
        <v>675.0</v>
      </c>
      <c r="C481" s="44">
        <v>85.0</v>
      </c>
      <c r="D481" s="45">
        <v>139.0</v>
      </c>
      <c r="E481" s="44">
        <v>1344.0</v>
      </c>
      <c r="F481" s="45">
        <v>974.0</v>
      </c>
      <c r="G481" s="62">
        <f t="shared" si="1"/>
        <v>0.3794642857</v>
      </c>
      <c r="H481" s="63">
        <f t="shared" si="2"/>
        <v>0.5798101812</v>
      </c>
      <c r="I481" s="64">
        <f t="shared" si="3"/>
        <v>0.5621557828</v>
      </c>
      <c r="J481" s="65">
        <f t="shared" si="4"/>
        <v>0.4166011015</v>
      </c>
      <c r="K481" s="55">
        <f t="shared" si="5"/>
        <v>10.34821429</v>
      </c>
      <c r="L481" s="66">
        <f t="shared" si="6"/>
        <v>0.6783094574</v>
      </c>
      <c r="M481" s="66">
        <f t="shared" si="7"/>
        <v>0.1416660521</v>
      </c>
      <c r="N481" s="67">
        <f t="shared" si="8"/>
        <v>0.5485736756</v>
      </c>
      <c r="O481" s="58"/>
      <c r="P481" s="58"/>
      <c r="Q481" s="58"/>
      <c r="R481" s="58" t="s">
        <v>1022</v>
      </c>
      <c r="S481" s="62">
        <v>0.620689655172414</v>
      </c>
      <c r="T481" s="63">
        <v>0.710526315789474</v>
      </c>
      <c r="U481" s="62">
        <v>-0.00844898478144818</v>
      </c>
      <c r="V481" s="61">
        <v>0.941311829911294</v>
      </c>
      <c r="W481" s="61">
        <v>0.0635242657294293</v>
      </c>
      <c r="X481" s="64">
        <v>0.685714285714286</v>
      </c>
      <c r="Y481" s="68">
        <f t="shared" si="9"/>
        <v>0.6959415336</v>
      </c>
      <c r="Z481" s="68">
        <f t="shared" si="10"/>
        <v>-0.01022724792</v>
      </c>
      <c r="AA481" s="63">
        <f t="shared" si="11"/>
        <v>0.03885314271</v>
      </c>
      <c r="AB481" s="68"/>
      <c r="AC481" s="61"/>
      <c r="AD481" s="61">
        <v>-0.00135705717679652</v>
      </c>
      <c r="AE481" s="61"/>
      <c r="AF481" s="61"/>
      <c r="AG481" s="61"/>
      <c r="AH481" s="58" t="s">
        <v>1018</v>
      </c>
      <c r="AI481" s="62">
        <v>0.881118881118881</v>
      </c>
      <c r="AJ481" s="63">
        <v>0.959409594095941</v>
      </c>
      <c r="AK481" s="71">
        <f t="shared" si="12"/>
        <v>6</v>
      </c>
      <c r="AL481" s="61">
        <v>0.055360106703644</v>
      </c>
      <c r="AM481" s="61">
        <v>1.30145015674565</v>
      </c>
      <c r="AN481" s="64">
        <v>0.932367149758454</v>
      </c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>
        <v>0.0635242657294293</v>
      </c>
      <c r="BM481" s="58">
        <v>0.0388531427080929</v>
      </c>
    </row>
    <row r="482" ht="12.75" customHeight="1">
      <c r="A482" s="49" t="s">
        <v>434</v>
      </c>
      <c r="B482" s="49">
        <v>680.0</v>
      </c>
      <c r="C482" s="44">
        <v>1.0</v>
      </c>
      <c r="D482" s="45">
        <v>1.0</v>
      </c>
      <c r="E482" s="44">
        <v>16.0</v>
      </c>
      <c r="F482" s="45">
        <v>5.0</v>
      </c>
      <c r="G482" s="62">
        <f t="shared" si="1"/>
        <v>0.5</v>
      </c>
      <c r="H482" s="63">
        <f t="shared" si="2"/>
        <v>0.7619047619</v>
      </c>
      <c r="I482" s="64">
        <f t="shared" si="3"/>
        <v>0.7391304348</v>
      </c>
      <c r="J482" s="65">
        <f t="shared" si="4"/>
        <v>0.2608695652</v>
      </c>
      <c r="K482" s="55">
        <f t="shared" si="5"/>
        <v>10.5</v>
      </c>
      <c r="L482" s="66">
        <f t="shared" si="6"/>
        <v>0.8923013841</v>
      </c>
      <c r="M482" s="66">
        <f t="shared" si="7"/>
        <v>0.185194779</v>
      </c>
      <c r="N482" s="67">
        <f t="shared" si="8"/>
        <v>0.7132363535</v>
      </c>
      <c r="O482" s="58"/>
      <c r="P482" s="58"/>
      <c r="Q482" s="58"/>
      <c r="R482" s="58" t="s">
        <v>561</v>
      </c>
      <c r="S482" s="62">
        <v>0.650485436893204</v>
      </c>
      <c r="T482" s="63">
        <v>0.694915254237288</v>
      </c>
      <c r="U482" s="62">
        <v>-0.0014382463385918</v>
      </c>
      <c r="V482" s="61">
        <v>0.95134194697803</v>
      </c>
      <c r="W482" s="61">
        <v>0.0314167805777286</v>
      </c>
      <c r="X482" s="64">
        <v>0.686046511627907</v>
      </c>
      <c r="Y482" s="68">
        <f t="shared" si="9"/>
        <v>0.6896714367</v>
      </c>
      <c r="Z482" s="68">
        <f t="shared" si="10"/>
        <v>-0.003624925023</v>
      </c>
      <c r="AA482" s="63">
        <f t="shared" si="11"/>
        <v>0.02263699239</v>
      </c>
      <c r="AB482" s="68"/>
      <c r="AC482" s="61"/>
      <c r="AD482" s="61">
        <v>-0.00134889952574901</v>
      </c>
      <c r="AE482" s="61"/>
      <c r="AF482" s="61"/>
      <c r="AG482" s="61"/>
      <c r="AH482" s="58" t="s">
        <v>645</v>
      </c>
      <c r="AI482" s="62">
        <v>0.875420875420875</v>
      </c>
      <c r="AJ482" s="63">
        <v>0.953769950467804</v>
      </c>
      <c r="AK482" s="71">
        <f t="shared" si="12"/>
        <v>6</v>
      </c>
      <c r="AL482" s="61">
        <v>0.0554013736090666</v>
      </c>
      <c r="AM482" s="61">
        <v>1.29343322801768</v>
      </c>
      <c r="AN482" s="64">
        <v>0.942762535477767</v>
      </c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>
        <v>0.0314167805777286</v>
      </c>
      <c r="BM482" s="58">
        <v>0.0226369923919929</v>
      </c>
    </row>
    <row r="483" ht="12.75" customHeight="1">
      <c r="A483" s="49" t="s">
        <v>451</v>
      </c>
      <c r="B483" s="49">
        <v>683.0</v>
      </c>
      <c r="C483" s="44">
        <v>51.0</v>
      </c>
      <c r="D483" s="45">
        <v>45.0</v>
      </c>
      <c r="E483" s="44">
        <v>806.0</v>
      </c>
      <c r="F483" s="45">
        <v>534.0</v>
      </c>
      <c r="G483" s="62">
        <f t="shared" si="1"/>
        <v>0.53125</v>
      </c>
      <c r="H483" s="63">
        <f t="shared" si="2"/>
        <v>0.6014925373</v>
      </c>
      <c r="I483" s="64">
        <f t="shared" si="3"/>
        <v>0.5967966574</v>
      </c>
      <c r="J483" s="65">
        <f t="shared" si="4"/>
        <v>0.4073816156</v>
      </c>
      <c r="K483" s="55">
        <f t="shared" si="5"/>
        <v>13.95833333</v>
      </c>
      <c r="L483" s="66">
        <f t="shared" si="6"/>
        <v>0.8009699214</v>
      </c>
      <c r="M483" s="66">
        <f t="shared" si="7"/>
        <v>0.04966910534</v>
      </c>
      <c r="N483" s="67">
        <f t="shared" si="8"/>
        <v>0.5921230313</v>
      </c>
      <c r="O483" s="58"/>
      <c r="P483" s="58"/>
      <c r="Q483" s="58"/>
      <c r="R483" s="58" t="s">
        <v>136</v>
      </c>
      <c r="S483" s="62">
        <v>0.5625</v>
      </c>
      <c r="T483" s="63">
        <v>0.701415701415701</v>
      </c>
      <c r="U483" s="62">
        <v>0.0100314456723315</v>
      </c>
      <c r="V483" s="61">
        <v>0.893723347268939</v>
      </c>
      <c r="W483" s="61">
        <v>0.0982283805164438</v>
      </c>
      <c r="X483" s="64">
        <v>0.686139747995418</v>
      </c>
      <c r="Y483" s="68">
        <f t="shared" si="9"/>
        <v>0.6774568419</v>
      </c>
      <c r="Z483" s="68">
        <f t="shared" si="10"/>
        <v>0.00868290605</v>
      </c>
      <c r="AA483" s="63">
        <f t="shared" si="11"/>
        <v>0.1187808691</v>
      </c>
      <c r="AB483" s="68"/>
      <c r="AC483" s="61"/>
      <c r="AD483" s="61">
        <v>-0.00134439858080582</v>
      </c>
      <c r="AE483" s="61"/>
      <c r="AF483" s="61"/>
      <c r="AG483" s="61"/>
      <c r="AH483" s="58" t="s">
        <v>282</v>
      </c>
      <c r="AI483" s="62">
        <v>0.413005272407733</v>
      </c>
      <c r="AJ483" s="63">
        <v>0.491854636591479</v>
      </c>
      <c r="AK483" s="71">
        <f t="shared" si="12"/>
        <v>6</v>
      </c>
      <c r="AL483" s="61">
        <v>0.0557550246535841</v>
      </c>
      <c r="AM483" s="61">
        <v>0.639832568566965</v>
      </c>
      <c r="AN483" s="64">
        <v>0.471131639722864</v>
      </c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>
        <v>0.0982283805164438</v>
      </c>
      <c r="BM483" s="58">
        <v>0.11878086911971</v>
      </c>
    </row>
    <row r="484" ht="12.75" customHeight="1">
      <c r="A484" s="49" t="s">
        <v>72</v>
      </c>
      <c r="B484" s="49">
        <v>684.0</v>
      </c>
      <c r="C484" s="44">
        <v>1.0</v>
      </c>
      <c r="D484" s="45">
        <v>3.0</v>
      </c>
      <c r="E484" s="44">
        <v>34.0</v>
      </c>
      <c r="F484" s="45">
        <v>21.0</v>
      </c>
      <c r="G484" s="62">
        <f t="shared" si="1"/>
        <v>0.25</v>
      </c>
      <c r="H484" s="63">
        <f t="shared" si="2"/>
        <v>0.6181818182</v>
      </c>
      <c r="I484" s="64">
        <f t="shared" si="3"/>
        <v>0.593220339</v>
      </c>
      <c r="J484" s="65">
        <f t="shared" si="4"/>
        <v>0.3728813559</v>
      </c>
      <c r="K484" s="55">
        <f t="shared" si="5"/>
        <v>13.75</v>
      </c>
      <c r="L484" s="66">
        <f t="shared" si="6"/>
        <v>0.6138972084</v>
      </c>
      <c r="M484" s="66">
        <f t="shared" si="7"/>
        <v>0.2603439607</v>
      </c>
      <c r="N484" s="67">
        <f t="shared" si="8"/>
        <v>0.5602214507</v>
      </c>
      <c r="O484" s="58"/>
      <c r="P484" s="58"/>
      <c r="Q484" s="58"/>
      <c r="R484" s="58" t="s">
        <v>815</v>
      </c>
      <c r="S484" s="62">
        <v>0.720257234726688</v>
      </c>
      <c r="T484" s="63">
        <v>0.675961538461539</v>
      </c>
      <c r="U484" s="62">
        <v>-2.15624038795159E-4</v>
      </c>
      <c r="V484" s="61">
        <v>0.987275767659244</v>
      </c>
      <c r="W484" s="61">
        <v>-0.0313216258881262</v>
      </c>
      <c r="X484" s="64">
        <v>0.686158401184308</v>
      </c>
      <c r="Y484" s="68">
        <f t="shared" si="9"/>
        <v>0.6893651641</v>
      </c>
      <c r="Z484" s="68">
        <f t="shared" si="10"/>
        <v>-0.003206762962</v>
      </c>
      <c r="AA484" s="63">
        <f t="shared" si="11"/>
        <v>-0.03920292354</v>
      </c>
      <c r="AB484" s="68"/>
      <c r="AC484" s="61"/>
      <c r="AD484" s="61">
        <v>-0.00133300937209624</v>
      </c>
      <c r="AE484" s="61"/>
      <c r="AF484" s="61"/>
      <c r="AG484" s="61"/>
      <c r="AH484" s="58" t="s">
        <v>250</v>
      </c>
      <c r="AI484" s="62">
        <v>0.390243902439024</v>
      </c>
      <c r="AJ484" s="63">
        <v>0.46917928848186</v>
      </c>
      <c r="AK484" s="71">
        <f t="shared" si="12"/>
        <v>6</v>
      </c>
      <c r="AL484" s="61">
        <v>0.0558158460437435</v>
      </c>
      <c r="AM484" s="61">
        <v>0.607703957088979</v>
      </c>
      <c r="AN484" s="64">
        <v>0.46100410483107</v>
      </c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>
        <v>-0.0313216258881262</v>
      </c>
      <c r="BM484" s="58">
        <v>-0.0392029235441847</v>
      </c>
    </row>
    <row r="485" ht="12.75" customHeight="1">
      <c r="A485" s="49" t="s">
        <v>484</v>
      </c>
      <c r="B485" s="49">
        <v>685.0</v>
      </c>
      <c r="C485" s="44">
        <v>44.0</v>
      </c>
      <c r="D485" s="45">
        <v>36.0</v>
      </c>
      <c r="E485" s="44">
        <v>409.0</v>
      </c>
      <c r="F485" s="45">
        <v>358.0</v>
      </c>
      <c r="G485" s="62">
        <f t="shared" si="1"/>
        <v>0.55</v>
      </c>
      <c r="H485" s="63">
        <f t="shared" si="2"/>
        <v>0.5332464146</v>
      </c>
      <c r="I485" s="64">
        <f t="shared" si="3"/>
        <v>0.5348288076</v>
      </c>
      <c r="J485" s="65">
        <f t="shared" si="4"/>
        <v>0.4746162928</v>
      </c>
      <c r="K485" s="55">
        <f t="shared" si="5"/>
        <v>9.5875</v>
      </c>
      <c r="L485" s="66">
        <f t="shared" si="6"/>
        <v>0.7659708874</v>
      </c>
      <c r="M485" s="66">
        <f t="shared" si="7"/>
        <v>-0.01184644869</v>
      </c>
      <c r="N485" s="67">
        <f t="shared" si="8"/>
        <v>0.5403661476</v>
      </c>
      <c r="O485" s="58"/>
      <c r="P485" s="58"/>
      <c r="Q485" s="58"/>
      <c r="R485" s="58" t="s">
        <v>517</v>
      </c>
      <c r="S485" s="62">
        <v>0.615384615384615</v>
      </c>
      <c r="T485" s="63">
        <v>0.710526315789474</v>
      </c>
      <c r="U485" s="62">
        <v>-0.0068804816853848</v>
      </c>
      <c r="V485" s="61">
        <v>0.937560599689936</v>
      </c>
      <c r="W485" s="61">
        <v>0.0672754947249046</v>
      </c>
      <c r="X485" s="64">
        <v>0.686274509803922</v>
      </c>
      <c r="Y485" s="68">
        <f t="shared" si="9"/>
        <v>0.694886121</v>
      </c>
      <c r="Z485" s="68">
        <f t="shared" si="10"/>
        <v>-0.008611611211</v>
      </c>
      <c r="AA485" s="63">
        <f t="shared" si="11"/>
        <v>0.04653304485</v>
      </c>
      <c r="AB485" s="68"/>
      <c r="AC485" s="61"/>
      <c r="AD485" s="61">
        <v>-0.00132897333352788</v>
      </c>
      <c r="AE485" s="61"/>
      <c r="AF485" s="61"/>
      <c r="AG485" s="61"/>
      <c r="AH485" s="58" t="s">
        <v>598</v>
      </c>
      <c r="AI485" s="62">
        <v>0.882352941176471</v>
      </c>
      <c r="AJ485" s="63">
        <v>0.961389961389961</v>
      </c>
      <c r="AK485" s="71">
        <f t="shared" si="12"/>
        <v>6</v>
      </c>
      <c r="AL485" s="61">
        <v>0.0558878259827661</v>
      </c>
      <c r="AM485" s="61">
        <v>1.30372310003738</v>
      </c>
      <c r="AN485" s="64">
        <v>0.941860465116279</v>
      </c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>
        <v>0.0672754947249046</v>
      </c>
      <c r="BM485" s="58">
        <v>0.0465330448466406</v>
      </c>
    </row>
    <row r="486" ht="12.75" customHeight="1">
      <c r="A486" s="49" t="s">
        <v>534</v>
      </c>
      <c r="B486" s="49">
        <v>686.0</v>
      </c>
      <c r="C486" s="44">
        <v>18.0</v>
      </c>
      <c r="D486" s="45">
        <v>13.0</v>
      </c>
      <c r="E486" s="44">
        <v>146.0</v>
      </c>
      <c r="F486" s="45">
        <v>48.0</v>
      </c>
      <c r="G486" s="62">
        <f t="shared" si="1"/>
        <v>0.5806451613</v>
      </c>
      <c r="H486" s="63">
        <f t="shared" si="2"/>
        <v>0.7525773196</v>
      </c>
      <c r="I486" s="64">
        <f t="shared" si="3"/>
        <v>0.7288888889</v>
      </c>
      <c r="J486" s="65">
        <f t="shared" si="4"/>
        <v>0.2933333333</v>
      </c>
      <c r="K486" s="55">
        <f t="shared" si="5"/>
        <v>6.258064516</v>
      </c>
      <c r="L486" s="66">
        <f t="shared" si="6"/>
        <v>0.9427306372</v>
      </c>
      <c r="M486" s="66">
        <f t="shared" si="7"/>
        <v>0.1215745491</v>
      </c>
      <c r="N486" s="67">
        <f t="shared" si="8"/>
        <v>0.7209803875</v>
      </c>
      <c r="O486" s="58"/>
      <c r="P486" s="58"/>
      <c r="Q486" s="58"/>
      <c r="R486" s="58" t="s">
        <v>685</v>
      </c>
      <c r="S486" s="62">
        <v>0.6</v>
      </c>
      <c r="T486" s="63">
        <v>0.706422018348624</v>
      </c>
      <c r="U486" s="62">
        <v>-4.26539945321491E-4</v>
      </c>
      <c r="V486" s="61">
        <v>0.923779855969775</v>
      </c>
      <c r="W486" s="61">
        <v>0.0752518817851433</v>
      </c>
      <c r="X486" s="64">
        <v>0.686567164179104</v>
      </c>
      <c r="Y486" s="68">
        <f t="shared" si="9"/>
        <v>0.6886260459</v>
      </c>
      <c r="Z486" s="68">
        <f t="shared" si="10"/>
        <v>-0.002058881758</v>
      </c>
      <c r="AA486" s="63">
        <f t="shared" si="11"/>
        <v>0.07032001812</v>
      </c>
      <c r="AB486" s="68"/>
      <c r="AC486" s="61"/>
      <c r="AD486" s="61">
        <v>-0.00132400809023125</v>
      </c>
      <c r="AE486" s="61"/>
      <c r="AF486" s="61"/>
      <c r="AG486" s="61"/>
      <c r="AH486" s="58" t="s">
        <v>59</v>
      </c>
      <c r="AI486" s="62">
        <v>0.765765765765766</v>
      </c>
      <c r="AJ486" s="63">
        <v>0.844936708860759</v>
      </c>
      <c r="AK486" s="71">
        <f t="shared" si="12"/>
        <v>6</v>
      </c>
      <c r="AL486" s="61">
        <v>0.0559824968350715</v>
      </c>
      <c r="AM486" s="61">
        <v>1.13893863313499</v>
      </c>
      <c r="AN486" s="64">
        <v>0.824355971896956</v>
      </c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>
        <v>0.0752518817851433</v>
      </c>
      <c r="BM486" s="58">
        <v>0.0703200181202184</v>
      </c>
    </row>
    <row r="487" ht="12.75" customHeight="1">
      <c r="A487" s="49" t="s">
        <v>575</v>
      </c>
      <c r="B487" s="49">
        <v>688.0</v>
      </c>
      <c r="C487" s="44">
        <v>82.0</v>
      </c>
      <c r="D487" s="45">
        <v>51.0</v>
      </c>
      <c r="E487" s="44">
        <v>926.0</v>
      </c>
      <c r="F487" s="45">
        <v>295.0</v>
      </c>
      <c r="G487" s="62">
        <f t="shared" si="1"/>
        <v>0.6165413534</v>
      </c>
      <c r="H487" s="63">
        <f t="shared" si="2"/>
        <v>0.7583947584</v>
      </c>
      <c r="I487" s="64">
        <f t="shared" si="3"/>
        <v>0.7444608567</v>
      </c>
      <c r="J487" s="65">
        <f t="shared" si="4"/>
        <v>0.2784342688</v>
      </c>
      <c r="K487" s="55">
        <f t="shared" si="5"/>
        <v>9.180451128</v>
      </c>
      <c r="L487" s="66">
        <f t="shared" si="6"/>
        <v>0.9722266319</v>
      </c>
      <c r="M487" s="66">
        <f t="shared" si="7"/>
        <v>0.1003056635</v>
      </c>
      <c r="N487" s="67">
        <f t="shared" si="8"/>
        <v>0.7325322589</v>
      </c>
      <c r="O487" s="58"/>
      <c r="P487" s="58"/>
      <c r="Q487" s="58"/>
      <c r="R487" s="58" t="s">
        <v>789</v>
      </c>
      <c r="S487" s="62">
        <v>1.0</v>
      </c>
      <c r="T487" s="63">
        <v>0.67741935483871</v>
      </c>
      <c r="U487" s="62">
        <v>-0.0643128798687049</v>
      </c>
      <c r="V487" s="61">
        <v>1.18611463797079</v>
      </c>
      <c r="W487" s="61">
        <v>-0.228098767864978</v>
      </c>
      <c r="X487" s="64">
        <v>0.6875</v>
      </c>
      <c r="Y487" s="68">
        <f t="shared" si="9"/>
        <v>0.7574594305</v>
      </c>
      <c r="Z487" s="68">
        <f t="shared" si="10"/>
        <v>-0.06995943055</v>
      </c>
      <c r="AA487" s="63">
        <f t="shared" si="11"/>
        <v>-0.4152847975</v>
      </c>
      <c r="AB487" s="68"/>
      <c r="AC487" s="61"/>
      <c r="AD487" s="61">
        <v>-0.00132094921635395</v>
      </c>
      <c r="AE487" s="61"/>
      <c r="AF487" s="61"/>
      <c r="AG487" s="61"/>
      <c r="AH487" s="58" t="s">
        <v>326</v>
      </c>
      <c r="AI487" s="62">
        <v>0.441860465116279</v>
      </c>
      <c r="AJ487" s="63">
        <v>0.521072796934866</v>
      </c>
      <c r="AK487" s="71">
        <f t="shared" si="12"/>
        <v>6</v>
      </c>
      <c r="AL487" s="61">
        <v>0.0560116882392943</v>
      </c>
      <c r="AM487" s="61">
        <v>0.680896630274289</v>
      </c>
      <c r="AN487" s="64">
        <v>0.509868421052632</v>
      </c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>
        <v>-0.228098767864978</v>
      </c>
      <c r="BM487" s="58">
        <v>-0.415284797505017</v>
      </c>
    </row>
    <row r="488" ht="12.75" customHeight="1">
      <c r="A488" s="49" t="s">
        <v>542</v>
      </c>
      <c r="B488" s="49">
        <v>692.0</v>
      </c>
      <c r="C488" s="44">
        <v>75.0</v>
      </c>
      <c r="D488" s="45">
        <v>51.0</v>
      </c>
      <c r="E488" s="44">
        <v>667.0</v>
      </c>
      <c r="F488" s="45">
        <v>305.0</v>
      </c>
      <c r="G488" s="62">
        <f t="shared" si="1"/>
        <v>0.5952380952</v>
      </c>
      <c r="H488" s="63">
        <f t="shared" si="2"/>
        <v>0.6862139918</v>
      </c>
      <c r="I488" s="64">
        <f t="shared" si="3"/>
        <v>0.6757741348</v>
      </c>
      <c r="J488" s="65">
        <f t="shared" si="4"/>
        <v>0.3460837887</v>
      </c>
      <c r="K488" s="55">
        <f t="shared" si="5"/>
        <v>7.714285714</v>
      </c>
      <c r="L488" s="66">
        <f t="shared" si="6"/>
        <v>0.90612345</v>
      </c>
      <c r="M488" s="66">
        <f t="shared" si="7"/>
        <v>0.06432982142</v>
      </c>
      <c r="N488" s="67">
        <f t="shared" si="8"/>
        <v>0.6717708063</v>
      </c>
      <c r="O488" s="58"/>
      <c r="P488" s="58"/>
      <c r="Q488" s="58"/>
      <c r="R488" s="58" t="s">
        <v>629</v>
      </c>
      <c r="S488" s="62">
        <v>0.580808080808081</v>
      </c>
      <c r="T488" s="63">
        <v>0.704866562009419</v>
      </c>
      <c r="U488" s="62">
        <v>0.0059837994497689</v>
      </c>
      <c r="V488" s="61">
        <v>0.909109244002186</v>
      </c>
      <c r="W488" s="61">
        <v>0.087722741867302</v>
      </c>
      <c r="X488" s="64">
        <v>0.688179347826087</v>
      </c>
      <c r="Y488" s="68">
        <f t="shared" si="9"/>
        <v>0.6836729987</v>
      </c>
      <c r="Z488" s="68">
        <f t="shared" si="10"/>
        <v>0.004506349155</v>
      </c>
      <c r="AA488" s="63">
        <f t="shared" si="11"/>
        <v>0.09845443496</v>
      </c>
      <c r="AB488" s="68"/>
      <c r="AC488" s="61"/>
      <c r="AD488" s="61">
        <v>-0.00130646245634714</v>
      </c>
      <c r="AE488" s="61"/>
      <c r="AF488" s="61"/>
      <c r="AG488" s="61"/>
      <c r="AH488" s="58" t="s">
        <v>78</v>
      </c>
      <c r="AI488" s="62">
        <v>0.253588516746411</v>
      </c>
      <c r="AJ488" s="63">
        <v>0.333055091819699</v>
      </c>
      <c r="AK488" s="71">
        <f t="shared" si="12"/>
        <v>6</v>
      </c>
      <c r="AL488" s="61">
        <v>0.0561914218924672</v>
      </c>
      <c r="AM488" s="61">
        <v>0.414819664575314</v>
      </c>
      <c r="AN488" s="64">
        <v>0.321250888415067</v>
      </c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>
        <v>0.087722741867302</v>
      </c>
      <c r="BM488" s="58">
        <v>0.0984544349615666</v>
      </c>
    </row>
    <row r="489" ht="12.75" customHeight="1">
      <c r="A489" s="49" t="s">
        <v>691</v>
      </c>
      <c r="B489" s="49">
        <v>693.0</v>
      </c>
      <c r="C489" s="44">
        <v>17.0</v>
      </c>
      <c r="D489" s="45">
        <v>7.0</v>
      </c>
      <c r="E489" s="44">
        <v>159.0</v>
      </c>
      <c r="F489" s="45">
        <v>20.0</v>
      </c>
      <c r="G489" s="62">
        <f t="shared" si="1"/>
        <v>0.7083333333</v>
      </c>
      <c r="H489" s="63">
        <f t="shared" si="2"/>
        <v>0.8882681564</v>
      </c>
      <c r="I489" s="64">
        <f t="shared" si="3"/>
        <v>0.8669950739</v>
      </c>
      <c r="J489" s="65">
        <f t="shared" si="4"/>
        <v>0.1822660099</v>
      </c>
      <c r="K489" s="55">
        <f t="shared" si="5"/>
        <v>7.458333333</v>
      </c>
      <c r="L489" s="66">
        <f t="shared" si="6"/>
        <v>1.128967719</v>
      </c>
      <c r="M489" s="66">
        <f t="shared" si="7"/>
        <v>0.127233318</v>
      </c>
      <c r="N489" s="67">
        <f t="shared" si="8"/>
        <v>0.8510650972</v>
      </c>
      <c r="O489" s="58"/>
      <c r="P489" s="58"/>
      <c r="Q489" s="58"/>
      <c r="R489" s="58" t="s">
        <v>867</v>
      </c>
      <c r="S489" s="62">
        <v>0.530120481927711</v>
      </c>
      <c r="T489" s="63">
        <v>0.708933717579251</v>
      </c>
      <c r="U489" s="62">
        <v>0.0135159327971836</v>
      </c>
      <c r="V489" s="61">
        <v>0.876143606069048</v>
      </c>
      <c r="W489" s="61">
        <v>0.126440194654743</v>
      </c>
      <c r="X489" s="64">
        <v>0.68983268983269</v>
      </c>
      <c r="Y489" s="68">
        <f t="shared" si="9"/>
        <v>0.6773153292</v>
      </c>
      <c r="Z489" s="68">
        <f t="shared" si="10"/>
        <v>0.01251736061</v>
      </c>
      <c r="AA489" s="63">
        <f t="shared" si="11"/>
        <v>0.1558647931</v>
      </c>
      <c r="AB489" s="68"/>
      <c r="AC489" s="61"/>
      <c r="AD489" s="61">
        <v>-0.0012952137332618</v>
      </c>
      <c r="AE489" s="61"/>
      <c r="AF489" s="61"/>
      <c r="AG489" s="61"/>
      <c r="AH489" s="58" t="s">
        <v>728</v>
      </c>
      <c r="AI489" s="62">
        <v>0.703225806451613</v>
      </c>
      <c r="AJ489" s="63">
        <v>0.783018867924528</v>
      </c>
      <c r="AK489" s="71">
        <f t="shared" si="12"/>
        <v>6</v>
      </c>
      <c r="AL489" s="61">
        <v>0.0564223865790156</v>
      </c>
      <c r="AM489" s="61">
        <v>1.0509336785345</v>
      </c>
      <c r="AN489" s="64">
        <v>0.761658031088083</v>
      </c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>
        <v>0.126440194654743</v>
      </c>
      <c r="BM489" s="58">
        <v>0.155864793064223</v>
      </c>
    </row>
    <row r="490" ht="12.75" customHeight="1">
      <c r="A490" s="49" t="s">
        <v>693</v>
      </c>
      <c r="B490" s="49">
        <v>694.0</v>
      </c>
      <c r="C490" s="44">
        <v>122.0</v>
      </c>
      <c r="D490" s="45">
        <v>43.0</v>
      </c>
      <c r="E490" s="44">
        <v>674.0</v>
      </c>
      <c r="F490" s="45">
        <v>385.0</v>
      </c>
      <c r="G490" s="62">
        <f t="shared" si="1"/>
        <v>0.7393939394</v>
      </c>
      <c r="H490" s="63">
        <f t="shared" si="2"/>
        <v>0.6364494806</v>
      </c>
      <c r="I490" s="64">
        <f t="shared" si="3"/>
        <v>0.6503267974</v>
      </c>
      <c r="J490" s="65">
        <f t="shared" si="4"/>
        <v>0.4142156863</v>
      </c>
      <c r="K490" s="55">
        <f t="shared" si="5"/>
        <v>6.418181818</v>
      </c>
      <c r="L490" s="66">
        <f t="shared" si="6"/>
        <v>0.9728682241</v>
      </c>
      <c r="M490" s="66">
        <f t="shared" si="7"/>
        <v>-0.0727925659</v>
      </c>
      <c r="N490" s="67">
        <f t="shared" si="8"/>
        <v>0.6621288944</v>
      </c>
      <c r="O490" s="58"/>
      <c r="P490" s="58"/>
      <c r="Q490" s="58"/>
      <c r="R490" s="58" t="s">
        <v>1135</v>
      </c>
      <c r="S490" s="62">
        <v>0.546875</v>
      </c>
      <c r="T490" s="63">
        <v>0.723021582733813</v>
      </c>
      <c r="U490" s="62">
        <v>-4.08235873051388E-4</v>
      </c>
      <c r="V490" s="61">
        <v>0.897952464704813</v>
      </c>
      <c r="W490" s="61">
        <v>0.124554589857059</v>
      </c>
      <c r="X490" s="64">
        <v>0.690058479532164</v>
      </c>
      <c r="Y490" s="68">
        <f t="shared" si="9"/>
        <v>0.6914816438</v>
      </c>
      <c r="Z490" s="68">
        <f t="shared" si="10"/>
        <v>-0.001423164233</v>
      </c>
      <c r="AA490" s="63">
        <f t="shared" si="11"/>
        <v>0.1211803223</v>
      </c>
      <c r="AB490" s="68"/>
      <c r="AC490" s="61"/>
      <c r="AD490" s="61">
        <v>-0.00127295897320789</v>
      </c>
      <c r="AE490" s="61"/>
      <c r="AF490" s="61"/>
      <c r="AG490" s="61"/>
      <c r="AH490" s="58" t="s">
        <v>778</v>
      </c>
      <c r="AI490" s="62">
        <v>0.861111111111111</v>
      </c>
      <c r="AJ490" s="63">
        <v>0.941080196399345</v>
      </c>
      <c r="AK490" s="71">
        <f t="shared" si="12"/>
        <v>6</v>
      </c>
      <c r="AL490" s="61">
        <v>0.0565468907167761</v>
      </c>
      <c r="AM490" s="61">
        <v>1.27434168529649</v>
      </c>
      <c r="AN490" s="64">
        <v>0.932650073206442</v>
      </c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>
        <v>0.124554589857059</v>
      </c>
      <c r="BM490" s="58">
        <v>0.121180322327753</v>
      </c>
    </row>
    <row r="491" ht="12.75" customHeight="1">
      <c r="A491" s="49" t="s">
        <v>435</v>
      </c>
      <c r="B491" s="49">
        <v>695.0</v>
      </c>
      <c r="C491" s="44">
        <v>23.0</v>
      </c>
      <c r="D491" s="45">
        <v>23.0</v>
      </c>
      <c r="E491" s="44">
        <v>181.0</v>
      </c>
      <c r="F491" s="45">
        <v>48.0</v>
      </c>
      <c r="G491" s="62">
        <f t="shared" si="1"/>
        <v>0.5</v>
      </c>
      <c r="H491" s="63">
        <f t="shared" si="2"/>
        <v>0.7903930131</v>
      </c>
      <c r="I491" s="64">
        <f t="shared" si="3"/>
        <v>0.7418181818</v>
      </c>
      <c r="J491" s="65">
        <f t="shared" si="4"/>
        <v>0.2581818182</v>
      </c>
      <c r="K491" s="55">
        <f t="shared" si="5"/>
        <v>4.97826087</v>
      </c>
      <c r="L491" s="66">
        <f t="shared" si="6"/>
        <v>0.9124456164</v>
      </c>
      <c r="M491" s="66">
        <f t="shared" si="7"/>
        <v>0.2053390179</v>
      </c>
      <c r="N491" s="67">
        <f t="shared" si="8"/>
        <v>0.7353062823</v>
      </c>
      <c r="O491" s="58"/>
      <c r="P491" s="58"/>
      <c r="Q491" s="58"/>
      <c r="R491" s="58" t="s">
        <v>117</v>
      </c>
      <c r="S491" s="62">
        <v>0.639097744360902</v>
      </c>
      <c r="T491" s="63">
        <v>0.701680672268908</v>
      </c>
      <c r="U491" s="62">
        <v>-4.1374709113251E-4</v>
      </c>
      <c r="V491" s="61">
        <v>0.948073503236691</v>
      </c>
      <c r="W491" s="61">
        <v>0.0442529676230511</v>
      </c>
      <c r="X491" s="64">
        <v>0.690247252747253</v>
      </c>
      <c r="Y491" s="68">
        <f t="shared" si="9"/>
        <v>0.6926841011</v>
      </c>
      <c r="Z491" s="68">
        <f t="shared" si="10"/>
        <v>-0.002436848393</v>
      </c>
      <c r="AA491" s="63">
        <f t="shared" si="11"/>
        <v>0.03835855013</v>
      </c>
      <c r="AB491" s="68"/>
      <c r="AC491" s="61"/>
      <c r="AD491" s="61">
        <v>-0.00126494929626103</v>
      </c>
      <c r="AE491" s="61"/>
      <c r="AF491" s="61"/>
      <c r="AG491" s="61"/>
      <c r="AH491" s="58" t="s">
        <v>821</v>
      </c>
      <c r="AI491" s="62">
        <v>0.828828828828829</v>
      </c>
      <c r="AJ491" s="63">
        <v>0.909424724602203</v>
      </c>
      <c r="AK491" s="71">
        <f t="shared" si="12"/>
        <v>6</v>
      </c>
      <c r="AL491" s="61">
        <v>0.0569901052740049</v>
      </c>
      <c r="AM491" s="61">
        <v>1.22913086574067</v>
      </c>
      <c r="AN491" s="64">
        <v>0.892204042348412</v>
      </c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>
        <v>0.0442529676230511</v>
      </c>
      <c r="BM491" s="58">
        <v>0.038358550132058</v>
      </c>
    </row>
    <row r="492" ht="12.75" customHeight="1">
      <c r="A492" s="49" t="s">
        <v>694</v>
      </c>
      <c r="B492" s="49">
        <v>696.0</v>
      </c>
      <c r="C492" s="44">
        <v>109.0</v>
      </c>
      <c r="D492" s="45">
        <v>27.0</v>
      </c>
      <c r="E492" s="44">
        <v>937.0</v>
      </c>
      <c r="F492" s="45">
        <v>123.0</v>
      </c>
      <c r="G492" s="62">
        <f t="shared" si="1"/>
        <v>0.8014705882</v>
      </c>
      <c r="H492" s="63">
        <f t="shared" si="2"/>
        <v>0.8839622642</v>
      </c>
      <c r="I492" s="64">
        <f t="shared" si="3"/>
        <v>0.8745819398</v>
      </c>
      <c r="J492" s="65">
        <f t="shared" si="4"/>
        <v>0.1939799331</v>
      </c>
      <c r="K492" s="55">
        <f t="shared" si="5"/>
        <v>7.794117647</v>
      </c>
      <c r="L492" s="66">
        <f t="shared" si="6"/>
        <v>1.19178099</v>
      </c>
      <c r="M492" s="66">
        <f t="shared" si="7"/>
        <v>0.05833061817</v>
      </c>
      <c r="N492" s="67">
        <f t="shared" si="8"/>
        <v>0.8684619795</v>
      </c>
      <c r="O492" s="58"/>
      <c r="P492" s="58"/>
      <c r="Q492" s="58"/>
      <c r="R492" s="58" t="s">
        <v>443</v>
      </c>
      <c r="S492" s="62">
        <v>0.5234375</v>
      </c>
      <c r="T492" s="63">
        <v>0.70234291799787</v>
      </c>
      <c r="U492" s="62">
        <v>0.0210241195729023</v>
      </c>
      <c r="V492" s="61">
        <v>0.866757625141331</v>
      </c>
      <c r="W492" s="61">
        <v>0.126505375883294</v>
      </c>
      <c r="X492" s="64">
        <v>0.690927218344965</v>
      </c>
      <c r="Y492" s="68">
        <f t="shared" si="9"/>
        <v>0.670904063</v>
      </c>
      <c r="Z492" s="68">
        <f t="shared" si="10"/>
        <v>0.0200231553</v>
      </c>
      <c r="AA492" s="63">
        <f t="shared" si="11"/>
        <v>0.1734014195</v>
      </c>
      <c r="AB492" s="68"/>
      <c r="AC492" s="61"/>
      <c r="AD492" s="61">
        <v>-0.00126021718957381</v>
      </c>
      <c r="AE492" s="61"/>
      <c r="AF492" s="61"/>
      <c r="AG492" s="61"/>
      <c r="AH492" s="58" t="s">
        <v>351</v>
      </c>
      <c r="AI492" s="62">
        <v>0.452173913043478</v>
      </c>
      <c r="AJ492" s="63">
        <v>0.53294289897511</v>
      </c>
      <c r="AK492" s="71">
        <f t="shared" si="12"/>
        <v>6</v>
      </c>
      <c r="AL492" s="61">
        <v>0.0571124114816652</v>
      </c>
      <c r="AM492" s="61">
        <v>0.696582768707204</v>
      </c>
      <c r="AN492" s="64">
        <v>0.521303258145363</v>
      </c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>
        <v>0.126505375883294</v>
      </c>
      <c r="BM492" s="58">
        <v>0.173401419474829</v>
      </c>
    </row>
    <row r="493" ht="12.75" customHeight="1">
      <c r="A493" s="49" t="s">
        <v>554</v>
      </c>
      <c r="B493" s="49">
        <v>697.0</v>
      </c>
      <c r="C493" s="44">
        <v>86.0</v>
      </c>
      <c r="D493" s="45">
        <v>57.0</v>
      </c>
      <c r="E493" s="44">
        <v>824.0</v>
      </c>
      <c r="F493" s="45">
        <v>605.0</v>
      </c>
      <c r="G493" s="62">
        <f t="shared" si="1"/>
        <v>0.6013986014</v>
      </c>
      <c r="H493" s="63">
        <f t="shared" si="2"/>
        <v>0.5766270119</v>
      </c>
      <c r="I493" s="64">
        <f t="shared" si="3"/>
        <v>0.5788804071</v>
      </c>
      <c r="J493" s="65">
        <f t="shared" si="4"/>
        <v>0.43956743</v>
      </c>
      <c r="K493" s="55">
        <f t="shared" si="5"/>
        <v>9.993006993</v>
      </c>
      <c r="L493" s="66">
        <f t="shared" si="6"/>
        <v>0.8329899024</v>
      </c>
      <c r="M493" s="66">
        <f t="shared" si="7"/>
        <v>-0.01751602281</v>
      </c>
      <c r="N493" s="67">
        <f t="shared" si="8"/>
        <v>0.5854354301</v>
      </c>
      <c r="O493" s="58"/>
      <c r="P493" s="58"/>
      <c r="Q493" s="58"/>
      <c r="R493" s="58" t="s">
        <v>751</v>
      </c>
      <c r="S493" s="62">
        <v>0.653225806451613</v>
      </c>
      <c r="T493" s="63">
        <v>0.699640287769784</v>
      </c>
      <c r="U493" s="62">
        <v>-6.09920207252812E-4</v>
      </c>
      <c r="V493" s="61">
        <v>0.956620783898592</v>
      </c>
      <c r="W493" s="61">
        <v>0.0328201507947307</v>
      </c>
      <c r="X493" s="64">
        <v>0.691176470588235</v>
      </c>
      <c r="Y493" s="68">
        <f t="shared" si="9"/>
        <v>0.6939546743</v>
      </c>
      <c r="Z493" s="68">
        <f t="shared" si="10"/>
        <v>-0.002778203748</v>
      </c>
      <c r="AA493" s="63">
        <f t="shared" si="11"/>
        <v>0.02607680318</v>
      </c>
      <c r="AB493" s="68"/>
      <c r="AC493" s="61"/>
      <c r="AD493" s="61">
        <v>-0.00124852005766929</v>
      </c>
      <c r="AE493" s="61"/>
      <c r="AF493" s="61"/>
      <c r="AG493" s="61"/>
      <c r="AH493" s="58" t="s">
        <v>349</v>
      </c>
      <c r="AI493" s="62">
        <v>0.450980392156863</v>
      </c>
      <c r="AJ493" s="63">
        <v>0.531956100710136</v>
      </c>
      <c r="AK493" s="71">
        <f t="shared" si="12"/>
        <v>6</v>
      </c>
      <c r="AL493" s="61">
        <v>0.0572585861973395</v>
      </c>
      <c r="AM493" s="61">
        <v>0.695041050226079</v>
      </c>
      <c r="AN493" s="64">
        <v>0.520509977827051</v>
      </c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>
        <v>0.0328201507947307</v>
      </c>
      <c r="BM493" s="58">
        <v>0.0260768031783603</v>
      </c>
    </row>
    <row r="494" ht="12.75" customHeight="1">
      <c r="A494" s="49" t="s">
        <v>529</v>
      </c>
      <c r="B494" s="49">
        <v>698.0</v>
      </c>
      <c r="C494" s="44">
        <v>103.0</v>
      </c>
      <c r="D494" s="45">
        <v>75.0</v>
      </c>
      <c r="E494" s="44">
        <v>645.0</v>
      </c>
      <c r="F494" s="45">
        <v>510.0</v>
      </c>
      <c r="G494" s="62">
        <f t="shared" si="1"/>
        <v>0.5786516854</v>
      </c>
      <c r="H494" s="63">
        <f t="shared" si="2"/>
        <v>0.5584415584</v>
      </c>
      <c r="I494" s="64">
        <f t="shared" si="3"/>
        <v>0.5611402851</v>
      </c>
      <c r="J494" s="65">
        <f t="shared" si="4"/>
        <v>0.4598649662</v>
      </c>
      <c r="K494" s="55">
        <f t="shared" si="5"/>
        <v>6.488764045</v>
      </c>
      <c r="L494" s="66">
        <f t="shared" si="6"/>
        <v>0.8040463459</v>
      </c>
      <c r="M494" s="66">
        <f t="shared" si="7"/>
        <v>-0.01429058644</v>
      </c>
      <c r="N494" s="67">
        <f t="shared" si="8"/>
        <v>0.5662956222</v>
      </c>
      <c r="O494" s="58"/>
      <c r="P494" s="58"/>
      <c r="Q494" s="58"/>
      <c r="R494" s="58" t="s">
        <v>602</v>
      </c>
      <c r="S494" s="62">
        <v>0.707317073170732</v>
      </c>
      <c r="T494" s="63">
        <v>0.690140845070423</v>
      </c>
      <c r="U494" s="62">
        <v>-0.00273699671123084</v>
      </c>
      <c r="V494" s="61">
        <v>0.988151972395674</v>
      </c>
      <c r="W494" s="61">
        <v>-0.0121452659034249</v>
      </c>
      <c r="X494" s="64">
        <v>0.692307692307692</v>
      </c>
      <c r="Y494" s="68">
        <f t="shared" si="9"/>
        <v>0.6977890355</v>
      </c>
      <c r="Z494" s="68">
        <f t="shared" si="10"/>
        <v>-0.005481343175</v>
      </c>
      <c r="AA494" s="63">
        <f t="shared" si="11"/>
        <v>-0.02562166193</v>
      </c>
      <c r="AB494" s="68"/>
      <c r="AC494" s="61"/>
      <c r="AD494" s="61">
        <v>-0.0012426674060233</v>
      </c>
      <c r="AE494" s="61"/>
      <c r="AF494" s="61"/>
      <c r="AG494" s="61"/>
      <c r="AH494" s="58" t="s">
        <v>760</v>
      </c>
      <c r="AI494" s="62">
        <v>0.868421052631579</v>
      </c>
      <c r="AJ494" s="63">
        <v>0.949585635359116</v>
      </c>
      <c r="AK494" s="71">
        <f t="shared" si="12"/>
        <v>6</v>
      </c>
      <c r="AL494" s="61">
        <v>0.0573922368902986</v>
      </c>
      <c r="AM494" s="61">
        <v>1.28552484794299</v>
      </c>
      <c r="AN494" s="64">
        <v>0.941875</v>
      </c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>
        <v>-0.0121452659034249</v>
      </c>
      <c r="BM494" s="58">
        <v>-0.0256216619252643</v>
      </c>
    </row>
    <row r="495" ht="12.75" customHeight="1">
      <c r="A495" s="49" t="s">
        <v>697</v>
      </c>
      <c r="B495" s="49">
        <v>699.0</v>
      </c>
      <c r="C495" s="44">
        <v>56.0</v>
      </c>
      <c r="D495" s="45">
        <v>5.0</v>
      </c>
      <c r="E495" s="44">
        <v>247.0</v>
      </c>
      <c r="F495" s="45">
        <v>21.0</v>
      </c>
      <c r="G495" s="62">
        <f t="shared" si="1"/>
        <v>0.9180327869</v>
      </c>
      <c r="H495" s="63">
        <f t="shared" si="2"/>
        <v>0.921641791</v>
      </c>
      <c r="I495" s="64">
        <f t="shared" si="3"/>
        <v>0.9209726444</v>
      </c>
      <c r="J495" s="65">
        <f t="shared" si="4"/>
        <v>0.2340425532</v>
      </c>
      <c r="K495" s="55">
        <f t="shared" si="5"/>
        <v>4.393442623</v>
      </c>
      <c r="L495" s="66">
        <f t="shared" si="6"/>
        <v>1.300846369</v>
      </c>
      <c r="M495" s="66">
        <f t="shared" si="7"/>
        <v>0.00255216387</v>
      </c>
      <c r="N495" s="67">
        <f t="shared" si="8"/>
        <v>0.9247423376</v>
      </c>
      <c r="O495" s="58"/>
      <c r="P495" s="58"/>
      <c r="Q495" s="58"/>
      <c r="R495" s="58" t="s">
        <v>345</v>
      </c>
      <c r="S495" s="62">
        <v>0.5</v>
      </c>
      <c r="T495" s="63">
        <v>0.708333333333333</v>
      </c>
      <c r="U495" s="62">
        <v>0.0216844452861509</v>
      </c>
      <c r="V495" s="61">
        <v>0.854420669863016</v>
      </c>
      <c r="W495" s="61">
        <v>0.147314052357357</v>
      </c>
      <c r="X495" s="64">
        <v>0.692307692307692</v>
      </c>
      <c r="Y495" s="68">
        <f t="shared" si="9"/>
        <v>0.6713680786</v>
      </c>
      <c r="Z495" s="68">
        <f t="shared" si="10"/>
        <v>0.02093961373</v>
      </c>
      <c r="AA495" s="63">
        <f t="shared" si="11"/>
        <v>0.1961214821</v>
      </c>
      <c r="AB495" s="68"/>
      <c r="AC495" s="61"/>
      <c r="AD495" s="61">
        <v>-0.00124219098653966</v>
      </c>
      <c r="AE495" s="61"/>
      <c r="AF495" s="61"/>
      <c r="AG495" s="61"/>
      <c r="AH495" s="58" t="s">
        <v>495</v>
      </c>
      <c r="AI495" s="62">
        <v>0.583333333333333</v>
      </c>
      <c r="AJ495" s="63">
        <v>0.664746543778802</v>
      </c>
      <c r="AK495" s="71">
        <f t="shared" si="12"/>
        <v>6</v>
      </c>
      <c r="AL495" s="61">
        <v>0.0575679773866121</v>
      </c>
      <c r="AM495" s="61">
        <v>0.882525735162015</v>
      </c>
      <c r="AN495" s="64">
        <v>0.653162055335968</v>
      </c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>
        <v>0.147314052357357</v>
      </c>
      <c r="BM495" s="58">
        <v>0.196121482141077</v>
      </c>
    </row>
    <row r="496" ht="12.75" customHeight="1">
      <c r="A496" s="49" t="s">
        <v>688</v>
      </c>
      <c r="B496" s="49">
        <v>700.0</v>
      </c>
      <c r="C496" s="44">
        <v>101.0</v>
      </c>
      <c r="D496" s="45">
        <v>50.0</v>
      </c>
      <c r="E496" s="44">
        <v>617.0</v>
      </c>
      <c r="F496" s="45">
        <v>291.0</v>
      </c>
      <c r="G496" s="62">
        <f t="shared" si="1"/>
        <v>0.6688741722</v>
      </c>
      <c r="H496" s="63">
        <f t="shared" si="2"/>
        <v>0.6795154185</v>
      </c>
      <c r="I496" s="64">
        <f t="shared" si="3"/>
        <v>0.6779981114</v>
      </c>
      <c r="J496" s="65">
        <f t="shared" si="4"/>
        <v>0.3701605288</v>
      </c>
      <c r="K496" s="55">
        <f t="shared" si="5"/>
        <v>6.013245033</v>
      </c>
      <c r="L496" s="66">
        <f t="shared" si="6"/>
        <v>0.953455422</v>
      </c>
      <c r="M496" s="66">
        <f t="shared" si="7"/>
        <v>0.007524653223</v>
      </c>
      <c r="N496" s="67">
        <f t="shared" si="8"/>
        <v>0.6812988583</v>
      </c>
      <c r="O496" s="58"/>
      <c r="P496" s="58"/>
      <c r="Q496" s="58"/>
      <c r="R496" s="58" t="s">
        <v>441</v>
      </c>
      <c r="S496" s="62">
        <v>0.428571428571429</v>
      </c>
      <c r="T496" s="63">
        <v>0.724137931034483</v>
      </c>
      <c r="U496" s="62">
        <v>0.0209132304593466</v>
      </c>
      <c r="V496" s="61">
        <v>0.815088570764942</v>
      </c>
      <c r="W496" s="61">
        <v>0.208997211366611</v>
      </c>
      <c r="X496" s="64">
        <v>0.692307692307692</v>
      </c>
      <c r="Y496" s="68">
        <f t="shared" si="9"/>
        <v>0.6713897596</v>
      </c>
      <c r="Z496" s="68">
        <f t="shared" si="10"/>
        <v>0.02091793275</v>
      </c>
      <c r="AA496" s="63">
        <f t="shared" si="11"/>
        <v>0.2570203297</v>
      </c>
      <c r="AB496" s="68"/>
      <c r="AC496" s="61"/>
      <c r="AD496" s="61">
        <v>-0.00123410722531836</v>
      </c>
      <c r="AE496" s="61"/>
      <c r="AF496" s="61"/>
      <c r="AG496" s="61"/>
      <c r="AH496" s="58" t="s">
        <v>341</v>
      </c>
      <c r="AI496" s="62">
        <v>0.446808510638298</v>
      </c>
      <c r="AJ496" s="63">
        <v>0.528552456839309</v>
      </c>
      <c r="AK496" s="71">
        <f t="shared" si="12"/>
        <v>6</v>
      </c>
      <c r="AL496" s="61">
        <v>0.0578018113723464</v>
      </c>
      <c r="AM496" s="61">
        <v>0.689684344763428</v>
      </c>
      <c r="AN496" s="64">
        <v>0.515659955257271</v>
      </c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>
        <v>0.208997211366611</v>
      </c>
      <c r="BM496" s="58">
        <v>0.257020329675905</v>
      </c>
    </row>
    <row r="497" ht="12.75" customHeight="1">
      <c r="A497" s="49" t="s">
        <v>159</v>
      </c>
      <c r="B497" s="49">
        <v>702.0</v>
      </c>
      <c r="C497" s="44">
        <v>4.0</v>
      </c>
      <c r="D497" s="45">
        <v>8.0</v>
      </c>
      <c r="E497" s="44">
        <v>59.0</v>
      </c>
      <c r="F497" s="45">
        <v>50.0</v>
      </c>
      <c r="G497" s="62">
        <f t="shared" si="1"/>
        <v>0.3333333333</v>
      </c>
      <c r="H497" s="63">
        <f t="shared" si="2"/>
        <v>0.5412844037</v>
      </c>
      <c r="I497" s="64">
        <f t="shared" si="3"/>
        <v>0.520661157</v>
      </c>
      <c r="J497" s="65">
        <f t="shared" si="4"/>
        <v>0.4462809917</v>
      </c>
      <c r="K497" s="55">
        <f t="shared" si="5"/>
        <v>9.083333333</v>
      </c>
      <c r="L497" s="66">
        <f t="shared" si="6"/>
        <v>0.6184481088</v>
      </c>
      <c r="M497" s="66">
        <f t="shared" si="7"/>
        <v>0.147043713</v>
      </c>
      <c r="N497" s="67">
        <f t="shared" si="8"/>
        <v>0.5101773453</v>
      </c>
      <c r="O497" s="58"/>
      <c r="P497" s="58"/>
      <c r="Q497" s="58"/>
      <c r="R497" s="58" t="s">
        <v>753</v>
      </c>
      <c r="S497" s="62">
        <v>0.542483660130719</v>
      </c>
      <c r="T497" s="63">
        <v>0.715281234444997</v>
      </c>
      <c r="U497" s="62">
        <v>0.00889657859149362</v>
      </c>
      <c r="V497" s="61">
        <v>0.889374066127925</v>
      </c>
      <c r="W497" s="61">
        <v>0.122186481891667</v>
      </c>
      <c r="X497" s="64">
        <v>0.69244060475162</v>
      </c>
      <c r="Y497" s="68">
        <f t="shared" si="9"/>
        <v>0.6845916975</v>
      </c>
      <c r="Z497" s="68">
        <f t="shared" si="10"/>
        <v>0.007848907212</v>
      </c>
      <c r="AA497" s="63">
        <f t="shared" si="11"/>
        <v>0.1407330683</v>
      </c>
      <c r="AB497" s="68"/>
      <c r="AC497" s="61"/>
      <c r="AD497" s="61">
        <v>-0.00122994914311236</v>
      </c>
      <c r="AE497" s="61"/>
      <c r="AF497" s="61"/>
      <c r="AG497" s="61"/>
      <c r="AH497" s="58" t="s">
        <v>223</v>
      </c>
      <c r="AI497" s="62">
        <v>0.375</v>
      </c>
      <c r="AJ497" s="63">
        <v>0.456896551724138</v>
      </c>
      <c r="AK497" s="71">
        <f t="shared" si="12"/>
        <v>6</v>
      </c>
      <c r="AL497" s="61">
        <v>0.0579097031967968</v>
      </c>
      <c r="AM497" s="61">
        <v>0.588239683507553</v>
      </c>
      <c r="AN497" s="64">
        <v>0.442857142857143</v>
      </c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>
        <v>0.122186481891667</v>
      </c>
      <c r="BM497" s="58">
        <v>0.140733068293082</v>
      </c>
    </row>
    <row r="498" ht="12.75" customHeight="1">
      <c r="A498" s="49" t="s">
        <v>619</v>
      </c>
      <c r="B498" s="49">
        <v>703.0</v>
      </c>
      <c r="C498" s="44">
        <v>110.0</v>
      </c>
      <c r="D498" s="45">
        <v>63.0</v>
      </c>
      <c r="E498" s="44">
        <v>735.0</v>
      </c>
      <c r="F498" s="45">
        <v>412.0</v>
      </c>
      <c r="G498" s="62">
        <f t="shared" si="1"/>
        <v>0.6358381503</v>
      </c>
      <c r="H498" s="63">
        <f t="shared" si="2"/>
        <v>0.6408020924</v>
      </c>
      <c r="I498" s="64">
        <f t="shared" si="3"/>
        <v>0.6401515152</v>
      </c>
      <c r="J498" s="65">
        <f t="shared" si="4"/>
        <v>0.3954545455</v>
      </c>
      <c r="K498" s="55">
        <f t="shared" si="5"/>
        <v>6.630057803</v>
      </c>
      <c r="L498" s="66">
        <f t="shared" si="6"/>
        <v>0.9027209722</v>
      </c>
      <c r="M498" s="66">
        <f t="shared" si="7"/>
        <v>0.003510184641</v>
      </c>
      <c r="N498" s="67">
        <f t="shared" si="8"/>
        <v>0.6437978201</v>
      </c>
      <c r="O498" s="58"/>
      <c r="P498" s="58"/>
      <c r="Q498" s="58"/>
      <c r="R498" s="58" t="s">
        <v>222</v>
      </c>
      <c r="S498" s="62">
        <v>0.702127659574468</v>
      </c>
      <c r="T498" s="63">
        <v>0.692691029900332</v>
      </c>
      <c r="U498" s="62">
        <v>-0.0023391442211792</v>
      </c>
      <c r="V498" s="61">
        <v>0.986285754943654</v>
      </c>
      <c r="W498" s="61">
        <v>-0.00667254367755216</v>
      </c>
      <c r="X498" s="64">
        <v>0.693680297397769</v>
      </c>
      <c r="Y498" s="68">
        <f t="shared" si="9"/>
        <v>0.6986933014</v>
      </c>
      <c r="Z498" s="68">
        <f t="shared" si="10"/>
        <v>-0.005013003969</v>
      </c>
      <c r="AA498" s="63">
        <f t="shared" si="11"/>
        <v>-0.01898806603</v>
      </c>
      <c r="AB498" s="68"/>
      <c r="AC498" s="61"/>
      <c r="AD498" s="61">
        <v>-0.00117640575785416</v>
      </c>
      <c r="AE498" s="61"/>
      <c r="AF498" s="61"/>
      <c r="AG498" s="61"/>
      <c r="AH498" s="58" t="s">
        <v>568</v>
      </c>
      <c r="AI498" s="62">
        <v>0.705882352941176</v>
      </c>
      <c r="AJ498" s="63">
        <v>0.787878787878788</v>
      </c>
      <c r="AK498" s="71">
        <f t="shared" si="12"/>
        <v>6</v>
      </c>
      <c r="AL498" s="61">
        <v>0.0579804077658369</v>
      </c>
      <c r="AM498" s="61">
        <v>1.05624862267291</v>
      </c>
      <c r="AN498" s="64">
        <v>0.771084337349398</v>
      </c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>
        <v>-0.00667254367755216</v>
      </c>
      <c r="BM498" s="58">
        <v>-0.0189880660328151</v>
      </c>
    </row>
    <row r="499" ht="12.75" customHeight="1">
      <c r="A499" s="49" t="s">
        <v>672</v>
      </c>
      <c r="B499" s="49">
        <v>705.0</v>
      </c>
      <c r="C499" s="44">
        <v>89.0</v>
      </c>
      <c r="D499" s="45">
        <v>45.0</v>
      </c>
      <c r="E499" s="44">
        <v>410.0</v>
      </c>
      <c r="F499" s="45">
        <v>153.0</v>
      </c>
      <c r="G499" s="62">
        <f t="shared" si="1"/>
        <v>0.6641791045</v>
      </c>
      <c r="H499" s="63">
        <f t="shared" si="2"/>
        <v>0.7282415631</v>
      </c>
      <c r="I499" s="64">
        <f t="shared" si="3"/>
        <v>0.7159253945</v>
      </c>
      <c r="J499" s="65">
        <f t="shared" si="4"/>
        <v>0.3472022956</v>
      </c>
      <c r="K499" s="55">
        <f t="shared" si="5"/>
        <v>4.201492537</v>
      </c>
      <c r="L499" s="66">
        <f t="shared" si="6"/>
        <v>0.9845900889</v>
      </c>
      <c r="M499" s="66">
        <f t="shared" si="7"/>
        <v>0.04529915976</v>
      </c>
      <c r="N499" s="67">
        <f t="shared" si="8"/>
        <v>0.7186620442</v>
      </c>
      <c r="O499" s="58"/>
      <c r="P499" s="58"/>
      <c r="Q499" s="58"/>
      <c r="R499" s="58" t="s">
        <v>656</v>
      </c>
      <c r="S499" s="62">
        <v>0.782608695652174</v>
      </c>
      <c r="T499" s="63">
        <v>0.677685950413223</v>
      </c>
      <c r="U499" s="62">
        <v>-0.00652392628856857</v>
      </c>
      <c r="V499" s="61">
        <v>1.03258425888595</v>
      </c>
      <c r="W499" s="61">
        <v>-0.0741914159375387</v>
      </c>
      <c r="X499" s="64">
        <v>0.694444444444444</v>
      </c>
      <c r="Y499" s="68">
        <f t="shared" si="9"/>
        <v>0.7045203836</v>
      </c>
      <c r="Z499" s="68">
        <f t="shared" si="10"/>
        <v>-0.01007593915</v>
      </c>
      <c r="AA499" s="63">
        <f t="shared" si="11"/>
        <v>-0.09942345211</v>
      </c>
      <c r="AB499" s="68"/>
      <c r="AC499" s="61"/>
      <c r="AD499" s="61">
        <v>-0.00115783928324542</v>
      </c>
      <c r="AE499" s="61"/>
      <c r="AF499" s="61"/>
      <c r="AG499" s="61"/>
      <c r="AH499" s="58" t="s">
        <v>873</v>
      </c>
      <c r="AI499" s="62">
        <v>0.632183908045977</v>
      </c>
      <c r="AJ499" s="63">
        <v>0.714285714285714</v>
      </c>
      <c r="AK499" s="71">
        <f t="shared" si="12"/>
        <v>6</v>
      </c>
      <c r="AL499" s="61">
        <v>0.0580548995101326</v>
      </c>
      <c r="AM499" s="61">
        <v>0.952097791126419</v>
      </c>
      <c r="AN499" s="64">
        <v>0.684647302904564</v>
      </c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>
        <v>-0.0741914159375387</v>
      </c>
      <c r="BM499" s="58">
        <v>-0.0994234521054642</v>
      </c>
    </row>
    <row r="500" ht="12.75" customHeight="1">
      <c r="A500" s="49" t="s">
        <v>349</v>
      </c>
      <c r="B500" s="49">
        <v>706.0</v>
      </c>
      <c r="C500" s="44">
        <v>115.0</v>
      </c>
      <c r="D500" s="45">
        <v>140.0</v>
      </c>
      <c r="E500" s="44">
        <v>824.0</v>
      </c>
      <c r="F500" s="45">
        <v>725.0</v>
      </c>
      <c r="G500" s="62">
        <f t="shared" si="1"/>
        <v>0.4509803922</v>
      </c>
      <c r="H500" s="63">
        <f t="shared" si="2"/>
        <v>0.5319561007</v>
      </c>
      <c r="I500" s="64">
        <f t="shared" si="3"/>
        <v>0.5205099778</v>
      </c>
      <c r="J500" s="65">
        <f t="shared" si="4"/>
        <v>0.465631929</v>
      </c>
      <c r="K500" s="55">
        <f t="shared" si="5"/>
        <v>6.074509804</v>
      </c>
      <c r="L500" s="66">
        <f t="shared" si="6"/>
        <v>0.6950410502</v>
      </c>
      <c r="M500" s="66">
        <f t="shared" si="7"/>
        <v>0.0572585862</v>
      </c>
      <c r="N500" s="67">
        <f t="shared" si="8"/>
        <v>0.5215545865</v>
      </c>
      <c r="O500" s="58"/>
      <c r="P500" s="58"/>
      <c r="Q500" s="58"/>
      <c r="R500" s="58" t="s">
        <v>825</v>
      </c>
      <c r="S500" s="62">
        <v>0.725</v>
      </c>
      <c r="T500" s="63">
        <v>0.689950980392157</v>
      </c>
      <c r="U500" s="62">
        <v>-0.00409402107664492</v>
      </c>
      <c r="V500" s="61">
        <v>1.00052143733138</v>
      </c>
      <c r="W500" s="61">
        <v>-0.0247832359559966</v>
      </c>
      <c r="X500" s="64">
        <v>0.694444444444444</v>
      </c>
      <c r="Y500" s="68">
        <f t="shared" si="9"/>
        <v>0.7014463359</v>
      </c>
      <c r="Z500" s="68">
        <f t="shared" si="10"/>
        <v>-0.007001891454</v>
      </c>
      <c r="AA500" s="63">
        <f t="shared" si="11"/>
        <v>-0.04208574162</v>
      </c>
      <c r="AB500" s="68"/>
      <c r="AC500" s="61"/>
      <c r="AD500" s="61">
        <v>-0.00115705196287574</v>
      </c>
      <c r="AE500" s="61"/>
      <c r="AF500" s="61"/>
      <c r="AG500" s="61"/>
      <c r="AH500" s="58" t="s">
        <v>276</v>
      </c>
      <c r="AI500" s="62">
        <v>0.412262156448203</v>
      </c>
      <c r="AJ500" s="63">
        <v>0.494670123883607</v>
      </c>
      <c r="AK500" s="71">
        <f t="shared" si="12"/>
        <v>6</v>
      </c>
      <c r="AL500" s="61">
        <v>0.0582713373838247</v>
      </c>
      <c r="AM500" s="61">
        <v>0.641297955978222</v>
      </c>
      <c r="AN500" s="64">
        <v>0.484787018255578</v>
      </c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>
        <v>-0.0247832359559966</v>
      </c>
      <c r="BM500" s="58">
        <v>-0.0420857416182448</v>
      </c>
    </row>
    <row r="501" ht="12.75" customHeight="1">
      <c r="A501" s="49" t="s">
        <v>436</v>
      </c>
      <c r="B501" s="49">
        <v>707.0</v>
      </c>
      <c r="C501" s="44">
        <v>1.0</v>
      </c>
      <c r="D501" s="45">
        <v>1.0</v>
      </c>
      <c r="E501" s="44">
        <v>18.0</v>
      </c>
      <c r="F501" s="45">
        <v>3.0</v>
      </c>
      <c r="G501" s="62">
        <f t="shared" si="1"/>
        <v>0.5</v>
      </c>
      <c r="H501" s="63">
        <f t="shared" si="2"/>
        <v>0.8571428571</v>
      </c>
      <c r="I501" s="64">
        <f t="shared" si="3"/>
        <v>0.8260869565</v>
      </c>
      <c r="J501" s="65">
        <f t="shared" si="4"/>
        <v>0.1739130435</v>
      </c>
      <c r="K501" s="55">
        <f t="shared" si="5"/>
        <v>10.5</v>
      </c>
      <c r="L501" s="66">
        <f t="shared" si="6"/>
        <v>0.9596448761</v>
      </c>
      <c r="M501" s="66">
        <f t="shared" si="7"/>
        <v>0.2525382929</v>
      </c>
      <c r="N501" s="67">
        <f t="shared" si="8"/>
        <v>0.7864878144</v>
      </c>
      <c r="O501" s="58"/>
      <c r="P501" s="58"/>
      <c r="Q501" s="58"/>
      <c r="R501" s="58" t="s">
        <v>1018</v>
      </c>
      <c r="S501" s="62">
        <v>0.571428571428571</v>
      </c>
      <c r="T501" s="63">
        <v>0.707692307692308</v>
      </c>
      <c r="U501" s="62">
        <v>0.0117193059615737</v>
      </c>
      <c r="V501" s="61">
        <v>0.904475031839823</v>
      </c>
      <c r="W501" s="61">
        <v>0.0963531597308167</v>
      </c>
      <c r="X501" s="64">
        <v>0.694444444444444</v>
      </c>
      <c r="Y501" s="68">
        <f t="shared" si="9"/>
        <v>0.6840945379</v>
      </c>
      <c r="Z501" s="68">
        <f t="shared" si="10"/>
        <v>0.01034990654</v>
      </c>
      <c r="AA501" s="63">
        <f t="shared" si="11"/>
        <v>0.1209558014</v>
      </c>
      <c r="AB501" s="68"/>
      <c r="AC501" s="61"/>
      <c r="AD501" s="61">
        <v>-0.00113566342037585</v>
      </c>
      <c r="AE501" s="61"/>
      <c r="AF501" s="61"/>
      <c r="AG501" s="61"/>
      <c r="AH501" s="58" t="s">
        <v>694</v>
      </c>
      <c r="AI501" s="62">
        <v>0.801470588235294</v>
      </c>
      <c r="AJ501" s="63">
        <v>0.883962264150943</v>
      </c>
      <c r="AK501" s="71">
        <f t="shared" si="12"/>
        <v>6</v>
      </c>
      <c r="AL501" s="61">
        <v>0.0583306181653719</v>
      </c>
      <c r="AM501" s="61">
        <v>1.19178098962584</v>
      </c>
      <c r="AN501" s="64">
        <v>0.874581939799331</v>
      </c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>
        <v>0.0963531597308167</v>
      </c>
      <c r="BM501" s="58">
        <v>0.120955801424251</v>
      </c>
    </row>
    <row r="502" ht="12.75" customHeight="1">
      <c r="A502" s="49" t="s">
        <v>380</v>
      </c>
      <c r="B502" s="49">
        <v>709.0</v>
      </c>
      <c r="C502" s="44">
        <v>126.0</v>
      </c>
      <c r="D502" s="45">
        <v>145.0</v>
      </c>
      <c r="E502" s="44">
        <v>675.0</v>
      </c>
      <c r="F502" s="45">
        <v>691.0</v>
      </c>
      <c r="G502" s="62">
        <f t="shared" si="1"/>
        <v>0.4649446494</v>
      </c>
      <c r="H502" s="63">
        <f t="shared" si="2"/>
        <v>0.4941434846</v>
      </c>
      <c r="I502" s="64">
        <f t="shared" si="3"/>
        <v>0.4893097129</v>
      </c>
      <c r="J502" s="65">
        <f t="shared" si="4"/>
        <v>0.4990836897</v>
      </c>
      <c r="K502" s="55">
        <f t="shared" si="5"/>
        <v>5.040590406</v>
      </c>
      <c r="L502" s="66">
        <f t="shared" si="6"/>
        <v>0.67817772</v>
      </c>
      <c r="M502" s="66">
        <f t="shared" si="7"/>
        <v>0.02064680517</v>
      </c>
      <c r="N502" s="67">
        <f t="shared" si="8"/>
        <v>0.4930085377</v>
      </c>
      <c r="O502" s="58"/>
      <c r="P502" s="58"/>
      <c r="Q502" s="58"/>
      <c r="R502" s="58" t="s">
        <v>645</v>
      </c>
      <c r="S502" s="62">
        <v>0.622950819672131</v>
      </c>
      <c r="T502" s="63">
        <v>0.714499252615845</v>
      </c>
      <c r="U502" s="62">
        <v>-0.00291504646854879</v>
      </c>
      <c r="V502" s="61">
        <v>0.945720005035798</v>
      </c>
      <c r="W502" s="61">
        <v>0.0647346722697382</v>
      </c>
      <c r="X502" s="64">
        <v>0.694835680751174</v>
      </c>
      <c r="Y502" s="68">
        <f t="shared" si="9"/>
        <v>0.6995127897</v>
      </c>
      <c r="Z502" s="68">
        <f t="shared" si="10"/>
        <v>-0.004677108991</v>
      </c>
      <c r="AA502" s="63">
        <f t="shared" si="11"/>
        <v>0.05343208135</v>
      </c>
      <c r="AB502" s="68"/>
      <c r="AC502" s="61"/>
      <c r="AD502" s="61">
        <v>-0.00111931690673101</v>
      </c>
      <c r="AE502" s="61"/>
      <c r="AF502" s="61"/>
      <c r="AG502" s="61"/>
      <c r="AH502" s="58" t="s">
        <v>705</v>
      </c>
      <c r="AI502" s="62">
        <v>0.681818181818182</v>
      </c>
      <c r="AJ502" s="63">
        <v>0.764705882352941</v>
      </c>
      <c r="AK502" s="71">
        <f t="shared" si="12"/>
        <v>6</v>
      </c>
      <c r="AL502" s="61">
        <v>0.058610622255673</v>
      </c>
      <c r="AM502" s="61">
        <v>1.02284696534811</v>
      </c>
      <c r="AN502" s="64">
        <v>0.757201646090535</v>
      </c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>
        <v>0.0647346722697382</v>
      </c>
      <c r="BM502" s="58">
        <v>0.0534320813540443</v>
      </c>
    </row>
    <row r="503" ht="12.75" customHeight="1">
      <c r="A503" s="49" t="s">
        <v>422</v>
      </c>
      <c r="B503" s="49">
        <v>710.0</v>
      </c>
      <c r="C503" s="44">
        <v>92.0</v>
      </c>
      <c r="D503" s="45">
        <v>92.0</v>
      </c>
      <c r="E503" s="44">
        <v>400.0</v>
      </c>
      <c r="F503" s="45">
        <v>316.0</v>
      </c>
      <c r="G503" s="62">
        <f t="shared" si="1"/>
        <v>0.5</v>
      </c>
      <c r="H503" s="63">
        <f t="shared" si="2"/>
        <v>0.5586592179</v>
      </c>
      <c r="I503" s="64">
        <f t="shared" si="3"/>
        <v>0.5466666667</v>
      </c>
      <c r="J503" s="65">
        <f t="shared" si="4"/>
        <v>0.4533333333</v>
      </c>
      <c r="K503" s="55">
        <f t="shared" si="5"/>
        <v>3.891304348</v>
      </c>
      <c r="L503" s="66">
        <f t="shared" si="6"/>
        <v>0.7485851051</v>
      </c>
      <c r="M503" s="66">
        <f t="shared" si="7"/>
        <v>0.04147845306</v>
      </c>
      <c r="N503" s="67">
        <f t="shared" si="8"/>
        <v>0.5518565511</v>
      </c>
      <c r="O503" s="58"/>
      <c r="P503" s="58"/>
      <c r="Q503" s="58"/>
      <c r="R503" s="58" t="s">
        <v>282</v>
      </c>
      <c r="S503" s="62">
        <v>0.728395061728395</v>
      </c>
      <c r="T503" s="63">
        <v>0.682926829268293</v>
      </c>
      <c r="U503" s="62">
        <v>0.00217033510016129</v>
      </c>
      <c r="V503" s="61">
        <v>0.99795528481414</v>
      </c>
      <c r="W503" s="61">
        <v>-0.0321507324377581</v>
      </c>
      <c r="X503" s="64">
        <v>0.695804195804196</v>
      </c>
      <c r="Y503" s="68">
        <f t="shared" si="9"/>
        <v>0.6966365998</v>
      </c>
      <c r="Z503" s="68">
        <f t="shared" si="10"/>
        <v>-0.0008324040086</v>
      </c>
      <c r="AA503" s="63">
        <f t="shared" si="11"/>
        <v>-0.03420552997</v>
      </c>
      <c r="AB503" s="68"/>
      <c r="AC503" s="61"/>
      <c r="AD503" s="61">
        <v>-0.00104460863138578</v>
      </c>
      <c r="AE503" s="61"/>
      <c r="AF503" s="61"/>
      <c r="AG503" s="61"/>
      <c r="AH503" s="58" t="s">
        <v>60</v>
      </c>
      <c r="AI503" s="62">
        <v>0.25</v>
      </c>
      <c r="AJ503" s="63">
        <v>0.333333333333333</v>
      </c>
      <c r="AK503" s="71">
        <f t="shared" si="12"/>
        <v>6</v>
      </c>
      <c r="AL503" s="61">
        <v>0.058925632496887</v>
      </c>
      <c r="AM503" s="61">
        <v>0.41247894606386</v>
      </c>
      <c r="AN503" s="64">
        <v>0.316455696202532</v>
      </c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>
        <v>-0.0321507324377581</v>
      </c>
      <c r="BM503" s="58">
        <v>-0.0342055299689415</v>
      </c>
    </row>
    <row r="504" ht="12.75" customHeight="1">
      <c r="A504" s="49" t="s">
        <v>689</v>
      </c>
      <c r="B504" s="49">
        <v>711.0</v>
      </c>
      <c r="C504" s="44">
        <v>200.0</v>
      </c>
      <c r="D504" s="45">
        <v>99.0</v>
      </c>
      <c r="E504" s="44">
        <v>978.0</v>
      </c>
      <c r="F504" s="45">
        <v>392.0</v>
      </c>
      <c r="G504" s="62">
        <f t="shared" si="1"/>
        <v>0.6688963211</v>
      </c>
      <c r="H504" s="63">
        <f t="shared" si="2"/>
        <v>0.7138686131</v>
      </c>
      <c r="I504" s="64">
        <f t="shared" si="3"/>
        <v>0.7058118634</v>
      </c>
      <c r="J504" s="65">
        <f t="shared" si="4"/>
        <v>0.3547034152</v>
      </c>
      <c r="K504" s="55">
        <f t="shared" si="5"/>
        <v>4.581939799</v>
      </c>
      <c r="L504" s="66">
        <f t="shared" si="6"/>
        <v>0.9777624566</v>
      </c>
      <c r="M504" s="66">
        <f t="shared" si="7"/>
        <v>0.03180037245</v>
      </c>
      <c r="N504" s="67">
        <f t="shared" si="8"/>
        <v>0.708371902</v>
      </c>
      <c r="O504" s="58"/>
      <c r="P504" s="58"/>
      <c r="Q504" s="58"/>
      <c r="R504" s="58" t="s">
        <v>250</v>
      </c>
      <c r="S504" s="62">
        <v>0.679144385026738</v>
      </c>
      <c r="T504" s="63">
        <v>0.699626865671642</v>
      </c>
      <c r="U504" s="62">
        <v>-3.21821324571259E-4</v>
      </c>
      <c r="V504" s="61">
        <v>0.974938498707334</v>
      </c>
      <c r="W504" s="61">
        <v>0.0144834602619968</v>
      </c>
      <c r="X504" s="64">
        <v>0.696584590945195</v>
      </c>
      <c r="Y504" s="68">
        <f t="shared" si="9"/>
        <v>0.6993084717</v>
      </c>
      <c r="Z504" s="68">
        <f t="shared" si="10"/>
        <v>-0.002723880747</v>
      </c>
      <c r="AA504" s="63">
        <f t="shared" si="11"/>
        <v>0.007822608803</v>
      </c>
      <c r="AB504" s="68"/>
      <c r="AC504" s="61"/>
      <c r="AD504" s="61">
        <v>-9.76558832499808E-4</v>
      </c>
      <c r="AE504" s="61"/>
      <c r="AF504" s="61"/>
      <c r="AG504" s="61"/>
      <c r="AH504" s="58" t="s">
        <v>686</v>
      </c>
      <c r="AI504" s="62">
        <v>0.666666666666667</v>
      </c>
      <c r="AJ504" s="63">
        <v>0.75</v>
      </c>
      <c r="AK504" s="71">
        <f t="shared" si="12"/>
        <v>6</v>
      </c>
      <c r="AL504" s="61">
        <v>0.0589257287797567</v>
      </c>
      <c r="AM504" s="61">
        <v>1.00173459705264</v>
      </c>
      <c r="AN504" s="64">
        <v>0.73469387755102</v>
      </c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>
        <v>0.0144834602619968</v>
      </c>
      <c r="BM504" s="58">
        <v>0.00782260880333365</v>
      </c>
    </row>
    <row r="505" ht="12.75" customHeight="1">
      <c r="A505" s="49" t="s">
        <v>414</v>
      </c>
      <c r="B505" s="49">
        <v>712.0</v>
      </c>
      <c r="C505" s="44">
        <v>135.0</v>
      </c>
      <c r="D505" s="45">
        <v>137.0</v>
      </c>
      <c r="E505" s="44">
        <v>810.0</v>
      </c>
      <c r="F505" s="45">
        <v>683.0</v>
      </c>
      <c r="G505" s="62">
        <f t="shared" si="1"/>
        <v>0.4963235294</v>
      </c>
      <c r="H505" s="63">
        <f t="shared" si="2"/>
        <v>0.5425318151</v>
      </c>
      <c r="I505" s="64">
        <f t="shared" si="3"/>
        <v>0.5354107649</v>
      </c>
      <c r="J505" s="65">
        <f t="shared" si="4"/>
        <v>0.4634560907</v>
      </c>
      <c r="K505" s="55">
        <f t="shared" si="5"/>
        <v>5.488970588</v>
      </c>
      <c r="L505" s="66">
        <f t="shared" si="6"/>
        <v>0.7345816535</v>
      </c>
      <c r="M505" s="66">
        <f t="shared" si="7"/>
        <v>0.03267431221</v>
      </c>
      <c r="N505" s="67">
        <f t="shared" si="8"/>
        <v>0.5380983781</v>
      </c>
      <c r="O505" s="58"/>
      <c r="P505" s="58"/>
      <c r="Q505" s="58"/>
      <c r="R505" s="58" t="s">
        <v>598</v>
      </c>
      <c r="S505" s="62">
        <v>0.7</v>
      </c>
      <c r="T505" s="63">
        <v>0.696969696969697</v>
      </c>
      <c r="U505" s="62">
        <v>-0.00132326234814273</v>
      </c>
      <c r="V505" s="61">
        <v>0.987806746189495</v>
      </c>
      <c r="W505" s="61">
        <v>-0.0021425864166757</v>
      </c>
      <c r="X505" s="64">
        <v>0.697674418604651</v>
      </c>
      <c r="Y505" s="68">
        <f t="shared" si="9"/>
        <v>0.701613256</v>
      </c>
      <c r="Z505" s="68">
        <f t="shared" si="10"/>
        <v>-0.003938837413</v>
      </c>
      <c r="AA505" s="63">
        <f t="shared" si="11"/>
        <v>-0.0118252177</v>
      </c>
      <c r="AB505" s="68"/>
      <c r="AC505" s="61"/>
      <c r="AD505" s="61">
        <v>-9.39150622180085E-4</v>
      </c>
      <c r="AE505" s="61"/>
      <c r="AF505" s="61"/>
      <c r="AG505" s="61"/>
      <c r="AH505" s="58" t="s">
        <v>503</v>
      </c>
      <c r="AI505" s="62">
        <v>0.558201058201058</v>
      </c>
      <c r="AJ505" s="63">
        <v>0.641673243883189</v>
      </c>
      <c r="AK505" s="71">
        <f t="shared" si="12"/>
        <v>6</v>
      </c>
      <c r="AL505" s="61">
        <v>0.0590238871691056</v>
      </c>
      <c r="AM505" s="61">
        <v>0.848439245930905</v>
      </c>
      <c r="AN505" s="64">
        <v>0.630837912087912</v>
      </c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>
        <v>-0.0021425864166757</v>
      </c>
      <c r="BM505" s="58">
        <v>-0.0118252177042787</v>
      </c>
    </row>
    <row r="506" ht="12.75" customHeight="1">
      <c r="A506" s="49" t="s">
        <v>502</v>
      </c>
      <c r="B506" s="49">
        <v>713.0</v>
      </c>
      <c r="C506" s="44">
        <v>168.0</v>
      </c>
      <c r="D506" s="45">
        <v>133.0</v>
      </c>
      <c r="E506" s="44">
        <v>1290.0</v>
      </c>
      <c r="F506" s="45">
        <v>989.0</v>
      </c>
      <c r="G506" s="62">
        <f t="shared" si="1"/>
        <v>0.5581395349</v>
      </c>
      <c r="H506" s="63">
        <f t="shared" si="2"/>
        <v>0.5660377358</v>
      </c>
      <c r="I506" s="64">
        <f t="shared" si="3"/>
        <v>0.5651162791</v>
      </c>
      <c r="J506" s="65">
        <f t="shared" si="4"/>
        <v>0.4484496124</v>
      </c>
      <c r="K506" s="55">
        <f t="shared" si="5"/>
        <v>7.571428571</v>
      </c>
      <c r="L506" s="66">
        <f t="shared" si="6"/>
        <v>0.7949133705</v>
      </c>
      <c r="M506" s="66">
        <f t="shared" si="7"/>
        <v>0.005585001349</v>
      </c>
      <c r="N506" s="67">
        <f t="shared" si="8"/>
        <v>0.5685401311</v>
      </c>
      <c r="O506" s="58"/>
      <c r="P506" s="58"/>
      <c r="Q506" s="58"/>
      <c r="R506" s="58" t="s">
        <v>59</v>
      </c>
      <c r="S506" s="62">
        <v>0.461538461538462</v>
      </c>
      <c r="T506" s="63">
        <v>0.8</v>
      </c>
      <c r="U506" s="62">
        <v>-0.0387028942671821</v>
      </c>
      <c r="V506" s="61">
        <v>0.892042361775821</v>
      </c>
      <c r="W506" s="61">
        <v>0.239328594774434</v>
      </c>
      <c r="X506" s="64">
        <v>0.697674418604651</v>
      </c>
      <c r="Y506" s="68">
        <f t="shared" si="9"/>
        <v>0.7359465249</v>
      </c>
      <c r="Z506" s="68">
        <f t="shared" si="10"/>
        <v>-0.03827210631</v>
      </c>
      <c r="AA506" s="63">
        <f t="shared" si="11"/>
        <v>0.148798334</v>
      </c>
      <c r="AB506" s="68"/>
      <c r="AC506" s="61"/>
      <c r="AD506" s="61">
        <v>-9.37579002489586E-4</v>
      </c>
      <c r="AE506" s="61"/>
      <c r="AF506" s="61"/>
      <c r="AG506" s="61"/>
      <c r="AH506" s="58" t="s">
        <v>761</v>
      </c>
      <c r="AI506" s="62">
        <v>0.71889400921659</v>
      </c>
      <c r="AJ506" s="63">
        <v>0.802413273001508</v>
      </c>
      <c r="AK506" s="71">
        <f t="shared" si="12"/>
        <v>6</v>
      </c>
      <c r="AL506" s="61">
        <v>0.0590572135530201</v>
      </c>
      <c r="AM506" s="61">
        <v>1.07572668587511</v>
      </c>
      <c r="AN506" s="64">
        <v>0.781818181818182</v>
      </c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>
        <v>0.239328594774434</v>
      </c>
      <c r="BM506" s="58">
        <v>0.14879833399715</v>
      </c>
    </row>
    <row r="507" ht="12.75" customHeight="1">
      <c r="A507" s="49" t="s">
        <v>553</v>
      </c>
      <c r="B507" s="49">
        <v>714.0</v>
      </c>
      <c r="C507" s="44">
        <v>95.0</v>
      </c>
      <c r="D507" s="45">
        <v>63.0</v>
      </c>
      <c r="E507" s="44">
        <v>450.0</v>
      </c>
      <c r="F507" s="45">
        <v>315.0</v>
      </c>
      <c r="G507" s="62">
        <f t="shared" si="1"/>
        <v>0.6012658228</v>
      </c>
      <c r="H507" s="63">
        <f t="shared" si="2"/>
        <v>0.5882352941</v>
      </c>
      <c r="I507" s="64">
        <f t="shared" si="3"/>
        <v>0.5904658722</v>
      </c>
      <c r="J507" s="65">
        <f t="shared" si="4"/>
        <v>0.4442036836</v>
      </c>
      <c r="K507" s="55">
        <f t="shared" si="5"/>
        <v>4.841772152</v>
      </c>
      <c r="L507" s="66">
        <f t="shared" si="6"/>
        <v>0.8411043075</v>
      </c>
      <c r="M507" s="66">
        <f t="shared" si="7"/>
        <v>-0.009213837749</v>
      </c>
      <c r="N507" s="67">
        <f t="shared" si="8"/>
        <v>0.5947771415</v>
      </c>
      <c r="O507" s="58"/>
      <c r="P507" s="58"/>
      <c r="Q507" s="58"/>
      <c r="R507" s="58" t="s">
        <v>326</v>
      </c>
      <c r="S507" s="62">
        <v>0.666666666666667</v>
      </c>
      <c r="T507" s="63">
        <v>0.708053691275168</v>
      </c>
      <c r="U507" s="62">
        <v>-0.00267569398335799</v>
      </c>
      <c r="V507" s="61">
        <v>0.972074082554022</v>
      </c>
      <c r="W507" s="61">
        <v>0.0292652045882307</v>
      </c>
      <c r="X507" s="64">
        <v>0.698453608247423</v>
      </c>
      <c r="Y507" s="68">
        <f t="shared" si="9"/>
        <v>0.703341824</v>
      </c>
      <c r="Z507" s="68">
        <f t="shared" si="10"/>
        <v>-0.004888215756</v>
      </c>
      <c r="AA507" s="63">
        <f t="shared" si="11"/>
        <v>0.01732572719</v>
      </c>
      <c r="AB507" s="68"/>
      <c r="AC507" s="61"/>
      <c r="AD507" s="61">
        <v>-9.33219468532753E-4</v>
      </c>
      <c r="AE507" s="61"/>
      <c r="AF507" s="61"/>
      <c r="AG507" s="61"/>
      <c r="AH507" s="58" t="s">
        <v>810</v>
      </c>
      <c r="AI507" s="62">
        <v>0.755274261603376</v>
      </c>
      <c r="AJ507" s="63">
        <v>0.838888888888889</v>
      </c>
      <c r="AK507" s="71">
        <f t="shared" si="12"/>
        <v>6</v>
      </c>
      <c r="AL507" s="61">
        <v>0.0591246541486951</v>
      </c>
      <c r="AM507" s="61">
        <v>1.12724356436999</v>
      </c>
      <c r="AN507" s="64">
        <v>0.813384813384813</v>
      </c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>
        <v>0.0292652045882307</v>
      </c>
      <c r="BM507" s="58">
        <v>0.0173257271928927</v>
      </c>
    </row>
    <row r="508" ht="12.75" customHeight="1">
      <c r="A508" s="49" t="s">
        <v>541</v>
      </c>
      <c r="B508" s="49">
        <v>715.0</v>
      </c>
      <c r="C508" s="44">
        <v>133.0</v>
      </c>
      <c r="D508" s="45">
        <v>91.0</v>
      </c>
      <c r="E508" s="44">
        <v>582.0</v>
      </c>
      <c r="F508" s="45">
        <v>264.0</v>
      </c>
      <c r="G508" s="62">
        <f t="shared" si="1"/>
        <v>0.59375</v>
      </c>
      <c r="H508" s="63">
        <f t="shared" si="2"/>
        <v>0.6879432624</v>
      </c>
      <c r="I508" s="64">
        <f t="shared" si="3"/>
        <v>0.6682242991</v>
      </c>
      <c r="J508" s="65">
        <f t="shared" si="4"/>
        <v>0.3710280374</v>
      </c>
      <c r="K508" s="55">
        <f t="shared" si="5"/>
        <v>3.776785714</v>
      </c>
      <c r="L508" s="66">
        <f t="shared" si="6"/>
        <v>0.9062939864</v>
      </c>
      <c r="M508" s="66">
        <f t="shared" si="7"/>
        <v>0.06660484268</v>
      </c>
      <c r="N508" s="67">
        <f t="shared" si="8"/>
        <v>0.6728459378</v>
      </c>
      <c r="O508" s="58"/>
      <c r="P508" s="58"/>
      <c r="Q508" s="58"/>
      <c r="R508" s="58" t="s">
        <v>78</v>
      </c>
      <c r="S508" s="62">
        <v>0.715789473684211</v>
      </c>
      <c r="T508" s="63">
        <v>0.694711538461538</v>
      </c>
      <c r="U508" s="62">
        <v>-0.00180096591954881</v>
      </c>
      <c r="V508" s="61">
        <v>0.997374832994067</v>
      </c>
      <c r="W508" s="61">
        <v>-0.0149041879608598</v>
      </c>
      <c r="X508" s="64">
        <v>0.698630136986301</v>
      </c>
      <c r="Y508" s="68">
        <f t="shared" si="9"/>
        <v>0.7032113381</v>
      </c>
      <c r="Z508" s="68">
        <f t="shared" si="10"/>
        <v>-0.00458120112</v>
      </c>
      <c r="AA508" s="63">
        <f t="shared" si="11"/>
        <v>-0.02621022827</v>
      </c>
      <c r="AB508" s="68"/>
      <c r="AC508" s="61"/>
      <c r="AD508" s="61">
        <v>-8.67995469552518E-4</v>
      </c>
      <c r="AE508" s="61"/>
      <c r="AF508" s="61"/>
      <c r="AG508" s="61"/>
      <c r="AH508" s="58" t="s">
        <v>758</v>
      </c>
      <c r="AI508" s="62">
        <v>0.715976331360947</v>
      </c>
      <c r="AJ508" s="63">
        <v>0.7997997997998</v>
      </c>
      <c r="AK508" s="71">
        <f t="shared" si="12"/>
        <v>6</v>
      </c>
      <c r="AL508" s="61">
        <v>0.0592723180876196</v>
      </c>
      <c r="AM508" s="61">
        <v>1.07181557141954</v>
      </c>
      <c r="AN508" s="64">
        <v>0.787671232876712</v>
      </c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>
        <v>-0.0149041879608598</v>
      </c>
      <c r="BM508" s="58">
        <v>-0.0262102282748121</v>
      </c>
    </row>
    <row r="509" ht="12.75" customHeight="1">
      <c r="A509" s="49" t="s">
        <v>707</v>
      </c>
      <c r="B509" s="49">
        <v>716.0</v>
      </c>
      <c r="C509" s="44">
        <v>124.0</v>
      </c>
      <c r="D509" s="45">
        <v>57.0</v>
      </c>
      <c r="E509" s="44">
        <v>600.0</v>
      </c>
      <c r="F509" s="45">
        <v>393.0</v>
      </c>
      <c r="G509" s="62">
        <f t="shared" si="1"/>
        <v>0.6850828729</v>
      </c>
      <c r="H509" s="63">
        <f t="shared" si="2"/>
        <v>0.6042296073</v>
      </c>
      <c r="I509" s="64">
        <f t="shared" si="3"/>
        <v>0.6166950596</v>
      </c>
      <c r="J509" s="65">
        <f t="shared" si="4"/>
        <v>0.4403747871</v>
      </c>
      <c r="K509" s="55">
        <f t="shared" si="5"/>
        <v>5.486187845</v>
      </c>
      <c r="L509" s="66">
        <f t="shared" si="6"/>
        <v>0.9116816071</v>
      </c>
      <c r="M509" s="66">
        <f t="shared" si="7"/>
        <v>-0.05717174348</v>
      </c>
      <c r="N509" s="67">
        <f t="shared" si="8"/>
        <v>0.6246737491</v>
      </c>
      <c r="O509" s="58"/>
      <c r="P509" s="58"/>
      <c r="Q509" s="58"/>
      <c r="R509" s="58" t="s">
        <v>728</v>
      </c>
      <c r="S509" s="62">
        <v>0.666666666666667</v>
      </c>
      <c r="T509" s="63">
        <v>0.705741626794258</v>
      </c>
      <c r="U509" s="62">
        <v>-4.71458523118029E-4</v>
      </c>
      <c r="V509" s="61">
        <v>0.970439206348165</v>
      </c>
      <c r="W509" s="61">
        <v>0.0276303278481044</v>
      </c>
      <c r="X509" s="64">
        <v>0.698818897637795</v>
      </c>
      <c r="Y509" s="68">
        <f t="shared" si="9"/>
        <v>0.7015239756</v>
      </c>
      <c r="Z509" s="68">
        <f t="shared" si="10"/>
        <v>-0.002705077948</v>
      </c>
      <c r="AA509" s="63">
        <f t="shared" si="11"/>
        <v>0.02102756355</v>
      </c>
      <c r="AB509" s="68"/>
      <c r="AC509" s="61"/>
      <c r="AD509" s="61">
        <v>-8.32404008574428E-4</v>
      </c>
      <c r="AE509" s="61"/>
      <c r="AF509" s="61"/>
      <c r="AG509" s="61"/>
      <c r="AH509" s="58" t="s">
        <v>460</v>
      </c>
      <c r="AI509" s="62">
        <v>0.538461538461538</v>
      </c>
      <c r="AJ509" s="63">
        <v>0.622448979591837</v>
      </c>
      <c r="AK509" s="71">
        <f t="shared" si="12"/>
        <v>6</v>
      </c>
      <c r="AL509" s="61">
        <v>0.0593882232886945</v>
      </c>
      <c r="AM509" s="61">
        <v>0.820887689962456</v>
      </c>
      <c r="AN509" s="64">
        <v>0.612612612612613</v>
      </c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>
        <v>0.0276303278481044</v>
      </c>
      <c r="BM509" s="58">
        <v>0.0210275635459435</v>
      </c>
    </row>
    <row r="510" ht="12.75" customHeight="1">
      <c r="A510" s="49" t="s">
        <v>560</v>
      </c>
      <c r="B510" s="49">
        <v>717.0</v>
      </c>
      <c r="C510" s="44">
        <v>80.0</v>
      </c>
      <c r="D510" s="45">
        <v>51.0</v>
      </c>
      <c r="E510" s="44">
        <v>675.0</v>
      </c>
      <c r="F510" s="45">
        <v>487.0</v>
      </c>
      <c r="G510" s="62">
        <f t="shared" si="1"/>
        <v>0.6106870229</v>
      </c>
      <c r="H510" s="63">
        <f t="shared" si="2"/>
        <v>0.5808950086</v>
      </c>
      <c r="I510" s="64">
        <f t="shared" si="3"/>
        <v>0.5839133797</v>
      </c>
      <c r="J510" s="65">
        <f t="shared" si="4"/>
        <v>0.4385150812</v>
      </c>
      <c r="K510" s="55">
        <f t="shared" si="5"/>
        <v>8.870229008</v>
      </c>
      <c r="L510" s="66">
        <f t="shared" si="6"/>
        <v>0.8425757383</v>
      </c>
      <c r="M510" s="66">
        <f t="shared" si="7"/>
        <v>-0.02106599766</v>
      </c>
      <c r="N510" s="67">
        <f t="shared" si="8"/>
        <v>0.5907115873</v>
      </c>
      <c r="O510" s="58"/>
      <c r="P510" s="58"/>
      <c r="Q510" s="58"/>
      <c r="R510" s="58" t="s">
        <v>778</v>
      </c>
      <c r="S510" s="62">
        <v>0.695652173913043</v>
      </c>
      <c r="T510" s="63">
        <v>0.7</v>
      </c>
      <c r="U510" s="62">
        <v>-0.00149971572009799</v>
      </c>
      <c r="V510" s="61">
        <v>0.986875115849301</v>
      </c>
      <c r="W510" s="61">
        <v>0.00307453856238243</v>
      </c>
      <c r="X510" s="64">
        <v>0.699029126213592</v>
      </c>
      <c r="Y510" s="68">
        <f t="shared" si="9"/>
        <v>0.703077267</v>
      </c>
      <c r="Z510" s="68">
        <f t="shared" si="10"/>
        <v>-0.004048140795</v>
      </c>
      <c r="AA510" s="63">
        <f t="shared" si="11"/>
        <v>-0.006872990393</v>
      </c>
      <c r="AB510" s="68"/>
      <c r="AC510" s="61"/>
      <c r="AD510" s="61">
        <v>-7.54191619371958E-4</v>
      </c>
      <c r="AE510" s="61"/>
      <c r="AF510" s="61"/>
      <c r="AG510" s="61"/>
      <c r="AH510" s="58" t="s">
        <v>310</v>
      </c>
      <c r="AI510" s="62">
        <v>0.55440414507772</v>
      </c>
      <c r="AJ510" s="63">
        <v>0.638461538461538</v>
      </c>
      <c r="AK510" s="71">
        <f t="shared" si="12"/>
        <v>6</v>
      </c>
      <c r="AL510" s="61">
        <v>0.0594376906935998</v>
      </c>
      <c r="AM510" s="61">
        <v>0.84348340416338</v>
      </c>
      <c r="AN510" s="64">
        <v>0.627595445411922</v>
      </c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>
        <v>0.00307453856238243</v>
      </c>
      <c r="BM510" s="58">
        <v>-0.00687299039318088</v>
      </c>
    </row>
    <row r="511" ht="12.75" customHeight="1">
      <c r="A511" s="49" t="s">
        <v>400</v>
      </c>
      <c r="B511" s="49">
        <v>718.0</v>
      </c>
      <c r="C511" s="44">
        <v>113.0</v>
      </c>
      <c r="D511" s="45">
        <v>124.0</v>
      </c>
      <c r="E511" s="44">
        <v>712.0</v>
      </c>
      <c r="F511" s="45">
        <v>635.0</v>
      </c>
      <c r="G511" s="62">
        <f t="shared" si="1"/>
        <v>0.4767932489</v>
      </c>
      <c r="H511" s="63">
        <f t="shared" si="2"/>
        <v>0.5285820341</v>
      </c>
      <c r="I511" s="64">
        <f t="shared" si="3"/>
        <v>0.5208333333</v>
      </c>
      <c r="J511" s="65">
        <f t="shared" si="4"/>
        <v>0.4722222222</v>
      </c>
      <c r="K511" s="55">
        <f t="shared" si="5"/>
        <v>5.683544304</v>
      </c>
      <c r="L511" s="66">
        <f t="shared" si="6"/>
        <v>0.7109076743</v>
      </c>
      <c r="M511" s="66">
        <f t="shared" si="7"/>
        <v>0.03662031737</v>
      </c>
      <c r="N511" s="67">
        <f t="shared" si="8"/>
        <v>0.523274588</v>
      </c>
      <c r="O511" s="58"/>
      <c r="P511" s="58"/>
      <c r="Q511" s="58"/>
      <c r="R511" s="58" t="s">
        <v>821</v>
      </c>
      <c r="S511" s="62">
        <v>0.750853242320819</v>
      </c>
      <c r="T511" s="63">
        <v>0.679676985195155</v>
      </c>
      <c r="U511" s="62">
        <v>0.00405542175433515</v>
      </c>
      <c r="V511" s="61">
        <v>1.01153763279253</v>
      </c>
      <c r="W511" s="61">
        <v>-0.0503290487903672</v>
      </c>
      <c r="X511" s="64">
        <v>0.69980694980695</v>
      </c>
      <c r="Y511" s="68">
        <f t="shared" si="9"/>
        <v>0.6989906164</v>
      </c>
      <c r="Z511" s="68">
        <f t="shared" si="10"/>
        <v>0.0008163334068</v>
      </c>
      <c r="AA511" s="63">
        <f t="shared" si="11"/>
        <v>-0.04830259784</v>
      </c>
      <c r="AB511" s="68"/>
      <c r="AC511" s="61"/>
      <c r="AD511" s="61">
        <v>-7.52169626247023E-4</v>
      </c>
      <c r="AE511" s="61"/>
      <c r="AF511" s="61"/>
      <c r="AG511" s="61"/>
      <c r="AH511" s="58" t="s">
        <v>640</v>
      </c>
      <c r="AI511" s="62">
        <v>0.879518072289157</v>
      </c>
      <c r="AJ511" s="63">
        <v>0.963880288957688</v>
      </c>
      <c r="AK511" s="71">
        <f t="shared" si="12"/>
        <v>6</v>
      </c>
      <c r="AL511" s="61">
        <v>0.059653308467468</v>
      </c>
      <c r="AM511" s="61">
        <v>1.30347947191863</v>
      </c>
      <c r="AN511" s="64">
        <v>0.951541850220264</v>
      </c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>
        <v>-0.0503290487903672</v>
      </c>
      <c r="BM511" s="58">
        <v>-0.0483025978365248</v>
      </c>
    </row>
    <row r="512" ht="12.75" customHeight="1">
      <c r="A512" s="49" t="s">
        <v>389</v>
      </c>
      <c r="B512" s="49">
        <v>719.0</v>
      </c>
      <c r="C512" s="44">
        <v>109.0</v>
      </c>
      <c r="D512" s="45">
        <v>123.0</v>
      </c>
      <c r="E512" s="44">
        <v>577.0</v>
      </c>
      <c r="F512" s="45">
        <v>560.0</v>
      </c>
      <c r="G512" s="62">
        <f t="shared" si="1"/>
        <v>0.4698275862</v>
      </c>
      <c r="H512" s="63">
        <f t="shared" si="2"/>
        <v>0.5074758135</v>
      </c>
      <c r="I512" s="64">
        <f t="shared" si="3"/>
        <v>0.5010956903</v>
      </c>
      <c r="J512" s="65">
        <f t="shared" si="4"/>
        <v>0.4886778671</v>
      </c>
      <c r="K512" s="55">
        <f t="shared" si="5"/>
        <v>4.900862069</v>
      </c>
      <c r="L512" s="66">
        <f t="shared" si="6"/>
        <v>0.6910578569</v>
      </c>
      <c r="M512" s="66">
        <f t="shared" si="7"/>
        <v>0.02662142977</v>
      </c>
      <c r="N512" s="67">
        <f t="shared" si="8"/>
        <v>0.5047977835</v>
      </c>
      <c r="O512" s="58"/>
      <c r="P512" s="58"/>
      <c r="Q512" s="58"/>
      <c r="R512" s="58" t="s">
        <v>351</v>
      </c>
      <c r="S512" s="62">
        <v>0.6875</v>
      </c>
      <c r="T512" s="63">
        <v>0.70261780104712</v>
      </c>
      <c r="U512" s="62">
        <v>-4.23652376596695E-4</v>
      </c>
      <c r="V512" s="61">
        <v>0.982961722021835</v>
      </c>
      <c r="W512" s="61">
        <v>0.0106900602504852</v>
      </c>
      <c r="X512" s="64">
        <v>0.700542005420054</v>
      </c>
      <c r="Y512" s="68">
        <f t="shared" si="9"/>
        <v>0.703416184</v>
      </c>
      <c r="Z512" s="68">
        <f t="shared" si="10"/>
        <v>-0.002874178554</v>
      </c>
      <c r="AA512" s="63">
        <f t="shared" si="11"/>
        <v>0.003638619754</v>
      </c>
      <c r="AB512" s="68"/>
      <c r="AC512" s="61"/>
      <c r="AD512" s="61">
        <v>-7.33274275627416E-4</v>
      </c>
      <c r="AE512" s="61"/>
      <c r="AF512" s="61"/>
      <c r="AG512" s="61"/>
      <c r="AH512" s="58" t="s">
        <v>316</v>
      </c>
      <c r="AI512" s="62">
        <v>0.43609022556391</v>
      </c>
      <c r="AJ512" s="63">
        <v>0.520901831845937</v>
      </c>
      <c r="AK512" s="71">
        <f t="shared" si="12"/>
        <v>6</v>
      </c>
      <c r="AL512" s="61">
        <v>0.0599709724956742</v>
      </c>
      <c r="AM512" s="61">
        <v>0.676695563537074</v>
      </c>
      <c r="AN512" s="64">
        <v>0.511482254697286</v>
      </c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>
        <v>0.0106900602504852</v>
      </c>
      <c r="BM512" s="58">
        <v>0.00363861975351306</v>
      </c>
    </row>
    <row r="513" ht="12.75" customHeight="1">
      <c r="A513" s="49" t="s">
        <v>512</v>
      </c>
      <c r="B513" s="49">
        <v>720.0</v>
      </c>
      <c r="C513" s="44">
        <v>175.0</v>
      </c>
      <c r="D513" s="45">
        <v>132.0</v>
      </c>
      <c r="E513" s="44">
        <v>1078.0</v>
      </c>
      <c r="F513" s="45">
        <v>668.0</v>
      </c>
      <c r="G513" s="62">
        <f t="shared" si="1"/>
        <v>0.5700325733</v>
      </c>
      <c r="H513" s="63">
        <f t="shared" si="2"/>
        <v>0.6174112257</v>
      </c>
      <c r="I513" s="64">
        <f t="shared" si="3"/>
        <v>0.6103263517</v>
      </c>
      <c r="J513" s="65">
        <f t="shared" si="4"/>
        <v>0.4106186069</v>
      </c>
      <c r="K513" s="55">
        <f t="shared" si="5"/>
        <v>5.687296417</v>
      </c>
      <c r="L513" s="66">
        <f t="shared" si="6"/>
        <v>0.839649557</v>
      </c>
      <c r="M513" s="66">
        <f t="shared" si="7"/>
        <v>0.03350190357</v>
      </c>
      <c r="N513" s="67">
        <f t="shared" si="8"/>
        <v>0.6121775298</v>
      </c>
      <c r="O513" s="58"/>
      <c r="P513" s="58"/>
      <c r="Q513" s="58"/>
      <c r="R513" s="58" t="s">
        <v>349</v>
      </c>
      <c r="S513" s="62">
        <v>0.671532846715328</v>
      </c>
      <c r="T513" s="63">
        <v>0.709724238026125</v>
      </c>
      <c r="U513" s="62">
        <v>-3.32389163583135E-5</v>
      </c>
      <c r="V513" s="61">
        <v>0.976696246770018</v>
      </c>
      <c r="W513" s="61">
        <v>0.0270055513684879</v>
      </c>
      <c r="X513" s="64">
        <v>0.703389830508475</v>
      </c>
      <c r="Y513" s="68">
        <f t="shared" si="9"/>
        <v>0.705664245</v>
      </c>
      <c r="Z513" s="68">
        <f t="shared" si="10"/>
        <v>-0.002274414445</v>
      </c>
      <c r="AA513" s="63">
        <f t="shared" si="11"/>
        <v>0.02143981671</v>
      </c>
      <c r="AB513" s="68"/>
      <c r="AC513" s="61"/>
      <c r="AD513" s="61">
        <v>-6.58746654535802E-4</v>
      </c>
      <c r="AE513" s="61"/>
      <c r="AF513" s="61"/>
      <c r="AG513" s="61"/>
      <c r="AH513" s="58" t="s">
        <v>630</v>
      </c>
      <c r="AI513" s="62">
        <v>0.642857142857143</v>
      </c>
      <c r="AJ513" s="63">
        <v>0.72782874617737</v>
      </c>
      <c r="AK513" s="71">
        <f t="shared" si="12"/>
        <v>6</v>
      </c>
      <c r="AL513" s="61">
        <v>0.0600841552843103</v>
      </c>
      <c r="AM513" s="61">
        <v>0.969221277195431</v>
      </c>
      <c r="AN513" s="64">
        <v>0.72112676056338</v>
      </c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>
        <v>0.0270055513684879</v>
      </c>
      <c r="BM513" s="58">
        <v>0.0214398167130305</v>
      </c>
    </row>
    <row r="514" ht="12.75" customHeight="1">
      <c r="A514" s="49" t="s">
        <v>610</v>
      </c>
      <c r="B514" s="49">
        <v>721.0</v>
      </c>
      <c r="C514" s="44">
        <v>323.0</v>
      </c>
      <c r="D514" s="45">
        <v>190.0</v>
      </c>
      <c r="E514" s="44">
        <v>2156.0</v>
      </c>
      <c r="F514" s="45">
        <v>845.0</v>
      </c>
      <c r="G514" s="62">
        <f t="shared" si="1"/>
        <v>0.6296296296</v>
      </c>
      <c r="H514" s="63">
        <f t="shared" si="2"/>
        <v>0.7184271909</v>
      </c>
      <c r="I514" s="64">
        <f t="shared" si="3"/>
        <v>0.7054638589</v>
      </c>
      <c r="J514" s="65">
        <f t="shared" si="4"/>
        <v>0.3323847467</v>
      </c>
      <c r="K514" s="55">
        <f t="shared" si="5"/>
        <v>5.849902534</v>
      </c>
      <c r="L514" s="66">
        <f t="shared" si="6"/>
        <v>0.953220109</v>
      </c>
      <c r="M514" s="66">
        <f t="shared" si="7"/>
        <v>0.06278951351</v>
      </c>
      <c r="N514" s="67">
        <f t="shared" si="8"/>
        <v>0.7039327527</v>
      </c>
      <c r="O514" s="58"/>
      <c r="P514" s="58"/>
      <c r="Q514" s="58"/>
      <c r="R514" s="58" t="s">
        <v>760</v>
      </c>
      <c r="S514" s="62">
        <v>0.645320197044335</v>
      </c>
      <c r="T514" s="63">
        <v>0.710991957104558</v>
      </c>
      <c r="U514" s="62">
        <v>0.00527037945427522</v>
      </c>
      <c r="V514" s="61">
        <v>0.959057514016724</v>
      </c>
      <c r="W514" s="61">
        <v>0.0464371035785905</v>
      </c>
      <c r="X514" s="64">
        <v>0.704545454545455</v>
      </c>
      <c r="Y514" s="68">
        <f t="shared" si="9"/>
        <v>0.7012689161</v>
      </c>
      <c r="Z514" s="68">
        <f t="shared" si="10"/>
        <v>0.003276538401</v>
      </c>
      <c r="AA514" s="63">
        <f t="shared" si="11"/>
        <v>0.05439787282</v>
      </c>
      <c r="AB514" s="68"/>
      <c r="AC514" s="61"/>
      <c r="AD514" s="61">
        <v>-6.54271528853112E-4</v>
      </c>
      <c r="AE514" s="61"/>
      <c r="AF514" s="61"/>
      <c r="AG514" s="61"/>
      <c r="AH514" s="58" t="s">
        <v>411</v>
      </c>
      <c r="AI514" s="62">
        <v>0.492822966507177</v>
      </c>
      <c r="AJ514" s="63">
        <v>0.578535494689771</v>
      </c>
      <c r="AK514" s="71">
        <f t="shared" si="12"/>
        <v>6</v>
      </c>
      <c r="AL514" s="61">
        <v>0.0606080336947149</v>
      </c>
      <c r="AM514" s="61">
        <v>0.757564823090758</v>
      </c>
      <c r="AN514" s="64">
        <v>0.56956956956957</v>
      </c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>
        <v>0.0464371035785905</v>
      </c>
      <c r="BM514" s="58">
        <v>0.054397872817787</v>
      </c>
    </row>
    <row r="515" ht="12.75" customHeight="1">
      <c r="A515" s="49" t="s">
        <v>617</v>
      </c>
      <c r="B515" s="49">
        <v>722.0</v>
      </c>
      <c r="C515" s="44">
        <v>176.0</v>
      </c>
      <c r="D515" s="45">
        <v>101.0</v>
      </c>
      <c r="E515" s="44">
        <v>1403.0</v>
      </c>
      <c r="F515" s="45">
        <v>624.0</v>
      </c>
      <c r="G515" s="62">
        <f t="shared" si="1"/>
        <v>0.6353790614</v>
      </c>
      <c r="H515" s="63">
        <f t="shared" si="2"/>
        <v>0.6921558954</v>
      </c>
      <c r="I515" s="64">
        <f t="shared" si="3"/>
        <v>0.6853298611</v>
      </c>
      <c r="J515" s="65">
        <f t="shared" si="4"/>
        <v>0.3472222222</v>
      </c>
      <c r="K515" s="55">
        <f t="shared" si="5"/>
        <v>7.317689531</v>
      </c>
      <c r="L515" s="66">
        <f t="shared" si="6"/>
        <v>0.9387089636</v>
      </c>
      <c r="M515" s="66">
        <f t="shared" si="7"/>
        <v>0.04014743775</v>
      </c>
      <c r="N515" s="67">
        <f t="shared" si="8"/>
        <v>0.684427739</v>
      </c>
      <c r="O515" s="58"/>
      <c r="P515" s="58"/>
      <c r="Q515" s="58"/>
      <c r="R515" s="58" t="s">
        <v>495</v>
      </c>
      <c r="S515" s="62">
        <v>0.578231292517007</v>
      </c>
      <c r="T515" s="63">
        <v>0.722705314009662</v>
      </c>
      <c r="U515" s="62">
        <v>0.00884740092043013</v>
      </c>
      <c r="V515" s="61">
        <v>0.919901079676362</v>
      </c>
      <c r="W515" s="61">
        <v>0.102158710612238</v>
      </c>
      <c r="X515" s="64">
        <v>0.704737732656514</v>
      </c>
      <c r="Y515" s="68">
        <f t="shared" si="9"/>
        <v>0.6971820451</v>
      </c>
      <c r="Z515" s="68">
        <f t="shared" si="10"/>
        <v>0.007555687589</v>
      </c>
      <c r="AA515" s="63">
        <f t="shared" si="11"/>
        <v>0.1202296882</v>
      </c>
      <c r="AB515" s="68"/>
      <c r="AC515" s="61"/>
      <c r="AD515" s="61">
        <v>-6.50763545643418E-4</v>
      </c>
      <c r="AE515" s="61"/>
      <c r="AF515" s="61"/>
      <c r="AG515" s="61"/>
      <c r="AH515" s="58" t="s">
        <v>120</v>
      </c>
      <c r="AI515" s="62">
        <v>0.297297297297297</v>
      </c>
      <c r="AJ515" s="63">
        <v>0.383177570093458</v>
      </c>
      <c r="AK515" s="71">
        <f t="shared" si="12"/>
        <v>6</v>
      </c>
      <c r="AL515" s="61">
        <v>0.0607266018860025</v>
      </c>
      <c r="AM515" s="61">
        <v>0.481168383236454</v>
      </c>
      <c r="AN515" s="64">
        <v>0.374301675977654</v>
      </c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>
        <v>0.102158710612238</v>
      </c>
      <c r="BM515" s="58">
        <v>0.120229688153757</v>
      </c>
    </row>
    <row r="516" ht="12.75" customHeight="1">
      <c r="A516" s="49" t="s">
        <v>712</v>
      </c>
      <c r="B516" s="49">
        <v>724.0</v>
      </c>
      <c r="C516" s="44">
        <v>22.0</v>
      </c>
      <c r="D516" s="45">
        <v>9.0</v>
      </c>
      <c r="E516" s="44">
        <v>186.0</v>
      </c>
      <c r="F516" s="45">
        <v>27.0</v>
      </c>
      <c r="G516" s="62">
        <f t="shared" si="1"/>
        <v>0.7096774194</v>
      </c>
      <c r="H516" s="63">
        <f t="shared" si="2"/>
        <v>0.8732394366</v>
      </c>
      <c r="I516" s="64">
        <f t="shared" si="3"/>
        <v>0.8524590164</v>
      </c>
      <c r="J516" s="65">
        <f t="shared" si="4"/>
        <v>0.2008196721</v>
      </c>
      <c r="K516" s="55">
        <f t="shared" si="5"/>
        <v>6.870967742</v>
      </c>
      <c r="L516" s="66">
        <f t="shared" si="6"/>
        <v>1.119291224</v>
      </c>
      <c r="M516" s="66">
        <f t="shared" si="7"/>
        <v>0.1156559944</v>
      </c>
      <c r="N516" s="67">
        <f t="shared" si="8"/>
        <v>0.8399720964</v>
      </c>
      <c r="O516" s="58"/>
      <c r="P516" s="58"/>
      <c r="Q516" s="58"/>
      <c r="R516" s="58" t="s">
        <v>341</v>
      </c>
      <c r="S516" s="62">
        <v>0.62962962962963</v>
      </c>
      <c r="T516" s="63">
        <v>0.718427190936355</v>
      </c>
      <c r="U516" s="62">
        <v>0.00331671267324518</v>
      </c>
      <c r="V516" s="61">
        <v>0.953220108987351</v>
      </c>
      <c r="W516" s="61">
        <v>0.0627895135065476</v>
      </c>
      <c r="X516" s="64">
        <v>0.705463858850313</v>
      </c>
      <c r="Y516" s="68">
        <f t="shared" si="9"/>
        <v>0.7039327527</v>
      </c>
      <c r="Z516" s="68">
        <f t="shared" si="10"/>
        <v>0.001531106101</v>
      </c>
      <c r="AA516" s="63">
        <f t="shared" si="11"/>
        <v>0.06650075907</v>
      </c>
      <c r="AB516" s="68"/>
      <c r="AC516" s="61"/>
      <c r="AD516" s="61">
        <v>-6.25689985673361E-4</v>
      </c>
      <c r="AE516" s="61"/>
      <c r="AF516" s="61"/>
      <c r="AG516" s="61"/>
      <c r="AH516" s="58" t="s">
        <v>187</v>
      </c>
      <c r="AI516" s="62">
        <v>0.702830188679245</v>
      </c>
      <c r="AJ516" s="63">
        <v>0.788888888888889</v>
      </c>
      <c r="AK516" s="71">
        <f t="shared" si="12"/>
        <v>6</v>
      </c>
      <c r="AL516" s="61">
        <v>0.0608528628507307</v>
      </c>
      <c r="AM516" s="61">
        <v>1.05480466543058</v>
      </c>
      <c r="AN516" s="64">
        <v>0.76931330472103</v>
      </c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>
        <v>0.0627895135065476</v>
      </c>
      <c r="BM516" s="58">
        <v>0.0665007590703406</v>
      </c>
    </row>
    <row r="517" ht="12.75" customHeight="1">
      <c r="A517" s="49" t="s">
        <v>713</v>
      </c>
      <c r="B517" s="49">
        <v>725.0</v>
      </c>
      <c r="C517" s="44">
        <v>119.0</v>
      </c>
      <c r="D517" s="45">
        <v>51.0</v>
      </c>
      <c r="E517" s="44">
        <v>402.0</v>
      </c>
      <c r="F517" s="45">
        <v>192.0</v>
      </c>
      <c r="G517" s="62">
        <f t="shared" si="1"/>
        <v>0.7</v>
      </c>
      <c r="H517" s="63">
        <f t="shared" si="2"/>
        <v>0.6767676768</v>
      </c>
      <c r="I517" s="64">
        <f t="shared" si="3"/>
        <v>0.6819371728</v>
      </c>
      <c r="J517" s="65">
        <f t="shared" si="4"/>
        <v>0.4070680628</v>
      </c>
      <c r="K517" s="55">
        <f t="shared" si="5"/>
        <v>3.494117647</v>
      </c>
      <c r="L517" s="66">
        <f t="shared" si="6"/>
        <v>0.973521763</v>
      </c>
      <c r="M517" s="66">
        <f t="shared" si="7"/>
        <v>-0.01642757423</v>
      </c>
      <c r="N517" s="67">
        <f t="shared" si="8"/>
        <v>0.6856620874</v>
      </c>
      <c r="O517" s="58"/>
      <c r="P517" s="58"/>
      <c r="Q517" s="58"/>
      <c r="R517" s="58" t="s">
        <v>223</v>
      </c>
      <c r="S517" s="62">
        <v>0.668896321070234</v>
      </c>
      <c r="T517" s="63">
        <v>0.713868613138686</v>
      </c>
      <c r="U517" s="62">
        <v>-3.80532261230027E-4</v>
      </c>
      <c r="V517" s="61">
        <v>0.977762456570011</v>
      </c>
      <c r="W517" s="61">
        <v>0.0318003724509953</v>
      </c>
      <c r="X517" s="64">
        <v>0.705811863391252</v>
      </c>
      <c r="Y517" s="68">
        <f t="shared" si="9"/>
        <v>0.708371902</v>
      </c>
      <c r="Z517" s="68">
        <f t="shared" si="10"/>
        <v>-0.002560038565</v>
      </c>
      <c r="AA517" s="63">
        <f t="shared" si="11"/>
        <v>0.02553295971</v>
      </c>
      <c r="AB517" s="68"/>
      <c r="AC517" s="61"/>
      <c r="AD517" s="61">
        <v>-6.07367032729345E-4</v>
      </c>
      <c r="AE517" s="61"/>
      <c r="AF517" s="61"/>
      <c r="AG517" s="61"/>
      <c r="AH517" s="58" t="s">
        <v>147</v>
      </c>
      <c r="AI517" s="62">
        <v>0.327137546468401</v>
      </c>
      <c r="AJ517" s="63">
        <v>0.413560411311054</v>
      </c>
      <c r="AK517" s="71">
        <f t="shared" si="12"/>
        <v>6</v>
      </c>
      <c r="AL517" s="61">
        <v>0.0611102793596372</v>
      </c>
      <c r="AM517" s="61">
        <v>0.523752538771623</v>
      </c>
      <c r="AN517" s="64">
        <v>0.406684412895593</v>
      </c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>
        <v>0.0318003724509953</v>
      </c>
      <c r="BM517" s="58">
        <v>0.0255329597050353</v>
      </c>
    </row>
    <row r="518" ht="12.75" customHeight="1">
      <c r="A518" s="49" t="s">
        <v>479</v>
      </c>
      <c r="B518" s="49">
        <v>726.0</v>
      </c>
      <c r="C518" s="44">
        <v>146.0</v>
      </c>
      <c r="D518" s="45">
        <v>120.0</v>
      </c>
      <c r="E518" s="44">
        <v>913.0</v>
      </c>
      <c r="F518" s="45">
        <v>629.0</v>
      </c>
      <c r="G518" s="62">
        <f t="shared" si="1"/>
        <v>0.5488721805</v>
      </c>
      <c r="H518" s="63">
        <f t="shared" si="2"/>
        <v>0.5920881971</v>
      </c>
      <c r="I518" s="64">
        <f t="shared" si="3"/>
        <v>0.5857300885</v>
      </c>
      <c r="J518" s="65">
        <f t="shared" si="4"/>
        <v>0.4286504425</v>
      </c>
      <c r="K518" s="55">
        <f t="shared" si="5"/>
        <v>5.796992481</v>
      </c>
      <c r="L518" s="66">
        <f t="shared" si="6"/>
        <v>0.8067808151</v>
      </c>
      <c r="M518" s="66">
        <f t="shared" si="7"/>
        <v>0.03055847029</v>
      </c>
      <c r="N518" s="67">
        <f t="shared" si="8"/>
        <v>0.5878331694</v>
      </c>
      <c r="O518" s="58"/>
      <c r="P518" s="58"/>
      <c r="Q518" s="58"/>
      <c r="R518" s="58" t="s">
        <v>568</v>
      </c>
      <c r="S518" s="62">
        <v>0.833333333333333</v>
      </c>
      <c r="T518" s="63">
        <v>0.636363636363636</v>
      </c>
      <c r="U518" s="62">
        <v>0.0268979837004153</v>
      </c>
      <c r="V518" s="61">
        <v>1.0392327163198</v>
      </c>
      <c r="W518" s="61">
        <v>-0.13927843860756</v>
      </c>
      <c r="X518" s="64">
        <v>0.705882352941176</v>
      </c>
      <c r="Y518" s="68">
        <f t="shared" si="9"/>
        <v>0.6833846055</v>
      </c>
      <c r="Z518" s="68">
        <f t="shared" si="10"/>
        <v>0.02249774742</v>
      </c>
      <c r="AA518" s="63">
        <f t="shared" si="11"/>
        <v>-0.0827831063</v>
      </c>
      <c r="AB518" s="68"/>
      <c r="AC518" s="61"/>
      <c r="AD518" s="61">
        <v>-5.83842403192536E-4</v>
      </c>
      <c r="AE518" s="61"/>
      <c r="AF518" s="61"/>
      <c r="AG518" s="61"/>
      <c r="AH518" s="58" t="s">
        <v>396</v>
      </c>
      <c r="AI518" s="62">
        <v>0.474226804123711</v>
      </c>
      <c r="AJ518" s="63">
        <v>0.560834298957126</v>
      </c>
      <c r="AK518" s="71">
        <f t="shared" si="12"/>
        <v>6</v>
      </c>
      <c r="AL518" s="61">
        <v>0.0612408664886698</v>
      </c>
      <c r="AM518" s="61">
        <v>0.731898714924297</v>
      </c>
      <c r="AN518" s="64">
        <v>0.552083333333333</v>
      </c>
      <c r="AO518" s="58"/>
      <c r="AP518" s="58"/>
      <c r="AQ518" s="58"/>
      <c r="AR518" s="58"/>
      <c r="AS518" s="58"/>
      <c r="AT518" s="58"/>
      <c r="AU518" s="58" t="s">
        <v>23</v>
      </c>
      <c r="AV518" s="58" t="s">
        <v>1212</v>
      </c>
      <c r="AW518" s="58" t="s">
        <v>24</v>
      </c>
      <c r="AX518" s="58" t="s">
        <v>25</v>
      </c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>
        <v>-0.13927843860756</v>
      </c>
      <c r="BM518" s="58">
        <v>-0.0827831062979924</v>
      </c>
    </row>
    <row r="519" ht="12.75" customHeight="1">
      <c r="A519" s="49" t="s">
        <v>708</v>
      </c>
      <c r="B519" s="49">
        <v>727.0</v>
      </c>
      <c r="C519" s="44">
        <v>95.0</v>
      </c>
      <c r="D519" s="45">
        <v>44.0</v>
      </c>
      <c r="E519" s="44">
        <v>885.0</v>
      </c>
      <c r="F519" s="45">
        <v>323.0</v>
      </c>
      <c r="G519" s="62">
        <f t="shared" si="1"/>
        <v>0.6834532374</v>
      </c>
      <c r="H519" s="63">
        <f t="shared" si="2"/>
        <v>0.732615894</v>
      </c>
      <c r="I519" s="64">
        <f t="shared" si="3"/>
        <v>0.7275426875</v>
      </c>
      <c r="J519" s="65">
        <f t="shared" si="4"/>
        <v>0.3103192279</v>
      </c>
      <c r="K519" s="55">
        <f t="shared" si="5"/>
        <v>8.690647482</v>
      </c>
      <c r="L519" s="66">
        <f t="shared" si="6"/>
        <v>1.00131208</v>
      </c>
      <c r="M519" s="66">
        <f t="shared" si="7"/>
        <v>0.0347634115</v>
      </c>
      <c r="N519" s="67">
        <f t="shared" si="8"/>
        <v>0.7260978631</v>
      </c>
      <c r="O519" s="58"/>
      <c r="P519" s="58"/>
      <c r="Q519" s="58"/>
      <c r="R519" s="58" t="s">
        <v>873</v>
      </c>
      <c r="S519" s="62">
        <v>0.6</v>
      </c>
      <c r="T519" s="63">
        <v>0.724137931034483</v>
      </c>
      <c r="U519" s="62">
        <v>0.00482229672896306</v>
      </c>
      <c r="V519" s="61">
        <v>0.936306895917968</v>
      </c>
      <c r="W519" s="61">
        <v>0.0877789258271095</v>
      </c>
      <c r="X519" s="64">
        <v>0.705882352941176</v>
      </c>
      <c r="Y519" s="68">
        <f t="shared" si="9"/>
        <v>0.7025303382</v>
      </c>
      <c r="Z519" s="68">
        <f t="shared" si="10"/>
        <v>0.003352014751</v>
      </c>
      <c r="AA519" s="63">
        <f t="shared" si="11"/>
        <v>0.09584873072</v>
      </c>
      <c r="AB519" s="68"/>
      <c r="AC519" s="61"/>
      <c r="AD519" s="61">
        <v>-5.39333700144917E-4</v>
      </c>
      <c r="AE519" s="61"/>
      <c r="AF519" s="61"/>
      <c r="AG519" s="61"/>
      <c r="AH519" s="58" t="s">
        <v>726</v>
      </c>
      <c r="AI519" s="62">
        <v>0.8</v>
      </c>
      <c r="AJ519" s="63">
        <v>0.886666666666667</v>
      </c>
      <c r="AK519" s="71">
        <f t="shared" si="12"/>
        <v>6</v>
      </c>
      <c r="AL519" s="61">
        <v>0.0612827825793616</v>
      </c>
      <c r="AM519" s="61">
        <v>1.19265342758788</v>
      </c>
      <c r="AN519" s="64">
        <v>0.872222222222222</v>
      </c>
      <c r="AO519" s="58"/>
      <c r="AP519" s="58"/>
      <c r="AQ519" s="58"/>
      <c r="AR519" s="58"/>
      <c r="AS519" s="58"/>
      <c r="AT519" s="58"/>
      <c r="AU519" s="58">
        <v>-9.0</v>
      </c>
      <c r="AV519" s="61">
        <f t="shared" ref="AV519:AV531" si="24">AU519/100</f>
        <v>-0.09</v>
      </c>
      <c r="AW519" s="58">
        <v>0.71641068</v>
      </c>
      <c r="AX519" s="58">
        <v>-0.04565468</v>
      </c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>
        <v>0.0877789258271095</v>
      </c>
      <c r="BM519" s="58">
        <v>0.0958487307150467</v>
      </c>
    </row>
    <row r="520" ht="12.75" customHeight="1">
      <c r="A520" s="49" t="s">
        <v>517</v>
      </c>
      <c r="B520" s="49">
        <v>728.0</v>
      </c>
      <c r="C520" s="44">
        <v>63.0</v>
      </c>
      <c r="D520" s="45">
        <v>47.0</v>
      </c>
      <c r="E520" s="44">
        <v>598.0</v>
      </c>
      <c r="F520" s="45">
        <v>326.0</v>
      </c>
      <c r="G520" s="62">
        <f t="shared" si="1"/>
        <v>0.5727272727</v>
      </c>
      <c r="H520" s="63">
        <f t="shared" si="2"/>
        <v>0.6471861472</v>
      </c>
      <c r="I520" s="64">
        <f t="shared" si="3"/>
        <v>0.6392649903</v>
      </c>
      <c r="J520" s="65">
        <f t="shared" si="4"/>
        <v>0.3762088975</v>
      </c>
      <c r="K520" s="55">
        <f t="shared" si="5"/>
        <v>8.4</v>
      </c>
      <c r="L520" s="66">
        <f t="shared" si="6"/>
        <v>0.8626090431</v>
      </c>
      <c r="M520" s="66">
        <f t="shared" si="7"/>
        <v>0.052650516</v>
      </c>
      <c r="N520" s="67">
        <f t="shared" si="8"/>
        <v>0.6364732435</v>
      </c>
      <c r="O520" s="58"/>
      <c r="P520" s="58"/>
      <c r="Q520" s="58"/>
      <c r="R520" s="58" t="s">
        <v>276</v>
      </c>
      <c r="S520" s="62">
        <v>0.615044247787611</v>
      </c>
      <c r="T520" s="63">
        <v>0.728042328042328</v>
      </c>
      <c r="U520" s="62">
        <v>-7.52602239661004E-4</v>
      </c>
      <c r="V520" s="61">
        <v>0.949705612434222</v>
      </c>
      <c r="W520" s="61">
        <v>0.0799018639886471</v>
      </c>
      <c r="X520" s="64">
        <v>0.706233988044407</v>
      </c>
      <c r="Y520" s="68">
        <f t="shared" si="9"/>
        <v>0.7085542774</v>
      </c>
      <c r="Z520" s="68">
        <f t="shared" si="10"/>
        <v>-0.002320289393</v>
      </c>
      <c r="AA520" s="63">
        <f t="shared" si="11"/>
        <v>0.07428569216</v>
      </c>
      <c r="AB520" s="68"/>
      <c r="AC520" s="61"/>
      <c r="AD520" s="61">
        <v>-5.21498599675319E-4</v>
      </c>
      <c r="AE520" s="61"/>
      <c r="AF520" s="61"/>
      <c r="AG520" s="61"/>
      <c r="AH520" s="58" t="s">
        <v>570</v>
      </c>
      <c r="AI520" s="62">
        <v>0.656565656565657</v>
      </c>
      <c r="AJ520" s="63">
        <v>0.743661971830986</v>
      </c>
      <c r="AK520" s="71">
        <f t="shared" si="12"/>
        <v>6</v>
      </c>
      <c r="AL520" s="61">
        <v>0.0615865569219962</v>
      </c>
      <c r="AM520" s="61">
        <v>0.99011044118095</v>
      </c>
      <c r="AN520" s="64">
        <v>0.724669603524229</v>
      </c>
      <c r="AO520" s="58"/>
      <c r="AP520" s="58"/>
      <c r="AQ520" s="58"/>
      <c r="AR520" s="58"/>
      <c r="AS520" s="58"/>
      <c r="AT520" s="58"/>
      <c r="AU520" s="58">
        <v>-5.5</v>
      </c>
      <c r="AV520" s="61">
        <f t="shared" si="24"/>
        <v>-0.055</v>
      </c>
      <c r="AW520" s="58">
        <v>0.7247008838</v>
      </c>
      <c r="AX520" s="58">
        <v>-0.0381646427527</v>
      </c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>
        <v>0.0799018639886471</v>
      </c>
      <c r="BM520" s="58">
        <v>0.0742856921620898</v>
      </c>
    </row>
    <row r="521" ht="12.75" customHeight="1">
      <c r="A521" s="49" t="s">
        <v>716</v>
      </c>
      <c r="B521" s="49">
        <v>729.0</v>
      </c>
      <c r="C521" s="44">
        <v>40.0</v>
      </c>
      <c r="D521" s="45">
        <v>11.0</v>
      </c>
      <c r="E521" s="44">
        <v>307.0</v>
      </c>
      <c r="F521" s="45">
        <v>71.0</v>
      </c>
      <c r="G521" s="62">
        <f t="shared" si="1"/>
        <v>0.7843137255</v>
      </c>
      <c r="H521" s="63">
        <f t="shared" si="2"/>
        <v>0.8121693122</v>
      </c>
      <c r="I521" s="64">
        <f t="shared" si="3"/>
        <v>0.8088578089</v>
      </c>
      <c r="J521" s="65">
        <f t="shared" si="4"/>
        <v>0.2587412587</v>
      </c>
      <c r="K521" s="55">
        <f t="shared" si="5"/>
        <v>7.411764706</v>
      </c>
      <c r="L521" s="66">
        <f t="shared" si="6"/>
        <v>1.128883979</v>
      </c>
      <c r="M521" s="66">
        <f t="shared" si="7"/>
        <v>0.01969705869</v>
      </c>
      <c r="N521" s="67">
        <f t="shared" si="8"/>
        <v>0.8097910283</v>
      </c>
      <c r="O521" s="58"/>
      <c r="P521" s="58"/>
      <c r="Q521" s="58"/>
      <c r="R521" s="58" t="s">
        <v>694</v>
      </c>
      <c r="S521" s="62">
        <v>0.705882352941176</v>
      </c>
      <c r="T521" s="63">
        <v>0.707692307692308</v>
      </c>
      <c r="U521" s="62">
        <v>-0.00132306927645132</v>
      </c>
      <c r="V521" s="61">
        <v>0.999548228038275</v>
      </c>
      <c r="W521" s="61">
        <v>0.00127999460179551</v>
      </c>
      <c r="X521" s="64">
        <v>0.707410972088547</v>
      </c>
      <c r="Y521" s="68">
        <f t="shared" si="9"/>
        <v>0.7113055184</v>
      </c>
      <c r="Z521" s="68">
        <f t="shared" si="10"/>
        <v>-0.003894546325</v>
      </c>
      <c r="AA521" s="63">
        <f t="shared" si="11"/>
        <v>-0.008340036176</v>
      </c>
      <c r="AB521" s="68"/>
      <c r="AC521" s="61"/>
      <c r="AD521" s="61">
        <v>-4.93507004197258E-4</v>
      </c>
      <c r="AE521" s="61"/>
      <c r="AF521" s="61"/>
      <c r="AG521" s="61"/>
      <c r="AH521" s="58" t="s">
        <v>209</v>
      </c>
      <c r="AI521" s="62">
        <v>0.763636363636364</v>
      </c>
      <c r="AJ521" s="63">
        <v>0.850746268656716</v>
      </c>
      <c r="AK521" s="71">
        <f t="shared" si="12"/>
        <v>6</v>
      </c>
      <c r="AL521" s="61">
        <v>0.061596191073278</v>
      </c>
      <c r="AM521" s="61">
        <v>1.14154089665958</v>
      </c>
      <c r="AN521" s="64">
        <v>0.830242510699001</v>
      </c>
      <c r="AO521" s="58"/>
      <c r="AP521" s="58"/>
      <c r="AQ521" s="58"/>
      <c r="AR521" s="58"/>
      <c r="AS521" s="58"/>
      <c r="AT521" s="58"/>
      <c r="AU521" s="58">
        <v>-4.0</v>
      </c>
      <c r="AV521" s="61">
        <f t="shared" si="24"/>
        <v>-0.04</v>
      </c>
      <c r="AW521" s="58">
        <v>0.71813</v>
      </c>
      <c r="AX521" s="58">
        <v>0.027839</v>
      </c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>
        <v>0.00127999460179551</v>
      </c>
      <c r="BM521" s="58">
        <v>-0.00834003617642477</v>
      </c>
    </row>
    <row r="522" ht="12.75" customHeight="1">
      <c r="A522" s="49" t="s">
        <v>718</v>
      </c>
      <c r="B522" s="49">
        <v>734.0</v>
      </c>
      <c r="C522" s="44">
        <v>32.0</v>
      </c>
      <c r="D522" s="45">
        <v>10.0</v>
      </c>
      <c r="E522" s="44">
        <v>109.0</v>
      </c>
      <c r="F522" s="45">
        <v>45.0</v>
      </c>
      <c r="G522" s="62">
        <f t="shared" si="1"/>
        <v>0.7619047619</v>
      </c>
      <c r="H522" s="63">
        <f t="shared" si="2"/>
        <v>0.7077922078</v>
      </c>
      <c r="I522" s="64">
        <f t="shared" si="3"/>
        <v>0.7193877551</v>
      </c>
      <c r="J522" s="65">
        <f t="shared" si="4"/>
        <v>0.3928571429</v>
      </c>
      <c r="K522" s="55">
        <f t="shared" si="5"/>
        <v>3.666666667</v>
      </c>
      <c r="L522" s="66">
        <f t="shared" si="6"/>
        <v>1.0392327</v>
      </c>
      <c r="M522" s="66">
        <f t="shared" si="7"/>
        <v>-0.03826318415</v>
      </c>
      <c r="N522" s="67">
        <f t="shared" si="8"/>
        <v>0.7236112034</v>
      </c>
      <c r="O522" s="58"/>
      <c r="P522" s="58"/>
      <c r="Q522" s="58"/>
      <c r="R522" s="58" t="s">
        <v>705</v>
      </c>
      <c r="S522" s="62">
        <v>0.580645161290323</v>
      </c>
      <c r="T522" s="63">
        <v>0.73469387755102</v>
      </c>
      <c r="U522" s="62">
        <v>0.00203884721278125</v>
      </c>
      <c r="V522" s="61">
        <v>0.930085136125394</v>
      </c>
      <c r="W522" s="61">
        <v>0.108929043874561</v>
      </c>
      <c r="X522" s="64">
        <v>0.707865168539326</v>
      </c>
      <c r="Y522" s="68">
        <f t="shared" si="9"/>
        <v>0.7070291262</v>
      </c>
      <c r="Z522" s="68">
        <f t="shared" si="10"/>
        <v>0.0008360423129</v>
      </c>
      <c r="AA522" s="63">
        <f t="shared" si="11"/>
        <v>0.1109367611</v>
      </c>
      <c r="AB522" s="68"/>
      <c r="AC522" s="61"/>
      <c r="AD522" s="61">
        <v>-4.86867442307082E-4</v>
      </c>
      <c r="AE522" s="61"/>
      <c r="AF522" s="61"/>
      <c r="AG522" s="61"/>
      <c r="AH522" s="58" t="s">
        <v>447</v>
      </c>
      <c r="AI522" s="62">
        <v>0.518716577540107</v>
      </c>
      <c r="AJ522" s="63">
        <v>0.605846774193548</v>
      </c>
      <c r="AK522" s="71">
        <f t="shared" si="12"/>
        <v>6</v>
      </c>
      <c r="AL522" s="61">
        <v>0.0616104828311891</v>
      </c>
      <c r="AM522" s="61">
        <v>0.795186361817755</v>
      </c>
      <c r="AN522" s="64">
        <v>0.592027141645462</v>
      </c>
      <c r="AO522" s="58"/>
      <c r="AP522" s="58"/>
      <c r="AQ522" s="58"/>
      <c r="AR522" s="58"/>
      <c r="AS522" s="58"/>
      <c r="AT522" s="58"/>
      <c r="AU522" s="58">
        <v>-3.0</v>
      </c>
      <c r="AV522" s="61">
        <f t="shared" si="24"/>
        <v>-0.03</v>
      </c>
      <c r="AW522" s="58">
        <v>0.7182246</v>
      </c>
      <c r="AX522" s="58">
        <v>0.02422929</v>
      </c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>
        <v>0.108929043874561</v>
      </c>
      <c r="BM522" s="58">
        <v>0.110936761064102</v>
      </c>
    </row>
    <row r="523" ht="12.75" customHeight="1">
      <c r="A523" s="49" t="s">
        <v>719</v>
      </c>
      <c r="B523" s="49">
        <v>735.0</v>
      </c>
      <c r="C523" s="44">
        <v>56.0</v>
      </c>
      <c r="D523" s="45">
        <v>12.0</v>
      </c>
      <c r="E523" s="44">
        <v>236.0</v>
      </c>
      <c r="F523" s="45">
        <v>56.0</v>
      </c>
      <c r="G523" s="62">
        <f t="shared" si="1"/>
        <v>0.8235294118</v>
      </c>
      <c r="H523" s="63">
        <f t="shared" si="2"/>
        <v>0.8082191781</v>
      </c>
      <c r="I523" s="64">
        <f t="shared" si="3"/>
        <v>0.8111111111</v>
      </c>
      <c r="J523" s="65">
        <f t="shared" si="4"/>
        <v>0.3111111111</v>
      </c>
      <c r="K523" s="55">
        <f t="shared" si="5"/>
        <v>4.294117647</v>
      </c>
      <c r="L523" s="66">
        <f t="shared" si="6"/>
        <v>1.153820495</v>
      </c>
      <c r="M523" s="66">
        <f t="shared" si="7"/>
        <v>-0.01082578153</v>
      </c>
      <c r="N523" s="67">
        <f t="shared" si="8"/>
        <v>0.8157699687</v>
      </c>
      <c r="O523" s="58"/>
      <c r="P523" s="58"/>
      <c r="Q523" s="58"/>
      <c r="R523" s="58" t="s">
        <v>60</v>
      </c>
      <c r="S523" s="62">
        <v>0.548387096774194</v>
      </c>
      <c r="T523" s="63">
        <v>0.721635883905013</v>
      </c>
      <c r="U523" s="62">
        <v>0.0188985724045214</v>
      </c>
      <c r="V523" s="61">
        <v>0.898041841883938</v>
      </c>
      <c r="W523" s="61">
        <v>0.122505538950294</v>
      </c>
      <c r="X523" s="64">
        <v>0.708536585365854</v>
      </c>
      <c r="Y523" s="68">
        <f t="shared" si="9"/>
        <v>0.6906787903</v>
      </c>
      <c r="Z523" s="68">
        <f t="shared" si="10"/>
        <v>0.0178577951</v>
      </c>
      <c r="AA523" s="63">
        <f t="shared" si="11"/>
        <v>0.1648471781</v>
      </c>
      <c r="AB523" s="68"/>
      <c r="AC523" s="61"/>
      <c r="AD523" s="61">
        <v>-4.82640026645997E-4</v>
      </c>
      <c r="AE523" s="61"/>
      <c r="AF523" s="61"/>
      <c r="AG523" s="61"/>
      <c r="AH523" s="58" t="s">
        <v>224</v>
      </c>
      <c r="AI523" s="62">
        <v>0.768707482993197</v>
      </c>
      <c r="AJ523" s="63">
        <v>0.855864811133201</v>
      </c>
      <c r="AK523" s="71">
        <f t="shared" si="12"/>
        <v>6</v>
      </c>
      <c r="AL523" s="61">
        <v>0.0616297254600759</v>
      </c>
      <c r="AM523" s="61">
        <v>1.14874607563444</v>
      </c>
      <c r="AN523" s="64">
        <v>0.836153846153846</v>
      </c>
      <c r="AO523" s="58"/>
      <c r="AP523" s="58"/>
      <c r="AQ523" s="58"/>
      <c r="AR523" s="58"/>
      <c r="AS523" s="58"/>
      <c r="AT523" s="58"/>
      <c r="AU523" s="58">
        <v>-2.0</v>
      </c>
      <c r="AV523" s="61">
        <f t="shared" si="24"/>
        <v>-0.02</v>
      </c>
      <c r="AW523" s="58">
        <v>0.71032144</v>
      </c>
      <c r="AX523" s="58">
        <v>-0.01231148</v>
      </c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>
        <v>0.122505538950294</v>
      </c>
      <c r="BM523" s="58">
        <v>0.164847178104823</v>
      </c>
    </row>
    <row r="524" ht="12.75" customHeight="1">
      <c r="A524" s="49" t="s">
        <v>648</v>
      </c>
      <c r="B524" s="49">
        <v>736.0</v>
      </c>
      <c r="C524" s="44">
        <v>30.0</v>
      </c>
      <c r="D524" s="45">
        <v>16.0</v>
      </c>
      <c r="E524" s="44">
        <v>152.0</v>
      </c>
      <c r="F524" s="45">
        <v>71.0</v>
      </c>
      <c r="G524" s="62">
        <f t="shared" si="1"/>
        <v>0.652173913</v>
      </c>
      <c r="H524" s="63">
        <f t="shared" si="2"/>
        <v>0.6816143498</v>
      </c>
      <c r="I524" s="64">
        <f t="shared" si="3"/>
        <v>0.6765799257</v>
      </c>
      <c r="J524" s="65">
        <f t="shared" si="4"/>
        <v>0.375464684</v>
      </c>
      <c r="K524" s="55">
        <f t="shared" si="5"/>
        <v>4.847826087</v>
      </c>
      <c r="L524" s="66">
        <f t="shared" si="6"/>
        <v>0.9431307219</v>
      </c>
      <c r="M524" s="66">
        <f t="shared" si="7"/>
        <v>0.02081768656</v>
      </c>
      <c r="N524" s="67">
        <f t="shared" si="8"/>
        <v>0.6795176488</v>
      </c>
      <c r="O524" s="58"/>
      <c r="P524" s="58"/>
      <c r="Q524" s="58"/>
      <c r="R524" s="58" t="s">
        <v>686</v>
      </c>
      <c r="S524" s="62">
        <v>0.615384615384615</v>
      </c>
      <c r="T524" s="63">
        <v>0.72316384180791</v>
      </c>
      <c r="U524" s="62">
        <v>0.00617372069688815</v>
      </c>
      <c r="V524" s="61">
        <v>0.946496678574861</v>
      </c>
      <c r="W524" s="61">
        <v>0.0762115765300947</v>
      </c>
      <c r="X524" s="64">
        <v>0.70935960591133</v>
      </c>
      <c r="Y524" s="68">
        <f t="shared" si="9"/>
        <v>0.704801357</v>
      </c>
      <c r="Z524" s="68">
        <f t="shared" si="10"/>
        <v>0.00455824895</v>
      </c>
      <c r="AA524" s="63">
        <f t="shared" si="11"/>
        <v>0.08723037993</v>
      </c>
      <c r="AB524" s="68"/>
      <c r="AC524" s="61"/>
      <c r="AD524" s="61">
        <v>-4.42092921418058E-4</v>
      </c>
      <c r="AE524" s="61"/>
      <c r="AF524" s="61"/>
      <c r="AG524" s="61"/>
      <c r="AH524" s="58" t="s">
        <v>90</v>
      </c>
      <c r="AI524" s="62">
        <v>0.262626262626263</v>
      </c>
      <c r="AJ524" s="63">
        <v>0.34979633401222</v>
      </c>
      <c r="AK524" s="71">
        <f t="shared" si="12"/>
        <v>6</v>
      </c>
      <c r="AL524" s="61">
        <v>0.0616386193524911</v>
      </c>
      <c r="AM524" s="61">
        <v>0.433048160963357</v>
      </c>
      <c r="AN524" s="64">
        <v>0.341813135985199</v>
      </c>
      <c r="AO524" s="58"/>
      <c r="AP524" s="58"/>
      <c r="AQ524" s="58"/>
      <c r="AR524" s="58"/>
      <c r="AS524" s="58"/>
      <c r="AT524" s="58"/>
      <c r="AU524" s="58">
        <v>-1.0</v>
      </c>
      <c r="AV524" s="61">
        <f t="shared" si="24"/>
        <v>-0.01</v>
      </c>
      <c r="AW524" s="58">
        <v>0.70823622</v>
      </c>
      <c r="AX524" s="58">
        <v>-0.0059931</v>
      </c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>
        <v>0.0762115765300947</v>
      </c>
      <c r="BM524" s="58">
        <v>0.0872303799318253</v>
      </c>
    </row>
    <row r="525" ht="12.75" customHeight="1">
      <c r="A525" s="49" t="s">
        <v>651</v>
      </c>
      <c r="B525" s="49">
        <v>737.0</v>
      </c>
      <c r="C525" s="44">
        <v>81.0</v>
      </c>
      <c r="D525" s="45">
        <v>43.0</v>
      </c>
      <c r="E525" s="44">
        <v>312.0</v>
      </c>
      <c r="F525" s="45">
        <v>149.0</v>
      </c>
      <c r="G525" s="62">
        <f t="shared" si="1"/>
        <v>0.6532258065</v>
      </c>
      <c r="H525" s="63">
        <f t="shared" si="2"/>
        <v>0.6767895879</v>
      </c>
      <c r="I525" s="64">
        <f t="shared" si="3"/>
        <v>0.6717948718</v>
      </c>
      <c r="J525" s="65">
        <f t="shared" si="4"/>
        <v>0.3931623932</v>
      </c>
      <c r="K525" s="55">
        <f t="shared" si="5"/>
        <v>3.717741935</v>
      </c>
      <c r="L525" s="66">
        <f t="shared" si="6"/>
        <v>0.9404629017</v>
      </c>
      <c r="M525" s="66">
        <f t="shared" si="7"/>
        <v>0.01666226329</v>
      </c>
      <c r="N525" s="67">
        <f t="shared" si="8"/>
        <v>0.6759172807</v>
      </c>
      <c r="O525" s="58"/>
      <c r="P525" s="58"/>
      <c r="Q525" s="58"/>
      <c r="R525" s="58" t="s">
        <v>503</v>
      </c>
      <c r="S525" s="62">
        <v>0.647058823529412</v>
      </c>
      <c r="T525" s="63">
        <v>0.72007200720072</v>
      </c>
      <c r="U525" s="62">
        <v>0.00273047163229656</v>
      </c>
      <c r="V525" s="61">
        <v>0.966707472742559</v>
      </c>
      <c r="W525" s="61">
        <v>0.0516282752475359</v>
      </c>
      <c r="X525" s="64">
        <v>0.709553158705701</v>
      </c>
      <c r="Y525" s="68">
        <f t="shared" si="9"/>
        <v>0.7087490399</v>
      </c>
      <c r="Z525" s="68">
        <f t="shared" si="10"/>
        <v>0.0008041187972</v>
      </c>
      <c r="AA525" s="63">
        <f t="shared" si="11"/>
        <v>0.05358805567</v>
      </c>
      <c r="AB525" s="68"/>
      <c r="AC525" s="61"/>
      <c r="AD525" s="61">
        <v>-3.90848138519306E-4</v>
      </c>
      <c r="AE525" s="61"/>
      <c r="AF525" s="61"/>
      <c r="AG525" s="61"/>
      <c r="AH525" s="58" t="s">
        <v>623</v>
      </c>
      <c r="AI525" s="62">
        <v>0.848605577689243</v>
      </c>
      <c r="AJ525" s="63">
        <v>0.936073059360731</v>
      </c>
      <c r="AK525" s="71">
        <f t="shared" si="12"/>
        <v>6</v>
      </c>
      <c r="AL525" s="61">
        <v>0.0618490556239949</v>
      </c>
      <c r="AM525" s="61">
        <v>1.26195835639084</v>
      </c>
      <c r="AN525" s="64">
        <v>0.919762258543834</v>
      </c>
      <c r="AO525" s="58"/>
      <c r="AP525" s="58"/>
      <c r="AQ525" s="58"/>
      <c r="AR525" s="58"/>
      <c r="AS525" s="58"/>
      <c r="AT525" s="58"/>
      <c r="AU525" s="58">
        <v>0.0</v>
      </c>
      <c r="AV525" s="61">
        <f t="shared" si="24"/>
        <v>0</v>
      </c>
      <c r="AW525" s="58">
        <v>0.70726534</v>
      </c>
      <c r="AX525" s="58">
        <v>0.0</v>
      </c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>
        <v>0.0516282752475359</v>
      </c>
      <c r="BM525" s="58">
        <v>0.0535880556698831</v>
      </c>
    </row>
    <row r="526" ht="12.75" customHeight="1">
      <c r="A526" s="49" t="s">
        <v>703</v>
      </c>
      <c r="B526" s="49">
        <v>739.0</v>
      </c>
      <c r="C526" s="44">
        <v>36.0</v>
      </c>
      <c r="D526" s="45">
        <v>17.0</v>
      </c>
      <c r="E526" s="44">
        <v>183.0</v>
      </c>
      <c r="F526" s="45">
        <v>108.0</v>
      </c>
      <c r="G526" s="62">
        <f t="shared" si="1"/>
        <v>0.679245283</v>
      </c>
      <c r="H526" s="63">
        <f t="shared" si="2"/>
        <v>0.6288659794</v>
      </c>
      <c r="I526" s="64">
        <f t="shared" si="3"/>
        <v>0.636627907</v>
      </c>
      <c r="J526" s="65">
        <f t="shared" si="4"/>
        <v>0.4186046512</v>
      </c>
      <c r="K526" s="55">
        <f t="shared" si="5"/>
        <v>5.490566038</v>
      </c>
      <c r="L526" s="66">
        <f t="shared" si="6"/>
        <v>0.92497435</v>
      </c>
      <c r="M526" s="66">
        <f t="shared" si="7"/>
        <v>-0.0356233961</v>
      </c>
      <c r="N526" s="67">
        <f t="shared" si="8"/>
        <v>0.6431911958</v>
      </c>
      <c r="O526" s="58"/>
      <c r="P526" s="58"/>
      <c r="Q526" s="58"/>
      <c r="R526" s="58" t="s">
        <v>761</v>
      </c>
      <c r="S526" s="62">
        <v>0.65945945945946</v>
      </c>
      <c r="T526" s="63">
        <v>0.719438877755511</v>
      </c>
      <c r="U526" s="62">
        <v>0.00131023499501326</v>
      </c>
      <c r="V526" s="61">
        <v>0.975028357881559</v>
      </c>
      <c r="W526" s="61">
        <v>0.0424120127259087</v>
      </c>
      <c r="X526" s="64">
        <v>0.710059171597633</v>
      </c>
      <c r="Y526" s="68">
        <f t="shared" si="9"/>
        <v>0.7107924459</v>
      </c>
      <c r="Z526" s="68">
        <f t="shared" si="10"/>
        <v>-0.0007332742756</v>
      </c>
      <c r="AA526" s="63">
        <f t="shared" si="11"/>
        <v>0.0406188322</v>
      </c>
      <c r="AB526" s="68"/>
      <c r="AC526" s="61"/>
      <c r="AD526" s="61">
        <v>-3.78535674630087E-4</v>
      </c>
      <c r="AE526" s="61"/>
      <c r="AF526" s="61"/>
      <c r="AG526" s="61"/>
      <c r="AH526" s="58" t="s">
        <v>270</v>
      </c>
      <c r="AI526" s="62">
        <v>0.409090909090909</v>
      </c>
      <c r="AJ526" s="63">
        <v>0.496907216494845</v>
      </c>
      <c r="AK526" s="71">
        <f t="shared" si="12"/>
        <v>6</v>
      </c>
      <c r="AL526" s="61">
        <v>0.0620956111426043</v>
      </c>
      <c r="AM526" s="61">
        <v>0.640637408197732</v>
      </c>
      <c r="AN526" s="64">
        <v>0.489603024574669</v>
      </c>
      <c r="AO526" s="58"/>
      <c r="AP526" s="58"/>
      <c r="AQ526" s="58"/>
      <c r="AR526" s="58"/>
      <c r="AS526" s="58"/>
      <c r="AT526" s="58"/>
      <c r="AU526" s="58">
        <v>1.0</v>
      </c>
      <c r="AV526" s="61">
        <f t="shared" si="24"/>
        <v>0.01</v>
      </c>
      <c r="AW526" s="58">
        <v>0.70512448</v>
      </c>
      <c r="AX526" s="58">
        <v>0.0065554</v>
      </c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>
        <v>0.0424120127259087</v>
      </c>
      <c r="BM526" s="58">
        <v>0.0406188322000303</v>
      </c>
    </row>
    <row r="527" ht="12.75" customHeight="1">
      <c r="A527" s="49" t="s">
        <v>692</v>
      </c>
      <c r="B527" s="49">
        <v>740.0</v>
      </c>
      <c r="C527" s="44">
        <v>146.0</v>
      </c>
      <c r="D527" s="45">
        <v>72.0</v>
      </c>
      <c r="E527" s="44">
        <v>907.0</v>
      </c>
      <c r="F527" s="45">
        <v>279.0</v>
      </c>
      <c r="G527" s="62">
        <f t="shared" si="1"/>
        <v>0.6697247706</v>
      </c>
      <c r="H527" s="63">
        <f t="shared" si="2"/>
        <v>0.7647554806</v>
      </c>
      <c r="I527" s="64">
        <f t="shared" si="3"/>
        <v>0.75</v>
      </c>
      <c r="J527" s="65">
        <f t="shared" si="4"/>
        <v>0.3027065527</v>
      </c>
      <c r="K527" s="55">
        <f t="shared" si="5"/>
        <v>5.440366972</v>
      </c>
      <c r="L527" s="66">
        <f t="shared" si="6"/>
        <v>1.014330702</v>
      </c>
      <c r="M527" s="66">
        <f t="shared" si="7"/>
        <v>0.06719702518</v>
      </c>
      <c r="N527" s="67">
        <f t="shared" si="8"/>
        <v>0.7482784158</v>
      </c>
      <c r="O527" s="58"/>
      <c r="P527" s="58"/>
      <c r="Q527" s="58"/>
      <c r="R527" s="58" t="s">
        <v>810</v>
      </c>
      <c r="S527" s="62">
        <v>0.584070796460177</v>
      </c>
      <c r="T527" s="63">
        <v>0.726114649681529</v>
      </c>
      <c r="U527" s="62">
        <v>0.0112337065139979</v>
      </c>
      <c r="V527" s="61">
        <v>0.926440997167042</v>
      </c>
      <c r="W527" s="61">
        <v>0.100440323216781</v>
      </c>
      <c r="X527" s="64">
        <v>0.710900473933649</v>
      </c>
      <c r="Y527" s="68">
        <f t="shared" si="9"/>
        <v>0.7009785086</v>
      </c>
      <c r="Z527" s="68">
        <f t="shared" si="10"/>
        <v>0.009921965357</v>
      </c>
      <c r="AA527" s="63">
        <f t="shared" si="11"/>
        <v>0.1242327648</v>
      </c>
      <c r="AB527" s="68"/>
      <c r="AC527" s="61"/>
      <c r="AD527" s="61">
        <v>-3.77180762217932E-4</v>
      </c>
      <c r="AE527" s="61"/>
      <c r="AF527" s="61"/>
      <c r="AG527" s="61"/>
      <c r="AH527" s="58" t="s">
        <v>106</v>
      </c>
      <c r="AI527" s="62">
        <v>0.276729559748428</v>
      </c>
      <c r="AJ527" s="63">
        <v>0.364719558267945</v>
      </c>
      <c r="AK527" s="71">
        <f t="shared" si="12"/>
        <v>6</v>
      </c>
      <c r="AL527" s="61">
        <v>0.0622183987424187</v>
      </c>
      <c r="AM527" s="61">
        <v>0.453573010969186</v>
      </c>
      <c r="AN527" s="64">
        <v>0.350993377483444</v>
      </c>
      <c r="AO527" s="58"/>
      <c r="AP527" s="58"/>
      <c r="AQ527" s="58"/>
      <c r="AR527" s="58"/>
      <c r="AS527" s="58"/>
      <c r="AT527" s="58"/>
      <c r="AU527" s="58">
        <v>2.0</v>
      </c>
      <c r="AV527" s="61">
        <f t="shared" si="24"/>
        <v>0.02</v>
      </c>
      <c r="AW527" s="58">
        <v>0.70511867</v>
      </c>
      <c r="AX527" s="58">
        <v>0.01153824</v>
      </c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>
        <v>0.100440323216781</v>
      </c>
      <c r="BM527" s="58">
        <v>0.124232764807056</v>
      </c>
    </row>
    <row r="528" ht="12.75" customHeight="1">
      <c r="A528" s="49" t="s">
        <v>371</v>
      </c>
      <c r="B528" s="49">
        <v>746.0</v>
      </c>
      <c r="C528" s="44">
        <v>18.0</v>
      </c>
      <c r="D528" s="45">
        <v>21.0</v>
      </c>
      <c r="E528" s="44">
        <v>85.0</v>
      </c>
      <c r="F528" s="45">
        <v>82.0</v>
      </c>
      <c r="G528" s="62">
        <f t="shared" si="1"/>
        <v>0.4615384615</v>
      </c>
      <c r="H528" s="63">
        <f t="shared" si="2"/>
        <v>0.5089820359</v>
      </c>
      <c r="I528" s="64">
        <f t="shared" si="3"/>
        <v>0.5</v>
      </c>
      <c r="J528" s="65">
        <f t="shared" si="4"/>
        <v>0.4854368932</v>
      </c>
      <c r="K528" s="55">
        <f t="shared" si="5"/>
        <v>4.282051282</v>
      </c>
      <c r="L528" s="66">
        <f t="shared" si="6"/>
        <v>0.6862616196</v>
      </c>
      <c r="M528" s="66">
        <f t="shared" si="7"/>
        <v>0.03354778531</v>
      </c>
      <c r="N528" s="67">
        <f t="shared" si="8"/>
        <v>0.5045933142</v>
      </c>
      <c r="O528" s="58"/>
      <c r="P528" s="58"/>
      <c r="Q528" s="58"/>
      <c r="R528" s="58" t="s">
        <v>758</v>
      </c>
      <c r="S528" s="62">
        <v>0.599099099099099</v>
      </c>
      <c r="T528" s="63">
        <v>0.724676724137931</v>
      </c>
      <c r="U528" s="62">
        <v>0.00994227351132171</v>
      </c>
      <c r="V528" s="61">
        <v>0.936050846872527</v>
      </c>
      <c r="W528" s="61">
        <v>0.0887969431785806</v>
      </c>
      <c r="X528" s="64">
        <v>0.71126082771896</v>
      </c>
      <c r="Y528" s="68">
        <f t="shared" si="9"/>
        <v>0.702775935</v>
      </c>
      <c r="Z528" s="68">
        <f t="shared" si="10"/>
        <v>0.008484892727</v>
      </c>
      <c r="AA528" s="63">
        <f t="shared" si="11"/>
        <v>0.1092217921</v>
      </c>
      <c r="AB528" s="68"/>
      <c r="AC528" s="61"/>
      <c r="AD528" s="61">
        <v>-3.3805367173334E-4</v>
      </c>
      <c r="AE528" s="61"/>
      <c r="AF528" s="61"/>
      <c r="AG528" s="61"/>
      <c r="AH528" s="58" t="s">
        <v>387</v>
      </c>
      <c r="AI528" s="62">
        <v>0.469090909090909</v>
      </c>
      <c r="AJ528" s="63">
        <v>0.557161629434954</v>
      </c>
      <c r="AK528" s="71">
        <f t="shared" si="12"/>
        <v>6</v>
      </c>
      <c r="AL528" s="61">
        <v>0.0622755221519046</v>
      </c>
      <c r="AM528" s="61">
        <v>0.725670119025895</v>
      </c>
      <c r="AN528" s="64">
        <v>0.543683917640512</v>
      </c>
      <c r="AO528" s="58"/>
      <c r="AP528" s="58"/>
      <c r="AQ528" s="58"/>
      <c r="AR528" s="58"/>
      <c r="AS528" s="58"/>
      <c r="AT528" s="58"/>
      <c r="AU528" s="58">
        <v>3.0</v>
      </c>
      <c r="AV528" s="61">
        <f t="shared" si="24"/>
        <v>0.03</v>
      </c>
      <c r="AW528" s="58">
        <v>0.7015028</v>
      </c>
      <c r="AX528" s="58">
        <v>0.01933779</v>
      </c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>
        <v>0.0887969431785806</v>
      </c>
      <c r="BM528" s="58">
        <v>0.10922179211791</v>
      </c>
    </row>
    <row r="529" ht="12.75" customHeight="1">
      <c r="A529" s="49" t="s">
        <v>581</v>
      </c>
      <c r="B529" s="49">
        <v>747.0</v>
      </c>
      <c r="C529" s="44">
        <v>26.0</v>
      </c>
      <c r="D529" s="45">
        <v>16.0</v>
      </c>
      <c r="E529" s="44">
        <v>51.0</v>
      </c>
      <c r="F529" s="45">
        <v>39.0</v>
      </c>
      <c r="G529" s="62">
        <f t="shared" si="1"/>
        <v>0.619047619</v>
      </c>
      <c r="H529" s="63">
        <f t="shared" si="2"/>
        <v>0.5666666667</v>
      </c>
      <c r="I529" s="64">
        <f t="shared" si="3"/>
        <v>0.5833333333</v>
      </c>
      <c r="J529" s="65">
        <f t="shared" si="4"/>
        <v>0.4924242424</v>
      </c>
      <c r="K529" s="55">
        <f t="shared" si="5"/>
        <v>2.142857143</v>
      </c>
      <c r="L529" s="66">
        <f t="shared" si="6"/>
        <v>0.838426618</v>
      </c>
      <c r="M529" s="66">
        <f t="shared" si="7"/>
        <v>-0.03703878964</v>
      </c>
      <c r="N529" s="67">
        <f t="shared" si="8"/>
        <v>0.5808678413</v>
      </c>
      <c r="O529" s="58"/>
      <c r="P529" s="58"/>
      <c r="Q529" s="58"/>
      <c r="R529" s="58" t="s">
        <v>460</v>
      </c>
      <c r="S529" s="62">
        <v>0.69811320754717</v>
      </c>
      <c r="T529" s="63">
        <v>0.714061887974931</v>
      </c>
      <c r="U529" s="62">
        <v>-1.74191716939887E-4</v>
      </c>
      <c r="V529" s="61">
        <v>0.998558584423723</v>
      </c>
      <c r="W529" s="61">
        <v>0.0112775832433721</v>
      </c>
      <c r="X529" s="64">
        <v>0.71203830369357</v>
      </c>
      <c r="Y529" s="68">
        <f t="shared" si="9"/>
        <v>0.7146549906</v>
      </c>
      <c r="Z529" s="68">
        <f t="shared" si="10"/>
        <v>-0.002616686935</v>
      </c>
      <c r="AA529" s="63">
        <f t="shared" si="11"/>
        <v>0.004816661998</v>
      </c>
      <c r="AB529" s="68"/>
      <c r="AC529" s="61"/>
      <c r="AD529" s="61">
        <v>-3.37461910677683E-4</v>
      </c>
      <c r="AE529" s="61"/>
      <c r="AF529" s="61"/>
      <c r="AG529" s="61"/>
      <c r="AH529" s="58" t="s">
        <v>395</v>
      </c>
      <c r="AI529" s="62">
        <v>0.506944444444444</v>
      </c>
      <c r="AJ529" s="63">
        <v>0.595520421607378</v>
      </c>
      <c r="AK529" s="71">
        <f t="shared" si="12"/>
        <v>6</v>
      </c>
      <c r="AL529" s="61">
        <v>0.0626328014803116</v>
      </c>
      <c r="AM529" s="61">
        <v>0.779560372571133</v>
      </c>
      <c r="AN529" s="64">
        <v>0.587845968712395</v>
      </c>
      <c r="AO529" s="58"/>
      <c r="AP529" s="58"/>
      <c r="AQ529" s="58"/>
      <c r="AR529" s="58"/>
      <c r="AS529" s="58"/>
      <c r="AT529" s="58"/>
      <c r="AU529" s="58">
        <v>4.0</v>
      </c>
      <c r="AV529" s="61">
        <f t="shared" si="24"/>
        <v>0.04</v>
      </c>
      <c r="AW529" s="58">
        <v>0.070191445</v>
      </c>
      <c r="AX529" s="58">
        <v>0.02442056</v>
      </c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>
        <v>0.0112775832433721</v>
      </c>
      <c r="BM529" s="58">
        <v>0.00481666199843691</v>
      </c>
    </row>
    <row r="530" ht="12.75" customHeight="1">
      <c r="A530" s="49" t="s">
        <v>725</v>
      </c>
      <c r="B530" s="49">
        <v>748.0</v>
      </c>
      <c r="C530" s="44">
        <v>70.0</v>
      </c>
      <c r="D530" s="45">
        <v>26.0</v>
      </c>
      <c r="E530" s="44">
        <v>248.0</v>
      </c>
      <c r="F530" s="45">
        <v>89.0</v>
      </c>
      <c r="G530" s="62">
        <f t="shared" si="1"/>
        <v>0.7291666667</v>
      </c>
      <c r="H530" s="63">
        <f t="shared" si="2"/>
        <v>0.7359050445</v>
      </c>
      <c r="I530" s="64">
        <f t="shared" si="3"/>
        <v>0.7344110855</v>
      </c>
      <c r="J530" s="65">
        <f t="shared" si="4"/>
        <v>0.3672055427</v>
      </c>
      <c r="K530" s="55">
        <f t="shared" si="5"/>
        <v>3.510416667</v>
      </c>
      <c r="L530" s="66">
        <f t="shared" si="6"/>
        <v>1.035962141</v>
      </c>
      <c r="M530" s="66">
        <f t="shared" si="7"/>
        <v>0.004764921941</v>
      </c>
      <c r="N530" s="67">
        <f t="shared" si="8"/>
        <v>0.7384359532</v>
      </c>
      <c r="O530" s="58"/>
      <c r="P530" s="58"/>
      <c r="Q530" s="58"/>
      <c r="R530" s="58" t="s">
        <v>310</v>
      </c>
      <c r="S530" s="62">
        <v>0.553191489361702</v>
      </c>
      <c r="T530" s="63">
        <v>0.744725738396624</v>
      </c>
      <c r="U530" s="62">
        <v>0.00426453717825648</v>
      </c>
      <c r="V530" s="61">
        <v>0.917766051036984</v>
      </c>
      <c r="W530" s="61">
        <v>0.135435316282699</v>
      </c>
      <c r="X530" s="64">
        <v>0.713028169014085</v>
      </c>
      <c r="Y530" s="68">
        <f t="shared" si="9"/>
        <v>0.7096338839</v>
      </c>
      <c r="Z530" s="68">
        <f t="shared" si="10"/>
        <v>0.003394285134</v>
      </c>
      <c r="AA530" s="63">
        <f t="shared" si="11"/>
        <v>0.1435465427</v>
      </c>
      <c r="AB530" s="68"/>
      <c r="AC530" s="61"/>
      <c r="AD530" s="61">
        <v>-3.27878886254185E-4</v>
      </c>
      <c r="AE530" s="61"/>
      <c r="AF530" s="61"/>
      <c r="AG530" s="61"/>
      <c r="AH530" s="58" t="s">
        <v>508</v>
      </c>
      <c r="AI530" s="62">
        <v>0.563829787234043</v>
      </c>
      <c r="AJ530" s="63">
        <v>0.652542372881356</v>
      </c>
      <c r="AK530" s="71">
        <f t="shared" si="12"/>
        <v>6</v>
      </c>
      <c r="AL530" s="61">
        <v>0.0627294114267696</v>
      </c>
      <c r="AM530" s="61">
        <v>0.860104992614313</v>
      </c>
      <c r="AN530" s="64">
        <v>0.637809187279152</v>
      </c>
      <c r="AO530" s="58"/>
      <c r="AP530" s="58"/>
      <c r="AQ530" s="58"/>
      <c r="AR530" s="58"/>
      <c r="AS530" s="58"/>
      <c r="AT530" s="58"/>
      <c r="AU530" s="58">
        <v>5.0</v>
      </c>
      <c r="AV530" s="61">
        <f t="shared" si="24"/>
        <v>0.05</v>
      </c>
      <c r="AW530" s="58">
        <v>0.699116834</v>
      </c>
      <c r="AX530" s="58">
        <v>0.03207865</v>
      </c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>
        <v>0.135435316282699</v>
      </c>
      <c r="BM530" s="58">
        <v>0.143546542657943</v>
      </c>
    </row>
    <row r="531" ht="12.75" customHeight="1">
      <c r="A531" s="49" t="s">
        <v>621</v>
      </c>
      <c r="B531" s="49">
        <v>749.0</v>
      </c>
      <c r="C531" s="44">
        <v>21.0</v>
      </c>
      <c r="D531" s="45">
        <v>12.0</v>
      </c>
      <c r="E531" s="44">
        <v>139.0</v>
      </c>
      <c r="F531" s="45">
        <v>77.0</v>
      </c>
      <c r="G531" s="62">
        <f t="shared" si="1"/>
        <v>0.6363636364</v>
      </c>
      <c r="H531" s="63">
        <f t="shared" si="2"/>
        <v>0.6435185185</v>
      </c>
      <c r="I531" s="64">
        <f t="shared" si="3"/>
        <v>0.6425702811</v>
      </c>
      <c r="J531" s="65">
        <f t="shared" si="4"/>
        <v>0.3935742972</v>
      </c>
      <c r="K531" s="55">
        <f t="shared" si="5"/>
        <v>6.545454545</v>
      </c>
      <c r="L531" s="66">
        <f t="shared" si="6"/>
        <v>0.90501335</v>
      </c>
      <c r="M531" s="66">
        <f t="shared" si="7"/>
        <v>0.005059413567</v>
      </c>
      <c r="N531" s="67">
        <f t="shared" si="8"/>
        <v>0.6460690298</v>
      </c>
      <c r="O531" s="58"/>
      <c r="P531" s="58"/>
      <c r="Q531" s="58"/>
      <c r="R531" s="58" t="s">
        <v>640</v>
      </c>
      <c r="S531" s="62">
        <v>0.537444933920705</v>
      </c>
      <c r="T531" s="63">
        <v>0.741565452091768</v>
      </c>
      <c r="U531" s="62">
        <v>0.0109891293898252</v>
      </c>
      <c r="V531" s="61">
        <v>0.90439689357346</v>
      </c>
      <c r="W531" s="61">
        <v>0.144335150354217</v>
      </c>
      <c r="X531" s="64">
        <v>0.714452896430661</v>
      </c>
      <c r="Y531" s="68">
        <f t="shared" si="9"/>
        <v>0.7042263604</v>
      </c>
      <c r="Z531" s="68">
        <f t="shared" si="10"/>
        <v>0.010226536</v>
      </c>
      <c r="AA531" s="63">
        <f t="shared" si="11"/>
        <v>0.1686437769</v>
      </c>
      <c r="AB531" s="68"/>
      <c r="AC531" s="61"/>
      <c r="AD531" s="61">
        <v>-2.10272053395966E-4</v>
      </c>
      <c r="AE531" s="61"/>
      <c r="AF531" s="61"/>
      <c r="AG531" s="61"/>
      <c r="AH531" s="58" t="s">
        <v>610</v>
      </c>
      <c r="AI531" s="62">
        <v>0.62962962962963</v>
      </c>
      <c r="AJ531" s="63">
        <v>0.718427190936355</v>
      </c>
      <c r="AK531" s="71">
        <f t="shared" si="12"/>
        <v>6</v>
      </c>
      <c r="AL531" s="61">
        <v>0.0627895135065476</v>
      </c>
      <c r="AM531" s="61">
        <v>0.953220108987351</v>
      </c>
      <c r="AN531" s="64">
        <v>0.705463858850313</v>
      </c>
      <c r="AO531" s="58"/>
      <c r="AP531" s="58"/>
      <c r="AQ531" s="58"/>
      <c r="AR531" s="58"/>
      <c r="AS531" s="58"/>
      <c r="AT531" s="58"/>
      <c r="AU531" s="58">
        <v>6.0</v>
      </c>
      <c r="AV531" s="61">
        <f t="shared" si="24"/>
        <v>0.06</v>
      </c>
      <c r="AW531" s="58">
        <v>0.697151288</v>
      </c>
      <c r="AX531" s="58">
        <v>0.03718102</v>
      </c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>
        <v>0.144335150354217</v>
      </c>
      <c r="BM531" s="58">
        <v>0.168643776863044</v>
      </c>
    </row>
    <row r="532" ht="12.75" customHeight="1">
      <c r="A532" s="49" t="s">
        <v>726</v>
      </c>
      <c r="B532" s="49">
        <v>750.0</v>
      </c>
      <c r="C532" s="44">
        <v>24.0</v>
      </c>
      <c r="D532" s="45">
        <v>6.0</v>
      </c>
      <c r="E532" s="44">
        <v>133.0</v>
      </c>
      <c r="F532" s="45">
        <v>17.0</v>
      </c>
      <c r="G532" s="62">
        <f t="shared" si="1"/>
        <v>0.8</v>
      </c>
      <c r="H532" s="63">
        <f t="shared" si="2"/>
        <v>0.8866666667</v>
      </c>
      <c r="I532" s="64">
        <f t="shared" si="3"/>
        <v>0.8722222222</v>
      </c>
      <c r="J532" s="65">
        <f t="shared" si="4"/>
        <v>0.2277777778</v>
      </c>
      <c r="K532" s="55">
        <f t="shared" si="5"/>
        <v>5</v>
      </c>
      <c r="L532" s="66">
        <f t="shared" si="6"/>
        <v>1.192653428</v>
      </c>
      <c r="M532" s="66">
        <f t="shared" si="7"/>
        <v>0.06128278258</v>
      </c>
      <c r="N532" s="67">
        <f t="shared" si="8"/>
        <v>0.8701705376</v>
      </c>
      <c r="O532" s="58"/>
      <c r="P532" s="58"/>
      <c r="Q532" s="58"/>
      <c r="R532" s="58" t="s">
        <v>316</v>
      </c>
      <c r="S532" s="62">
        <v>0.680555555555556</v>
      </c>
      <c r="T532" s="63">
        <v>0.721694667640614</v>
      </c>
      <c r="U532" s="62">
        <v>-1.83010447634024E-4</v>
      </c>
      <c r="V532" s="61">
        <v>0.991540636989157</v>
      </c>
      <c r="W532" s="61">
        <v>0.0290899071425483</v>
      </c>
      <c r="X532" s="64">
        <v>0.714544357272179</v>
      </c>
      <c r="Y532" s="68">
        <f t="shared" si="9"/>
        <v>0.716940607</v>
      </c>
      <c r="Z532" s="68">
        <f t="shared" si="10"/>
        <v>-0.002396249693</v>
      </c>
      <c r="AA532" s="63">
        <f t="shared" si="11"/>
        <v>0.02319031071</v>
      </c>
      <c r="AB532" s="68"/>
      <c r="AC532" s="61"/>
      <c r="AD532" s="61">
        <v>-1.78947206123992E-4</v>
      </c>
      <c r="AE532" s="61"/>
      <c r="AF532" s="61"/>
      <c r="AG532" s="61"/>
      <c r="AH532" s="58" t="s">
        <v>606</v>
      </c>
      <c r="AI532" s="62">
        <v>0.861313868613139</v>
      </c>
      <c r="AJ532" s="63">
        <v>0.950236966824645</v>
      </c>
      <c r="AK532" s="71">
        <f t="shared" si="12"/>
        <v>6</v>
      </c>
      <c r="AL532" s="61">
        <v>0.0628783350550481</v>
      </c>
      <c r="AM532" s="61">
        <v>1.28095986992807</v>
      </c>
      <c r="AN532" s="64">
        <v>0.928443649373882</v>
      </c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>
        <v>0.0290899071425483</v>
      </c>
      <c r="BM532" s="58">
        <v>0.0231903107112841</v>
      </c>
    </row>
    <row r="533" ht="12.75" customHeight="1">
      <c r="A533" s="49" t="s">
        <v>359</v>
      </c>
      <c r="B533" s="49">
        <v>751.0</v>
      </c>
      <c r="C533" s="44">
        <v>20.0</v>
      </c>
      <c r="D533" s="45">
        <v>24.0</v>
      </c>
      <c r="E533" s="44">
        <v>126.0</v>
      </c>
      <c r="F533" s="45">
        <v>55.0</v>
      </c>
      <c r="G533" s="62">
        <f t="shared" si="1"/>
        <v>0.4545454545</v>
      </c>
      <c r="H533" s="63">
        <f t="shared" si="2"/>
        <v>0.6961325967</v>
      </c>
      <c r="I533" s="64">
        <f t="shared" si="3"/>
        <v>0.6488888889</v>
      </c>
      <c r="J533" s="65">
        <f t="shared" si="4"/>
        <v>0.3333333333</v>
      </c>
      <c r="K533" s="55">
        <f t="shared" si="5"/>
        <v>4.113636364</v>
      </c>
      <c r="L533" s="66">
        <f t="shared" si="6"/>
        <v>0.8136522251</v>
      </c>
      <c r="M533" s="66">
        <f t="shared" si="7"/>
        <v>0.1708280394</v>
      </c>
      <c r="N533" s="67">
        <f t="shared" si="8"/>
        <v>0.6537892584</v>
      </c>
      <c r="O533" s="58"/>
      <c r="P533" s="58"/>
      <c r="Q533" s="58"/>
      <c r="R533" s="58" t="s">
        <v>630</v>
      </c>
      <c r="S533" s="62">
        <v>0.591439688715953</v>
      </c>
      <c r="T533" s="63">
        <v>0.737704918032787</v>
      </c>
      <c r="U533" s="62">
        <v>0.00485850829886692</v>
      </c>
      <c r="V533" s="61">
        <v>0.939847147710145</v>
      </c>
      <c r="W533" s="61">
        <v>0.103425289070365</v>
      </c>
      <c r="X533" s="64">
        <v>0.715060240963855</v>
      </c>
      <c r="Y533" s="68">
        <f t="shared" si="9"/>
        <v>0.711471795</v>
      </c>
      <c r="Z533" s="68">
        <f t="shared" si="10"/>
        <v>0.00358844596</v>
      </c>
      <c r="AA533" s="63">
        <f t="shared" si="11"/>
        <v>0.1120765792</v>
      </c>
      <c r="AB533" s="68"/>
      <c r="AC533" s="61"/>
      <c r="AD533" s="61">
        <v>-1.30881642882885E-4</v>
      </c>
      <c r="AE533" s="61"/>
      <c r="AF533" s="61"/>
      <c r="AG533" s="61"/>
      <c r="AH533" s="58" t="s">
        <v>278</v>
      </c>
      <c r="AI533" s="62">
        <v>0.412371134020619</v>
      </c>
      <c r="AJ533" s="63">
        <v>0.501762114537445</v>
      </c>
      <c r="AK533" s="71">
        <f t="shared" si="12"/>
        <v>6</v>
      </c>
      <c r="AL533" s="61">
        <v>0.0632090741188086</v>
      </c>
      <c r="AM533" s="61">
        <v>0.646389808635302</v>
      </c>
      <c r="AN533" s="64">
        <v>0.494724025974026</v>
      </c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>
        <v>0.103425289070365</v>
      </c>
      <c r="BM533" s="58">
        <v>0.112076579181994</v>
      </c>
    </row>
    <row r="534" ht="12.75" customHeight="1">
      <c r="A534" s="49" t="s">
        <v>584</v>
      </c>
      <c r="B534" s="49">
        <v>752.0</v>
      </c>
      <c r="C534" s="44">
        <v>18.0</v>
      </c>
      <c r="D534" s="45">
        <v>11.0</v>
      </c>
      <c r="E534" s="44">
        <v>60.0</v>
      </c>
      <c r="F534" s="45">
        <v>32.0</v>
      </c>
      <c r="G534" s="62">
        <f t="shared" si="1"/>
        <v>0.6206896552</v>
      </c>
      <c r="H534" s="63">
        <f t="shared" si="2"/>
        <v>0.652173913</v>
      </c>
      <c r="I534" s="64">
        <f t="shared" si="3"/>
        <v>0.6446280992</v>
      </c>
      <c r="J534" s="65">
        <f t="shared" si="4"/>
        <v>0.4132231405</v>
      </c>
      <c r="K534" s="55">
        <f t="shared" si="5"/>
        <v>3.172413793</v>
      </c>
      <c r="L534" s="66">
        <f t="shared" si="6"/>
        <v>0.900050457</v>
      </c>
      <c r="M534" s="66">
        <f t="shared" si="7"/>
        <v>0.02226287931</v>
      </c>
      <c r="N534" s="67">
        <f t="shared" si="8"/>
        <v>0.6498138067</v>
      </c>
      <c r="O534" s="58"/>
      <c r="P534" s="58"/>
      <c r="Q534" s="58"/>
      <c r="R534" s="58" t="s">
        <v>411</v>
      </c>
      <c r="S534" s="62">
        <v>0.664179104477612</v>
      </c>
      <c r="T534" s="63">
        <v>0.728241563055062</v>
      </c>
      <c r="U534" s="62">
        <v>-7.31377076021555E-4</v>
      </c>
      <c r="V534" s="61">
        <v>0.984590088874899</v>
      </c>
      <c r="W534" s="61">
        <v>0.0452991597591061</v>
      </c>
      <c r="X534" s="64">
        <v>0.715925394548063</v>
      </c>
      <c r="Y534" s="68">
        <f t="shared" si="9"/>
        <v>0.7186620442</v>
      </c>
      <c r="Z534" s="68">
        <f t="shared" si="10"/>
        <v>-0.002736649675</v>
      </c>
      <c r="AA534" s="63">
        <f t="shared" si="11"/>
        <v>0.0385806559</v>
      </c>
      <c r="AB534" s="68"/>
      <c r="AC534" s="61"/>
      <c r="AD534" s="61">
        <v>-9.32484147230239E-5</v>
      </c>
      <c r="AE534" s="61"/>
      <c r="AF534" s="61"/>
      <c r="AG534" s="61"/>
      <c r="AH534" s="58" t="s">
        <v>55</v>
      </c>
      <c r="AI534" s="62">
        <v>0.725190839694657</v>
      </c>
      <c r="AJ534" s="63">
        <v>0.814678899082569</v>
      </c>
      <c r="AK534" s="71">
        <f t="shared" si="12"/>
        <v>6</v>
      </c>
      <c r="AL534" s="61">
        <v>0.0632777915441095</v>
      </c>
      <c r="AM534" s="61">
        <v>1.08885232409392</v>
      </c>
      <c r="AN534" s="64">
        <v>0.797337278106509</v>
      </c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>
        <v>0.0452991597591061</v>
      </c>
      <c r="BM534" s="58">
        <v>0.0385806559041178</v>
      </c>
    </row>
    <row r="535" ht="12.75" customHeight="1">
      <c r="A535" s="49" t="s">
        <v>533</v>
      </c>
      <c r="B535" s="49">
        <v>754.0</v>
      </c>
      <c r="C535" s="44">
        <v>18.0</v>
      </c>
      <c r="D535" s="45">
        <v>13.0</v>
      </c>
      <c r="E535" s="44">
        <v>108.0</v>
      </c>
      <c r="F535" s="45">
        <v>39.0</v>
      </c>
      <c r="G535" s="62">
        <f t="shared" si="1"/>
        <v>0.5806451613</v>
      </c>
      <c r="H535" s="63">
        <f t="shared" si="2"/>
        <v>0.7346938776</v>
      </c>
      <c r="I535" s="64">
        <f t="shared" si="3"/>
        <v>0.7078651685</v>
      </c>
      <c r="J535" s="65">
        <f t="shared" si="4"/>
        <v>0.3202247191</v>
      </c>
      <c r="K535" s="55">
        <f t="shared" si="5"/>
        <v>4.741935484</v>
      </c>
      <c r="L535" s="66">
        <f t="shared" si="6"/>
        <v>0.9300851361</v>
      </c>
      <c r="M535" s="66">
        <f t="shared" si="7"/>
        <v>0.1089290439</v>
      </c>
      <c r="N535" s="67">
        <f t="shared" si="8"/>
        <v>0.7070291262</v>
      </c>
      <c r="O535" s="58"/>
      <c r="P535" s="58"/>
      <c r="Q535" s="58"/>
      <c r="R535" s="58" t="s">
        <v>120</v>
      </c>
      <c r="S535" s="62">
        <v>0.6875</v>
      </c>
      <c r="T535" s="63">
        <v>0.723472668810289</v>
      </c>
      <c r="U535" s="62">
        <v>-0.0014194349987684</v>
      </c>
      <c r="V535" s="61">
        <v>0.997708338028361</v>
      </c>
      <c r="W535" s="61">
        <v>0.0254366810761303</v>
      </c>
      <c r="X535" s="64">
        <v>0.716112531969309</v>
      </c>
      <c r="Y535" s="68">
        <f t="shared" si="9"/>
        <v>0.7197918451</v>
      </c>
      <c r="Z535" s="68">
        <f t="shared" si="10"/>
        <v>-0.003679313175</v>
      </c>
      <c r="AA535" s="63">
        <f t="shared" si="11"/>
        <v>0.01635518276</v>
      </c>
      <c r="AB535" s="68"/>
      <c r="AC535" s="61"/>
      <c r="AD535" s="61">
        <v>-6.03047350372643E-5</v>
      </c>
      <c r="AE535" s="61"/>
      <c r="AF535" s="61"/>
      <c r="AG535" s="61"/>
      <c r="AH535" s="58" t="s">
        <v>913</v>
      </c>
      <c r="AI535" s="62">
        <v>0.620689655172414</v>
      </c>
      <c r="AJ535" s="63">
        <v>0.710526315789474</v>
      </c>
      <c r="AK535" s="71">
        <f t="shared" si="12"/>
        <v>6</v>
      </c>
      <c r="AL535" s="61">
        <v>0.0635242657294293</v>
      </c>
      <c r="AM535" s="61">
        <v>0.941311829911294</v>
      </c>
      <c r="AN535" s="64">
        <v>0.685714285714286</v>
      </c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>
        <v>0.0254366810761303</v>
      </c>
      <c r="BM535" s="58">
        <v>0.016355182764596</v>
      </c>
    </row>
    <row r="536" ht="12.75" customHeight="1">
      <c r="A536" s="49" t="s">
        <v>106</v>
      </c>
      <c r="B536" s="49">
        <v>756.0</v>
      </c>
      <c r="C536" s="44">
        <v>176.0</v>
      </c>
      <c r="D536" s="45">
        <v>460.0</v>
      </c>
      <c r="E536" s="44">
        <v>1255.0</v>
      </c>
      <c r="F536" s="45">
        <v>2186.0</v>
      </c>
      <c r="G536" s="62">
        <f t="shared" si="1"/>
        <v>0.2767295597</v>
      </c>
      <c r="H536" s="63">
        <f t="shared" si="2"/>
        <v>0.3647195583</v>
      </c>
      <c r="I536" s="64">
        <f t="shared" si="3"/>
        <v>0.3509933775</v>
      </c>
      <c r="J536" s="65">
        <f t="shared" si="4"/>
        <v>0.5793475595</v>
      </c>
      <c r="K536" s="55">
        <f t="shared" si="5"/>
        <v>5.410377358</v>
      </c>
      <c r="L536" s="66">
        <f t="shared" si="6"/>
        <v>0.453573011</v>
      </c>
      <c r="M536" s="66">
        <f t="shared" si="7"/>
        <v>0.06221839874</v>
      </c>
      <c r="N536" s="67">
        <f t="shared" si="8"/>
        <v>0.3555744909</v>
      </c>
      <c r="O536" s="58"/>
      <c r="P536" s="58"/>
      <c r="Q536" s="58"/>
      <c r="R536" s="58" t="s">
        <v>187</v>
      </c>
      <c r="S536" s="62">
        <v>1.0</v>
      </c>
      <c r="T536" s="63">
        <v>0.68</v>
      </c>
      <c r="U536" s="62">
        <v>-0.0345791283356973</v>
      </c>
      <c r="V536" s="61">
        <v>1.18793942936601</v>
      </c>
      <c r="W536" s="61">
        <v>-0.226273975873427</v>
      </c>
      <c r="X536" s="64">
        <v>0.719298245614035</v>
      </c>
      <c r="Y536" s="68">
        <f t="shared" si="9"/>
        <v>0.7595005729</v>
      </c>
      <c r="Z536" s="68">
        <f t="shared" si="10"/>
        <v>-0.0402023273</v>
      </c>
      <c r="AA536" s="63">
        <f t="shared" si="11"/>
        <v>-0.3339284072</v>
      </c>
      <c r="AB536" s="68"/>
      <c r="AC536" s="61"/>
      <c r="AD536" s="61">
        <v>-3.29273421270093E-5</v>
      </c>
      <c r="AE536" s="61"/>
      <c r="AF536" s="61"/>
      <c r="AG536" s="61"/>
      <c r="AH536" s="58" t="s">
        <v>478</v>
      </c>
      <c r="AI536" s="62">
        <v>0.54863813229572</v>
      </c>
      <c r="AJ536" s="63">
        <v>0.638689866939611</v>
      </c>
      <c r="AK536" s="71">
        <f t="shared" si="12"/>
        <v>6</v>
      </c>
      <c r="AL536" s="61">
        <v>0.0636763294075227</v>
      </c>
      <c r="AM536" s="61">
        <v>0.83956766934742</v>
      </c>
      <c r="AN536" s="64">
        <v>0.619935170178282</v>
      </c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>
        <v>-0.226273975873427</v>
      </c>
      <c r="BM536" s="58">
        <v>-0.333928407246404</v>
      </c>
    </row>
    <row r="537" ht="12.75" customHeight="1">
      <c r="A537" s="49" t="s">
        <v>729</v>
      </c>
      <c r="B537" s="49">
        <v>759.0</v>
      </c>
      <c r="C537" s="44">
        <v>41.0</v>
      </c>
      <c r="D537" s="45">
        <v>10.0</v>
      </c>
      <c r="E537" s="44">
        <v>653.0</v>
      </c>
      <c r="F537" s="45">
        <v>126.0</v>
      </c>
      <c r="G537" s="62">
        <f t="shared" si="1"/>
        <v>0.8039215686</v>
      </c>
      <c r="H537" s="63">
        <f t="shared" si="2"/>
        <v>0.838254172</v>
      </c>
      <c r="I537" s="64">
        <f t="shared" si="3"/>
        <v>0.8361445783</v>
      </c>
      <c r="J537" s="65">
        <f t="shared" si="4"/>
        <v>0.2012048193</v>
      </c>
      <c r="K537" s="55">
        <f t="shared" si="5"/>
        <v>15.2745098</v>
      </c>
      <c r="L537" s="66">
        <f t="shared" si="6"/>
        <v>1.161193598</v>
      </c>
      <c r="M537" s="66">
        <f t="shared" si="7"/>
        <v>0.02427700641</v>
      </c>
      <c r="N537" s="67">
        <f t="shared" si="8"/>
        <v>0.8342620572</v>
      </c>
      <c r="O537" s="58"/>
      <c r="P537" s="58"/>
      <c r="Q537" s="58"/>
      <c r="R537" s="58" t="s">
        <v>147</v>
      </c>
      <c r="S537" s="62">
        <v>0.761904761904762</v>
      </c>
      <c r="T537" s="63">
        <v>0.707792207792208</v>
      </c>
      <c r="U537" s="62">
        <v>-0.00113758678864884</v>
      </c>
      <c r="V537" s="61">
        <v>1.03923269981417</v>
      </c>
      <c r="W537" s="61">
        <v>-0.0382631841523402</v>
      </c>
      <c r="X537" s="64">
        <v>0.719387755102041</v>
      </c>
      <c r="Y537" s="68">
        <f t="shared" si="9"/>
        <v>0.7236112034</v>
      </c>
      <c r="Z537" s="68">
        <f t="shared" si="10"/>
        <v>-0.004223448304</v>
      </c>
      <c r="AA537" s="63">
        <f t="shared" si="11"/>
        <v>-0.04886891766</v>
      </c>
      <c r="AB537" s="68"/>
      <c r="AC537" s="61"/>
      <c r="AD537" s="61">
        <v>1.10903804910745E-5</v>
      </c>
      <c r="AE537" s="61"/>
      <c r="AF537" s="61"/>
      <c r="AG537" s="61"/>
      <c r="AH537" s="58" t="s">
        <v>374</v>
      </c>
      <c r="AI537" s="62">
        <v>0.528089887640449</v>
      </c>
      <c r="AJ537" s="63">
        <v>0.618204804045512</v>
      </c>
      <c r="AK537" s="71">
        <f t="shared" si="12"/>
        <v>6</v>
      </c>
      <c r="AL537" s="61">
        <v>0.0637210009183287</v>
      </c>
      <c r="AM537" s="61">
        <v>0.810552739317448</v>
      </c>
      <c r="AN537" s="64">
        <v>0.609090909090909</v>
      </c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>
        <v>-0.0382631841523402</v>
      </c>
      <c r="BM537" s="58">
        <v>-0.0488689176633835</v>
      </c>
    </row>
    <row r="538" ht="12.75" customHeight="1">
      <c r="A538" s="49" t="s">
        <v>731</v>
      </c>
      <c r="B538" s="49">
        <v>760.0</v>
      </c>
      <c r="C538" s="44">
        <v>31.0</v>
      </c>
      <c r="D538" s="45">
        <v>2.0</v>
      </c>
      <c r="E538" s="44">
        <v>314.0</v>
      </c>
      <c r="F538" s="45">
        <v>27.0</v>
      </c>
      <c r="G538" s="62">
        <f t="shared" si="1"/>
        <v>0.9393939394</v>
      </c>
      <c r="H538" s="63">
        <f t="shared" si="2"/>
        <v>0.9208211144</v>
      </c>
      <c r="I538" s="64">
        <f t="shared" si="3"/>
        <v>0.922459893</v>
      </c>
      <c r="J538" s="65">
        <f t="shared" si="4"/>
        <v>0.1550802139</v>
      </c>
      <c r="K538" s="55">
        <f t="shared" si="5"/>
        <v>10.33333333</v>
      </c>
      <c r="L538" s="66">
        <f t="shared" si="6"/>
        <v>1.315370681</v>
      </c>
      <c r="M538" s="66">
        <f t="shared" si="7"/>
        <v>-0.01313275559</v>
      </c>
      <c r="N538" s="67">
        <f t="shared" si="8"/>
        <v>0.9294821687</v>
      </c>
      <c r="O538" s="58"/>
      <c r="P538" s="58"/>
      <c r="Q538" s="58"/>
      <c r="R538" s="58" t="s">
        <v>396</v>
      </c>
      <c r="S538" s="62">
        <v>0.642857142857143</v>
      </c>
      <c r="T538" s="63">
        <v>0.72782874617737</v>
      </c>
      <c r="U538" s="62">
        <v>0.00897340614758091</v>
      </c>
      <c r="V538" s="61">
        <v>0.969221277195431</v>
      </c>
      <c r="W538" s="61">
        <v>0.0600841552843103</v>
      </c>
      <c r="X538" s="64">
        <v>0.72112676056338</v>
      </c>
      <c r="Y538" s="68">
        <f t="shared" si="9"/>
        <v>0.7139709325</v>
      </c>
      <c r="Z538" s="68">
        <f t="shared" si="10"/>
        <v>0.007155828073</v>
      </c>
      <c r="AA538" s="63">
        <f t="shared" si="11"/>
        <v>0.07754200626</v>
      </c>
      <c r="AB538" s="68"/>
      <c r="AC538" s="61"/>
      <c r="AD538" s="61">
        <v>4.08590148148758E-5</v>
      </c>
      <c r="AE538" s="61"/>
      <c r="AF538" s="61"/>
      <c r="AG538" s="61"/>
      <c r="AH538" s="58" t="s">
        <v>829</v>
      </c>
      <c r="AI538" s="62">
        <v>0.769230769230769</v>
      </c>
      <c r="AJ538" s="63">
        <v>0.859649122807017</v>
      </c>
      <c r="AK538" s="71">
        <f t="shared" si="12"/>
        <v>6</v>
      </c>
      <c r="AL538" s="61">
        <v>0.0639356191573638</v>
      </c>
      <c r="AM538" s="61">
        <v>1.15179200695143</v>
      </c>
      <c r="AN538" s="64">
        <v>0.836601307189543</v>
      </c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>
        <v>0.0600841552843103</v>
      </c>
      <c r="BM538" s="58">
        <v>0.0775420062583168</v>
      </c>
    </row>
    <row r="539" ht="12.75" customHeight="1">
      <c r="A539" s="49" t="s">
        <v>698</v>
      </c>
      <c r="B539" s="49">
        <v>763.0</v>
      </c>
      <c r="C539" s="44">
        <v>58.0</v>
      </c>
      <c r="D539" s="45">
        <v>28.0</v>
      </c>
      <c r="E539" s="44">
        <v>1105.0</v>
      </c>
      <c r="F539" s="45">
        <v>218.0</v>
      </c>
      <c r="G539" s="62">
        <f t="shared" si="1"/>
        <v>0.6744186047</v>
      </c>
      <c r="H539" s="63">
        <f t="shared" si="2"/>
        <v>0.8352229781</v>
      </c>
      <c r="I539" s="64">
        <f t="shared" si="3"/>
        <v>0.8254080908</v>
      </c>
      <c r="J539" s="65">
        <f t="shared" si="4"/>
        <v>0.1958836054</v>
      </c>
      <c r="K539" s="55">
        <f t="shared" si="5"/>
        <v>15.38372093</v>
      </c>
      <c r="L539" s="66">
        <f t="shared" si="6"/>
        <v>1.067477782</v>
      </c>
      <c r="M539" s="66">
        <f t="shared" si="7"/>
        <v>0.1137060373</v>
      </c>
      <c r="N539" s="67">
        <f t="shared" si="8"/>
        <v>0.8035658773</v>
      </c>
      <c r="O539" s="58"/>
      <c r="P539" s="58"/>
      <c r="Q539" s="58"/>
      <c r="R539" s="58" t="s">
        <v>726</v>
      </c>
      <c r="S539" s="62">
        <v>0.547058823529412</v>
      </c>
      <c r="T539" s="63">
        <v>0.750972762645914</v>
      </c>
      <c r="U539" s="62">
        <v>0.00944363872966492</v>
      </c>
      <c r="V539" s="61">
        <v>0.917846913218788</v>
      </c>
      <c r="W539" s="61">
        <v>0.144189079101585</v>
      </c>
      <c r="X539" s="64">
        <v>0.7220367278798</v>
      </c>
      <c r="Y539" s="68">
        <f t="shared" si="9"/>
        <v>0.7133522846</v>
      </c>
      <c r="Z539" s="68">
        <f t="shared" si="10"/>
        <v>0.00868444325</v>
      </c>
      <c r="AA539" s="63">
        <f t="shared" si="11"/>
        <v>0.1649427138</v>
      </c>
      <c r="AB539" s="68"/>
      <c r="AC539" s="61"/>
      <c r="AD539" s="61">
        <v>1.35980311172457E-4</v>
      </c>
      <c r="AE539" s="61"/>
      <c r="AF539" s="61"/>
      <c r="AG539" s="61"/>
      <c r="AH539" s="58" t="s">
        <v>397</v>
      </c>
      <c r="AI539" s="62">
        <v>0.475206611570248</v>
      </c>
      <c r="AJ539" s="63">
        <v>0.56581409856519</v>
      </c>
      <c r="AK539" s="71">
        <f t="shared" si="12"/>
        <v>6</v>
      </c>
      <c r="AL539" s="61">
        <v>0.0640692887593485</v>
      </c>
      <c r="AM539" s="61">
        <v>0.736112793023655</v>
      </c>
      <c r="AN539" s="64">
        <v>0.553929539295393</v>
      </c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>
        <v>0.144189079101585</v>
      </c>
      <c r="BM539" s="58">
        <v>0.16494271383102</v>
      </c>
    </row>
    <row r="540" ht="12.75" customHeight="1">
      <c r="A540" s="49" t="s">
        <v>427</v>
      </c>
      <c r="B540" s="49">
        <v>764.0</v>
      </c>
      <c r="C540" s="44">
        <v>2.0</v>
      </c>
      <c r="D540" s="45">
        <v>2.0</v>
      </c>
      <c r="E540" s="44">
        <v>12.0</v>
      </c>
      <c r="F540" s="45">
        <v>9.0</v>
      </c>
      <c r="G540" s="62">
        <f t="shared" si="1"/>
        <v>0.5</v>
      </c>
      <c r="H540" s="63">
        <f t="shared" si="2"/>
        <v>0.5714285714</v>
      </c>
      <c r="I540" s="64">
        <f t="shared" si="3"/>
        <v>0.56</v>
      </c>
      <c r="J540" s="65">
        <f t="shared" si="4"/>
        <v>0.44</v>
      </c>
      <c r="K540" s="55">
        <f t="shared" si="5"/>
        <v>5.25</v>
      </c>
      <c r="L540" s="66">
        <f t="shared" si="6"/>
        <v>0.7576144002</v>
      </c>
      <c r="M540" s="66">
        <f t="shared" si="7"/>
        <v>0.05050775102</v>
      </c>
      <c r="N540" s="67">
        <f t="shared" si="8"/>
        <v>0.5621982844</v>
      </c>
      <c r="O540" s="58"/>
      <c r="P540" s="58"/>
      <c r="Q540" s="58"/>
      <c r="R540" s="58" t="s">
        <v>570</v>
      </c>
      <c r="S540" s="62">
        <v>0.577338129496403</v>
      </c>
      <c r="T540" s="63">
        <v>0.741738066095471</v>
      </c>
      <c r="U540" s="62">
        <v>0.0112571444963381</v>
      </c>
      <c r="V540" s="61">
        <v>0.932727703810077</v>
      </c>
      <c r="W540" s="61">
        <v>0.116248462401168</v>
      </c>
      <c r="X540" s="64">
        <v>0.722042663219134</v>
      </c>
      <c r="Y540" s="68">
        <f t="shared" si="9"/>
        <v>0.7118944158</v>
      </c>
      <c r="Z540" s="68">
        <f t="shared" si="10"/>
        <v>0.0101482474</v>
      </c>
      <c r="AA540" s="63">
        <f t="shared" si="11"/>
        <v>0.1406448153</v>
      </c>
      <c r="AB540" s="68"/>
      <c r="AC540" s="61"/>
      <c r="AD540" s="61">
        <v>1.48990770753699E-4</v>
      </c>
      <c r="AE540" s="61"/>
      <c r="AF540" s="61"/>
      <c r="AG540" s="61"/>
      <c r="AH540" s="58" t="s">
        <v>542</v>
      </c>
      <c r="AI540" s="62">
        <v>0.595238095238095</v>
      </c>
      <c r="AJ540" s="63">
        <v>0.686213991769547</v>
      </c>
      <c r="AK540" s="71">
        <f t="shared" si="12"/>
        <v>6</v>
      </c>
      <c r="AL540" s="61">
        <v>0.0643298214201758</v>
      </c>
      <c r="AM540" s="61">
        <v>0.906123449977441</v>
      </c>
      <c r="AN540" s="64">
        <v>0.675774134790528</v>
      </c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>
        <v>0.116248462401168</v>
      </c>
      <c r="BM540" s="58">
        <v>0.140644815332235</v>
      </c>
    </row>
    <row r="541" ht="12.75" customHeight="1">
      <c r="A541" s="49" t="s">
        <v>732</v>
      </c>
      <c r="B541" s="49">
        <v>766.0</v>
      </c>
      <c r="C541" s="44">
        <v>4.0</v>
      </c>
      <c r="D541" s="45">
        <v>1.0</v>
      </c>
      <c r="E541" s="44">
        <v>111.0</v>
      </c>
      <c r="F541" s="45">
        <v>31.0</v>
      </c>
      <c r="G541" s="62">
        <f t="shared" si="1"/>
        <v>0.8</v>
      </c>
      <c r="H541" s="63">
        <f t="shared" si="2"/>
        <v>0.7816901408</v>
      </c>
      <c r="I541" s="64">
        <f t="shared" si="3"/>
        <v>0.7823129252</v>
      </c>
      <c r="J541" s="65">
        <f t="shared" si="4"/>
        <v>0.2380952381</v>
      </c>
      <c r="K541" s="55">
        <f t="shared" si="5"/>
        <v>28.4</v>
      </c>
      <c r="L541" s="66">
        <f t="shared" si="6"/>
        <v>1.118423826</v>
      </c>
      <c r="M541" s="66">
        <f t="shared" si="7"/>
        <v>-0.01294684282</v>
      </c>
      <c r="N541" s="67">
        <f t="shared" si="8"/>
        <v>0.7898602176</v>
      </c>
      <c r="O541" s="58"/>
      <c r="P541" s="58"/>
      <c r="Q541" s="58"/>
      <c r="R541" s="58" t="s">
        <v>209</v>
      </c>
      <c r="S541" s="62">
        <v>0.75</v>
      </c>
      <c r="T541" s="63">
        <v>0.7</v>
      </c>
      <c r="U541" s="62">
        <v>0.0104302280918741</v>
      </c>
      <c r="V541" s="61">
        <v>1.02530483849745</v>
      </c>
      <c r="W541" s="61">
        <v>-0.0353551715271336</v>
      </c>
      <c r="X541" s="64">
        <v>0.722222222222222</v>
      </c>
      <c r="Y541" s="68">
        <f t="shared" si="9"/>
        <v>0.7148386858</v>
      </c>
      <c r="Z541" s="68">
        <f t="shared" si="10"/>
        <v>0.00738353644</v>
      </c>
      <c r="AA541" s="63">
        <f t="shared" si="11"/>
        <v>-0.01692142022</v>
      </c>
      <c r="AB541" s="68"/>
      <c r="AC541" s="61"/>
      <c r="AD541" s="61">
        <v>1.95844567769332E-4</v>
      </c>
      <c r="AE541" s="61"/>
      <c r="AF541" s="61"/>
      <c r="AG541" s="61"/>
      <c r="AH541" s="58" t="s">
        <v>146</v>
      </c>
      <c r="AI541" s="62">
        <v>0.49618320610687</v>
      </c>
      <c r="AJ541" s="63">
        <v>0.587525150905433</v>
      </c>
      <c r="AK541" s="71">
        <f t="shared" si="12"/>
        <v>6</v>
      </c>
      <c r="AL541" s="61">
        <v>0.0645886337848905</v>
      </c>
      <c r="AM541" s="61">
        <v>0.766297517518324</v>
      </c>
      <c r="AN541" s="64">
        <v>0.576888888888889</v>
      </c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>
        <v>-0.0353551715271336</v>
      </c>
      <c r="BM541" s="58">
        <v>-0.0169214202222715</v>
      </c>
    </row>
    <row r="542" ht="12.75" customHeight="1">
      <c r="A542" s="49" t="s">
        <v>734</v>
      </c>
      <c r="B542" s="49">
        <v>768.0</v>
      </c>
      <c r="C542" s="44">
        <v>125.0</v>
      </c>
      <c r="D542" s="45">
        <v>41.0</v>
      </c>
      <c r="E542" s="44">
        <v>1340.0</v>
      </c>
      <c r="F542" s="45">
        <v>290.0</v>
      </c>
      <c r="G542" s="62">
        <f t="shared" si="1"/>
        <v>0.7530120482</v>
      </c>
      <c r="H542" s="63">
        <f t="shared" si="2"/>
        <v>0.8220858896</v>
      </c>
      <c r="I542" s="64">
        <f t="shared" si="3"/>
        <v>0.815701559</v>
      </c>
      <c r="J542" s="65">
        <f t="shared" si="4"/>
        <v>0.2310690423</v>
      </c>
      <c r="K542" s="55">
        <f t="shared" si="5"/>
        <v>9.819277108</v>
      </c>
      <c r="L542" s="66">
        <f t="shared" si="6"/>
        <v>1.113762425</v>
      </c>
      <c r="M542" s="66">
        <f t="shared" si="7"/>
        <v>0.04884276363</v>
      </c>
      <c r="N542" s="67">
        <f t="shared" si="8"/>
        <v>0.8103925734</v>
      </c>
      <c r="O542" s="58"/>
      <c r="P542" s="58"/>
      <c r="Q542" s="58"/>
      <c r="R542" s="58" t="s">
        <v>447</v>
      </c>
      <c r="S542" s="62">
        <v>0.709090909090909</v>
      </c>
      <c r="T542" s="63">
        <v>0.726775956284153</v>
      </c>
      <c r="U542" s="62">
        <v>-0.00184805689167256</v>
      </c>
      <c r="V542" s="61">
        <v>1.01531119534444</v>
      </c>
      <c r="W542" s="61">
        <v>0.0125053826952055</v>
      </c>
      <c r="X542" s="64">
        <v>0.722689075630252</v>
      </c>
      <c r="Y542" s="68">
        <f t="shared" si="9"/>
        <v>0.7269632205</v>
      </c>
      <c r="Z542" s="68">
        <f t="shared" si="10"/>
        <v>-0.004274144868</v>
      </c>
      <c r="AA542" s="63">
        <f t="shared" si="11"/>
        <v>0.001878733794</v>
      </c>
      <c r="AB542" s="68"/>
      <c r="AC542" s="61"/>
      <c r="AD542" s="61">
        <v>2.01857101500336E-4</v>
      </c>
      <c r="AE542" s="61"/>
      <c r="AF542" s="61"/>
      <c r="AG542" s="61"/>
      <c r="AH542" s="58" t="s">
        <v>756</v>
      </c>
      <c r="AI542" s="62">
        <v>0.785714285714286</v>
      </c>
      <c r="AJ542" s="63">
        <v>0.877172653534183</v>
      </c>
      <c r="AK542" s="71">
        <f t="shared" si="12"/>
        <v>6</v>
      </c>
      <c r="AL542" s="61">
        <v>0.064671024210734</v>
      </c>
      <c r="AM542" s="61">
        <v>1.17583862052207</v>
      </c>
      <c r="AN542" s="64">
        <v>0.870310825294748</v>
      </c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>
        <v>0.0125053826952055</v>
      </c>
      <c r="BM542" s="58">
        <v>0.00187873379394542</v>
      </c>
    </row>
    <row r="543" ht="12.75" customHeight="1">
      <c r="A543" s="49" t="s">
        <v>735</v>
      </c>
      <c r="B543" s="49">
        <v>769.0</v>
      </c>
      <c r="C543" s="44">
        <v>146.0</v>
      </c>
      <c r="D543" s="45">
        <v>44.0</v>
      </c>
      <c r="E543" s="44">
        <v>1469.0</v>
      </c>
      <c r="F543" s="45">
        <v>223.0</v>
      </c>
      <c r="G543" s="62">
        <f t="shared" si="1"/>
        <v>0.7684210526</v>
      </c>
      <c r="H543" s="63">
        <f t="shared" si="2"/>
        <v>0.8682033097</v>
      </c>
      <c r="I543" s="64">
        <f t="shared" si="3"/>
        <v>0.8581296493</v>
      </c>
      <c r="J543" s="65">
        <f t="shared" si="4"/>
        <v>0.1960680128</v>
      </c>
      <c r="K543" s="55">
        <f t="shared" si="5"/>
        <v>8.905263158</v>
      </c>
      <c r="L543" s="66">
        <f t="shared" si="6"/>
        <v>1.157268173</v>
      </c>
      <c r="M543" s="66">
        <f t="shared" si="7"/>
        <v>0.0705568997</v>
      </c>
      <c r="N543" s="67">
        <f t="shared" si="8"/>
        <v>0.8490215243</v>
      </c>
      <c r="O543" s="58"/>
      <c r="P543" s="58"/>
      <c r="Q543" s="58"/>
      <c r="R543" s="58" t="s">
        <v>224</v>
      </c>
      <c r="S543" s="62">
        <v>0.368421052631579</v>
      </c>
      <c r="T543" s="63">
        <v>0.786729857819905</v>
      </c>
      <c r="U543" s="62">
        <v>0.0114785141983108</v>
      </c>
      <c r="V543" s="61">
        <v>0.816814993742881</v>
      </c>
      <c r="W543" s="61">
        <v>0.295789126244197</v>
      </c>
      <c r="X543" s="64">
        <v>0.72289156626506</v>
      </c>
      <c r="Y543" s="68">
        <f t="shared" si="9"/>
        <v>0.7103302791</v>
      </c>
      <c r="Z543" s="68">
        <f t="shared" si="10"/>
        <v>0.01256128721</v>
      </c>
      <c r="AA543" s="63">
        <f t="shared" si="11"/>
        <v>0.3246462288</v>
      </c>
      <c r="AB543" s="68"/>
      <c r="AC543" s="61"/>
      <c r="AD543" s="61">
        <v>2.11150506533864E-4</v>
      </c>
      <c r="AE543" s="61"/>
      <c r="AF543" s="61"/>
      <c r="AG543" s="61"/>
      <c r="AH543" s="58" t="s">
        <v>118</v>
      </c>
      <c r="AI543" s="62">
        <v>0.29608938547486</v>
      </c>
      <c r="AJ543" s="63">
        <v>0.387550200803213</v>
      </c>
      <c r="AK543" s="71">
        <f t="shared" si="12"/>
        <v>6</v>
      </c>
      <c r="AL543" s="61">
        <v>0.0646726417188652</v>
      </c>
      <c r="AM543" s="61">
        <v>0.483406176777453</v>
      </c>
      <c r="AN543" s="64">
        <v>0.373617021276596</v>
      </c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>
        <v>0.295789126244197</v>
      </c>
      <c r="BM543" s="58">
        <v>0.324646228796802</v>
      </c>
    </row>
    <row r="544" ht="12.75" customHeight="1">
      <c r="A544" s="49" t="s">
        <v>736</v>
      </c>
      <c r="B544" s="49">
        <v>770.0</v>
      </c>
      <c r="C544" s="44">
        <v>100.0</v>
      </c>
      <c r="D544" s="45">
        <v>23.0</v>
      </c>
      <c r="E544" s="44">
        <v>1305.0</v>
      </c>
      <c r="F544" s="45">
        <v>107.0</v>
      </c>
      <c r="G544" s="62">
        <f t="shared" si="1"/>
        <v>0.8130081301</v>
      </c>
      <c r="H544" s="63">
        <f t="shared" si="2"/>
        <v>0.9242209632</v>
      </c>
      <c r="I544" s="64">
        <f t="shared" si="3"/>
        <v>0.9153094463</v>
      </c>
      <c r="J544" s="65">
        <f t="shared" si="4"/>
        <v>0.1348534202</v>
      </c>
      <c r="K544" s="55">
        <f t="shared" si="5"/>
        <v>11.4796748</v>
      </c>
      <c r="L544" s="66">
        <f t="shared" si="6"/>
        <v>1.228406459</v>
      </c>
      <c r="M544" s="66">
        <f t="shared" si="7"/>
        <v>0.07863954915</v>
      </c>
      <c r="N544" s="67">
        <f t="shared" si="8"/>
        <v>0.9014511996</v>
      </c>
      <c r="O544" s="58"/>
      <c r="P544" s="58"/>
      <c r="Q544" s="58"/>
      <c r="R544" s="58" t="s">
        <v>90</v>
      </c>
      <c r="S544" s="62">
        <v>0.711340206185567</v>
      </c>
      <c r="T544" s="63">
        <v>0.72695652173913</v>
      </c>
      <c r="U544" s="62">
        <v>-0.00212475062952278</v>
      </c>
      <c r="V544" s="61">
        <v>1.01702936786966</v>
      </c>
      <c r="W544" s="61">
        <v>0.0110425688050773</v>
      </c>
      <c r="X544" s="64">
        <v>0.723016905071521</v>
      </c>
      <c r="Y544" s="68">
        <f t="shared" si="9"/>
        <v>0.7275866313</v>
      </c>
      <c r="Z544" s="68">
        <f t="shared" si="10"/>
        <v>-0.004569726264</v>
      </c>
      <c r="AA544" s="63">
        <f t="shared" si="11"/>
        <v>-0.0003270680874</v>
      </c>
      <c r="AB544" s="68"/>
      <c r="AC544" s="61"/>
      <c r="AD544" s="61">
        <v>2.33287980910379E-4</v>
      </c>
      <c r="AE544" s="61"/>
      <c r="AF544" s="61"/>
      <c r="AG544" s="61"/>
      <c r="AH544" s="58" t="s">
        <v>595</v>
      </c>
      <c r="AI544" s="62">
        <v>0.622950819672131</v>
      </c>
      <c r="AJ544" s="63">
        <v>0.714499252615845</v>
      </c>
      <c r="AK544" s="71">
        <f t="shared" si="12"/>
        <v>6</v>
      </c>
      <c r="AL544" s="61">
        <v>0.0647346722697382</v>
      </c>
      <c r="AM544" s="61">
        <v>0.945720005035798</v>
      </c>
      <c r="AN544" s="64">
        <v>0.694835680751174</v>
      </c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>
        <v>0.0110425688050773</v>
      </c>
      <c r="BM544" s="58">
        <v>-3.27068087361354E-4</v>
      </c>
    </row>
    <row r="545" ht="12.75" customHeight="1">
      <c r="A545" s="49" t="s">
        <v>163</v>
      </c>
      <c r="B545" s="49">
        <v>771.0</v>
      </c>
      <c r="C545" s="44">
        <v>1.0</v>
      </c>
      <c r="D545" s="45">
        <v>2.0</v>
      </c>
      <c r="E545" s="44">
        <v>14.0</v>
      </c>
      <c r="F545" s="45">
        <v>7.0</v>
      </c>
      <c r="G545" s="62">
        <f t="shared" si="1"/>
        <v>0.3333333333</v>
      </c>
      <c r="H545" s="63">
        <f t="shared" si="2"/>
        <v>0.6666666667</v>
      </c>
      <c r="I545" s="64">
        <f t="shared" si="3"/>
        <v>0.625</v>
      </c>
      <c r="J545" s="65">
        <f t="shared" si="4"/>
        <v>0.3333333333</v>
      </c>
      <c r="K545" s="55">
        <f t="shared" si="5"/>
        <v>7</v>
      </c>
      <c r="L545" s="66">
        <f t="shared" si="6"/>
        <v>0.7071067427</v>
      </c>
      <c r="M545" s="66">
        <f t="shared" si="7"/>
        <v>0.2357023759</v>
      </c>
      <c r="N545" s="67">
        <f t="shared" si="8"/>
        <v>0.610909254</v>
      </c>
      <c r="O545" s="58"/>
      <c r="P545" s="58"/>
      <c r="Q545" s="58"/>
      <c r="R545" s="58" t="s">
        <v>623</v>
      </c>
      <c r="S545" s="62">
        <v>0.682080924855491</v>
      </c>
      <c r="T545" s="63">
        <v>0.731308411214953</v>
      </c>
      <c r="U545" s="62">
        <v>3.83383774537727E-4</v>
      </c>
      <c r="V545" s="61">
        <v>0.999417178304434</v>
      </c>
      <c r="W545" s="61">
        <v>0.034809252727761</v>
      </c>
      <c r="X545" s="64">
        <v>0.723032069970845</v>
      </c>
      <c r="Y545" s="68">
        <f t="shared" si="9"/>
        <v>0.7247875035</v>
      </c>
      <c r="Z545" s="68">
        <f t="shared" si="10"/>
        <v>-0.001755433559</v>
      </c>
      <c r="AA545" s="63">
        <f t="shared" si="11"/>
        <v>0.03047333979</v>
      </c>
      <c r="AB545" s="68"/>
      <c r="AC545" s="61"/>
      <c r="AD545" s="61">
        <v>2.47004194642297E-4</v>
      </c>
      <c r="AE545" s="61"/>
      <c r="AF545" s="61"/>
      <c r="AG545" s="61"/>
      <c r="AH545" s="58" t="s">
        <v>291</v>
      </c>
      <c r="AI545" s="62">
        <v>0.539877300613497</v>
      </c>
      <c r="AJ545" s="63">
        <v>0.631732168850073</v>
      </c>
      <c r="AK545" s="71">
        <f t="shared" si="12"/>
        <v>6</v>
      </c>
      <c r="AL545" s="61">
        <v>0.0649513355821851</v>
      </c>
      <c r="AM545" s="61">
        <v>0.828452990147192</v>
      </c>
      <c r="AN545" s="64">
        <v>0.614117647058824</v>
      </c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>
        <v>0.034809252727761</v>
      </c>
      <c r="BM545" s="58">
        <v>0.0304733397855375</v>
      </c>
    </row>
    <row r="546" ht="12.75" customHeight="1">
      <c r="A546" s="49" t="s">
        <v>739</v>
      </c>
      <c r="B546" s="49">
        <v>772.0</v>
      </c>
      <c r="C546" s="44">
        <v>154.0</v>
      </c>
      <c r="D546" s="45">
        <v>42.0</v>
      </c>
      <c r="E546" s="44">
        <v>2322.0</v>
      </c>
      <c r="F546" s="45">
        <v>257.0</v>
      </c>
      <c r="G546" s="62">
        <f t="shared" si="1"/>
        <v>0.7857142857</v>
      </c>
      <c r="H546" s="63">
        <f t="shared" si="2"/>
        <v>0.9003489725</v>
      </c>
      <c r="I546" s="64">
        <f t="shared" si="3"/>
        <v>0.8922522523</v>
      </c>
      <c r="J546" s="65">
        <f t="shared" si="4"/>
        <v>0.1481081081</v>
      </c>
      <c r="K546" s="55">
        <f t="shared" si="5"/>
        <v>13.15816327</v>
      </c>
      <c r="L546" s="66">
        <f t="shared" si="6"/>
        <v>1.19222675</v>
      </c>
      <c r="M546" s="66">
        <f t="shared" si="7"/>
        <v>0.08105915917</v>
      </c>
      <c r="N546" s="67">
        <f t="shared" si="8"/>
        <v>0.8772443215</v>
      </c>
      <c r="O546" s="58"/>
      <c r="P546" s="58"/>
      <c r="Q546" s="58"/>
      <c r="R546" s="58" t="s">
        <v>270</v>
      </c>
      <c r="S546" s="62">
        <v>0.713114754098361</v>
      </c>
      <c r="T546" s="63">
        <v>0.725</v>
      </c>
      <c r="U546" s="62">
        <v>-6.78385895708455E-4</v>
      </c>
      <c r="V546" s="61">
        <v>1.01690069337415</v>
      </c>
      <c r="W546" s="61">
        <v>0.00840430413209725</v>
      </c>
      <c r="X546" s="64">
        <v>0.723277909738717</v>
      </c>
      <c r="Y546" s="68">
        <f t="shared" si="9"/>
        <v>0.7264354439</v>
      </c>
      <c r="Z546" s="68">
        <f t="shared" si="10"/>
        <v>-0.003157534187</v>
      </c>
      <c r="AA546" s="63">
        <f t="shared" si="11"/>
        <v>0.0005486690963</v>
      </c>
      <c r="AB546" s="68"/>
      <c r="AC546" s="61"/>
      <c r="AD546" s="61">
        <v>2.51193432824925E-4</v>
      </c>
      <c r="AE546" s="61"/>
      <c r="AF546" s="61"/>
      <c r="AG546" s="61"/>
      <c r="AH546" s="58" t="s">
        <v>768</v>
      </c>
      <c r="AI546" s="62">
        <v>0.726086956521739</v>
      </c>
      <c r="AJ546" s="63">
        <v>0.818421052631579</v>
      </c>
      <c r="AK546" s="71">
        <f t="shared" si="12"/>
        <v>7</v>
      </c>
      <c r="AL546" s="61">
        <v>0.0652902439455934</v>
      </c>
      <c r="AM546" s="61">
        <v>1.092132076201</v>
      </c>
      <c r="AN546" s="64">
        <v>0.796969696969697</v>
      </c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>
        <v>0.00840430413209725</v>
      </c>
      <c r="BM546" s="58">
        <v>5.48669096336579E-4</v>
      </c>
    </row>
    <row r="547" ht="12.75" customHeight="1">
      <c r="A547" s="49" t="s">
        <v>741</v>
      </c>
      <c r="B547" s="49">
        <v>773.0</v>
      </c>
      <c r="C547" s="44">
        <v>146.0</v>
      </c>
      <c r="D547" s="45">
        <v>27.0</v>
      </c>
      <c r="E547" s="44">
        <v>1993.0</v>
      </c>
      <c r="F547" s="45">
        <v>124.0</v>
      </c>
      <c r="G547" s="62">
        <f t="shared" si="1"/>
        <v>0.8439306358</v>
      </c>
      <c r="H547" s="63">
        <f t="shared" si="2"/>
        <v>0.941426547</v>
      </c>
      <c r="I547" s="64">
        <f t="shared" si="3"/>
        <v>0.9340611354</v>
      </c>
      <c r="J547" s="65">
        <f t="shared" si="4"/>
        <v>0.1179039301</v>
      </c>
      <c r="K547" s="55">
        <f t="shared" si="5"/>
        <v>12.23699422</v>
      </c>
      <c r="L547" s="66">
        <f t="shared" si="6"/>
        <v>1.26243816</v>
      </c>
      <c r="M547" s="66">
        <f t="shared" si="7"/>
        <v>0.0689402262</v>
      </c>
      <c r="N547" s="67">
        <f t="shared" si="8"/>
        <v>0.9215675349</v>
      </c>
      <c r="O547" s="58"/>
      <c r="P547" s="58"/>
      <c r="Q547" s="58"/>
      <c r="R547" s="58" t="s">
        <v>106</v>
      </c>
      <c r="S547" s="62">
        <v>0.641921397379913</v>
      </c>
      <c r="T547" s="63">
        <v>0.73643949930459</v>
      </c>
      <c r="U547" s="62">
        <v>0.00467043660538746</v>
      </c>
      <c r="V547" s="61">
        <v>0.9746483260474</v>
      </c>
      <c r="W547" s="61">
        <v>0.0668345500708707</v>
      </c>
      <c r="X547" s="64">
        <v>0.723455308938212</v>
      </c>
      <c r="Y547" s="68">
        <f t="shared" si="9"/>
        <v>0.7205149139</v>
      </c>
      <c r="Z547" s="68">
        <f t="shared" si="10"/>
        <v>0.002940395063</v>
      </c>
      <c r="AA547" s="63">
        <f t="shared" si="11"/>
        <v>0.07402400534</v>
      </c>
      <c r="AB547" s="68"/>
      <c r="AC547" s="61"/>
      <c r="AD547" s="61">
        <v>3.51667009833079E-4</v>
      </c>
      <c r="AE547" s="61"/>
      <c r="AF547" s="61"/>
      <c r="AG547" s="61"/>
      <c r="AH547" s="58" t="s">
        <v>840</v>
      </c>
      <c r="AI547" s="62">
        <v>0.795454545454545</v>
      </c>
      <c r="AJ547" s="63">
        <v>0.88780487804878</v>
      </c>
      <c r="AK547" s="71">
        <f t="shared" si="12"/>
        <v>7</v>
      </c>
      <c r="AL547" s="61">
        <v>0.0653017409050732</v>
      </c>
      <c r="AM547" s="61">
        <v>1.19024414218524</v>
      </c>
      <c r="AN547" s="64">
        <v>0.860068259385666</v>
      </c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>
        <v>0.0668345500708707</v>
      </c>
      <c r="BM547" s="58">
        <v>0.0740240053406042</v>
      </c>
    </row>
    <row r="548" ht="12.75" customHeight="1">
      <c r="A548" s="49" t="s">
        <v>742</v>
      </c>
      <c r="B548" s="49">
        <v>774.0</v>
      </c>
      <c r="C548" s="44">
        <v>109.0</v>
      </c>
      <c r="D548" s="45">
        <v>23.0</v>
      </c>
      <c r="E548" s="44">
        <v>1715.0</v>
      </c>
      <c r="F548" s="45">
        <v>314.0</v>
      </c>
      <c r="G548" s="62">
        <f t="shared" si="1"/>
        <v>0.8257575758</v>
      </c>
      <c r="H548" s="63">
        <f t="shared" si="2"/>
        <v>0.8452439625</v>
      </c>
      <c r="I548" s="64">
        <f t="shared" si="3"/>
        <v>0.8440536789</v>
      </c>
      <c r="J548" s="65">
        <f t="shared" si="4"/>
        <v>0.1957427117</v>
      </c>
      <c r="K548" s="55">
        <f t="shared" si="5"/>
        <v>15.37121212</v>
      </c>
      <c r="L548" s="66">
        <f t="shared" si="6"/>
        <v>1.181576517</v>
      </c>
      <c r="M548" s="66">
        <f t="shared" si="7"/>
        <v>0.0137791493</v>
      </c>
      <c r="N548" s="67">
        <f t="shared" si="8"/>
        <v>0.8446610459</v>
      </c>
      <c r="O548" s="58"/>
      <c r="P548" s="58"/>
      <c r="Q548" s="58"/>
      <c r="R548" s="58" t="s">
        <v>387</v>
      </c>
      <c r="S548" s="62">
        <v>0.712871287128713</v>
      </c>
      <c r="T548" s="63">
        <v>0.726582278481013</v>
      </c>
      <c r="U548" s="62">
        <v>-0.00136950378127743</v>
      </c>
      <c r="V548" s="61">
        <v>1.01784737586162</v>
      </c>
      <c r="W548" s="61">
        <v>0.00969530127566531</v>
      </c>
      <c r="X548" s="64">
        <v>0.723790322580645</v>
      </c>
      <c r="Y548" s="68">
        <f t="shared" si="9"/>
        <v>0.7276222298</v>
      </c>
      <c r="Z548" s="68">
        <f t="shared" si="10"/>
        <v>-0.003831907227</v>
      </c>
      <c r="AA548" s="63">
        <f t="shared" si="11"/>
        <v>0.0001581485951</v>
      </c>
      <c r="AB548" s="68"/>
      <c r="AC548" s="61"/>
      <c r="AD548" s="61">
        <v>3.56841645437922E-4</v>
      </c>
      <c r="AE548" s="61"/>
      <c r="AF548" s="61"/>
      <c r="AG548" s="61"/>
      <c r="AH548" s="58" t="s">
        <v>200</v>
      </c>
      <c r="AI548" s="62">
        <v>0.750943396226415</v>
      </c>
      <c r="AJ548" s="63">
        <v>0.844</v>
      </c>
      <c r="AK548" s="71">
        <f t="shared" si="12"/>
        <v>7</v>
      </c>
      <c r="AL548" s="61">
        <v>0.0658011398413633</v>
      </c>
      <c r="AM548" s="61">
        <v>1.12779528032868</v>
      </c>
      <c r="AN548" s="64">
        <v>0.824505928853755</v>
      </c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>
        <v>0.00969530127566531</v>
      </c>
      <c r="BM548" s="58">
        <v>1.58148595104441E-4</v>
      </c>
    </row>
    <row r="549" ht="12.75" customHeight="1">
      <c r="A549" s="49" t="s">
        <v>630</v>
      </c>
      <c r="B549" s="49">
        <v>775.0</v>
      </c>
      <c r="C549" s="44">
        <v>18.0</v>
      </c>
      <c r="D549" s="45">
        <v>10.0</v>
      </c>
      <c r="E549" s="44">
        <v>238.0</v>
      </c>
      <c r="F549" s="45">
        <v>89.0</v>
      </c>
      <c r="G549" s="62">
        <f t="shared" si="1"/>
        <v>0.6428571429</v>
      </c>
      <c r="H549" s="63">
        <f t="shared" si="2"/>
        <v>0.7278287462</v>
      </c>
      <c r="I549" s="64">
        <f t="shared" si="3"/>
        <v>0.7211267606</v>
      </c>
      <c r="J549" s="65">
        <f t="shared" si="4"/>
        <v>0.3014084507</v>
      </c>
      <c r="K549" s="55">
        <f t="shared" si="5"/>
        <v>11.67857143</v>
      </c>
      <c r="L549" s="66">
        <f t="shared" si="6"/>
        <v>0.9692212772</v>
      </c>
      <c r="M549" s="66">
        <f t="shared" si="7"/>
        <v>0.06008415528</v>
      </c>
      <c r="N549" s="67">
        <f t="shared" si="8"/>
        <v>0.7139709325</v>
      </c>
      <c r="O549" s="58"/>
      <c r="P549" s="58"/>
      <c r="Q549" s="58"/>
      <c r="R549" s="58" t="s">
        <v>395</v>
      </c>
      <c r="S549" s="62">
        <v>0.75</v>
      </c>
      <c r="T549" s="63">
        <v>0.714285714285714</v>
      </c>
      <c r="U549" s="62">
        <v>9.84086782770954E-4</v>
      </c>
      <c r="V549" s="61">
        <v>1.03540636229241</v>
      </c>
      <c r="W549" s="61">
        <v>-0.025253644431048</v>
      </c>
      <c r="X549" s="64">
        <v>0.724137931034483</v>
      </c>
      <c r="Y549" s="68">
        <f t="shared" si="9"/>
        <v>0.7260701689</v>
      </c>
      <c r="Z549" s="68">
        <f t="shared" si="10"/>
        <v>-0.001932237856</v>
      </c>
      <c r="AA549" s="63">
        <f t="shared" si="11"/>
        <v>-0.03009803536</v>
      </c>
      <c r="AB549" s="68"/>
      <c r="AC549" s="61"/>
      <c r="AD549" s="61">
        <v>3.78559208226603E-4</v>
      </c>
      <c r="AE549" s="61"/>
      <c r="AF549" s="61"/>
      <c r="AG549" s="61"/>
      <c r="AH549" s="58" t="s">
        <v>355</v>
      </c>
      <c r="AI549" s="62">
        <v>0.454545454545455</v>
      </c>
      <c r="AJ549" s="63">
        <v>0.54774897680764</v>
      </c>
      <c r="AK549" s="71">
        <f t="shared" si="12"/>
        <v>7</v>
      </c>
      <c r="AL549" s="61">
        <v>0.0659049584266027</v>
      </c>
      <c r="AM549" s="61">
        <v>0.708729178386595</v>
      </c>
      <c r="AN549" s="64">
        <v>0.537758830694275</v>
      </c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>
        <v>-0.025253644431048</v>
      </c>
      <c r="BM549" s="58">
        <v>-0.0300980353593821</v>
      </c>
    </row>
    <row r="550" ht="12.75" customHeight="1">
      <c r="A550" s="49" t="s">
        <v>550</v>
      </c>
      <c r="B550" s="49">
        <v>776.0</v>
      </c>
      <c r="C550" s="44">
        <v>42.0</v>
      </c>
      <c r="D550" s="45">
        <v>28.0</v>
      </c>
      <c r="E550" s="44">
        <v>504.0</v>
      </c>
      <c r="F550" s="45">
        <v>154.0</v>
      </c>
      <c r="G550" s="62">
        <f t="shared" si="1"/>
        <v>0.6</v>
      </c>
      <c r="H550" s="63">
        <f t="shared" si="2"/>
        <v>0.7659574468</v>
      </c>
      <c r="I550" s="64">
        <f t="shared" si="3"/>
        <v>0.75</v>
      </c>
      <c r="J550" s="65">
        <f t="shared" si="4"/>
        <v>0.2692307692</v>
      </c>
      <c r="K550" s="55">
        <f t="shared" si="5"/>
        <v>9.4</v>
      </c>
      <c r="L550" s="66">
        <f t="shared" si="6"/>
        <v>0.9658777543</v>
      </c>
      <c r="M550" s="66">
        <f t="shared" si="7"/>
        <v>0.1173497938</v>
      </c>
      <c r="N550" s="67">
        <f t="shared" si="8"/>
        <v>0.7351448079</v>
      </c>
      <c r="O550" s="58"/>
      <c r="P550" s="58"/>
      <c r="Q550" s="58"/>
      <c r="R550" s="58" t="s">
        <v>508</v>
      </c>
      <c r="S550" s="62">
        <v>0.656565656565657</v>
      </c>
      <c r="T550" s="63">
        <v>0.743661971830986</v>
      </c>
      <c r="U550" s="62">
        <v>-0.00267877078915102</v>
      </c>
      <c r="V550" s="61">
        <v>0.99011044118095</v>
      </c>
      <c r="W550" s="61">
        <v>0.0615865569219962</v>
      </c>
      <c r="X550" s="64">
        <v>0.724669603524229</v>
      </c>
      <c r="Y550" s="68">
        <f t="shared" si="9"/>
        <v>0.7291432086</v>
      </c>
      <c r="Z550" s="68">
        <f t="shared" si="10"/>
        <v>-0.004473605117</v>
      </c>
      <c r="AA550" s="63">
        <f t="shared" si="11"/>
        <v>0.05057894563</v>
      </c>
      <c r="AB550" s="68"/>
      <c r="AC550" s="61"/>
      <c r="AD550" s="61">
        <v>4.0137292776421E-4</v>
      </c>
      <c r="AE550" s="61"/>
      <c r="AF550" s="61"/>
      <c r="AG550" s="61"/>
      <c r="AH550" s="58" t="s">
        <v>727</v>
      </c>
      <c r="AI550" s="62">
        <v>0.702702702702703</v>
      </c>
      <c r="AJ550" s="63">
        <v>0.796178343949045</v>
      </c>
      <c r="AK550" s="71">
        <f t="shared" si="12"/>
        <v>7</v>
      </c>
      <c r="AL550" s="61">
        <v>0.0660974329809306</v>
      </c>
      <c r="AM550" s="61">
        <v>1.0598689414793</v>
      </c>
      <c r="AN550" s="64">
        <v>0.786324786324786</v>
      </c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>
        <v>0.0615865569219962</v>
      </c>
      <c r="BM550" s="58">
        <v>0.0505789456284536</v>
      </c>
    </row>
    <row r="551" ht="12.75" customHeight="1">
      <c r="A551" s="49" t="s">
        <v>744</v>
      </c>
      <c r="B551" s="49">
        <v>777.0</v>
      </c>
      <c r="C551" s="44">
        <v>125.0</v>
      </c>
      <c r="D551" s="45">
        <v>19.0</v>
      </c>
      <c r="E551" s="44">
        <v>1650.0</v>
      </c>
      <c r="F551" s="45">
        <v>240.0</v>
      </c>
      <c r="G551" s="62">
        <f t="shared" si="1"/>
        <v>0.8680555556</v>
      </c>
      <c r="H551" s="63">
        <f t="shared" si="2"/>
        <v>0.873015873</v>
      </c>
      <c r="I551" s="64">
        <f t="shared" si="3"/>
        <v>0.8726647001</v>
      </c>
      <c r="J551" s="65">
        <f t="shared" si="4"/>
        <v>0.1794493609</v>
      </c>
      <c r="K551" s="55">
        <f t="shared" si="5"/>
        <v>13.125</v>
      </c>
      <c r="L551" s="66">
        <f t="shared" si="6"/>
        <v>1.231123413</v>
      </c>
      <c r="M551" s="66">
        <f t="shared" si="7"/>
        <v>0.003507675275</v>
      </c>
      <c r="N551" s="67">
        <f t="shared" si="8"/>
        <v>0.8758203681</v>
      </c>
      <c r="O551" s="58"/>
      <c r="P551" s="58"/>
      <c r="Q551" s="58"/>
      <c r="R551" s="58" t="s">
        <v>610</v>
      </c>
      <c r="S551" s="62">
        <v>0.708994708994709</v>
      </c>
      <c r="T551" s="63">
        <v>0.726737967914438</v>
      </c>
      <c r="U551" s="62">
        <v>6.21954222305265E-4</v>
      </c>
      <c r="V551" s="61">
        <v>1.01521630976351</v>
      </c>
      <c r="W551" s="61">
        <v>0.012546544586244</v>
      </c>
      <c r="X551" s="64">
        <v>0.725109276347742</v>
      </c>
      <c r="Y551" s="68">
        <f t="shared" si="9"/>
        <v>0.7269128804</v>
      </c>
      <c r="Z551" s="68">
        <f t="shared" si="10"/>
        <v>-0.001803604053</v>
      </c>
      <c r="AA551" s="63">
        <f t="shared" si="11"/>
        <v>0.008062486591</v>
      </c>
      <c r="AB551" s="68"/>
      <c r="AC551" s="61"/>
      <c r="AD551" s="61">
        <v>4.53201883411025E-4</v>
      </c>
      <c r="AE551" s="61"/>
      <c r="AF551" s="61"/>
      <c r="AG551" s="61"/>
      <c r="AH551" s="58" t="s">
        <v>715</v>
      </c>
      <c r="AI551" s="62">
        <v>0.693798449612403</v>
      </c>
      <c r="AJ551" s="63">
        <v>0.787435796128013</v>
      </c>
      <c r="AK551" s="71">
        <f t="shared" si="12"/>
        <v>7</v>
      </c>
      <c r="AL551" s="61">
        <v>0.0662117738344818</v>
      </c>
      <c r="AM551" s="61">
        <v>1.04739076886997</v>
      </c>
      <c r="AN551" s="64">
        <v>0.778773754033704</v>
      </c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>
        <v>0.012546544586244</v>
      </c>
      <c r="BM551" s="58">
        <v>0.00806248659082555</v>
      </c>
    </row>
    <row r="552" ht="12.75" customHeight="1">
      <c r="A552" s="49" t="s">
        <v>746</v>
      </c>
      <c r="B552" s="49">
        <v>778.0</v>
      </c>
      <c r="C552" s="44">
        <v>32.0</v>
      </c>
      <c r="D552" s="45">
        <v>10.0</v>
      </c>
      <c r="E552" s="44">
        <v>302.0</v>
      </c>
      <c r="F552" s="45">
        <v>97.0</v>
      </c>
      <c r="G552" s="62">
        <f t="shared" si="1"/>
        <v>0.7619047619</v>
      </c>
      <c r="H552" s="63">
        <f t="shared" si="2"/>
        <v>0.7568922306</v>
      </c>
      <c r="I552" s="64">
        <f t="shared" si="3"/>
        <v>0.7573696145</v>
      </c>
      <c r="J552" s="65">
        <f t="shared" si="4"/>
        <v>0.2925170068</v>
      </c>
      <c r="K552" s="55">
        <f t="shared" si="5"/>
        <v>9.5</v>
      </c>
      <c r="L552" s="66">
        <f t="shared" si="6"/>
        <v>1.073951653</v>
      </c>
      <c r="M552" s="66">
        <f t="shared" si="7"/>
        <v>-0.003544219412</v>
      </c>
      <c r="N552" s="67">
        <f t="shared" si="8"/>
        <v>0.7620076139</v>
      </c>
      <c r="O552" s="58"/>
      <c r="P552" s="58"/>
      <c r="Q552" s="58"/>
      <c r="R552" s="58" t="s">
        <v>606</v>
      </c>
      <c r="S552" s="62">
        <v>0.771739130434783</v>
      </c>
      <c r="T552" s="63">
        <v>0.716904276985743</v>
      </c>
      <c r="U552" s="62">
        <v>-0.0043162368589742</v>
      </c>
      <c r="V552" s="61">
        <v>1.05262985449128</v>
      </c>
      <c r="W552" s="61">
        <v>-0.0387739247221546</v>
      </c>
      <c r="X552" s="64">
        <v>0.725557461406518</v>
      </c>
      <c r="Y552" s="68">
        <f t="shared" si="9"/>
        <v>0.7329676103</v>
      </c>
      <c r="Z552" s="68">
        <f t="shared" si="10"/>
        <v>-0.007410148912</v>
      </c>
      <c r="AA552" s="63">
        <f t="shared" si="11"/>
        <v>-0.05748688213</v>
      </c>
      <c r="AB552" s="68"/>
      <c r="AC552" s="61"/>
      <c r="AD552" s="61">
        <v>4.96962392282696E-4</v>
      </c>
      <c r="AE552" s="61"/>
      <c r="AF552" s="61"/>
      <c r="AG552" s="61"/>
      <c r="AH552" s="58" t="s">
        <v>781</v>
      </c>
      <c r="AI552" s="62">
        <v>0.732558139534884</v>
      </c>
      <c r="AJ552" s="63">
        <v>0.826625386996904</v>
      </c>
      <c r="AK552" s="71">
        <f t="shared" si="12"/>
        <v>7</v>
      </c>
      <c r="AL552" s="61">
        <v>0.066515768715144</v>
      </c>
      <c r="AM552" s="61">
        <v>1.10250923385649</v>
      </c>
      <c r="AN552" s="64">
        <v>0.810967741935484</v>
      </c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>
        <v>-0.0387739247221546</v>
      </c>
      <c r="BM552" s="58">
        <v>-0.0574868821262757</v>
      </c>
    </row>
    <row r="553" ht="12.75" customHeight="1">
      <c r="A553" s="49" t="s">
        <v>748</v>
      </c>
      <c r="B553" s="49">
        <v>779.0</v>
      </c>
      <c r="C553" s="44">
        <v>52.0</v>
      </c>
      <c r="D553" s="45">
        <v>5.0</v>
      </c>
      <c r="E553" s="44">
        <v>513.0</v>
      </c>
      <c r="F553" s="45">
        <v>52.0</v>
      </c>
      <c r="G553" s="62">
        <f t="shared" si="1"/>
        <v>0.9122807018</v>
      </c>
      <c r="H553" s="63">
        <f t="shared" si="2"/>
        <v>0.9079646018</v>
      </c>
      <c r="I553" s="64">
        <f t="shared" si="3"/>
        <v>0.9083601286</v>
      </c>
      <c r="J553" s="65">
        <f t="shared" si="4"/>
        <v>0.1672025723</v>
      </c>
      <c r="K553" s="55">
        <f t="shared" si="5"/>
        <v>9.912280702</v>
      </c>
      <c r="L553" s="66">
        <f t="shared" si="6"/>
        <v>1.287107798</v>
      </c>
      <c r="M553" s="66">
        <f t="shared" si="7"/>
        <v>-0.003051733257</v>
      </c>
      <c r="N553" s="67">
        <f t="shared" si="8"/>
        <v>0.9130334546</v>
      </c>
      <c r="O553" s="58"/>
      <c r="P553" s="58"/>
      <c r="Q553" s="58"/>
      <c r="R553" s="58" t="s">
        <v>278</v>
      </c>
      <c r="S553" s="62">
        <v>0.604444444444444</v>
      </c>
      <c r="T553" s="63">
        <v>0.743169398907104</v>
      </c>
      <c r="U553" s="62">
        <v>0.00954891837289085</v>
      </c>
      <c r="V553" s="61">
        <v>0.952906871026529</v>
      </c>
      <c r="W553" s="61">
        <v>0.0980935117228939</v>
      </c>
      <c r="X553" s="64">
        <v>0.726495726495726</v>
      </c>
      <c r="Y553" s="68">
        <f t="shared" si="9"/>
        <v>0.7182813476</v>
      </c>
      <c r="Z553" s="68">
        <f t="shared" si="10"/>
        <v>0.008214378901</v>
      </c>
      <c r="AA553" s="63">
        <f t="shared" si="11"/>
        <v>0.118001812</v>
      </c>
      <c r="AB553" s="68"/>
      <c r="AC553" s="61"/>
      <c r="AD553" s="61">
        <v>4.98300551255881E-4</v>
      </c>
      <c r="AE553" s="61"/>
      <c r="AF553" s="61"/>
      <c r="AG553" s="61"/>
      <c r="AH553" s="58" t="s">
        <v>541</v>
      </c>
      <c r="AI553" s="62">
        <v>0.59375</v>
      </c>
      <c r="AJ553" s="63">
        <v>0.687943262411348</v>
      </c>
      <c r="AK553" s="71">
        <f t="shared" si="12"/>
        <v>7</v>
      </c>
      <c r="AL553" s="61">
        <v>0.0666048426792734</v>
      </c>
      <c r="AM553" s="61">
        <v>0.906293986369124</v>
      </c>
      <c r="AN553" s="64">
        <v>0.668224299065421</v>
      </c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>
        <v>0.0980935117228939</v>
      </c>
      <c r="BM553" s="58">
        <v>0.118001812004531</v>
      </c>
    </row>
    <row r="554" ht="12.75" customHeight="1">
      <c r="A554" s="49" t="s">
        <v>750</v>
      </c>
      <c r="B554" s="49">
        <v>780.0</v>
      </c>
      <c r="C554" s="44">
        <v>102.0</v>
      </c>
      <c r="D554" s="45">
        <v>33.0</v>
      </c>
      <c r="E554" s="44">
        <v>1434.0</v>
      </c>
      <c r="F554" s="45">
        <v>151.0</v>
      </c>
      <c r="G554" s="62">
        <f t="shared" si="1"/>
        <v>0.7555555556</v>
      </c>
      <c r="H554" s="63">
        <f t="shared" si="2"/>
        <v>0.9047318612</v>
      </c>
      <c r="I554" s="64">
        <f t="shared" si="3"/>
        <v>0.8930232558</v>
      </c>
      <c r="J554" s="65">
        <f t="shared" si="4"/>
        <v>0.1470930233</v>
      </c>
      <c r="K554" s="55">
        <f t="shared" si="5"/>
        <v>11.74074074</v>
      </c>
      <c r="L554" s="66">
        <f t="shared" si="6"/>
        <v>1.174000474</v>
      </c>
      <c r="M554" s="66">
        <f t="shared" si="7"/>
        <v>0.1054837691</v>
      </c>
      <c r="N554" s="67">
        <f t="shared" si="8"/>
        <v>0.8737804685</v>
      </c>
      <c r="O554" s="58"/>
      <c r="P554" s="58"/>
      <c r="Q554" s="58"/>
      <c r="R554" s="58" t="s">
        <v>55</v>
      </c>
      <c r="S554" s="62">
        <v>1.0</v>
      </c>
      <c r="T554" s="63">
        <v>0.7</v>
      </c>
      <c r="U554" s="62">
        <v>-0.0425674521252899</v>
      </c>
      <c r="V554" s="61">
        <v>1.20208156267895</v>
      </c>
      <c r="W554" s="61">
        <v>-0.212131837938907</v>
      </c>
      <c r="X554" s="64">
        <v>0.727272727272727</v>
      </c>
      <c r="Y554" s="68">
        <f t="shared" si="9"/>
        <v>0.7752817918</v>
      </c>
      <c r="Z554" s="68">
        <f t="shared" si="10"/>
        <v>-0.04800906458</v>
      </c>
      <c r="AA554" s="63">
        <f t="shared" si="11"/>
        <v>-0.3415078535</v>
      </c>
      <c r="AB554" s="68"/>
      <c r="AC554" s="61"/>
      <c r="AD554" s="61">
        <v>5.07872892090422E-4</v>
      </c>
      <c r="AE554" s="61"/>
      <c r="AF554" s="61"/>
      <c r="AG554" s="61"/>
      <c r="AH554" s="58" t="s">
        <v>659</v>
      </c>
      <c r="AI554" s="62">
        <v>0.761904761904762</v>
      </c>
      <c r="AJ554" s="63">
        <v>0.85632183908046</v>
      </c>
      <c r="AK554" s="71">
        <f t="shared" si="12"/>
        <v>7</v>
      </c>
      <c r="AL554" s="61">
        <v>0.0667631424997499</v>
      </c>
      <c r="AM554" s="61">
        <v>1.1442589921442</v>
      </c>
      <c r="AN554" s="64">
        <v>0.843234323432343</v>
      </c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>
        <v>-0.212131837938907</v>
      </c>
      <c r="BM554" s="58">
        <v>-0.341507853465356</v>
      </c>
    </row>
    <row r="555" ht="12.75" customHeight="1">
      <c r="A555" s="49" t="s">
        <v>751</v>
      </c>
      <c r="B555" s="49">
        <v>781.0</v>
      </c>
      <c r="C555" s="44">
        <v>35.0</v>
      </c>
      <c r="D555" s="45">
        <v>8.0</v>
      </c>
      <c r="E555" s="44">
        <v>339.0</v>
      </c>
      <c r="F555" s="45">
        <v>42.0</v>
      </c>
      <c r="G555" s="62">
        <f t="shared" si="1"/>
        <v>0.8139534884</v>
      </c>
      <c r="H555" s="63">
        <f t="shared" si="2"/>
        <v>0.8897637795</v>
      </c>
      <c r="I555" s="64">
        <f t="shared" si="3"/>
        <v>0.8820754717</v>
      </c>
      <c r="J555" s="65">
        <f t="shared" si="4"/>
        <v>0.1816037736</v>
      </c>
      <c r="K555" s="55">
        <f t="shared" si="5"/>
        <v>8.860465116</v>
      </c>
      <c r="L555" s="66">
        <f t="shared" si="6"/>
        <v>1.204710025</v>
      </c>
      <c r="M555" s="66">
        <f t="shared" si="7"/>
        <v>0.05360616781</v>
      </c>
      <c r="N555" s="67">
        <f t="shared" si="8"/>
        <v>0.8757274076</v>
      </c>
      <c r="O555" s="58"/>
      <c r="P555" s="58"/>
      <c r="Q555" s="58"/>
      <c r="R555" s="58" t="s">
        <v>913</v>
      </c>
      <c r="S555" s="62">
        <v>1.0</v>
      </c>
      <c r="T555" s="63">
        <v>0.7</v>
      </c>
      <c r="U555" s="62">
        <v>-0.0425674521252899</v>
      </c>
      <c r="V555" s="61">
        <v>1.20208156267895</v>
      </c>
      <c r="W555" s="61">
        <v>-0.212131837938907</v>
      </c>
      <c r="X555" s="64">
        <v>0.727272727272727</v>
      </c>
      <c r="Y555" s="68">
        <f t="shared" si="9"/>
        <v>0.7752817918</v>
      </c>
      <c r="Z555" s="68">
        <f t="shared" si="10"/>
        <v>-0.04800906458</v>
      </c>
      <c r="AA555" s="63">
        <f t="shared" si="11"/>
        <v>-0.3415078535</v>
      </c>
      <c r="AB555" s="68"/>
      <c r="AC555" s="61"/>
      <c r="AD555" s="61">
        <v>5.32989556351282E-4</v>
      </c>
      <c r="AE555" s="61"/>
      <c r="AF555" s="61"/>
      <c r="AG555" s="61"/>
      <c r="AH555" s="58" t="s">
        <v>430</v>
      </c>
      <c r="AI555" s="62">
        <v>0.641921397379913</v>
      </c>
      <c r="AJ555" s="63">
        <v>0.73643949930459</v>
      </c>
      <c r="AK555" s="71">
        <f t="shared" si="12"/>
        <v>7</v>
      </c>
      <c r="AL555" s="61">
        <v>0.0668345500708707</v>
      </c>
      <c r="AM555" s="61">
        <v>0.9746483260474</v>
      </c>
      <c r="AN555" s="64">
        <v>0.723455308938212</v>
      </c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>
        <v>-0.212131837938907</v>
      </c>
      <c r="BM555" s="58">
        <v>-0.341507853465356</v>
      </c>
    </row>
    <row r="556" ht="12.75" customHeight="1">
      <c r="A556" s="49" t="s">
        <v>753</v>
      </c>
      <c r="B556" s="49">
        <v>782.0</v>
      </c>
      <c r="C556" s="44">
        <v>103.0</v>
      </c>
      <c r="D556" s="45">
        <v>16.0</v>
      </c>
      <c r="E556" s="44">
        <v>1439.0</v>
      </c>
      <c r="F556" s="45">
        <v>87.0</v>
      </c>
      <c r="G556" s="62">
        <f t="shared" si="1"/>
        <v>0.8655462185</v>
      </c>
      <c r="H556" s="63">
        <f t="shared" si="2"/>
        <v>0.9429882045</v>
      </c>
      <c r="I556" s="64">
        <f t="shared" si="3"/>
        <v>0.9373860182</v>
      </c>
      <c r="J556" s="65">
        <f t="shared" si="4"/>
        <v>0.1155015198</v>
      </c>
      <c r="K556" s="55">
        <f t="shared" si="5"/>
        <v>12.82352941</v>
      </c>
      <c r="L556" s="66">
        <f t="shared" si="6"/>
        <v>1.278826946</v>
      </c>
      <c r="M556" s="66">
        <f t="shared" si="7"/>
        <v>0.05475996238</v>
      </c>
      <c r="N556" s="67">
        <f t="shared" si="8"/>
        <v>0.9278871915</v>
      </c>
      <c r="O556" s="58"/>
      <c r="P556" s="58"/>
      <c r="Q556" s="58"/>
      <c r="R556" s="58" t="s">
        <v>478</v>
      </c>
      <c r="S556" s="62">
        <v>0.6</v>
      </c>
      <c r="T556" s="63">
        <v>0.833333333333333</v>
      </c>
      <c r="U556" s="62">
        <v>-0.0593518657410675</v>
      </c>
      <c r="V556" s="61">
        <v>1.0135196927415</v>
      </c>
      <c r="W556" s="61">
        <v>0.164991747883395</v>
      </c>
      <c r="X556" s="64">
        <v>0.727272727272727</v>
      </c>
      <c r="Y556" s="68">
        <f t="shared" si="9"/>
        <v>0.7870772476</v>
      </c>
      <c r="Z556" s="68">
        <f t="shared" si="10"/>
        <v>-0.05980452032</v>
      </c>
      <c r="AA556" s="63">
        <f t="shared" si="11"/>
        <v>0.01641227169</v>
      </c>
      <c r="AB556" s="68"/>
      <c r="AC556" s="61"/>
      <c r="AD556" s="61">
        <v>5.97212786087376E-4</v>
      </c>
      <c r="AE556" s="61"/>
      <c r="AF556" s="61"/>
      <c r="AG556" s="61"/>
      <c r="AH556" s="58" t="s">
        <v>692</v>
      </c>
      <c r="AI556" s="62">
        <v>0.669724770642202</v>
      </c>
      <c r="AJ556" s="63">
        <v>0.764755480607083</v>
      </c>
      <c r="AK556" s="71">
        <f t="shared" si="12"/>
        <v>7</v>
      </c>
      <c r="AL556" s="61">
        <v>0.0671970251761885</v>
      </c>
      <c r="AM556" s="61">
        <v>1.01433070215674</v>
      </c>
      <c r="AN556" s="64">
        <v>0.75</v>
      </c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>
        <v>0.164991747883395</v>
      </c>
      <c r="BM556" s="58">
        <v>0.0164122716884781</v>
      </c>
    </row>
    <row r="557" ht="12.75" customHeight="1">
      <c r="A557" s="49" t="s">
        <v>549</v>
      </c>
      <c r="B557" s="49">
        <v>783.0</v>
      </c>
      <c r="C557" s="44">
        <v>3.0</v>
      </c>
      <c r="D557" s="45">
        <v>2.0</v>
      </c>
      <c r="E557" s="44">
        <v>21.0</v>
      </c>
      <c r="F557" s="45">
        <v>8.0</v>
      </c>
      <c r="G557" s="62">
        <f t="shared" si="1"/>
        <v>0.6</v>
      </c>
      <c r="H557" s="63">
        <f t="shared" si="2"/>
        <v>0.724137931</v>
      </c>
      <c r="I557" s="64">
        <f t="shared" si="3"/>
        <v>0.7058823529</v>
      </c>
      <c r="J557" s="65">
        <f t="shared" si="4"/>
        <v>0.3235294118</v>
      </c>
      <c r="K557" s="55">
        <f t="shared" si="5"/>
        <v>5.8</v>
      </c>
      <c r="L557" s="66">
        <f t="shared" si="6"/>
        <v>0.9363068959</v>
      </c>
      <c r="M557" s="66">
        <f t="shared" si="7"/>
        <v>0.08777892583</v>
      </c>
      <c r="N557" s="67">
        <f t="shared" si="8"/>
        <v>0.7025303382</v>
      </c>
      <c r="O557" s="58"/>
      <c r="P557" s="58"/>
      <c r="Q557" s="58"/>
      <c r="R557" s="58" t="s">
        <v>374</v>
      </c>
      <c r="S557" s="62">
        <v>0.67741935483871</v>
      </c>
      <c r="T557" s="63">
        <v>0.736531986531986</v>
      </c>
      <c r="U557" s="62">
        <v>0.00155506862194021</v>
      </c>
      <c r="V557" s="61">
        <v>0.99981457492118</v>
      </c>
      <c r="W557" s="61">
        <v>0.0417991060912497</v>
      </c>
      <c r="X557" s="64">
        <v>0.727402135231317</v>
      </c>
      <c r="Y557" s="68">
        <f t="shared" si="9"/>
        <v>0.7278956422</v>
      </c>
      <c r="Z557" s="68">
        <f t="shared" si="10"/>
        <v>-0.0004935070042</v>
      </c>
      <c r="AA557" s="63">
        <f t="shared" si="11"/>
        <v>0.04057994658</v>
      </c>
      <c r="AB557" s="68"/>
      <c r="AC557" s="61"/>
      <c r="AD557" s="61">
        <v>6.27429706699489E-4</v>
      </c>
      <c r="AE557" s="61"/>
      <c r="AF557" s="61"/>
      <c r="AG557" s="61"/>
      <c r="AH557" s="58" t="s">
        <v>571</v>
      </c>
      <c r="AI557" s="62">
        <v>0.615384615384615</v>
      </c>
      <c r="AJ557" s="63">
        <v>0.710526315789474</v>
      </c>
      <c r="AK557" s="71">
        <f t="shared" si="12"/>
        <v>7</v>
      </c>
      <c r="AL557" s="61">
        <v>0.0672754947249046</v>
      </c>
      <c r="AM557" s="61">
        <v>0.937560599689936</v>
      </c>
      <c r="AN557" s="64">
        <v>0.686274509803922</v>
      </c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>
        <v>0.0417991060912497</v>
      </c>
      <c r="BM557" s="58">
        <v>0.0405799465773061</v>
      </c>
    </row>
    <row r="558" ht="12.75" customHeight="1">
      <c r="A558" s="49" t="s">
        <v>687</v>
      </c>
      <c r="B558" s="49">
        <v>784.0</v>
      </c>
      <c r="C558" s="44">
        <v>20.0</v>
      </c>
      <c r="D558" s="45">
        <v>10.0</v>
      </c>
      <c r="E558" s="44">
        <v>326.0</v>
      </c>
      <c r="F558" s="45">
        <v>29.0</v>
      </c>
      <c r="G558" s="62">
        <f t="shared" si="1"/>
        <v>0.6666666667</v>
      </c>
      <c r="H558" s="63">
        <f t="shared" si="2"/>
        <v>0.9183098592</v>
      </c>
      <c r="I558" s="64">
        <f t="shared" si="3"/>
        <v>0.8987012987</v>
      </c>
      <c r="J558" s="65">
        <f t="shared" si="4"/>
        <v>0.1272727273</v>
      </c>
      <c r="K558" s="55">
        <f t="shared" si="5"/>
        <v>11.83333333</v>
      </c>
      <c r="L558" s="66">
        <f t="shared" si="6"/>
        <v>1.12074762</v>
      </c>
      <c r="M558" s="66">
        <f t="shared" si="7"/>
        <v>0.177938791</v>
      </c>
      <c r="N558" s="67">
        <f t="shared" si="8"/>
        <v>0.8649301374</v>
      </c>
      <c r="O558" s="58"/>
      <c r="P558" s="58"/>
      <c r="Q558" s="58"/>
      <c r="R558" s="58" t="s">
        <v>829</v>
      </c>
      <c r="S558" s="62">
        <v>0.683453237410072</v>
      </c>
      <c r="T558" s="63">
        <v>0.732615894039735</v>
      </c>
      <c r="U558" s="62">
        <v>0.00358405504406023</v>
      </c>
      <c r="V558" s="61">
        <v>1.00131207979686</v>
      </c>
      <c r="W558" s="61">
        <v>0.0347634114958198</v>
      </c>
      <c r="X558" s="64">
        <v>0.727542687453601</v>
      </c>
      <c r="Y558" s="68">
        <f t="shared" si="9"/>
        <v>0.7260978631</v>
      </c>
      <c r="Z558" s="68">
        <f t="shared" si="10"/>
        <v>0.001444824342</v>
      </c>
      <c r="AA558" s="63">
        <f t="shared" si="11"/>
        <v>0.03833490708</v>
      </c>
      <c r="AB558" s="68"/>
      <c r="AC558" s="61"/>
      <c r="AD558" s="61">
        <v>6.338147854974E-4</v>
      </c>
      <c r="AE558" s="61"/>
      <c r="AF558" s="61"/>
      <c r="AG558" s="61"/>
      <c r="AH558" s="58" t="s">
        <v>452</v>
      </c>
      <c r="AI558" s="62">
        <v>0.697916666666667</v>
      </c>
      <c r="AJ558" s="63">
        <v>0.793396226415094</v>
      </c>
      <c r="AK558" s="71">
        <f t="shared" si="12"/>
        <v>7</v>
      </c>
      <c r="AL558" s="61">
        <v>0.0675144164682804</v>
      </c>
      <c r="AM558" s="61">
        <v>1.05451744853737</v>
      </c>
      <c r="AN558" s="64">
        <v>0.778753993610224</v>
      </c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>
        <v>0.0347634114958198</v>
      </c>
      <c r="BM558" s="58">
        <v>0.0383349070823436</v>
      </c>
    </row>
    <row r="559" ht="12.75" customHeight="1">
      <c r="A559" s="49" t="s">
        <v>565</v>
      </c>
      <c r="B559" s="49">
        <v>785.0</v>
      </c>
      <c r="C559" s="44">
        <v>19.0</v>
      </c>
      <c r="D559" s="45">
        <v>12.0</v>
      </c>
      <c r="E559" s="44">
        <v>84.0</v>
      </c>
      <c r="F559" s="45">
        <v>42.0</v>
      </c>
      <c r="G559" s="62">
        <f t="shared" si="1"/>
        <v>0.6129032258</v>
      </c>
      <c r="H559" s="63">
        <f t="shared" si="2"/>
        <v>0.6666666667</v>
      </c>
      <c r="I559" s="64">
        <f t="shared" si="3"/>
        <v>0.6560509554</v>
      </c>
      <c r="J559" s="65">
        <f t="shared" si="4"/>
        <v>0.3885350318</v>
      </c>
      <c r="K559" s="55">
        <f t="shared" si="5"/>
        <v>4.064516129</v>
      </c>
      <c r="L559" s="66">
        <f t="shared" si="6"/>
        <v>0.9047925418</v>
      </c>
      <c r="M559" s="66">
        <f t="shared" si="7"/>
        <v>0.03801664145</v>
      </c>
      <c r="N559" s="67">
        <f t="shared" si="8"/>
        <v>0.6597758736</v>
      </c>
      <c r="O559" s="58"/>
      <c r="P559" s="58"/>
      <c r="Q559" s="58"/>
      <c r="R559" s="58" t="s">
        <v>397</v>
      </c>
      <c r="S559" s="62">
        <v>0.745098039215686</v>
      </c>
      <c r="T559" s="63">
        <v>0.725653206650831</v>
      </c>
      <c r="U559" s="62">
        <v>-0.0024918607434109</v>
      </c>
      <c r="V559" s="61">
        <v>1.03997818163741</v>
      </c>
      <c r="W559" s="61">
        <v>-0.013749403035865</v>
      </c>
      <c r="X559" s="64">
        <v>0.728643216080402</v>
      </c>
      <c r="Y559" s="68">
        <f t="shared" si="9"/>
        <v>0.7339020014</v>
      </c>
      <c r="Z559" s="68">
        <f t="shared" si="10"/>
        <v>-0.005258785334</v>
      </c>
      <c r="AA559" s="63">
        <f t="shared" si="11"/>
        <v>-0.02695914984</v>
      </c>
      <c r="AB559" s="68"/>
      <c r="AC559" s="61"/>
      <c r="AD559" s="61">
        <v>6.68540871377688E-4</v>
      </c>
      <c r="AE559" s="61"/>
      <c r="AF559" s="61"/>
      <c r="AG559" s="61"/>
      <c r="AH559" s="58" t="s">
        <v>871</v>
      </c>
      <c r="AI559" s="62">
        <v>0.709251101321586</v>
      </c>
      <c r="AJ559" s="63">
        <v>0.805825242718447</v>
      </c>
      <c r="AK559" s="71">
        <f t="shared" si="12"/>
        <v>7</v>
      </c>
      <c r="AL559" s="61">
        <v>0.0682884053200657</v>
      </c>
      <c r="AM559" s="61">
        <v>1.07132074572789</v>
      </c>
      <c r="AN559" s="64">
        <v>0.779881656804734</v>
      </c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>
        <v>-0.013749403035865</v>
      </c>
      <c r="BM559" s="58">
        <v>-0.0269591498374804</v>
      </c>
    </row>
    <row r="560" ht="12.75" customHeight="1">
      <c r="A560" s="49" t="s">
        <v>756</v>
      </c>
      <c r="B560" s="49">
        <v>786.0</v>
      </c>
      <c r="C560" s="44">
        <v>55.0</v>
      </c>
      <c r="D560" s="45">
        <v>15.0</v>
      </c>
      <c r="E560" s="44">
        <v>757.0</v>
      </c>
      <c r="F560" s="45">
        <v>106.0</v>
      </c>
      <c r="G560" s="62">
        <f t="shared" si="1"/>
        <v>0.7857142857</v>
      </c>
      <c r="H560" s="63">
        <f t="shared" si="2"/>
        <v>0.8771726535</v>
      </c>
      <c r="I560" s="64">
        <f t="shared" si="3"/>
        <v>0.8703108253</v>
      </c>
      <c r="J560" s="65">
        <f t="shared" si="4"/>
        <v>0.1725616292</v>
      </c>
      <c r="K560" s="55">
        <f t="shared" si="5"/>
        <v>12.32857143</v>
      </c>
      <c r="L560" s="66">
        <f t="shared" si="6"/>
        <v>1.175838621</v>
      </c>
      <c r="M560" s="66">
        <f t="shared" si="7"/>
        <v>0.06467102421</v>
      </c>
      <c r="N560" s="67">
        <f t="shared" si="8"/>
        <v>0.8597245504</v>
      </c>
      <c r="O560" s="58"/>
      <c r="P560" s="58"/>
      <c r="Q560" s="58"/>
      <c r="R560" s="58" t="s">
        <v>542</v>
      </c>
      <c r="S560" s="62">
        <v>0.580645161290323</v>
      </c>
      <c r="T560" s="63">
        <v>0.752577319587629</v>
      </c>
      <c r="U560" s="62">
        <v>0.00894634243747905</v>
      </c>
      <c r="V560" s="61">
        <v>0.942730637194193</v>
      </c>
      <c r="W560" s="61">
        <v>0.121574549075846</v>
      </c>
      <c r="X560" s="64">
        <v>0.728888888888889</v>
      </c>
      <c r="Y560" s="68">
        <f t="shared" si="9"/>
        <v>0.7209803875</v>
      </c>
      <c r="Z560" s="68">
        <f t="shared" si="10"/>
        <v>0.007908501401</v>
      </c>
      <c r="AA560" s="63">
        <f t="shared" si="11"/>
        <v>0.1406630637</v>
      </c>
      <c r="AB560" s="68"/>
      <c r="AC560" s="61"/>
      <c r="AD560" s="61">
        <v>6.69094722652641E-4</v>
      </c>
      <c r="AE560" s="61"/>
      <c r="AF560" s="61"/>
      <c r="AG560" s="61"/>
      <c r="AH560" s="58" t="s">
        <v>378</v>
      </c>
      <c r="AI560" s="62">
        <v>0.463917525773196</v>
      </c>
      <c r="AJ560" s="63">
        <v>0.560626398210291</v>
      </c>
      <c r="AK560" s="71">
        <f t="shared" si="12"/>
        <v>7</v>
      </c>
      <c r="AL560" s="61">
        <v>0.0683836178764087</v>
      </c>
      <c r="AM560" s="61">
        <v>0.724461945098499</v>
      </c>
      <c r="AN560" s="64">
        <v>0.552902428983121</v>
      </c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>
        <v>0.121574549075846</v>
      </c>
      <c r="BM560" s="58">
        <v>0.14066306374239</v>
      </c>
    </row>
    <row r="561" ht="12.75" customHeight="1">
      <c r="A561" s="49" t="s">
        <v>458</v>
      </c>
      <c r="B561" s="49">
        <v>788.0</v>
      </c>
      <c r="C561" s="44">
        <v>180.0</v>
      </c>
      <c r="D561" s="45">
        <v>155.0</v>
      </c>
      <c r="E561" s="44">
        <v>1298.0</v>
      </c>
      <c r="F561" s="45">
        <v>718.0</v>
      </c>
      <c r="G561" s="62">
        <f t="shared" si="1"/>
        <v>0.5373134328</v>
      </c>
      <c r="H561" s="63">
        <f t="shared" si="2"/>
        <v>0.6438492063</v>
      </c>
      <c r="I561" s="64">
        <f t="shared" si="3"/>
        <v>0.6286686516</v>
      </c>
      <c r="J561" s="65">
        <f t="shared" si="4"/>
        <v>0.3819651212</v>
      </c>
      <c r="K561" s="55">
        <f t="shared" si="5"/>
        <v>6.017910448</v>
      </c>
      <c r="L561" s="66">
        <f t="shared" si="6"/>
        <v>0.8352080995</v>
      </c>
      <c r="M561" s="66">
        <f t="shared" si="7"/>
        <v>0.07533230436</v>
      </c>
      <c r="N561" s="67">
        <f t="shared" si="8"/>
        <v>0.6271419825</v>
      </c>
      <c r="O561" s="58"/>
      <c r="P561" s="58"/>
      <c r="Q561" s="58"/>
      <c r="R561" s="58" t="s">
        <v>146</v>
      </c>
      <c r="S561" s="62">
        <v>0.542372881355932</v>
      </c>
      <c r="T561" s="63">
        <v>0.753812636165577</v>
      </c>
      <c r="U561" s="62">
        <v>0.0157333540690099</v>
      </c>
      <c r="V561" s="61">
        <v>0.91654154468561</v>
      </c>
      <c r="W561" s="61">
        <v>0.149510634198873</v>
      </c>
      <c r="X561" s="64">
        <v>0.72972972972973</v>
      </c>
      <c r="Y561" s="68">
        <f t="shared" si="9"/>
        <v>0.7146886039</v>
      </c>
      <c r="Z561" s="68">
        <f t="shared" si="10"/>
        <v>0.01504112582</v>
      </c>
      <c r="AA561" s="63">
        <f t="shared" si="11"/>
        <v>0.1854364627</v>
      </c>
      <c r="AB561" s="68"/>
      <c r="AC561" s="61"/>
      <c r="AD561" s="61">
        <v>6.93674327844174E-4</v>
      </c>
      <c r="AE561" s="61"/>
      <c r="AF561" s="61"/>
      <c r="AG561" s="61"/>
      <c r="AH561" s="58" t="s">
        <v>382</v>
      </c>
      <c r="AI561" s="62">
        <v>0.467005076142132</v>
      </c>
      <c r="AJ561" s="63">
        <v>0.563818565400844</v>
      </c>
      <c r="AK561" s="71">
        <f t="shared" si="12"/>
        <v>7</v>
      </c>
      <c r="AL561" s="61">
        <v>0.0684575938659553</v>
      </c>
      <c r="AM561" s="61">
        <v>0.728902375956663</v>
      </c>
      <c r="AN561" s="64">
        <v>0.554706163401816</v>
      </c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>
        <v>0.149510634198873</v>
      </c>
      <c r="BM561" s="58">
        <v>0.185436462748046</v>
      </c>
    </row>
    <row r="562" ht="12.75" customHeight="1">
      <c r="A562" s="49" t="s">
        <v>627</v>
      </c>
      <c r="B562" s="49">
        <v>790.0</v>
      </c>
      <c r="C562" s="44">
        <v>39.0</v>
      </c>
      <c r="D562" s="45">
        <v>22.0</v>
      </c>
      <c r="E562" s="44">
        <v>231.0</v>
      </c>
      <c r="F562" s="45">
        <v>135.0</v>
      </c>
      <c r="G562" s="62">
        <f t="shared" si="1"/>
        <v>0.6393442623</v>
      </c>
      <c r="H562" s="63">
        <f t="shared" si="2"/>
        <v>0.631147541</v>
      </c>
      <c r="I562" s="64">
        <f t="shared" si="3"/>
        <v>0.6323185012</v>
      </c>
      <c r="J562" s="65">
        <f t="shared" si="4"/>
        <v>0.4074941452</v>
      </c>
      <c r="K562" s="55">
        <f t="shared" si="5"/>
        <v>6</v>
      </c>
      <c r="L562" s="66">
        <f t="shared" si="6"/>
        <v>0.8983733705</v>
      </c>
      <c r="M562" s="66">
        <f t="shared" si="7"/>
        <v>-0.005795810431</v>
      </c>
      <c r="N562" s="67">
        <f t="shared" si="8"/>
        <v>0.6368018099</v>
      </c>
      <c r="O562" s="58"/>
      <c r="P562" s="58"/>
      <c r="Q562" s="58"/>
      <c r="R562" s="58" t="s">
        <v>756</v>
      </c>
      <c r="S562" s="62">
        <v>0.782608695652174</v>
      </c>
      <c r="T562" s="63">
        <v>0.715415019762846</v>
      </c>
      <c r="U562" s="62">
        <v>-0.00122727408604051</v>
      </c>
      <c r="V562" s="61">
        <v>1.05926273531173</v>
      </c>
      <c r="W562" s="61">
        <v>-0.0475129307933676</v>
      </c>
      <c r="X562" s="64">
        <v>0.729813664596273</v>
      </c>
      <c r="Y562" s="68">
        <f t="shared" si="9"/>
        <v>0.7342497286</v>
      </c>
      <c r="Z562" s="68">
        <f t="shared" si="10"/>
        <v>-0.004436064016</v>
      </c>
      <c r="AA562" s="63">
        <f t="shared" si="11"/>
        <v>-0.0587467494</v>
      </c>
      <c r="AB562" s="68"/>
      <c r="AC562" s="61"/>
      <c r="AD562" s="61">
        <v>7.54363028644511E-4</v>
      </c>
      <c r="AE562" s="61"/>
      <c r="AF562" s="61"/>
      <c r="AG562" s="61"/>
      <c r="AH562" s="58" t="s">
        <v>357</v>
      </c>
      <c r="AI562" s="62">
        <v>0.454545454545455</v>
      </c>
      <c r="AJ562" s="63">
        <v>0.551378446115288</v>
      </c>
      <c r="AK562" s="71">
        <f t="shared" si="12"/>
        <v>7</v>
      </c>
      <c r="AL562" s="61">
        <v>0.0684713812054961</v>
      </c>
      <c r="AM562" s="61">
        <v>0.711295600326795</v>
      </c>
      <c r="AN562" s="64">
        <v>0.539647577092511</v>
      </c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>
        <v>-0.0475129307933676</v>
      </c>
      <c r="BM562" s="58">
        <v>-0.0587467494041457</v>
      </c>
    </row>
    <row r="563" ht="12.75" customHeight="1">
      <c r="A563" s="49" t="s">
        <v>443</v>
      </c>
      <c r="B563" s="49">
        <v>791.0</v>
      </c>
      <c r="C563" s="44">
        <v>235.0</v>
      </c>
      <c r="D563" s="45">
        <v>221.0</v>
      </c>
      <c r="E563" s="44">
        <v>1240.0</v>
      </c>
      <c r="F563" s="45">
        <v>858.0</v>
      </c>
      <c r="G563" s="62">
        <f t="shared" si="1"/>
        <v>0.5153508772</v>
      </c>
      <c r="H563" s="63">
        <f t="shared" si="2"/>
        <v>0.5910390848</v>
      </c>
      <c r="I563" s="64">
        <f t="shared" si="3"/>
        <v>0.5775254503</v>
      </c>
      <c r="J563" s="65">
        <f t="shared" si="4"/>
        <v>0.4279561472</v>
      </c>
      <c r="K563" s="55">
        <f t="shared" si="5"/>
        <v>4.600877193</v>
      </c>
      <c r="L563" s="66">
        <f t="shared" si="6"/>
        <v>0.782335836</v>
      </c>
      <c r="M563" s="66">
        <f t="shared" si="7"/>
        <v>0.05351977272</v>
      </c>
      <c r="N563" s="67">
        <f t="shared" si="8"/>
        <v>0.5807992952</v>
      </c>
      <c r="O563" s="58"/>
      <c r="P563" s="58"/>
      <c r="Q563" s="58"/>
      <c r="R563" s="58" t="s">
        <v>118</v>
      </c>
      <c r="S563" s="62">
        <v>0.5</v>
      </c>
      <c r="T563" s="63">
        <v>0.743411927877947</v>
      </c>
      <c r="U563" s="62">
        <v>0.0322030449178958</v>
      </c>
      <c r="V563" s="61">
        <v>0.879224977887044</v>
      </c>
      <c r="W563" s="61">
        <v>0.172118368487307</v>
      </c>
      <c r="X563" s="64">
        <v>0.730617608409987</v>
      </c>
      <c r="Y563" s="68">
        <f t="shared" si="9"/>
        <v>0.6988375016</v>
      </c>
      <c r="Z563" s="68">
        <f t="shared" si="10"/>
        <v>0.03178010677</v>
      </c>
      <c r="AA563" s="63">
        <f t="shared" si="11"/>
        <v>0.24691426</v>
      </c>
      <c r="AB563" s="68"/>
      <c r="AC563" s="61"/>
      <c r="AD563" s="61">
        <v>7.86690739619789E-4</v>
      </c>
      <c r="AE563" s="61"/>
      <c r="AF563" s="61"/>
      <c r="AG563" s="61"/>
      <c r="AH563" s="58" t="s">
        <v>137</v>
      </c>
      <c r="AI563" s="62">
        <v>0.32258064516129</v>
      </c>
      <c r="AJ563" s="63">
        <v>0.419413919413919</v>
      </c>
      <c r="AK563" s="71">
        <f t="shared" si="12"/>
        <v>7</v>
      </c>
      <c r="AL563" s="61">
        <v>0.068471550598169</v>
      </c>
      <c r="AM563" s="61">
        <v>0.524669377026621</v>
      </c>
      <c r="AN563" s="64">
        <v>0.41421143847487</v>
      </c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>
        <v>0.172118368487307</v>
      </c>
      <c r="BM563" s="58">
        <v>0.246914260019568</v>
      </c>
    </row>
    <row r="564" ht="12.75" customHeight="1">
      <c r="A564" s="49" t="s">
        <v>489</v>
      </c>
      <c r="B564" s="49">
        <v>793.0</v>
      </c>
      <c r="C564" s="44">
        <v>151.0</v>
      </c>
      <c r="D564" s="45">
        <v>121.0</v>
      </c>
      <c r="E564" s="44">
        <v>807.0</v>
      </c>
      <c r="F564" s="45">
        <v>627.0</v>
      </c>
      <c r="G564" s="62">
        <f t="shared" si="1"/>
        <v>0.5551470588</v>
      </c>
      <c r="H564" s="63">
        <f t="shared" si="2"/>
        <v>0.5627615063</v>
      </c>
      <c r="I564" s="64">
        <f t="shared" si="3"/>
        <v>0.5615474795</v>
      </c>
      <c r="J564" s="65">
        <f t="shared" si="4"/>
        <v>0.4560375147</v>
      </c>
      <c r="K564" s="55">
        <f t="shared" si="5"/>
        <v>5.272058824</v>
      </c>
      <c r="L564" s="66">
        <f t="shared" si="6"/>
        <v>0.7904807262</v>
      </c>
      <c r="M564" s="66">
        <f t="shared" si="7"/>
        <v>0.005384356591</v>
      </c>
      <c r="N564" s="67">
        <f t="shared" si="8"/>
        <v>0.5653216845</v>
      </c>
      <c r="O564" s="58"/>
      <c r="P564" s="58"/>
      <c r="Q564" s="58"/>
      <c r="R564" s="58" t="s">
        <v>595</v>
      </c>
      <c r="S564" s="62">
        <v>0.620689655172414</v>
      </c>
      <c r="T564" s="63">
        <v>0.754299754299754</v>
      </c>
      <c r="U564" s="62">
        <v>0.00197302127442844</v>
      </c>
      <c r="V564" s="61">
        <v>0.972264320060207</v>
      </c>
      <c r="W564" s="61">
        <v>0.0944767659934594</v>
      </c>
      <c r="X564" s="64">
        <v>0.730769230769231</v>
      </c>
      <c r="Y564" s="68">
        <f t="shared" si="9"/>
        <v>0.730172018</v>
      </c>
      <c r="Z564" s="68">
        <f t="shared" si="10"/>
        <v>0.0005972127861</v>
      </c>
      <c r="AA564" s="63">
        <f t="shared" si="11"/>
        <v>0.09593557247</v>
      </c>
      <c r="AB564" s="68"/>
      <c r="AC564" s="61"/>
      <c r="AD564" s="61">
        <v>8.04118797185893E-4</v>
      </c>
      <c r="AE564" s="61"/>
      <c r="AF564" s="61"/>
      <c r="AG564" s="61"/>
      <c r="AH564" s="58" t="s">
        <v>57</v>
      </c>
      <c r="AI564" s="62">
        <v>0.740331491712707</v>
      </c>
      <c r="AJ564" s="63">
        <v>0.83728813559322</v>
      </c>
      <c r="AK564" s="71">
        <f t="shared" si="12"/>
        <v>7</v>
      </c>
      <c r="AL564" s="61">
        <v>0.0685588826462932</v>
      </c>
      <c r="AM564" s="61">
        <v>1.11554552539868</v>
      </c>
      <c r="AN564" s="64">
        <v>0.820825515947467</v>
      </c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>
        <v>0.0944767659934594</v>
      </c>
      <c r="BM564" s="58">
        <v>0.0959355724692898</v>
      </c>
    </row>
    <row r="565" ht="12.75" customHeight="1">
      <c r="A565" s="49" t="s">
        <v>569</v>
      </c>
      <c r="B565" s="49">
        <v>798.0</v>
      </c>
      <c r="C565" s="44">
        <v>8.0</v>
      </c>
      <c r="D565" s="45">
        <v>5.0</v>
      </c>
      <c r="E565" s="44">
        <v>30.0</v>
      </c>
      <c r="F565" s="45">
        <v>22.0</v>
      </c>
      <c r="G565" s="62">
        <f t="shared" si="1"/>
        <v>0.6153846154</v>
      </c>
      <c r="H565" s="63">
        <f t="shared" si="2"/>
        <v>0.5769230769</v>
      </c>
      <c r="I565" s="64">
        <f t="shared" si="3"/>
        <v>0.5846153846</v>
      </c>
      <c r="J565" s="65">
        <f t="shared" si="4"/>
        <v>0.4615384615</v>
      </c>
      <c r="K565" s="55">
        <f t="shared" si="5"/>
        <v>4</v>
      </c>
      <c r="L565" s="66">
        <f t="shared" si="6"/>
        <v>0.8430888589</v>
      </c>
      <c r="M565" s="66">
        <f t="shared" si="7"/>
        <v>-0.0271962769</v>
      </c>
      <c r="N565" s="67">
        <f t="shared" si="8"/>
        <v>0.5884345983</v>
      </c>
      <c r="O565" s="58"/>
      <c r="P565" s="58"/>
      <c r="Q565" s="58"/>
      <c r="R565" s="58" t="s">
        <v>291</v>
      </c>
      <c r="S565" s="62">
        <v>0.666666666666667</v>
      </c>
      <c r="T565" s="63">
        <v>0.741379310344828</v>
      </c>
      <c r="U565" s="62">
        <v>0.00380515773752565</v>
      </c>
      <c r="V565" s="61">
        <v>0.995638849934995</v>
      </c>
      <c r="W565" s="61">
        <v>0.05282997967005</v>
      </c>
      <c r="X565" s="64">
        <v>0.73134328358209</v>
      </c>
      <c r="Y565" s="68">
        <f t="shared" si="9"/>
        <v>0.7294449443</v>
      </c>
      <c r="Z565" s="68">
        <f t="shared" si="10"/>
        <v>0.00189833925</v>
      </c>
      <c r="AA565" s="63">
        <f t="shared" si="11"/>
        <v>0.05751158721</v>
      </c>
      <c r="AB565" s="68"/>
      <c r="AC565" s="61"/>
      <c r="AD565" s="61">
        <v>8.09162144138564E-4</v>
      </c>
      <c r="AE565" s="61"/>
      <c r="AF565" s="61"/>
      <c r="AG565" s="61"/>
      <c r="AH565" s="58" t="s">
        <v>822</v>
      </c>
      <c r="AI565" s="62">
        <v>0.844155844155844</v>
      </c>
      <c r="AJ565" s="63">
        <v>0.941605839416058</v>
      </c>
      <c r="AK565" s="71">
        <f t="shared" si="12"/>
        <v>7</v>
      </c>
      <c r="AL565" s="61">
        <v>0.0689077588010049</v>
      </c>
      <c r="AM565" s="61">
        <v>1.26272418477746</v>
      </c>
      <c r="AN565" s="64">
        <v>0.92022792022792</v>
      </c>
      <c r="AO565" s="58"/>
      <c r="AP565" s="58"/>
      <c r="AQ565" s="58"/>
      <c r="AR565" s="58"/>
      <c r="AS565" s="58"/>
      <c r="AT565" s="58" t="s">
        <v>23</v>
      </c>
      <c r="AU565" s="58" t="s">
        <v>1212</v>
      </c>
      <c r="AV565" s="58" t="s">
        <v>24</v>
      </c>
      <c r="AW565" s="58" t="s">
        <v>25</v>
      </c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>
        <v>0.05282997967005</v>
      </c>
      <c r="BM565" s="58">
        <v>0.0575115872090194</v>
      </c>
    </row>
    <row r="566" ht="12.75" customHeight="1">
      <c r="A566" s="49" t="s">
        <v>760</v>
      </c>
      <c r="B566" s="49">
        <v>799.0</v>
      </c>
      <c r="C566" s="44">
        <v>132.0</v>
      </c>
      <c r="D566" s="45">
        <v>20.0</v>
      </c>
      <c r="E566" s="44">
        <v>1375.0</v>
      </c>
      <c r="F566" s="45">
        <v>73.0</v>
      </c>
      <c r="G566" s="62">
        <f t="shared" si="1"/>
        <v>0.8684210526</v>
      </c>
      <c r="H566" s="63">
        <f t="shared" si="2"/>
        <v>0.9495856354</v>
      </c>
      <c r="I566" s="64">
        <f t="shared" si="3"/>
        <v>0.941875</v>
      </c>
      <c r="J566" s="65">
        <f t="shared" si="4"/>
        <v>0.128125</v>
      </c>
      <c r="K566" s="55">
        <f t="shared" si="5"/>
        <v>9.526315789</v>
      </c>
      <c r="L566" s="66">
        <f t="shared" si="6"/>
        <v>1.285524848</v>
      </c>
      <c r="M566" s="66">
        <f t="shared" si="7"/>
        <v>0.05739223689</v>
      </c>
      <c r="N566" s="67">
        <f t="shared" si="8"/>
        <v>0.9335023753</v>
      </c>
      <c r="O566" s="58"/>
      <c r="P566" s="58"/>
      <c r="Q566" s="58"/>
      <c r="R566" s="58" t="s">
        <v>768</v>
      </c>
      <c r="S566" s="62">
        <v>0.706443914081146</v>
      </c>
      <c r="T566" s="63">
        <v>0.738607594936709</v>
      </c>
      <c r="U566" s="62">
        <v>-0.00148965461513728</v>
      </c>
      <c r="V566" s="61">
        <v>1.02180571747419</v>
      </c>
      <c r="W566" s="61">
        <v>0.0227433238013359</v>
      </c>
      <c r="X566" s="64">
        <v>0.731865932966483</v>
      </c>
      <c r="Y566" s="68">
        <f t="shared" si="9"/>
        <v>0.735648726</v>
      </c>
      <c r="Z566" s="68">
        <f t="shared" si="10"/>
        <v>-0.003782793016</v>
      </c>
      <c r="AA566" s="63">
        <f t="shared" si="11"/>
        <v>0.01331292599</v>
      </c>
      <c r="AB566" s="68"/>
      <c r="AC566" s="61"/>
      <c r="AD566" s="61">
        <v>8.16333406820857E-4</v>
      </c>
      <c r="AE566" s="61"/>
      <c r="AF566" s="61"/>
      <c r="AG566" s="61"/>
      <c r="AH566" s="58" t="s">
        <v>741</v>
      </c>
      <c r="AI566" s="62">
        <v>0.84393063583815</v>
      </c>
      <c r="AJ566" s="63">
        <v>0.941426547000472</v>
      </c>
      <c r="AK566" s="71">
        <f t="shared" si="12"/>
        <v>7</v>
      </c>
      <c r="AL566" s="61">
        <v>0.0689402262000139</v>
      </c>
      <c r="AM566" s="61">
        <v>1.26243815956066</v>
      </c>
      <c r="AN566" s="64">
        <v>0.934061135371179</v>
      </c>
      <c r="AO566" s="58"/>
      <c r="AP566" s="58"/>
      <c r="AQ566" s="58"/>
      <c r="AR566" s="58"/>
      <c r="AS566" s="58"/>
      <c r="AT566" s="58">
        <v>-9.0</v>
      </c>
      <c r="AU566" s="61">
        <f t="shared" ref="AU566:AU579" si="25">AT566/100</f>
        <v>-0.09</v>
      </c>
      <c r="AV566" s="58">
        <v>0.71641068</v>
      </c>
      <c r="AW566" s="58">
        <v>-0.04565468</v>
      </c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>
        <v>0.0227433238013359</v>
      </c>
      <c r="BM566" s="58">
        <v>0.0133129259896691</v>
      </c>
    </row>
    <row r="567" ht="12.75" customHeight="1">
      <c r="A567" s="49" t="s">
        <v>762</v>
      </c>
      <c r="B567" s="49">
        <v>800.0</v>
      </c>
      <c r="C567" s="44">
        <v>106.0</v>
      </c>
      <c r="D567" s="45">
        <v>13.0</v>
      </c>
      <c r="E567" s="44">
        <v>1184.0</v>
      </c>
      <c r="F567" s="45">
        <v>55.0</v>
      </c>
      <c r="G567" s="62">
        <f t="shared" si="1"/>
        <v>0.8907563025</v>
      </c>
      <c r="H567" s="63">
        <f t="shared" si="2"/>
        <v>0.9556093624</v>
      </c>
      <c r="I567" s="64">
        <f t="shared" si="3"/>
        <v>0.9499263623</v>
      </c>
      <c r="J567" s="65">
        <f t="shared" si="4"/>
        <v>0.118556701</v>
      </c>
      <c r="K567" s="55">
        <f t="shared" si="5"/>
        <v>10.41176471</v>
      </c>
      <c r="L567" s="66">
        <f t="shared" si="6"/>
        <v>1.305577675</v>
      </c>
      <c r="M567" s="66">
        <f t="shared" si="7"/>
        <v>0.04585825174</v>
      </c>
      <c r="N567" s="67">
        <f t="shared" si="8"/>
        <v>0.9434089559</v>
      </c>
      <c r="O567" s="58"/>
      <c r="P567" s="58"/>
      <c r="Q567" s="58"/>
      <c r="R567" s="58" t="s">
        <v>840</v>
      </c>
      <c r="S567" s="62">
        <v>0.646464646464646</v>
      </c>
      <c r="T567" s="63">
        <v>0.762068965517241</v>
      </c>
      <c r="U567" s="62">
        <v>-0.00722694209102093</v>
      </c>
      <c r="V567" s="61">
        <v>0.995983655204702</v>
      </c>
      <c r="W567" s="61">
        <v>0.0817447606777318</v>
      </c>
      <c r="X567" s="64">
        <v>0.732647814910026</v>
      </c>
      <c r="Y567" s="68">
        <f t="shared" si="9"/>
        <v>0.7414086796</v>
      </c>
      <c r="Z567" s="68">
        <f t="shared" si="10"/>
        <v>-0.008760864681</v>
      </c>
      <c r="AA567" s="63">
        <f t="shared" si="11"/>
        <v>0.06013600778</v>
      </c>
      <c r="AB567" s="68"/>
      <c r="AC567" s="61"/>
      <c r="AD567" s="61">
        <v>8.27866149618051E-4</v>
      </c>
      <c r="AE567" s="61"/>
      <c r="AF567" s="61"/>
      <c r="AG567" s="61"/>
      <c r="AH567" s="58" t="s">
        <v>657</v>
      </c>
      <c r="AI567" s="62">
        <v>0.654929577464789</v>
      </c>
      <c r="AJ567" s="63">
        <v>0.753255654557916</v>
      </c>
      <c r="AK567" s="71">
        <f t="shared" si="12"/>
        <v>7</v>
      </c>
      <c r="AL567" s="61">
        <v>0.0695271985809592</v>
      </c>
      <c r="AM567" s="61">
        <v>0.995737315369453</v>
      </c>
      <c r="AN567" s="64">
        <v>0.744534665833854</v>
      </c>
      <c r="AO567" s="58"/>
      <c r="AP567" s="58"/>
      <c r="AQ567" s="58"/>
      <c r="AR567" s="58"/>
      <c r="AS567" s="58"/>
      <c r="AT567" s="58">
        <v>-5.5</v>
      </c>
      <c r="AU567" s="61">
        <f t="shared" si="25"/>
        <v>-0.055</v>
      </c>
      <c r="AV567" s="58">
        <v>0.7247008838</v>
      </c>
      <c r="AW567" s="58">
        <v>-0.0381646427527</v>
      </c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>
        <v>0.0817447606777318</v>
      </c>
      <c r="BM567" s="58">
        <v>0.0601360077836492</v>
      </c>
    </row>
    <row r="568" ht="12.75" customHeight="1">
      <c r="A568" s="49" t="s">
        <v>551</v>
      </c>
      <c r="B568" s="49">
        <v>802.0</v>
      </c>
      <c r="C568" s="44">
        <v>3.0</v>
      </c>
      <c r="D568" s="45">
        <v>2.0</v>
      </c>
      <c r="E568" s="44">
        <v>19.0</v>
      </c>
      <c r="F568" s="45">
        <v>4.0</v>
      </c>
      <c r="G568" s="62">
        <f t="shared" si="1"/>
        <v>0.6</v>
      </c>
      <c r="H568" s="63">
        <f t="shared" si="2"/>
        <v>0.8260869565</v>
      </c>
      <c r="I568" s="64">
        <f t="shared" si="3"/>
        <v>0.7857142857</v>
      </c>
      <c r="J568" s="65">
        <f t="shared" si="4"/>
        <v>0.25</v>
      </c>
      <c r="K568" s="55">
        <f t="shared" si="5"/>
        <v>4.6</v>
      </c>
      <c r="L568" s="66">
        <f t="shared" si="6"/>
        <v>1.008395731</v>
      </c>
      <c r="M568" s="66">
        <f t="shared" si="7"/>
        <v>0.1598677849</v>
      </c>
      <c r="N568" s="67">
        <f t="shared" si="8"/>
        <v>0.7815281465</v>
      </c>
      <c r="O568" s="58"/>
      <c r="P568" s="58"/>
      <c r="Q568" s="58"/>
      <c r="R568" s="58" t="s">
        <v>200</v>
      </c>
      <c r="S568" s="62">
        <v>0.557046979865772</v>
      </c>
      <c r="T568" s="63">
        <v>0.754124116260801</v>
      </c>
      <c r="U568" s="62">
        <v>0.0166076938210891</v>
      </c>
      <c r="V568" s="61">
        <v>0.927137950596703</v>
      </c>
      <c r="W568" s="61">
        <v>0.139354731053729</v>
      </c>
      <c r="X568" s="64">
        <v>0.733473980309423</v>
      </c>
      <c r="Y568" s="68">
        <f t="shared" si="9"/>
        <v>0.7176832958</v>
      </c>
      <c r="Z568" s="68">
        <f t="shared" si="10"/>
        <v>0.01579068452</v>
      </c>
      <c r="AA568" s="63">
        <f t="shared" si="11"/>
        <v>0.1772306562</v>
      </c>
      <c r="AB568" s="68"/>
      <c r="AC568" s="61"/>
      <c r="AD568" s="61">
        <v>8.28525559206816E-4</v>
      </c>
      <c r="AE568" s="61"/>
      <c r="AF568" s="61"/>
      <c r="AG568" s="61"/>
      <c r="AH568" s="58" t="s">
        <v>794</v>
      </c>
      <c r="AI568" s="62">
        <v>0.741379310344828</v>
      </c>
      <c r="AJ568" s="63">
        <v>0.839756592292089</v>
      </c>
      <c r="AK568" s="71">
        <f t="shared" si="12"/>
        <v>7</v>
      </c>
      <c r="AL568" s="61">
        <v>0.0695634258631712</v>
      </c>
      <c r="AM568" s="61">
        <v>1.11803190736561</v>
      </c>
      <c r="AN568" s="64">
        <v>0.821018062397373</v>
      </c>
      <c r="AO568" s="58"/>
      <c r="AP568" s="58"/>
      <c r="AQ568" s="58"/>
      <c r="AR568" s="58"/>
      <c r="AS568" s="58"/>
      <c r="AT568" s="58">
        <v>-4.0</v>
      </c>
      <c r="AU568" s="61">
        <f t="shared" si="25"/>
        <v>-0.04</v>
      </c>
      <c r="AV568" s="58">
        <v>0.71813</v>
      </c>
      <c r="AW568" s="58">
        <v>0.027839</v>
      </c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>
        <v>0.139354731053729</v>
      </c>
      <c r="BM568" s="58">
        <v>0.177230656176425</v>
      </c>
    </row>
    <row r="569" ht="12.75" customHeight="1">
      <c r="A569" s="49" t="s">
        <v>765</v>
      </c>
      <c r="B569" s="49">
        <v>804.0</v>
      </c>
      <c r="C569" s="44">
        <v>33.0</v>
      </c>
      <c r="D569" s="45">
        <v>10.0</v>
      </c>
      <c r="E569" s="44">
        <v>143.0</v>
      </c>
      <c r="F569" s="45">
        <v>34.0</v>
      </c>
      <c r="G569" s="62">
        <f t="shared" si="1"/>
        <v>0.7674418605</v>
      </c>
      <c r="H569" s="63">
        <f t="shared" si="2"/>
        <v>0.8079096045</v>
      </c>
      <c r="I569" s="64">
        <f t="shared" si="3"/>
        <v>0.8</v>
      </c>
      <c r="J569" s="65">
        <f t="shared" si="4"/>
        <v>0.3045454545</v>
      </c>
      <c r="K569" s="55">
        <f t="shared" si="5"/>
        <v>4.11627907</v>
      </c>
      <c r="L569" s="66">
        <f t="shared" si="6"/>
        <v>1.113941699</v>
      </c>
      <c r="M569" s="66">
        <f t="shared" si="7"/>
        <v>0.02861519826</v>
      </c>
      <c r="N569" s="67">
        <f t="shared" si="8"/>
        <v>0.8027146593</v>
      </c>
      <c r="O569" s="58"/>
      <c r="P569" s="58"/>
      <c r="Q569" s="58"/>
      <c r="R569" s="58" t="s">
        <v>355</v>
      </c>
      <c r="S569" s="62">
        <v>0.727272727272727</v>
      </c>
      <c r="T569" s="63">
        <v>0.735705209656925</v>
      </c>
      <c r="U569" s="62">
        <v>-0.00119367132808568</v>
      </c>
      <c r="V569" s="61">
        <v>1.03448161895496</v>
      </c>
      <c r="W569" s="61">
        <v>0.00596283450775914</v>
      </c>
      <c r="X569" s="64">
        <v>0.734164070612669</v>
      </c>
      <c r="Y569" s="68">
        <f t="shared" si="9"/>
        <v>0.7378682268</v>
      </c>
      <c r="Z569" s="68">
        <f t="shared" si="10"/>
        <v>-0.003704156158</v>
      </c>
      <c r="AA569" s="63">
        <f t="shared" si="11"/>
        <v>-0.003320416629</v>
      </c>
      <c r="AB569" s="68"/>
      <c r="AC569" s="61"/>
      <c r="AD569" s="61">
        <v>8.36042312862939E-4</v>
      </c>
      <c r="AE569" s="61"/>
      <c r="AF569" s="61"/>
      <c r="AG569" s="61"/>
      <c r="AH569" s="58" t="s">
        <v>89</v>
      </c>
      <c r="AI569" s="62">
        <v>0.648648648648649</v>
      </c>
      <c r="AJ569" s="63">
        <v>0.747252747252747</v>
      </c>
      <c r="AK569" s="71">
        <f t="shared" si="12"/>
        <v>7</v>
      </c>
      <c r="AL569" s="61">
        <v>0.0697237880574149</v>
      </c>
      <c r="AM569" s="61">
        <v>0.987051331516969</v>
      </c>
      <c r="AN569" s="64">
        <v>0.738154613466334</v>
      </c>
      <c r="AO569" s="58"/>
      <c r="AP569" s="58"/>
      <c r="AQ569" s="58"/>
      <c r="AR569" s="58"/>
      <c r="AS569" s="58"/>
      <c r="AT569" s="58">
        <v>-3.0</v>
      </c>
      <c r="AU569" s="61">
        <f t="shared" si="25"/>
        <v>-0.03</v>
      </c>
      <c r="AV569" s="58">
        <v>0.7182246</v>
      </c>
      <c r="AW569" s="58">
        <v>0.02422929</v>
      </c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>
        <v>0.00596283450775914</v>
      </c>
      <c r="BM569" s="58">
        <v>-0.00332041662875277</v>
      </c>
    </row>
    <row r="570" ht="12.75" customHeight="1">
      <c r="A570" s="49" t="s">
        <v>766</v>
      </c>
      <c r="B570" s="49">
        <v>807.0</v>
      </c>
      <c r="C570" s="44">
        <v>111.0</v>
      </c>
      <c r="D570" s="45">
        <v>18.0</v>
      </c>
      <c r="E570" s="44">
        <v>825.0</v>
      </c>
      <c r="F570" s="45">
        <v>103.0</v>
      </c>
      <c r="G570" s="62">
        <f t="shared" si="1"/>
        <v>0.8604651163</v>
      </c>
      <c r="H570" s="63">
        <f t="shared" si="2"/>
        <v>0.8890086207</v>
      </c>
      <c r="I570" s="64">
        <f t="shared" si="3"/>
        <v>0.885525071</v>
      </c>
      <c r="J570" s="65">
        <f t="shared" si="4"/>
        <v>0.2024597919</v>
      </c>
      <c r="K570" s="55">
        <f t="shared" si="5"/>
        <v>7.19379845</v>
      </c>
      <c r="L570" s="66">
        <f t="shared" si="6"/>
        <v>1.23706474</v>
      </c>
      <c r="M570" s="66">
        <f t="shared" si="7"/>
        <v>0.02018350766</v>
      </c>
      <c r="N570" s="67">
        <f t="shared" si="8"/>
        <v>0.8861089134</v>
      </c>
      <c r="O570" s="58"/>
      <c r="P570" s="58"/>
      <c r="Q570" s="58"/>
      <c r="R570" s="58" t="s">
        <v>727</v>
      </c>
      <c r="S570" s="62">
        <v>0.76271186440678</v>
      </c>
      <c r="T570" s="63">
        <v>0.730769230769231</v>
      </c>
      <c r="U570" s="62">
        <v>-0.00458105792330787</v>
      </c>
      <c r="V570" s="61">
        <v>1.05605061366349</v>
      </c>
      <c r="W570" s="61">
        <v>-0.0225866802980932</v>
      </c>
      <c r="X570" s="64">
        <v>0.734345351043643</v>
      </c>
      <c r="Y570" s="68">
        <f t="shared" si="9"/>
        <v>0.7418093208</v>
      </c>
      <c r="Z570" s="68">
        <f t="shared" si="10"/>
        <v>-0.00746396971</v>
      </c>
      <c r="AA570" s="63">
        <f t="shared" si="11"/>
        <v>-0.04146272892</v>
      </c>
      <c r="AB570" s="68"/>
      <c r="AC570" s="61"/>
      <c r="AD570" s="61">
        <v>9.02122086892332E-4</v>
      </c>
      <c r="AE570" s="61"/>
      <c r="AF570" s="61"/>
      <c r="AG570" s="61"/>
      <c r="AH570" s="58" t="s">
        <v>333</v>
      </c>
      <c r="AI570" s="62">
        <v>0.506329113924051</v>
      </c>
      <c r="AJ570" s="63">
        <v>0.605187319884726</v>
      </c>
      <c r="AK570" s="71">
        <f t="shared" si="12"/>
        <v>7</v>
      </c>
      <c r="AL570" s="61">
        <v>0.0699034362347195</v>
      </c>
      <c r="AM570" s="61">
        <v>0.785960796324442</v>
      </c>
      <c r="AN570" s="64">
        <v>0.586854460093897</v>
      </c>
      <c r="AO570" s="58"/>
      <c r="AP570" s="58"/>
      <c r="AQ570" s="58"/>
      <c r="AR570" s="58"/>
      <c r="AS570" s="58"/>
      <c r="AT570" s="58">
        <v>-2.0</v>
      </c>
      <c r="AU570" s="61">
        <f t="shared" si="25"/>
        <v>-0.02</v>
      </c>
      <c r="AV570" s="58">
        <v>0.71032144</v>
      </c>
      <c r="AW570" s="58">
        <v>-0.01231148</v>
      </c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>
        <v>-0.0225866802980932</v>
      </c>
      <c r="BM570" s="58">
        <v>-0.0414627289200991</v>
      </c>
    </row>
    <row r="571" ht="12.75" customHeight="1">
      <c r="A571" s="49" t="s">
        <v>767</v>
      </c>
      <c r="B571" s="49">
        <v>808.0</v>
      </c>
      <c r="C571" s="44">
        <v>54.0</v>
      </c>
      <c r="D571" s="45">
        <v>5.0</v>
      </c>
      <c r="E571" s="44">
        <v>690.0</v>
      </c>
      <c r="F571" s="45">
        <v>16.0</v>
      </c>
      <c r="G571" s="62">
        <f t="shared" si="1"/>
        <v>0.9152542373</v>
      </c>
      <c r="H571" s="63">
        <f t="shared" si="2"/>
        <v>0.9773371105</v>
      </c>
      <c r="I571" s="64">
        <f t="shared" si="3"/>
        <v>0.9725490196</v>
      </c>
      <c r="J571" s="65">
        <f t="shared" si="4"/>
        <v>0.09150326797</v>
      </c>
      <c r="K571" s="55">
        <f t="shared" si="5"/>
        <v>11.96610169</v>
      </c>
      <c r="L571" s="66">
        <f t="shared" si="6"/>
        <v>1.338264169</v>
      </c>
      <c r="M571" s="66">
        <f t="shared" si="7"/>
        <v>0.0438994393</v>
      </c>
      <c r="N571" s="67">
        <f t="shared" si="8"/>
        <v>0.9655895533</v>
      </c>
      <c r="O571" s="58"/>
      <c r="P571" s="58"/>
      <c r="Q571" s="58"/>
      <c r="R571" s="58" t="s">
        <v>715</v>
      </c>
      <c r="S571" s="62">
        <v>0.729166666666667</v>
      </c>
      <c r="T571" s="63">
        <v>0.735905044510386</v>
      </c>
      <c r="U571" s="62">
        <v>-0.00149883060277878</v>
      </c>
      <c r="V571" s="61">
        <v>1.03596214111931</v>
      </c>
      <c r="W571" s="61">
        <v>0.00476492194106137</v>
      </c>
      <c r="X571" s="64">
        <v>0.734411085450346</v>
      </c>
      <c r="Y571" s="68">
        <f t="shared" si="9"/>
        <v>0.7384359532</v>
      </c>
      <c r="Z571" s="68">
        <f t="shared" si="10"/>
        <v>-0.004024867773</v>
      </c>
      <c r="AA571" s="63">
        <f t="shared" si="11"/>
        <v>-0.005328329292</v>
      </c>
      <c r="AB571" s="68"/>
      <c r="AC571" s="61"/>
      <c r="AD571" s="61">
        <v>9.69308743397623E-4</v>
      </c>
      <c r="AE571" s="61"/>
      <c r="AF571" s="61"/>
      <c r="AG571" s="61"/>
      <c r="AH571" s="58" t="s">
        <v>1097</v>
      </c>
      <c r="AI571" s="62">
        <v>0.76530612244898</v>
      </c>
      <c r="AJ571" s="63">
        <v>0.864315937940762</v>
      </c>
      <c r="AK571" s="71">
        <f t="shared" si="12"/>
        <v>7</v>
      </c>
      <c r="AL571" s="61">
        <v>0.0700107002238933</v>
      </c>
      <c r="AM571" s="61">
        <v>1.15231679823323</v>
      </c>
      <c r="AN571" s="64">
        <v>0.854457708915418</v>
      </c>
      <c r="AO571" s="58"/>
      <c r="AP571" s="58"/>
      <c r="AQ571" s="58"/>
      <c r="AR571" s="58"/>
      <c r="AS571" s="58"/>
      <c r="AT571" s="58">
        <v>-1.0</v>
      </c>
      <c r="AU571" s="61">
        <f t="shared" si="25"/>
        <v>-0.01</v>
      </c>
      <c r="AV571" s="58">
        <v>0.70823622</v>
      </c>
      <c r="AW571" s="58">
        <v>-0.0059931</v>
      </c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>
        <v>0.00476492194106137</v>
      </c>
      <c r="BM571" s="58">
        <v>-0.00532832929198619</v>
      </c>
    </row>
    <row r="572" ht="12.75" customHeight="1">
      <c r="A572" s="49" t="s">
        <v>769</v>
      </c>
      <c r="B572" s="49">
        <v>809.0</v>
      </c>
      <c r="C572" s="44">
        <v>32.0</v>
      </c>
      <c r="D572" s="45">
        <v>4.0</v>
      </c>
      <c r="E572" s="44">
        <v>193.0</v>
      </c>
      <c r="F572" s="45">
        <v>37.0</v>
      </c>
      <c r="G572" s="62">
        <f t="shared" si="1"/>
        <v>0.8888888889</v>
      </c>
      <c r="H572" s="63">
        <f t="shared" si="2"/>
        <v>0.8391304348</v>
      </c>
      <c r="I572" s="64">
        <f t="shared" si="3"/>
        <v>0.8458646617</v>
      </c>
      <c r="J572" s="65">
        <f t="shared" si="4"/>
        <v>0.2593984962</v>
      </c>
      <c r="K572" s="55">
        <f t="shared" si="5"/>
        <v>6.388888889</v>
      </c>
      <c r="L572" s="66">
        <f t="shared" si="6"/>
        <v>1.221894188</v>
      </c>
      <c r="M572" s="66">
        <f t="shared" si="7"/>
        <v>-0.03518434067</v>
      </c>
      <c r="N572" s="67">
        <f t="shared" si="8"/>
        <v>0.8550695838</v>
      </c>
      <c r="O572" s="58"/>
      <c r="P572" s="58"/>
      <c r="Q572" s="58"/>
      <c r="R572" s="58" t="s">
        <v>781</v>
      </c>
      <c r="S572" s="62">
        <v>0.666666666666667</v>
      </c>
      <c r="T572" s="63">
        <v>0.75</v>
      </c>
      <c r="U572" s="62">
        <v>3.53947374761576E-4</v>
      </c>
      <c r="V572" s="61">
        <v>1.00173459705264</v>
      </c>
      <c r="W572" s="61">
        <v>0.0589257287797567</v>
      </c>
      <c r="X572" s="64">
        <v>0.73469387755102</v>
      </c>
      <c r="Y572" s="68">
        <f t="shared" si="9"/>
        <v>0.7361671802</v>
      </c>
      <c r="Z572" s="68">
        <f t="shared" si="10"/>
        <v>-0.001473302607</v>
      </c>
      <c r="AA572" s="63">
        <f t="shared" si="11"/>
        <v>0.05528320303</v>
      </c>
      <c r="AB572" s="68"/>
      <c r="AC572" s="61"/>
      <c r="AD572" s="61">
        <v>0.00101194646437608</v>
      </c>
      <c r="AE572" s="61"/>
      <c r="AF572" s="61"/>
      <c r="AG572" s="61"/>
      <c r="AH572" s="58" t="s">
        <v>189</v>
      </c>
      <c r="AI572" s="62">
        <v>0.715846994535519</v>
      </c>
      <c r="AJ572" s="63">
        <v>0.814911366006256</v>
      </c>
      <c r="AK572" s="71">
        <f t="shared" si="12"/>
        <v>7</v>
      </c>
      <c r="AL572" s="61">
        <v>0.0700492657039099</v>
      </c>
      <c r="AM572" s="61">
        <v>1.08240960565123</v>
      </c>
      <c r="AN572" s="64">
        <v>0.806282722513089</v>
      </c>
      <c r="AO572" s="58"/>
      <c r="AP572" s="58"/>
      <c r="AQ572" s="58"/>
      <c r="AR572" s="58"/>
      <c r="AS572" s="58"/>
      <c r="AT572" s="58">
        <v>0.0</v>
      </c>
      <c r="AU572" s="61">
        <f t="shared" si="25"/>
        <v>0</v>
      </c>
      <c r="AV572" s="58">
        <v>0.70726534</v>
      </c>
      <c r="AW572" s="58">
        <v>0.0</v>
      </c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>
        <v>0.0589257287797567</v>
      </c>
      <c r="BM572" s="58">
        <v>0.0552832030339725</v>
      </c>
    </row>
    <row r="573" ht="12.75" customHeight="1">
      <c r="A573" s="49" t="s">
        <v>770</v>
      </c>
      <c r="B573" s="49">
        <v>810.0</v>
      </c>
      <c r="C573" s="44">
        <v>34.0</v>
      </c>
      <c r="D573" s="45">
        <v>9.0</v>
      </c>
      <c r="E573" s="44">
        <v>213.0</v>
      </c>
      <c r="F573" s="45">
        <v>23.0</v>
      </c>
      <c r="G573" s="62">
        <f t="shared" si="1"/>
        <v>0.7906976744</v>
      </c>
      <c r="H573" s="63">
        <f t="shared" si="2"/>
        <v>0.9025423729</v>
      </c>
      <c r="I573" s="64">
        <f t="shared" si="3"/>
        <v>0.8853046595</v>
      </c>
      <c r="J573" s="65">
        <f t="shared" si="4"/>
        <v>0.2043010753</v>
      </c>
      <c r="K573" s="55">
        <f t="shared" si="5"/>
        <v>5.488372093</v>
      </c>
      <c r="L573" s="66">
        <f t="shared" si="6"/>
        <v>1.197301507</v>
      </c>
      <c r="M573" s="66">
        <f t="shared" si="7"/>
        <v>0.07908634036</v>
      </c>
      <c r="N573" s="67">
        <f t="shared" si="8"/>
        <v>0.8800305085</v>
      </c>
      <c r="O573" s="58"/>
      <c r="P573" s="58"/>
      <c r="Q573" s="58"/>
      <c r="R573" s="58" t="s">
        <v>541</v>
      </c>
      <c r="S573" s="62">
        <v>0.630331753554502</v>
      </c>
      <c r="T573" s="63">
        <v>0.747716894977169</v>
      </c>
      <c r="U573" s="62">
        <v>0.00964692670323941</v>
      </c>
      <c r="V573" s="61">
        <v>0.974427530619075</v>
      </c>
      <c r="W573" s="61">
        <v>0.0830039887294826</v>
      </c>
      <c r="X573" s="64">
        <v>0.735099337748344</v>
      </c>
      <c r="Y573" s="68">
        <f t="shared" si="9"/>
        <v>0.7269749356</v>
      </c>
      <c r="Z573" s="68">
        <f t="shared" si="10"/>
        <v>0.008124402155</v>
      </c>
      <c r="AA573" s="63">
        <f t="shared" si="11"/>
        <v>0.102866888</v>
      </c>
      <c r="AB573" s="68"/>
      <c r="AC573" s="61"/>
      <c r="AD573" s="61">
        <v>0.00105099912427931</v>
      </c>
      <c r="AE573" s="61"/>
      <c r="AF573" s="61"/>
      <c r="AG573" s="61"/>
      <c r="AH573" s="58" t="s">
        <v>518</v>
      </c>
      <c r="AI573" s="62">
        <v>0.595238095238095</v>
      </c>
      <c r="AJ573" s="63">
        <v>0.694444444444444</v>
      </c>
      <c r="AK573" s="71">
        <f t="shared" si="12"/>
        <v>7</v>
      </c>
      <c r="AL573" s="61">
        <v>0.0701496312697724</v>
      </c>
      <c r="AM573" s="61">
        <v>0.911943257925154</v>
      </c>
      <c r="AN573" s="64">
        <v>0.685654008438819</v>
      </c>
      <c r="AO573" s="58"/>
      <c r="AP573" s="58"/>
      <c r="AQ573" s="58"/>
      <c r="AR573" s="58"/>
      <c r="AS573" s="58"/>
      <c r="AT573" s="58">
        <v>1.0</v>
      </c>
      <c r="AU573" s="61">
        <f t="shared" si="25"/>
        <v>0.01</v>
      </c>
      <c r="AV573" s="58">
        <v>0.70512448</v>
      </c>
      <c r="AW573" s="58">
        <v>0.0065554</v>
      </c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>
        <v>0.0830039887294826</v>
      </c>
      <c r="BM573" s="58">
        <v>0.10286688795399</v>
      </c>
    </row>
    <row r="574" ht="12.75" customHeight="1">
      <c r="A574" s="49" t="s">
        <v>771</v>
      </c>
      <c r="B574" s="49">
        <v>811.0</v>
      </c>
      <c r="C574" s="44">
        <v>50.0</v>
      </c>
      <c r="D574" s="45">
        <v>4.0</v>
      </c>
      <c r="E574" s="44">
        <v>350.0</v>
      </c>
      <c r="F574" s="45">
        <v>40.0</v>
      </c>
      <c r="G574" s="62">
        <f t="shared" si="1"/>
        <v>0.9259259259</v>
      </c>
      <c r="H574" s="63">
        <f t="shared" si="2"/>
        <v>0.8974358974</v>
      </c>
      <c r="I574" s="64">
        <f t="shared" si="3"/>
        <v>0.9009009009</v>
      </c>
      <c r="J574" s="65">
        <f t="shared" si="4"/>
        <v>0.2027027027</v>
      </c>
      <c r="K574" s="55">
        <f t="shared" si="5"/>
        <v>7.222222222</v>
      </c>
      <c r="L574" s="66">
        <f t="shared" si="6"/>
        <v>1.289311513</v>
      </c>
      <c r="M574" s="66">
        <f t="shared" si="7"/>
        <v>-0.02014528167</v>
      </c>
      <c r="N574" s="67">
        <f t="shared" si="8"/>
        <v>0.9084982469</v>
      </c>
      <c r="O574" s="58"/>
      <c r="P574" s="58"/>
      <c r="Q574" s="58"/>
      <c r="R574" s="58" t="s">
        <v>659</v>
      </c>
      <c r="S574" s="62">
        <v>0.587378640776699</v>
      </c>
      <c r="T574" s="63">
        <v>0.756624825662483</v>
      </c>
      <c r="U574" s="62">
        <v>0.0109934971501633</v>
      </c>
      <c r="V574" s="61">
        <v>0.950353945502749</v>
      </c>
      <c r="W574" s="61">
        <v>0.119675280308101</v>
      </c>
      <c r="X574" s="64">
        <v>0.735365853658537</v>
      </c>
      <c r="Y574" s="68">
        <f t="shared" si="9"/>
        <v>0.7254319469</v>
      </c>
      <c r="Z574" s="68">
        <f t="shared" si="10"/>
        <v>0.009933906735</v>
      </c>
      <c r="AA574" s="63">
        <f t="shared" si="11"/>
        <v>0.1437262124</v>
      </c>
      <c r="AB574" s="68"/>
      <c r="AC574" s="61"/>
      <c r="AD574" s="61">
        <v>0.00108911992605187</v>
      </c>
      <c r="AE574" s="61"/>
      <c r="AF574" s="61"/>
      <c r="AG574" s="61"/>
      <c r="AH574" s="58" t="s">
        <v>1048</v>
      </c>
      <c r="AI574" s="62">
        <v>0.767045454545455</v>
      </c>
      <c r="AJ574" s="63">
        <v>0.866416309012875</v>
      </c>
      <c r="AK574" s="71">
        <f t="shared" si="12"/>
        <v>7</v>
      </c>
      <c r="AL574" s="61">
        <v>0.0702659937754774</v>
      </c>
      <c r="AM574" s="61">
        <v>1.15503187833976</v>
      </c>
      <c r="AN574" s="64">
        <v>0.857843137254902</v>
      </c>
      <c r="AO574" s="58"/>
      <c r="AP574" s="58"/>
      <c r="AQ574" s="58"/>
      <c r="AR574" s="58"/>
      <c r="AS574" s="58"/>
      <c r="AT574" s="58">
        <v>2.0</v>
      </c>
      <c r="AU574" s="61">
        <f t="shared" si="25"/>
        <v>0.02</v>
      </c>
      <c r="AV574" s="58">
        <v>0.70511867</v>
      </c>
      <c r="AW574" s="58">
        <v>0.01153824</v>
      </c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>
        <v>0.119675280308101</v>
      </c>
      <c r="BM574" s="58">
        <v>0.143726212407195</v>
      </c>
    </row>
    <row r="575" ht="12.75" customHeight="1">
      <c r="A575" s="49" t="s">
        <v>772</v>
      </c>
      <c r="B575" s="49">
        <v>812.0</v>
      </c>
      <c r="C575" s="44">
        <v>122.0</v>
      </c>
      <c r="D575" s="45">
        <v>16.0</v>
      </c>
      <c r="E575" s="44">
        <v>1174.0</v>
      </c>
      <c r="F575" s="45">
        <v>104.0</v>
      </c>
      <c r="G575" s="62">
        <f t="shared" si="1"/>
        <v>0.884057971</v>
      </c>
      <c r="H575" s="63">
        <f t="shared" si="2"/>
        <v>0.9186228482</v>
      </c>
      <c r="I575" s="64">
        <f t="shared" si="3"/>
        <v>0.9152542373</v>
      </c>
      <c r="J575" s="65">
        <f t="shared" si="4"/>
        <v>0.1596045198</v>
      </c>
      <c r="K575" s="55">
        <f t="shared" si="5"/>
        <v>9.260869565</v>
      </c>
      <c r="L575" s="66">
        <f t="shared" si="6"/>
        <v>1.274687828</v>
      </c>
      <c r="M575" s="66">
        <f t="shared" si="7"/>
        <v>0.02444126733</v>
      </c>
      <c r="N575" s="67">
        <f t="shared" si="8"/>
        <v>0.9141143461</v>
      </c>
      <c r="O575" s="58"/>
      <c r="P575" s="58"/>
      <c r="Q575" s="58"/>
      <c r="R575" s="58" t="s">
        <v>430</v>
      </c>
      <c r="S575" s="62">
        <v>0.673758865248227</v>
      </c>
      <c r="T575" s="63">
        <v>0.744368266405485</v>
      </c>
      <c r="U575" s="62">
        <v>0.00449390432183616</v>
      </c>
      <c r="V575" s="61">
        <v>1.00276730321878</v>
      </c>
      <c r="W575" s="61">
        <v>0.0499285502234375</v>
      </c>
      <c r="X575" s="64">
        <v>0.735800344234079</v>
      </c>
      <c r="Y575" s="68">
        <f t="shared" si="9"/>
        <v>0.7332497061</v>
      </c>
      <c r="Z575" s="68">
        <f t="shared" si="10"/>
        <v>0.002550638182</v>
      </c>
      <c r="AA575" s="63">
        <f t="shared" si="11"/>
        <v>0.05623731561</v>
      </c>
      <c r="AB575" s="68"/>
      <c r="AC575" s="61"/>
      <c r="AD575" s="61">
        <v>0.00110708210270527</v>
      </c>
      <c r="AE575" s="61"/>
      <c r="AF575" s="61"/>
      <c r="AG575" s="61"/>
      <c r="AH575" s="58" t="s">
        <v>807</v>
      </c>
      <c r="AI575" s="62">
        <v>0.75</v>
      </c>
      <c r="AJ575" s="63">
        <v>0.849740932642487</v>
      </c>
      <c r="AK575" s="71">
        <f t="shared" si="12"/>
        <v>7</v>
      </c>
      <c r="AL575" s="61">
        <v>0.0705276746665497</v>
      </c>
      <c r="AM575" s="61">
        <v>1.13118765008917</v>
      </c>
      <c r="AN575" s="64">
        <v>0.832618025751073</v>
      </c>
      <c r="AO575" s="58"/>
      <c r="AP575" s="58"/>
      <c r="AQ575" s="58"/>
      <c r="AR575" s="58"/>
      <c r="AS575" s="58"/>
      <c r="AT575" s="58">
        <v>3.0</v>
      </c>
      <c r="AU575" s="61">
        <f t="shared" si="25"/>
        <v>0.03</v>
      </c>
      <c r="AV575" s="58">
        <v>0.7015028</v>
      </c>
      <c r="AW575" s="58">
        <v>0.01933779</v>
      </c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>
        <v>0.0499285502234375</v>
      </c>
      <c r="BM575" s="58">
        <v>0.0562373156054961</v>
      </c>
    </row>
    <row r="576" ht="12.75" customHeight="1">
      <c r="A576" s="49" t="s">
        <v>774</v>
      </c>
      <c r="B576" s="49">
        <v>813.0</v>
      </c>
      <c r="C576" s="44">
        <v>47.0</v>
      </c>
      <c r="D576" s="45">
        <v>6.0</v>
      </c>
      <c r="E576" s="44">
        <v>287.0</v>
      </c>
      <c r="F576" s="45">
        <v>23.0</v>
      </c>
      <c r="G576" s="62">
        <f t="shared" si="1"/>
        <v>0.8867924528</v>
      </c>
      <c r="H576" s="63">
        <f t="shared" si="2"/>
        <v>0.9258064516</v>
      </c>
      <c r="I576" s="64">
        <f t="shared" si="3"/>
        <v>0.9201101928</v>
      </c>
      <c r="J576" s="65">
        <f t="shared" si="4"/>
        <v>0.1928374656</v>
      </c>
      <c r="K576" s="55">
        <f t="shared" si="5"/>
        <v>5.849056604</v>
      </c>
      <c r="L576" s="66">
        <f t="shared" si="6"/>
        <v>1.281700972</v>
      </c>
      <c r="M576" s="66">
        <f t="shared" si="7"/>
        <v>0.02758727253</v>
      </c>
      <c r="N576" s="67">
        <f t="shared" si="8"/>
        <v>0.9201704976</v>
      </c>
      <c r="O576" s="58"/>
      <c r="P576" s="58"/>
      <c r="Q576" s="58"/>
      <c r="R576" s="58" t="s">
        <v>692</v>
      </c>
      <c r="S576" s="62">
        <v>0.75</v>
      </c>
      <c r="T576" s="63">
        <v>0.732937685459941</v>
      </c>
      <c r="U576" s="62">
        <v>-0.00199662176811377</v>
      </c>
      <c r="V576" s="61">
        <v>1.04859529543716</v>
      </c>
      <c r="W576" s="61">
        <v>-0.0120647069762184</v>
      </c>
      <c r="X576" s="64">
        <v>0.735941320293399</v>
      </c>
      <c r="Y576" s="68">
        <f t="shared" si="9"/>
        <v>0.7406832238</v>
      </c>
      <c r="Z576" s="68">
        <f t="shared" si="10"/>
        <v>-0.004741903477</v>
      </c>
      <c r="AA576" s="63">
        <f t="shared" si="11"/>
        <v>-0.02401920537</v>
      </c>
      <c r="AB576" s="68"/>
      <c r="AC576" s="61"/>
      <c r="AD576" s="61">
        <v>0.00113989120234259</v>
      </c>
      <c r="AE576" s="61"/>
      <c r="AF576" s="61"/>
      <c r="AG576" s="61"/>
      <c r="AH576" s="58" t="s">
        <v>735</v>
      </c>
      <c r="AI576" s="62">
        <v>0.768421052631579</v>
      </c>
      <c r="AJ576" s="63">
        <v>0.868203309692671</v>
      </c>
      <c r="AK576" s="71">
        <f t="shared" si="12"/>
        <v>7</v>
      </c>
      <c r="AL576" s="61">
        <v>0.0705568997046652</v>
      </c>
      <c r="AM576" s="61">
        <v>1.15726817332578</v>
      </c>
      <c r="AN576" s="64">
        <v>0.858129649309245</v>
      </c>
      <c r="AO576" s="58"/>
      <c r="AP576" s="58"/>
      <c r="AQ576" s="58"/>
      <c r="AR576" s="58"/>
      <c r="AS576" s="58"/>
      <c r="AT576" s="58">
        <v>4.0</v>
      </c>
      <c r="AU576" s="61">
        <f t="shared" si="25"/>
        <v>0.04</v>
      </c>
      <c r="AV576" s="58">
        <v>0.070191445</v>
      </c>
      <c r="AW576" s="58">
        <v>0.02442056</v>
      </c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>
        <v>-0.0120647069762184</v>
      </c>
      <c r="BM576" s="58">
        <v>-0.024019205370205</v>
      </c>
    </row>
    <row r="577" ht="12.75" customHeight="1">
      <c r="A577" s="49" t="s">
        <v>775</v>
      </c>
      <c r="B577" s="49">
        <v>816.0</v>
      </c>
      <c r="C577" s="44">
        <v>225.0</v>
      </c>
      <c r="D577" s="45">
        <v>32.0</v>
      </c>
      <c r="E577" s="44">
        <v>2035.0</v>
      </c>
      <c r="F577" s="45">
        <v>130.0</v>
      </c>
      <c r="G577" s="62">
        <f t="shared" si="1"/>
        <v>0.8754863813</v>
      </c>
      <c r="H577" s="63">
        <f t="shared" si="2"/>
        <v>0.9399538106</v>
      </c>
      <c r="I577" s="64">
        <f t="shared" si="3"/>
        <v>0.9331131296</v>
      </c>
      <c r="J577" s="65">
        <f t="shared" si="4"/>
        <v>0.1465730801</v>
      </c>
      <c r="K577" s="55">
        <f t="shared" si="5"/>
        <v>8.424124514</v>
      </c>
      <c r="L577" s="66">
        <f t="shared" si="6"/>
        <v>1.283710063</v>
      </c>
      <c r="M577" s="66">
        <f t="shared" si="7"/>
        <v>0.04558556618</v>
      </c>
      <c r="N577" s="67">
        <f t="shared" si="8"/>
        <v>0.9280158758</v>
      </c>
      <c r="O577" s="58"/>
      <c r="P577" s="58"/>
      <c r="Q577" s="58"/>
      <c r="R577" s="58" t="s">
        <v>571</v>
      </c>
      <c r="S577" s="62">
        <v>0.56578947368421</v>
      </c>
      <c r="T577" s="63">
        <v>0.793904208998549</v>
      </c>
      <c r="U577" s="62">
        <v>-0.0124623717422671</v>
      </c>
      <c r="V577" s="61">
        <v>0.961448597005226</v>
      </c>
      <c r="W577" s="61">
        <v>0.161301633327592</v>
      </c>
      <c r="X577" s="64">
        <v>0.737186477644493</v>
      </c>
      <c r="Y577" s="68">
        <f t="shared" si="9"/>
        <v>0.7501719786</v>
      </c>
      <c r="Z577" s="68">
        <f t="shared" si="10"/>
        <v>-0.01298550098</v>
      </c>
      <c r="AA577" s="63">
        <f t="shared" si="11"/>
        <v>0.1297211198</v>
      </c>
      <c r="AB577" s="68"/>
      <c r="AC577" s="61"/>
      <c r="AD577" s="61">
        <v>0.00119700093779673</v>
      </c>
      <c r="AE577" s="61"/>
      <c r="AF577" s="61"/>
      <c r="AG577" s="61"/>
      <c r="AH577" s="58" t="s">
        <v>628</v>
      </c>
      <c r="AI577" s="62">
        <v>0.853146853146853</v>
      </c>
      <c r="AJ577" s="63">
        <v>0.953047775947282</v>
      </c>
      <c r="AK577" s="71">
        <f t="shared" si="12"/>
        <v>7</v>
      </c>
      <c r="AL577" s="61">
        <v>0.0706408286456985</v>
      </c>
      <c r="AM577" s="61">
        <v>1.27717245883267</v>
      </c>
      <c r="AN577" s="64">
        <v>0.942520265291083</v>
      </c>
      <c r="AO577" s="58"/>
      <c r="AP577" s="58"/>
      <c r="AQ577" s="58"/>
      <c r="AR577" s="58"/>
      <c r="AS577" s="58"/>
      <c r="AT577" s="58">
        <v>5.0</v>
      </c>
      <c r="AU577" s="61">
        <f t="shared" si="25"/>
        <v>0.05</v>
      </c>
      <c r="AV577" s="58">
        <v>0.699116834</v>
      </c>
      <c r="AW577" s="58">
        <v>0.03207865</v>
      </c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>
        <v>0.161301633327592</v>
      </c>
      <c r="BM577" s="58">
        <v>0.129721119835971</v>
      </c>
    </row>
    <row r="578" ht="12.75" customHeight="1">
      <c r="A578" s="49" t="s">
        <v>777</v>
      </c>
      <c r="B578" s="49">
        <v>817.0</v>
      </c>
      <c r="C578" s="44">
        <v>78.0</v>
      </c>
      <c r="D578" s="45">
        <v>10.0</v>
      </c>
      <c r="E578" s="44">
        <v>645.0</v>
      </c>
      <c r="F578" s="45">
        <v>57.0</v>
      </c>
      <c r="G578" s="62">
        <f t="shared" si="1"/>
        <v>0.8863636364</v>
      </c>
      <c r="H578" s="63">
        <f t="shared" si="2"/>
        <v>0.9188034188</v>
      </c>
      <c r="I578" s="64">
        <f t="shared" si="3"/>
        <v>0.9151898734</v>
      </c>
      <c r="J578" s="65">
        <f t="shared" si="4"/>
        <v>0.1708860759</v>
      </c>
      <c r="K578" s="55">
        <f t="shared" si="5"/>
        <v>7.977272727</v>
      </c>
      <c r="L578" s="66">
        <f t="shared" si="6"/>
        <v>1.276445862</v>
      </c>
      <c r="M578" s="66">
        <f t="shared" si="7"/>
        <v>0.02293859871</v>
      </c>
      <c r="N578" s="67">
        <f t="shared" si="8"/>
        <v>0.9148113142</v>
      </c>
      <c r="O578" s="58"/>
      <c r="P578" s="58"/>
      <c r="Q578" s="58"/>
      <c r="R578" s="58" t="s">
        <v>452</v>
      </c>
      <c r="S578" s="62">
        <v>0.706161137440758</v>
      </c>
      <c r="T578" s="63">
        <v>0.744016649323621</v>
      </c>
      <c r="U578" s="62">
        <v>-3.68061868043723E-4</v>
      </c>
      <c r="V578" s="61">
        <v>1.02543054257337</v>
      </c>
      <c r="W578" s="61">
        <v>0.0267680567103946</v>
      </c>
      <c r="X578" s="64">
        <v>0.737201365187713</v>
      </c>
      <c r="Y578" s="68">
        <f t="shared" si="9"/>
        <v>0.7398101243</v>
      </c>
      <c r="Z578" s="68">
        <f t="shared" si="10"/>
        <v>-0.002608759138</v>
      </c>
      <c r="AA578" s="63">
        <f t="shared" si="11"/>
        <v>0.02025468293</v>
      </c>
      <c r="AB578" s="68"/>
      <c r="AC578" s="61"/>
      <c r="AD578" s="61">
        <v>0.00120965304276277</v>
      </c>
      <c r="AE578" s="61"/>
      <c r="AF578" s="61"/>
      <c r="AG578" s="61"/>
      <c r="AH578" s="58" t="s">
        <v>764</v>
      </c>
      <c r="AI578" s="62">
        <v>0.721649484536082</v>
      </c>
      <c r="AJ578" s="63">
        <v>0.822006472491909</v>
      </c>
      <c r="AK578" s="71">
        <f t="shared" si="12"/>
        <v>7</v>
      </c>
      <c r="AL578" s="61">
        <v>0.0709632850761714</v>
      </c>
      <c r="AM578" s="61">
        <v>1.0915295834383</v>
      </c>
      <c r="AN578" s="64">
        <v>0.798029556650246</v>
      </c>
      <c r="AO578" s="58"/>
      <c r="AP578" s="58"/>
      <c r="AQ578" s="58"/>
      <c r="AR578" s="58"/>
      <c r="AS578" s="58"/>
      <c r="AT578" s="58">
        <v>6.0</v>
      </c>
      <c r="AU578" s="61">
        <f t="shared" si="25"/>
        <v>0.06</v>
      </c>
      <c r="AV578" s="58">
        <v>0.697151288</v>
      </c>
      <c r="AW578" s="58">
        <v>0.03718102</v>
      </c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>
        <v>0.0267680567103946</v>
      </c>
      <c r="BM578" s="58">
        <v>0.0202546829333304</v>
      </c>
    </row>
    <row r="579" ht="12.75" customHeight="1">
      <c r="A579" s="49" t="s">
        <v>778</v>
      </c>
      <c r="B579" s="49">
        <v>820.0</v>
      </c>
      <c r="C579" s="44">
        <v>62.0</v>
      </c>
      <c r="D579" s="45">
        <v>10.0</v>
      </c>
      <c r="E579" s="44">
        <v>575.0</v>
      </c>
      <c r="F579" s="45">
        <v>36.0</v>
      </c>
      <c r="G579" s="62">
        <f t="shared" si="1"/>
        <v>0.8611111111</v>
      </c>
      <c r="H579" s="63">
        <f t="shared" si="2"/>
        <v>0.9410801964</v>
      </c>
      <c r="I579" s="64">
        <f t="shared" si="3"/>
        <v>0.9326500732</v>
      </c>
      <c r="J579" s="65">
        <f t="shared" si="4"/>
        <v>0.1434846266</v>
      </c>
      <c r="K579" s="55">
        <f t="shared" si="5"/>
        <v>8.486111111</v>
      </c>
      <c r="L579" s="66">
        <f t="shared" si="6"/>
        <v>1.274341685</v>
      </c>
      <c r="M579" s="66">
        <f t="shared" si="7"/>
        <v>0.05654689072</v>
      </c>
      <c r="N579" s="67">
        <f t="shared" si="8"/>
        <v>0.9253981447</v>
      </c>
      <c r="O579" s="58"/>
      <c r="P579" s="58"/>
      <c r="Q579" s="58"/>
      <c r="R579" s="58" t="s">
        <v>871</v>
      </c>
      <c r="S579" s="62">
        <v>0.648648648648649</v>
      </c>
      <c r="T579" s="63">
        <v>0.747252747252747</v>
      </c>
      <c r="U579" s="62">
        <v>0.00952253332055719</v>
      </c>
      <c r="V579" s="61">
        <v>0.987051331516969</v>
      </c>
      <c r="W579" s="61">
        <v>0.0697237880574149</v>
      </c>
      <c r="X579" s="64">
        <v>0.738154613466334</v>
      </c>
      <c r="Y579" s="68">
        <f t="shared" si="9"/>
        <v>0.7303226937</v>
      </c>
      <c r="Z579" s="68">
        <f t="shared" si="10"/>
        <v>0.007831919779</v>
      </c>
      <c r="AA579" s="63">
        <f t="shared" si="11"/>
        <v>0.08897061659</v>
      </c>
      <c r="AB579" s="68"/>
      <c r="AC579" s="61"/>
      <c r="AD579" s="61">
        <v>0.00124099833611846</v>
      </c>
      <c r="AE579" s="61"/>
      <c r="AF579" s="61"/>
      <c r="AG579" s="61"/>
      <c r="AH579" s="58" t="s">
        <v>412</v>
      </c>
      <c r="AI579" s="62">
        <v>0.540106951871658</v>
      </c>
      <c r="AJ579" s="63">
        <v>0.640759930915371</v>
      </c>
      <c r="AK579" s="71">
        <f t="shared" si="12"/>
        <v>7</v>
      </c>
      <c r="AL579" s="61">
        <v>0.071172540465139</v>
      </c>
      <c r="AM579" s="61">
        <v>0.834998968867928</v>
      </c>
      <c r="AN579" s="64">
        <v>0.626765799256506</v>
      </c>
      <c r="AO579" s="58"/>
      <c r="AP579" s="58"/>
      <c r="AQ579" s="58"/>
      <c r="AR579" s="58"/>
      <c r="AS579" s="58"/>
      <c r="AT579" s="58">
        <v>7.0</v>
      </c>
      <c r="AU579" s="61">
        <f t="shared" si="25"/>
        <v>0.07</v>
      </c>
      <c r="AV579" s="58">
        <v>0.69856012</v>
      </c>
      <c r="AW579" s="58">
        <v>0.04325428</v>
      </c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>
        <v>0.0697237880574149</v>
      </c>
      <c r="BM579" s="58">
        <v>0.0889706165916938</v>
      </c>
    </row>
    <row r="580" ht="12.75" customHeight="1">
      <c r="A580" s="49" t="s">
        <v>779</v>
      </c>
      <c r="B580" s="49">
        <v>821.0</v>
      </c>
      <c r="C580" s="44">
        <v>44.0</v>
      </c>
      <c r="D580" s="45">
        <v>12.0</v>
      </c>
      <c r="E580" s="44">
        <v>516.0</v>
      </c>
      <c r="F580" s="45">
        <v>101.0</v>
      </c>
      <c r="G580" s="62">
        <f t="shared" si="1"/>
        <v>0.7857142857</v>
      </c>
      <c r="H580" s="63">
        <f t="shared" si="2"/>
        <v>0.8363047002</v>
      </c>
      <c r="I580" s="64">
        <f t="shared" si="3"/>
        <v>0.8320950966</v>
      </c>
      <c r="J580" s="65">
        <f t="shared" si="4"/>
        <v>0.2154531947</v>
      </c>
      <c r="K580" s="55">
        <f t="shared" si="5"/>
        <v>11.01785714</v>
      </c>
      <c r="L580" s="66">
        <f t="shared" si="6"/>
        <v>1.146940618</v>
      </c>
      <c r="M580" s="66">
        <f t="shared" si="7"/>
        <v>0.03577301253</v>
      </c>
      <c r="N580" s="67">
        <f t="shared" si="8"/>
        <v>0.8286129554</v>
      </c>
      <c r="O580" s="58"/>
      <c r="P580" s="58"/>
      <c r="Q580" s="58"/>
      <c r="R580" s="58" t="s">
        <v>378</v>
      </c>
      <c r="S580" s="62">
        <v>0.5</v>
      </c>
      <c r="T580" s="63">
        <v>0.761904761904762</v>
      </c>
      <c r="U580" s="62">
        <v>0.0261459829681215</v>
      </c>
      <c r="V580" s="61">
        <v>0.89230138409411</v>
      </c>
      <c r="W580" s="61">
        <v>0.185194778967677</v>
      </c>
      <c r="X580" s="64">
        <v>0.739130434782609</v>
      </c>
      <c r="Y580" s="68">
        <f t="shared" si="9"/>
        <v>0.7132363535</v>
      </c>
      <c r="Z580" s="68">
        <f t="shared" si="10"/>
        <v>0.02589408124</v>
      </c>
      <c r="AA580" s="63">
        <f t="shared" si="11"/>
        <v>0.2464518552</v>
      </c>
      <c r="AB580" s="68"/>
      <c r="AC580" s="61"/>
      <c r="AD580" s="61">
        <v>0.00138712466112401</v>
      </c>
      <c r="AE580" s="61"/>
      <c r="AF580" s="61"/>
      <c r="AG580" s="61"/>
      <c r="AH580" s="58" t="s">
        <v>383</v>
      </c>
      <c r="AI580" s="62">
        <v>0.467065868263473</v>
      </c>
      <c r="AJ580" s="63">
        <v>0.567781155015198</v>
      </c>
      <c r="AK580" s="71">
        <f t="shared" si="12"/>
        <v>7</v>
      </c>
      <c r="AL580" s="61">
        <v>0.0712165817969405</v>
      </c>
      <c r="AM580" s="61">
        <v>0.731747336014463</v>
      </c>
      <c r="AN580" s="64">
        <v>0.558498896247241</v>
      </c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>
        <v>0.185194778967677</v>
      </c>
      <c r="BM580" s="58">
        <v>0.246451855187404</v>
      </c>
    </row>
    <row r="581" ht="12.75" customHeight="1">
      <c r="A581" s="49" t="s">
        <v>780</v>
      </c>
      <c r="B581" s="49">
        <v>822.0</v>
      </c>
      <c r="C581" s="44">
        <v>71.0</v>
      </c>
      <c r="D581" s="45">
        <v>23.0</v>
      </c>
      <c r="E581" s="44">
        <v>767.0</v>
      </c>
      <c r="F581" s="45">
        <v>91.0</v>
      </c>
      <c r="G581" s="62">
        <f t="shared" si="1"/>
        <v>0.7553191489</v>
      </c>
      <c r="H581" s="63">
        <f t="shared" si="2"/>
        <v>0.8939393939</v>
      </c>
      <c r="I581" s="64">
        <f t="shared" si="3"/>
        <v>0.8802521008</v>
      </c>
      <c r="J581" s="65">
        <f t="shared" si="4"/>
        <v>0.1701680672</v>
      </c>
      <c r="K581" s="55">
        <f t="shared" si="5"/>
        <v>9.127659574</v>
      </c>
      <c r="L581" s="66">
        <f t="shared" si="6"/>
        <v>1.166201884</v>
      </c>
      <c r="M581" s="66">
        <f t="shared" si="7"/>
        <v>0.09801950581</v>
      </c>
      <c r="N581" s="67">
        <f t="shared" si="8"/>
        <v>0.8655886495</v>
      </c>
      <c r="O581" s="58"/>
      <c r="P581" s="58"/>
      <c r="Q581" s="58"/>
      <c r="R581" s="58" t="s">
        <v>382</v>
      </c>
      <c r="S581" s="62">
        <v>0.786259541984733</v>
      </c>
      <c r="T581" s="63">
        <v>0.733427362482369</v>
      </c>
      <c r="U581" s="62">
        <v>-0.00444247813755461</v>
      </c>
      <c r="V581" s="61">
        <v>1.07458092153327</v>
      </c>
      <c r="W581" s="61">
        <v>-0.037357816807206</v>
      </c>
      <c r="X581" s="64">
        <v>0.741666666666667</v>
      </c>
      <c r="Y581" s="68">
        <f t="shared" si="9"/>
        <v>0.7491867976</v>
      </c>
      <c r="Z581" s="68">
        <f t="shared" si="10"/>
        <v>-0.00752013092</v>
      </c>
      <c r="AA581" s="63">
        <f t="shared" si="11"/>
        <v>-0.05652560248</v>
      </c>
      <c r="AB581" s="68"/>
      <c r="AC581" s="61"/>
      <c r="AD581" s="61">
        <v>0.00144482434191617</v>
      </c>
      <c r="AE581" s="61"/>
      <c r="AF581" s="61"/>
      <c r="AG581" s="61"/>
      <c r="AH581" s="58" t="s">
        <v>302</v>
      </c>
      <c r="AI581" s="62">
        <v>0.428571428571429</v>
      </c>
      <c r="AJ581" s="63">
        <v>0.529411764705882</v>
      </c>
      <c r="AK581" s="71">
        <f t="shared" si="12"/>
        <v>7</v>
      </c>
      <c r="AL581" s="61">
        <v>0.0713049961826474</v>
      </c>
      <c r="AM581" s="61">
        <v>0.677396400578084</v>
      </c>
      <c r="AN581" s="64">
        <v>0.51219512195122</v>
      </c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>
        <v>-0.037357816807206</v>
      </c>
      <c r="BM581" s="58">
        <v>-0.0565256024827167</v>
      </c>
    </row>
    <row r="582" ht="12.75" customHeight="1">
      <c r="A582" s="49" t="s">
        <v>737</v>
      </c>
      <c r="B582" s="49">
        <v>823.0</v>
      </c>
      <c r="C582" s="44">
        <v>134.0</v>
      </c>
      <c r="D582" s="45">
        <v>55.0</v>
      </c>
      <c r="E582" s="44">
        <v>1359.0</v>
      </c>
      <c r="F582" s="45">
        <v>511.0</v>
      </c>
      <c r="G582" s="62">
        <f t="shared" si="1"/>
        <v>0.708994709</v>
      </c>
      <c r="H582" s="63">
        <f t="shared" si="2"/>
        <v>0.7267379679</v>
      </c>
      <c r="I582" s="64">
        <f t="shared" si="3"/>
        <v>0.7251092763</v>
      </c>
      <c r="J582" s="65">
        <f t="shared" si="4"/>
        <v>0.3132588635</v>
      </c>
      <c r="K582" s="55">
        <f t="shared" si="5"/>
        <v>9.894179894</v>
      </c>
      <c r="L582" s="66">
        <f t="shared" si="6"/>
        <v>1.01521631</v>
      </c>
      <c r="M582" s="66">
        <f t="shared" si="7"/>
        <v>0.01254654459</v>
      </c>
      <c r="N582" s="67">
        <f t="shared" si="8"/>
        <v>0.7269128804</v>
      </c>
      <c r="O582" s="58"/>
      <c r="P582" s="58"/>
      <c r="Q582" s="58"/>
      <c r="R582" s="58" t="s">
        <v>357</v>
      </c>
      <c r="S582" s="62">
        <v>0.5</v>
      </c>
      <c r="T582" s="63">
        <v>0.790393013100437</v>
      </c>
      <c r="U582" s="62">
        <v>0.00649850934247775</v>
      </c>
      <c r="V582" s="61">
        <v>0.912445616407201</v>
      </c>
      <c r="W582" s="61">
        <v>0.205339017863801</v>
      </c>
      <c r="X582" s="64">
        <v>0.741818181818182</v>
      </c>
      <c r="Y582" s="68">
        <f t="shared" si="9"/>
        <v>0.7353062823</v>
      </c>
      <c r="Z582" s="68">
        <f t="shared" si="10"/>
        <v>0.00651189956</v>
      </c>
      <c r="AA582" s="63">
        <f t="shared" si="11"/>
        <v>0.2208674136</v>
      </c>
      <c r="AB582" s="68"/>
      <c r="AC582" s="61"/>
      <c r="AD582" s="61">
        <v>0.00145480650650764</v>
      </c>
      <c r="AE582" s="61"/>
      <c r="AF582" s="61"/>
      <c r="AG582" s="61"/>
      <c r="AH582" s="58" t="s">
        <v>654</v>
      </c>
      <c r="AI582" s="62">
        <v>0.703703703703704</v>
      </c>
      <c r="AJ582" s="63">
        <v>0.805147058823529</v>
      </c>
      <c r="AK582" s="71">
        <f t="shared" si="12"/>
        <v>7</v>
      </c>
      <c r="AL582" s="61">
        <v>0.0717314586433206</v>
      </c>
      <c r="AM582" s="61">
        <v>1.06691859426078</v>
      </c>
      <c r="AN582" s="64">
        <v>0.781869688385269</v>
      </c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>
        <v>0.205339017863801</v>
      </c>
      <c r="BM582" s="58">
        <v>0.220867413610855</v>
      </c>
    </row>
    <row r="583" ht="12.75" customHeight="1">
      <c r="A583" s="49" t="s">
        <v>668</v>
      </c>
      <c r="B583" s="49">
        <v>824.0</v>
      </c>
      <c r="C583" s="44">
        <v>55.0</v>
      </c>
      <c r="D583" s="45">
        <v>28.0</v>
      </c>
      <c r="E583" s="44">
        <v>271.0</v>
      </c>
      <c r="F583" s="45">
        <v>158.0</v>
      </c>
      <c r="G583" s="62">
        <f t="shared" si="1"/>
        <v>0.6626506024</v>
      </c>
      <c r="H583" s="63">
        <f t="shared" si="2"/>
        <v>0.6317016317</v>
      </c>
      <c r="I583" s="64">
        <f t="shared" si="3"/>
        <v>0.63671875</v>
      </c>
      <c r="J583" s="65">
        <f t="shared" si="4"/>
        <v>0.416015625</v>
      </c>
      <c r="K583" s="55">
        <f t="shared" si="5"/>
        <v>5.168674699</v>
      </c>
      <c r="L583" s="66">
        <f t="shared" si="6"/>
        <v>0.9152452456</v>
      </c>
      <c r="M583" s="66">
        <f t="shared" si="7"/>
        <v>-0.02188407751</v>
      </c>
      <c r="N583" s="67">
        <f t="shared" si="8"/>
        <v>0.6420091477</v>
      </c>
      <c r="O583" s="58"/>
      <c r="P583" s="58"/>
      <c r="Q583" s="58"/>
      <c r="R583" s="58" t="s">
        <v>137</v>
      </c>
      <c r="S583" s="62">
        <v>0.616541353383459</v>
      </c>
      <c r="T583" s="63">
        <v>0.758394758394758</v>
      </c>
      <c r="U583" s="62">
        <v>0.0132296287440878</v>
      </c>
      <c r="V583" s="61">
        <v>0.972226631946965</v>
      </c>
      <c r="W583" s="61">
        <v>0.100305663477244</v>
      </c>
      <c r="X583" s="64">
        <v>0.744460856720827</v>
      </c>
      <c r="Y583" s="68">
        <f t="shared" si="9"/>
        <v>0.7325322589</v>
      </c>
      <c r="Z583" s="68">
        <f t="shared" si="10"/>
        <v>0.01192859782</v>
      </c>
      <c r="AA583" s="63">
        <f t="shared" si="11"/>
        <v>0.1294430985</v>
      </c>
      <c r="AB583" s="68"/>
      <c r="AC583" s="61"/>
      <c r="AD583" s="61">
        <v>0.00148078842205301</v>
      </c>
      <c r="AE583" s="61"/>
      <c r="AF583" s="61"/>
      <c r="AG583" s="61"/>
      <c r="AH583" s="58" t="s">
        <v>609</v>
      </c>
      <c r="AI583" s="62">
        <v>0.866666666666667</v>
      </c>
      <c r="AJ583" s="63">
        <v>0.968208092485549</v>
      </c>
      <c r="AK583" s="71">
        <f t="shared" si="12"/>
        <v>7</v>
      </c>
      <c r="AL583" s="61">
        <v>0.0718008427682906</v>
      </c>
      <c r="AM583" s="61">
        <v>1.29745237309251</v>
      </c>
      <c r="AN583" s="64">
        <v>0.948658109684947</v>
      </c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>
        <v>0.100305663477244</v>
      </c>
      <c r="BM583" s="58">
        <v>0.129443098495097</v>
      </c>
    </row>
    <row r="584" ht="12.75" customHeight="1">
      <c r="A584" s="49" t="s">
        <v>784</v>
      </c>
      <c r="B584" s="49">
        <v>826.0</v>
      </c>
      <c r="C584" s="44">
        <v>23.0</v>
      </c>
      <c r="D584" s="45">
        <v>3.0</v>
      </c>
      <c r="E584" s="44">
        <v>105.0</v>
      </c>
      <c r="F584" s="45">
        <v>33.0</v>
      </c>
      <c r="G584" s="62">
        <f t="shared" si="1"/>
        <v>0.8846153846</v>
      </c>
      <c r="H584" s="63">
        <f t="shared" si="2"/>
        <v>0.7608695652</v>
      </c>
      <c r="I584" s="64">
        <f t="shared" si="3"/>
        <v>0.7804878049</v>
      </c>
      <c r="J584" s="65">
        <f t="shared" si="4"/>
        <v>0.3414634146</v>
      </c>
      <c r="K584" s="55">
        <f t="shared" si="5"/>
        <v>5.307692308</v>
      </c>
      <c r="L584" s="66">
        <f t="shared" si="6"/>
        <v>1.163533581</v>
      </c>
      <c r="M584" s="66">
        <f t="shared" si="7"/>
        <v>-0.08750131792</v>
      </c>
      <c r="N584" s="67">
        <f t="shared" si="8"/>
        <v>0.7937101842</v>
      </c>
      <c r="O584" s="58"/>
      <c r="P584" s="58"/>
      <c r="Q584" s="58"/>
      <c r="R584" s="58" t="s">
        <v>57</v>
      </c>
      <c r="S584" s="62">
        <v>0.654929577464789</v>
      </c>
      <c r="T584" s="63">
        <v>0.753255654557916</v>
      </c>
      <c r="U584" s="62">
        <v>0.00994221266121609</v>
      </c>
      <c r="V584" s="61">
        <v>0.995737315369453</v>
      </c>
      <c r="W584" s="61">
        <v>0.0695271985809592</v>
      </c>
      <c r="X584" s="64">
        <v>0.744534665833854</v>
      </c>
      <c r="Y584" s="68">
        <f t="shared" si="9"/>
        <v>0.7362839635</v>
      </c>
      <c r="Z584" s="68">
        <f t="shared" si="10"/>
        <v>0.008250702287</v>
      </c>
      <c r="AA584" s="63">
        <f t="shared" si="11"/>
        <v>0.08987557065</v>
      </c>
      <c r="AB584" s="68"/>
      <c r="AC584" s="61"/>
      <c r="AD584" s="61">
        <v>0.00151919706715598</v>
      </c>
      <c r="AE584" s="61"/>
      <c r="AF584" s="61"/>
      <c r="AG584" s="61"/>
      <c r="AH584" s="58" t="s">
        <v>254</v>
      </c>
      <c r="AI584" s="62">
        <v>0.396551724137931</v>
      </c>
      <c r="AJ584" s="63">
        <v>0.498324022346369</v>
      </c>
      <c r="AK584" s="71">
        <f t="shared" si="12"/>
        <v>7</v>
      </c>
      <c r="AL584" s="61">
        <v>0.0719639855935707</v>
      </c>
      <c r="AM584" s="61">
        <v>0.632772696899699</v>
      </c>
      <c r="AN584" s="64">
        <v>0.486646884272997</v>
      </c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>
        <v>0.0695271985809592</v>
      </c>
      <c r="BM584" s="58">
        <v>0.0898755706507717</v>
      </c>
    </row>
    <row r="585" ht="12.75" customHeight="1">
      <c r="A585" s="49" t="s">
        <v>786</v>
      </c>
      <c r="B585" s="49">
        <v>827.0</v>
      </c>
      <c r="C585" s="44">
        <v>3.0</v>
      </c>
      <c r="D585" s="45">
        <v>1.0</v>
      </c>
      <c r="E585" s="44">
        <v>34.0</v>
      </c>
      <c r="F585" s="45">
        <v>3.0</v>
      </c>
      <c r="G585" s="62">
        <f t="shared" si="1"/>
        <v>0.75</v>
      </c>
      <c r="H585" s="63">
        <f t="shared" si="2"/>
        <v>0.9189189189</v>
      </c>
      <c r="I585" s="64">
        <f t="shared" si="3"/>
        <v>0.9024390244</v>
      </c>
      <c r="J585" s="65">
        <f t="shared" si="4"/>
        <v>0.1463414634</v>
      </c>
      <c r="K585" s="55">
        <f t="shared" si="5"/>
        <v>9.25</v>
      </c>
      <c r="L585" s="66">
        <f t="shared" si="6"/>
        <v>1.180103865</v>
      </c>
      <c r="M585" s="66">
        <f t="shared" si="7"/>
        <v>0.1194439059</v>
      </c>
      <c r="N585" s="67">
        <f t="shared" si="8"/>
        <v>0.8832204023</v>
      </c>
      <c r="O585" s="58"/>
      <c r="P585" s="58"/>
      <c r="Q585" s="58"/>
      <c r="R585" s="58" t="s">
        <v>822</v>
      </c>
      <c r="S585" s="62">
        <v>0.75</v>
      </c>
      <c r="T585" s="63">
        <v>0.75</v>
      </c>
      <c r="U585" s="62">
        <v>-0.00141207490333506</v>
      </c>
      <c r="V585" s="61">
        <v>1.06066017177981</v>
      </c>
      <c r="W585" s="61">
        <v>1.7330916546321E-7</v>
      </c>
      <c r="X585" s="64">
        <v>0.75</v>
      </c>
      <c r="Y585" s="68">
        <f t="shared" si="9"/>
        <v>0.7540000671</v>
      </c>
      <c r="Z585" s="68">
        <f t="shared" si="10"/>
        <v>-0.004000067138</v>
      </c>
      <c r="AA585" s="63">
        <f t="shared" si="11"/>
        <v>-0.01013551178</v>
      </c>
      <c r="AB585" s="68"/>
      <c r="AC585" s="61"/>
      <c r="AD585" s="61">
        <v>0.00152666913637833</v>
      </c>
      <c r="AE585" s="61"/>
      <c r="AF585" s="61"/>
      <c r="AG585" s="61"/>
      <c r="AH585" s="58" t="s">
        <v>796</v>
      </c>
      <c r="AI585" s="62">
        <v>0.74384236453202</v>
      </c>
      <c r="AJ585" s="63">
        <v>0.845665961945032</v>
      </c>
      <c r="AK585" s="71">
        <f t="shared" si="12"/>
        <v>7</v>
      </c>
      <c r="AL585" s="61">
        <v>0.0720003398664567</v>
      </c>
      <c r="AM585" s="61">
        <v>1.12395210463975</v>
      </c>
      <c r="AN585" s="64">
        <v>0.832922318125771</v>
      </c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>
        <v>1.7330916546321E-7</v>
      </c>
      <c r="BM585" s="58">
        <v>-0.0101355117848953</v>
      </c>
    </row>
    <row r="586" ht="12.75" customHeight="1">
      <c r="A586" s="49" t="s">
        <v>788</v>
      </c>
      <c r="B586" s="49">
        <v>831.0</v>
      </c>
      <c r="C586" s="44">
        <v>6.0</v>
      </c>
      <c r="D586" s="45">
        <v>1.0</v>
      </c>
      <c r="E586" s="44">
        <v>76.0</v>
      </c>
      <c r="F586" s="45">
        <v>12.0</v>
      </c>
      <c r="G586" s="62">
        <f t="shared" si="1"/>
        <v>0.8571428571</v>
      </c>
      <c r="H586" s="63">
        <f t="shared" si="2"/>
        <v>0.8636363636</v>
      </c>
      <c r="I586" s="64">
        <f t="shared" si="3"/>
        <v>0.8631578947</v>
      </c>
      <c r="J586" s="65">
        <f t="shared" si="4"/>
        <v>0.1894736842</v>
      </c>
      <c r="K586" s="55">
        <f t="shared" si="5"/>
        <v>12.57142857</v>
      </c>
      <c r="L586" s="66">
        <f t="shared" si="6"/>
        <v>1.216774655</v>
      </c>
      <c r="M586" s="66">
        <f t="shared" si="7"/>
        <v>0.004591801293</v>
      </c>
      <c r="N586" s="67">
        <f t="shared" si="8"/>
        <v>0.866082297</v>
      </c>
      <c r="O586" s="58"/>
      <c r="P586" s="58"/>
      <c r="Q586" s="58"/>
      <c r="R586" s="58" t="s">
        <v>741</v>
      </c>
      <c r="S586" s="62">
        <v>0.75</v>
      </c>
      <c r="T586" s="63">
        <v>0.75</v>
      </c>
      <c r="U586" s="62">
        <v>-0.00141207490333506</v>
      </c>
      <c r="V586" s="61">
        <v>1.06066017177981</v>
      </c>
      <c r="W586" s="61">
        <v>1.7330916546321E-7</v>
      </c>
      <c r="X586" s="64">
        <v>0.75</v>
      </c>
      <c r="Y586" s="68">
        <f t="shared" si="9"/>
        <v>0.7540000671</v>
      </c>
      <c r="Z586" s="68">
        <f t="shared" si="10"/>
        <v>-0.004000067138</v>
      </c>
      <c r="AA586" s="63">
        <f t="shared" si="11"/>
        <v>-0.01013551178</v>
      </c>
      <c r="AB586" s="68"/>
      <c r="AC586" s="61"/>
      <c r="AD586" s="61">
        <v>0.00153110610060592</v>
      </c>
      <c r="AE586" s="61"/>
      <c r="AF586" s="61"/>
      <c r="AG586" s="61"/>
      <c r="AH586" s="58" t="s">
        <v>1044</v>
      </c>
      <c r="AI586" s="62">
        <v>0.761904761904762</v>
      </c>
      <c r="AJ586" s="63">
        <v>0.86374695863747</v>
      </c>
      <c r="AK586" s="71">
        <f t="shared" si="12"/>
        <v>7</v>
      </c>
      <c r="AL586" s="61">
        <v>0.0720134957475266</v>
      </c>
      <c r="AM586" s="61">
        <v>1.14950934367618</v>
      </c>
      <c r="AN586" s="64">
        <v>0.858796296296296</v>
      </c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>
        <v>1.7330916546321E-7</v>
      </c>
      <c r="BM586" s="58">
        <v>-0.0101355117848953</v>
      </c>
    </row>
    <row r="587" ht="12.75" customHeight="1">
      <c r="A587" s="49" t="s">
        <v>282</v>
      </c>
      <c r="B587" s="49">
        <v>833.0</v>
      </c>
      <c r="C587" s="44">
        <v>235.0</v>
      </c>
      <c r="D587" s="45">
        <v>334.0</v>
      </c>
      <c r="E587" s="44">
        <v>785.0</v>
      </c>
      <c r="F587" s="45">
        <v>811.0</v>
      </c>
      <c r="G587" s="62">
        <f t="shared" si="1"/>
        <v>0.4130052724</v>
      </c>
      <c r="H587" s="63">
        <f t="shared" si="2"/>
        <v>0.4918546366</v>
      </c>
      <c r="I587" s="64">
        <f t="shared" si="3"/>
        <v>0.4711316397</v>
      </c>
      <c r="J587" s="65">
        <f t="shared" si="4"/>
        <v>0.4831408776</v>
      </c>
      <c r="K587" s="55">
        <f t="shared" si="5"/>
        <v>2.804920914</v>
      </c>
      <c r="L587" s="66">
        <f t="shared" si="6"/>
        <v>0.6398325686</v>
      </c>
      <c r="M587" s="66">
        <f t="shared" si="7"/>
        <v>0.05575502465</v>
      </c>
      <c r="N587" s="67">
        <f t="shared" si="8"/>
        <v>0.4823443146</v>
      </c>
      <c r="O587" s="58"/>
      <c r="P587" s="58"/>
      <c r="Q587" s="58"/>
      <c r="R587" s="58" t="s">
        <v>657</v>
      </c>
      <c r="S587" s="62">
        <v>0.669724770642202</v>
      </c>
      <c r="T587" s="63">
        <v>0.764755480607083</v>
      </c>
      <c r="U587" s="62">
        <v>0.00343976058901485</v>
      </c>
      <c r="V587" s="61">
        <v>1.01433070215674</v>
      </c>
      <c r="W587" s="61">
        <v>0.0671970251761885</v>
      </c>
      <c r="X587" s="64">
        <v>0.75</v>
      </c>
      <c r="Y587" s="68">
        <f t="shared" si="9"/>
        <v>0.7482784158</v>
      </c>
      <c r="Z587" s="68">
        <f t="shared" si="10"/>
        <v>0.001721584197</v>
      </c>
      <c r="AA587" s="63">
        <f t="shared" si="11"/>
        <v>0.07147559817</v>
      </c>
      <c r="AB587" s="68"/>
      <c r="AC587" s="61"/>
      <c r="AD587" s="61">
        <v>0.00153721226853631</v>
      </c>
      <c r="AE587" s="61"/>
      <c r="AF587" s="61"/>
      <c r="AG587" s="61"/>
      <c r="AH587" s="58" t="s">
        <v>828</v>
      </c>
      <c r="AI587" s="62">
        <v>0.845070422535211</v>
      </c>
      <c r="AJ587" s="63">
        <v>0.947204968944099</v>
      </c>
      <c r="AK587" s="71">
        <f t="shared" si="12"/>
        <v>7</v>
      </c>
      <c r="AL587" s="61">
        <v>0.0722202374376376</v>
      </c>
      <c r="AM587" s="61">
        <v>1.26733007126821</v>
      </c>
      <c r="AN587" s="64">
        <v>0.928753180661578</v>
      </c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>
        <v>0.0671970251761885</v>
      </c>
      <c r="BM587" s="58">
        <v>0.071475598174132</v>
      </c>
    </row>
    <row r="588" ht="12.75" customHeight="1">
      <c r="A588" s="49" t="s">
        <v>791</v>
      </c>
      <c r="B588" s="49">
        <v>834.0</v>
      </c>
      <c r="C588" s="44">
        <v>67.0</v>
      </c>
      <c r="D588" s="45">
        <v>17.0</v>
      </c>
      <c r="E588" s="44">
        <v>462.0</v>
      </c>
      <c r="F588" s="45">
        <v>98.0</v>
      </c>
      <c r="G588" s="62">
        <f t="shared" si="1"/>
        <v>0.7976190476</v>
      </c>
      <c r="H588" s="63">
        <f t="shared" si="2"/>
        <v>0.825</v>
      </c>
      <c r="I588" s="64">
        <f t="shared" si="3"/>
        <v>0.8214285714</v>
      </c>
      <c r="J588" s="65">
        <f t="shared" si="4"/>
        <v>0.2562111801</v>
      </c>
      <c r="K588" s="55">
        <f t="shared" si="5"/>
        <v>6.666666667</v>
      </c>
      <c r="L588" s="66">
        <f t="shared" si="6"/>
        <v>1.147364929</v>
      </c>
      <c r="M588" s="66">
        <f t="shared" si="7"/>
        <v>0.01936144458</v>
      </c>
      <c r="N588" s="67">
        <f t="shared" si="8"/>
        <v>0.8226707624</v>
      </c>
      <c r="O588" s="58"/>
      <c r="P588" s="58"/>
      <c r="Q588" s="58"/>
      <c r="R588" s="58" t="s">
        <v>794</v>
      </c>
      <c r="S588" s="62">
        <v>0.6</v>
      </c>
      <c r="T588" s="63">
        <v>0.765957446808511</v>
      </c>
      <c r="U588" s="62">
        <v>0.0159395548258208</v>
      </c>
      <c r="V588" s="61">
        <v>0.965877754275916</v>
      </c>
      <c r="W588" s="61">
        <v>0.117349793848666</v>
      </c>
      <c r="X588" s="64">
        <v>0.75</v>
      </c>
      <c r="Y588" s="68">
        <f t="shared" si="9"/>
        <v>0.7351448079</v>
      </c>
      <c r="Z588" s="68">
        <f t="shared" si="10"/>
        <v>0.01485519214</v>
      </c>
      <c r="AA588" s="63">
        <f t="shared" si="11"/>
        <v>0.1535423393</v>
      </c>
      <c r="AB588" s="68"/>
      <c r="AC588" s="61"/>
      <c r="AD588" s="61">
        <v>0.0015540011087668</v>
      </c>
      <c r="AE588" s="61"/>
      <c r="AF588" s="61"/>
      <c r="AG588" s="61"/>
      <c r="AH588" s="58" t="s">
        <v>182</v>
      </c>
      <c r="AI588" s="62">
        <v>0.348958333333333</v>
      </c>
      <c r="AJ588" s="63">
        <v>0.45134328358209</v>
      </c>
      <c r="AK588" s="71">
        <f t="shared" si="12"/>
        <v>7</v>
      </c>
      <c r="AL588" s="61">
        <v>0.0723971850787454</v>
      </c>
      <c r="AM588" s="61">
        <v>0.565898688485946</v>
      </c>
      <c r="AN588" s="64">
        <v>0.440814140332084</v>
      </c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>
        <v>0.117349793848666</v>
      </c>
      <c r="BM588" s="58">
        <v>0.153542339328955</v>
      </c>
    </row>
    <row r="589" ht="12.75" customHeight="1">
      <c r="A589" s="49" t="s">
        <v>793</v>
      </c>
      <c r="B589" s="49">
        <v>835.0</v>
      </c>
      <c r="C589" s="44">
        <v>12.0</v>
      </c>
      <c r="D589" s="45">
        <v>2.0</v>
      </c>
      <c r="E589" s="44">
        <v>25.0</v>
      </c>
      <c r="F589" s="45">
        <v>7.0</v>
      </c>
      <c r="G589" s="62">
        <f t="shared" si="1"/>
        <v>0.8571428571</v>
      </c>
      <c r="H589" s="63">
        <f t="shared" si="2"/>
        <v>0.78125</v>
      </c>
      <c r="I589" s="64">
        <f t="shared" si="3"/>
        <v>0.8043478261</v>
      </c>
      <c r="J589" s="65">
        <f t="shared" si="4"/>
        <v>0.4130434783</v>
      </c>
      <c r="K589" s="55">
        <f t="shared" si="5"/>
        <v>2.285714286</v>
      </c>
      <c r="L589" s="66">
        <f t="shared" si="6"/>
        <v>1.158518708</v>
      </c>
      <c r="M589" s="66">
        <f t="shared" si="7"/>
        <v>-0.05366416463</v>
      </c>
      <c r="N589" s="67">
        <f t="shared" si="8"/>
        <v>0.8028930196</v>
      </c>
      <c r="O589" s="58"/>
      <c r="P589" s="58"/>
      <c r="Q589" s="58"/>
      <c r="R589" s="58" t="s">
        <v>89</v>
      </c>
      <c r="S589" s="62">
        <v>0.666666666666667</v>
      </c>
      <c r="T589" s="63">
        <v>1.0</v>
      </c>
      <c r="U589" s="62">
        <v>-0.176291759782484</v>
      </c>
      <c r="V589" s="61">
        <v>1.17851126346442</v>
      </c>
      <c r="W589" s="61">
        <v>0.235702452961252</v>
      </c>
      <c r="X589" s="64">
        <v>0.75</v>
      </c>
      <c r="Y589" s="68">
        <f t="shared" si="9"/>
        <v>0.9257240881</v>
      </c>
      <c r="Z589" s="68">
        <f t="shared" si="10"/>
        <v>-0.1757240881</v>
      </c>
      <c r="AA589" s="63">
        <f t="shared" si="11"/>
        <v>-0.2328825852</v>
      </c>
      <c r="AB589" s="68"/>
      <c r="AC589" s="61"/>
      <c r="AD589" s="61">
        <v>0.00156229075234826</v>
      </c>
      <c r="AE589" s="61"/>
      <c r="AF589" s="61"/>
      <c r="AG589" s="61"/>
      <c r="AH589" s="58" t="s">
        <v>347</v>
      </c>
      <c r="AI589" s="62">
        <v>0.448979591836735</v>
      </c>
      <c r="AJ589" s="63">
        <v>0.551671732522796</v>
      </c>
      <c r="AK589" s="71">
        <f t="shared" si="12"/>
        <v>7</v>
      </c>
      <c r="AL589" s="61">
        <v>0.0726144246683735</v>
      </c>
      <c r="AM589" s="61">
        <v>0.707567325192922</v>
      </c>
      <c r="AN589" s="64">
        <v>0.532919254658385</v>
      </c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>
        <v>0.235702452961252</v>
      </c>
      <c r="BM589" s="58">
        <v>-0.232882585247406</v>
      </c>
    </row>
    <row r="590" ht="12.75" customHeight="1">
      <c r="A590" s="49" t="s">
        <v>579</v>
      </c>
      <c r="B590" s="49">
        <v>836.0</v>
      </c>
      <c r="C590" s="44">
        <v>13.0</v>
      </c>
      <c r="D590" s="45">
        <v>8.0</v>
      </c>
      <c r="E590" s="44">
        <v>60.0</v>
      </c>
      <c r="F590" s="45">
        <v>48.0</v>
      </c>
      <c r="G590" s="62">
        <f t="shared" si="1"/>
        <v>0.619047619</v>
      </c>
      <c r="H590" s="63">
        <f t="shared" si="2"/>
        <v>0.5555555556</v>
      </c>
      <c r="I590" s="64">
        <f t="shared" si="3"/>
        <v>0.5658914729</v>
      </c>
      <c r="J590" s="65">
        <f t="shared" si="4"/>
        <v>0.4728682171</v>
      </c>
      <c r="K590" s="55">
        <f t="shared" si="5"/>
        <v>5.142857143</v>
      </c>
      <c r="L590" s="66">
        <f t="shared" si="6"/>
        <v>0.8305698773</v>
      </c>
      <c r="M590" s="66">
        <f t="shared" si="7"/>
        <v>-0.04489553293</v>
      </c>
      <c r="N590" s="67">
        <f t="shared" si="8"/>
        <v>0.5718618141</v>
      </c>
      <c r="O590" s="58"/>
      <c r="P590" s="58"/>
      <c r="Q590" s="58"/>
      <c r="R590" s="58" t="s">
        <v>333</v>
      </c>
      <c r="S590" s="62">
        <v>0.0</v>
      </c>
      <c r="T590" s="63">
        <v>0.857142857142857</v>
      </c>
      <c r="U590" s="62">
        <v>0.0277268401808108</v>
      </c>
      <c r="V590" s="61">
        <v>0.606091427697509</v>
      </c>
      <c r="W590" s="61">
        <v>0.606091625765127</v>
      </c>
      <c r="X590" s="64">
        <v>0.75</v>
      </c>
      <c r="Y590" s="68">
        <f t="shared" si="9"/>
        <v>0.7176849399</v>
      </c>
      <c r="Z590" s="68">
        <f t="shared" si="10"/>
        <v>0.03231506011</v>
      </c>
      <c r="AA590" s="63">
        <f t="shared" si="11"/>
        <v>0.6747866601</v>
      </c>
      <c r="AB590" s="68"/>
      <c r="AC590" s="61"/>
      <c r="AD590" s="61">
        <v>0.00156717693739861</v>
      </c>
      <c r="AE590" s="61"/>
      <c r="AF590" s="61"/>
      <c r="AG590" s="61"/>
      <c r="AH590" s="58" t="s">
        <v>946</v>
      </c>
      <c r="AI590" s="62">
        <v>0.212765957446808</v>
      </c>
      <c r="AJ590" s="63">
        <v>0.316549570647931</v>
      </c>
      <c r="AK590" s="71">
        <f t="shared" si="12"/>
        <v>7</v>
      </c>
      <c r="AL590" s="61">
        <v>0.0733861578273763</v>
      </c>
      <c r="AM590" s="61">
        <v>0.374282587312023</v>
      </c>
      <c r="AN590" s="64">
        <v>0.309454545454545</v>
      </c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>
        <v>0.606091625765127</v>
      </c>
      <c r="BM590" s="58">
        <v>0.674786660122147</v>
      </c>
    </row>
    <row r="591" ht="12.75" customHeight="1">
      <c r="A591" s="49" t="s">
        <v>587</v>
      </c>
      <c r="B591" s="49">
        <v>837.0</v>
      </c>
      <c r="C591" s="44">
        <v>108.0</v>
      </c>
      <c r="D591" s="45">
        <v>66.0</v>
      </c>
      <c r="E591" s="44">
        <v>614.0</v>
      </c>
      <c r="F591" s="45">
        <v>200.0</v>
      </c>
      <c r="G591" s="62">
        <f t="shared" si="1"/>
        <v>0.6206896552</v>
      </c>
      <c r="H591" s="63">
        <f t="shared" si="2"/>
        <v>0.7542997543</v>
      </c>
      <c r="I591" s="64">
        <f t="shared" si="3"/>
        <v>0.7307692308</v>
      </c>
      <c r="J591" s="65">
        <f t="shared" si="4"/>
        <v>0.3117408907</v>
      </c>
      <c r="K591" s="55">
        <f t="shared" si="5"/>
        <v>4.67816092</v>
      </c>
      <c r="L591" s="66">
        <f t="shared" si="6"/>
        <v>0.9722643201</v>
      </c>
      <c r="M591" s="66">
        <f t="shared" si="7"/>
        <v>0.09447676599</v>
      </c>
      <c r="N591" s="67">
        <f t="shared" si="8"/>
        <v>0.730172018</v>
      </c>
      <c r="O591" s="58"/>
      <c r="P591" s="58"/>
      <c r="Q591" s="58"/>
      <c r="R591" s="58" t="s">
        <v>1097</v>
      </c>
      <c r="S591" s="62">
        <v>0.549019607843137</v>
      </c>
      <c r="T591" s="63">
        <v>0.764267990074442</v>
      </c>
      <c r="U591" s="62">
        <v>0.028051273096804</v>
      </c>
      <c r="V591" s="61">
        <v>0.928634541266021</v>
      </c>
      <c r="W591" s="61">
        <v>0.152203742451706</v>
      </c>
      <c r="X591" s="64">
        <v>0.751458576429405</v>
      </c>
      <c r="Y591" s="68">
        <f t="shared" si="9"/>
        <v>0.7240604053</v>
      </c>
      <c r="Z591" s="68">
        <f t="shared" si="10"/>
        <v>0.02739817113</v>
      </c>
      <c r="AA591" s="63">
        <f t="shared" si="11"/>
        <v>0.2179610132</v>
      </c>
      <c r="AB591" s="68"/>
      <c r="AC591" s="61"/>
      <c r="AD591" s="61">
        <v>0.00158596629715313</v>
      </c>
      <c r="AE591" s="61"/>
      <c r="AF591" s="61"/>
      <c r="AG591" s="61"/>
      <c r="AH591" s="58" t="s">
        <v>173</v>
      </c>
      <c r="AI591" s="62">
        <v>0.669172932330827</v>
      </c>
      <c r="AJ591" s="63">
        <v>0.773888363292337</v>
      </c>
      <c r="AK591" s="71">
        <f t="shared" si="12"/>
        <v>7</v>
      </c>
      <c r="AL591" s="61">
        <v>0.0740451580582535</v>
      </c>
      <c r="AM591" s="61">
        <v>1.02039841570421</v>
      </c>
      <c r="AN591" s="64">
        <v>0.76218487394958</v>
      </c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>
        <v>0.152203742451706</v>
      </c>
      <c r="BM591" s="58">
        <v>0.217961013221972</v>
      </c>
    </row>
    <row r="592" ht="12.75" customHeight="1">
      <c r="A592" s="49" t="s">
        <v>302</v>
      </c>
      <c r="B592" s="49">
        <v>838.0</v>
      </c>
      <c r="C592" s="44">
        <v>3.0</v>
      </c>
      <c r="D592" s="45">
        <v>4.0</v>
      </c>
      <c r="E592" s="44">
        <v>18.0</v>
      </c>
      <c r="F592" s="45">
        <v>16.0</v>
      </c>
      <c r="G592" s="62">
        <f t="shared" si="1"/>
        <v>0.4285714286</v>
      </c>
      <c r="H592" s="63">
        <f t="shared" si="2"/>
        <v>0.5294117647</v>
      </c>
      <c r="I592" s="64">
        <f t="shared" si="3"/>
        <v>0.512195122</v>
      </c>
      <c r="J592" s="65">
        <f t="shared" si="4"/>
        <v>0.4634146341</v>
      </c>
      <c r="K592" s="55">
        <f t="shared" si="5"/>
        <v>4.857142857</v>
      </c>
      <c r="L592" s="66">
        <f t="shared" si="6"/>
        <v>0.6773964006</v>
      </c>
      <c r="M592" s="66">
        <f t="shared" si="7"/>
        <v>0.07130499618</v>
      </c>
      <c r="N592" s="67">
        <f t="shared" si="8"/>
        <v>0.5156870084</v>
      </c>
      <c r="O592" s="58"/>
      <c r="P592" s="58"/>
      <c r="Q592" s="58"/>
      <c r="R592" s="58" t="s">
        <v>189</v>
      </c>
      <c r="S592" s="62">
        <v>0.717391304347826</v>
      </c>
      <c r="T592" s="63">
        <v>0.760910815939279</v>
      </c>
      <c r="U592" s="62">
        <v>-0.00130763405506296</v>
      </c>
      <c r="V592" s="61">
        <v>1.04531744886923</v>
      </c>
      <c r="W592" s="61">
        <v>0.0307731125624471</v>
      </c>
      <c r="X592" s="64">
        <v>0.75187969924812</v>
      </c>
      <c r="Y592" s="68">
        <f t="shared" si="9"/>
        <v>0.7553744125</v>
      </c>
      <c r="Z592" s="68">
        <f t="shared" si="10"/>
        <v>-0.003494713263</v>
      </c>
      <c r="AA592" s="63">
        <f t="shared" si="11"/>
        <v>0.02197494008</v>
      </c>
      <c r="AB592" s="68"/>
      <c r="AC592" s="61"/>
      <c r="AD592" s="61">
        <v>0.00158935183617082</v>
      </c>
      <c r="AE592" s="61"/>
      <c r="AF592" s="61"/>
      <c r="AG592" s="61"/>
      <c r="AH592" s="58" t="s">
        <v>426</v>
      </c>
      <c r="AI592" s="62">
        <v>0.514285714285714</v>
      </c>
      <c r="AJ592" s="63">
        <v>0.619318181818182</v>
      </c>
      <c r="AK592" s="71">
        <f t="shared" si="12"/>
        <v>7</v>
      </c>
      <c r="AL592" s="61">
        <v>0.0742693010129262</v>
      </c>
      <c r="AM592" s="61">
        <v>0.801578989979152</v>
      </c>
      <c r="AN592" s="64">
        <v>0.609819121447028</v>
      </c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>
        <v>0.0307731125624471</v>
      </c>
      <c r="BM592" s="58">
        <v>0.0219749400812307</v>
      </c>
    </row>
    <row r="593" ht="12.75" customHeight="1">
      <c r="A593" s="49" t="s">
        <v>676</v>
      </c>
      <c r="B593" s="49">
        <v>839.0</v>
      </c>
      <c r="C593" s="44">
        <v>2.0</v>
      </c>
      <c r="D593" s="45">
        <v>1.0</v>
      </c>
      <c r="E593" s="44">
        <v>24.0</v>
      </c>
      <c r="F593" s="45">
        <v>21.0</v>
      </c>
      <c r="G593" s="62">
        <f t="shared" si="1"/>
        <v>0.6666666667</v>
      </c>
      <c r="H593" s="63">
        <f t="shared" si="2"/>
        <v>0.5333333333</v>
      </c>
      <c r="I593" s="64">
        <f t="shared" si="3"/>
        <v>0.5416666667</v>
      </c>
      <c r="J593" s="65">
        <f t="shared" si="4"/>
        <v>0.4791666667</v>
      </c>
      <c r="K593" s="55">
        <f t="shared" si="5"/>
        <v>15</v>
      </c>
      <c r="L593" s="66">
        <f t="shared" si="6"/>
        <v>0.8485281528</v>
      </c>
      <c r="M593" s="66">
        <f t="shared" si="7"/>
        <v>-0.09428076551</v>
      </c>
      <c r="N593" s="67">
        <f t="shared" si="8"/>
        <v>0.5634586007</v>
      </c>
      <c r="O593" s="58"/>
      <c r="P593" s="58"/>
      <c r="Q593" s="58"/>
      <c r="R593" s="58" t="s">
        <v>518</v>
      </c>
      <c r="S593" s="62">
        <v>0.657142857142857</v>
      </c>
      <c r="T593" s="63">
        <v>0.776951672862453</v>
      </c>
      <c r="U593" s="62">
        <v>-0.00143546133685324</v>
      </c>
      <c r="V593" s="61">
        <v>1.01405795318663</v>
      </c>
      <c r="W593" s="61">
        <v>0.0847177917357391</v>
      </c>
      <c r="X593" s="64">
        <v>0.752212389380531</v>
      </c>
      <c r="Y593" s="68">
        <f t="shared" si="9"/>
        <v>0.7551392956</v>
      </c>
      <c r="Z593" s="68">
        <f t="shared" si="10"/>
        <v>-0.002926906256</v>
      </c>
      <c r="AA593" s="63">
        <f t="shared" si="11"/>
        <v>0.07744450968</v>
      </c>
      <c r="AB593" s="68"/>
      <c r="AC593" s="61"/>
      <c r="AD593" s="61">
        <v>0.00165694217698276</v>
      </c>
      <c r="AE593" s="61"/>
      <c r="AF593" s="61"/>
      <c r="AG593" s="61"/>
      <c r="AH593" s="58" t="s">
        <v>62</v>
      </c>
      <c r="AI593" s="62">
        <v>0.25</v>
      </c>
      <c r="AJ593" s="63">
        <v>0.355140186915888</v>
      </c>
      <c r="AK593" s="71">
        <f t="shared" si="12"/>
        <v>7</v>
      </c>
      <c r="AL593" s="61">
        <v>0.074345409061005</v>
      </c>
      <c r="AM593" s="61">
        <v>0.427898717588875</v>
      </c>
      <c r="AN593" s="64">
        <v>0.34453781512605</v>
      </c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>
        <v>0.0847177917357391</v>
      </c>
      <c r="BM593" s="58">
        <v>0.0774445096796331</v>
      </c>
    </row>
    <row r="594" ht="12.75" customHeight="1">
      <c r="A594" s="49" t="s">
        <v>758</v>
      </c>
      <c r="B594" s="49">
        <v>843.0</v>
      </c>
      <c r="C594" s="44">
        <v>121.0</v>
      </c>
      <c r="D594" s="45">
        <v>48.0</v>
      </c>
      <c r="E594" s="44">
        <v>799.0</v>
      </c>
      <c r="F594" s="45">
        <v>200.0</v>
      </c>
      <c r="G594" s="62">
        <f t="shared" si="1"/>
        <v>0.7159763314</v>
      </c>
      <c r="H594" s="63">
        <f t="shared" si="2"/>
        <v>0.7997997998</v>
      </c>
      <c r="I594" s="64">
        <f t="shared" si="3"/>
        <v>0.7876712329</v>
      </c>
      <c r="J594" s="65">
        <f t="shared" si="4"/>
        <v>0.2748287671</v>
      </c>
      <c r="K594" s="55">
        <f t="shared" si="5"/>
        <v>5.911242604</v>
      </c>
      <c r="L594" s="66">
        <f t="shared" si="6"/>
        <v>1.071815571</v>
      </c>
      <c r="M594" s="66">
        <f t="shared" si="7"/>
        <v>0.05927231809</v>
      </c>
      <c r="N594" s="67">
        <f t="shared" si="8"/>
        <v>0.7851697879</v>
      </c>
      <c r="O594" s="58"/>
      <c r="P594" s="58"/>
      <c r="Q594" s="58"/>
      <c r="R594" s="58" t="s">
        <v>1048</v>
      </c>
      <c r="S594" s="62">
        <v>0.25</v>
      </c>
      <c r="T594" s="63">
        <v>0.823529411764706</v>
      </c>
      <c r="U594" s="62">
        <v>0.0289985475251451</v>
      </c>
      <c r="V594" s="61">
        <v>0.75909986059675</v>
      </c>
      <c r="W594" s="61">
        <v>0.405546660303741</v>
      </c>
      <c r="X594" s="64">
        <v>0.752577319587629</v>
      </c>
      <c r="Y594" s="68">
        <f t="shared" si="9"/>
        <v>0.7211972047</v>
      </c>
      <c r="Z594" s="68">
        <f t="shared" si="10"/>
        <v>0.03138011493</v>
      </c>
      <c r="AA594" s="63">
        <f t="shared" si="11"/>
        <v>0.4760777316</v>
      </c>
      <c r="AB594" s="68"/>
      <c r="AC594" s="61"/>
      <c r="AD594" s="61">
        <v>0.00167621682157698</v>
      </c>
      <c r="AE594" s="61"/>
      <c r="AF594" s="61"/>
      <c r="AG594" s="61"/>
      <c r="AH594" s="58" t="s">
        <v>1098</v>
      </c>
      <c r="AI594" s="62">
        <v>0.341573033707865</v>
      </c>
      <c r="AJ594" s="63">
        <v>0.447230929989551</v>
      </c>
      <c r="AK594" s="71">
        <f t="shared" si="12"/>
        <v>7</v>
      </c>
      <c r="AL594" s="61">
        <v>0.0747115060846549</v>
      </c>
      <c r="AM594" s="61">
        <v>0.557768619549608</v>
      </c>
      <c r="AN594" s="64">
        <v>0.413694721825963</v>
      </c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>
        <v>0.405546660303741</v>
      </c>
      <c r="BM594" s="58">
        <v>0.476077731646299</v>
      </c>
    </row>
    <row r="595" ht="12.75" customHeight="1">
      <c r="A595" s="49" t="s">
        <v>740</v>
      </c>
      <c r="B595" s="49">
        <v>847.0</v>
      </c>
      <c r="C595" s="44">
        <v>39.0</v>
      </c>
      <c r="D595" s="45">
        <v>16.0</v>
      </c>
      <c r="E595" s="44">
        <v>133.0</v>
      </c>
      <c r="F595" s="45">
        <v>50.0</v>
      </c>
      <c r="G595" s="62">
        <f t="shared" si="1"/>
        <v>0.7090909091</v>
      </c>
      <c r="H595" s="63">
        <f t="shared" si="2"/>
        <v>0.7267759563</v>
      </c>
      <c r="I595" s="64">
        <f t="shared" si="3"/>
        <v>0.7226890756</v>
      </c>
      <c r="J595" s="65">
        <f t="shared" si="4"/>
        <v>0.3739495798</v>
      </c>
      <c r="K595" s="55">
        <f t="shared" si="5"/>
        <v>3.327272727</v>
      </c>
      <c r="L595" s="66">
        <f t="shared" si="6"/>
        <v>1.015311195</v>
      </c>
      <c r="M595" s="66">
        <f t="shared" si="7"/>
        <v>0.0125053827</v>
      </c>
      <c r="N595" s="67">
        <f t="shared" si="8"/>
        <v>0.7269632205</v>
      </c>
      <c r="O595" s="58"/>
      <c r="P595" s="58"/>
      <c r="Q595" s="58"/>
      <c r="R595" s="58" t="s">
        <v>807</v>
      </c>
      <c r="S595" s="62">
        <v>0.548387096774194</v>
      </c>
      <c r="T595" s="63">
        <v>0.793548387096774</v>
      </c>
      <c r="U595" s="62">
        <v>0.00645086581954668</v>
      </c>
      <c r="V595" s="61">
        <v>0.9488916522342</v>
      </c>
      <c r="W595" s="61">
        <v>0.173355365918018</v>
      </c>
      <c r="X595" s="64">
        <v>0.752688172043011</v>
      </c>
      <c r="Y595" s="68">
        <f t="shared" si="9"/>
        <v>0.7466120199</v>
      </c>
      <c r="Z595" s="68">
        <f t="shared" si="10"/>
        <v>0.006076152098</v>
      </c>
      <c r="AA595" s="63">
        <f t="shared" si="11"/>
        <v>0.1880576323</v>
      </c>
      <c r="AB595" s="68"/>
      <c r="AC595" s="61"/>
      <c r="AD595" s="61">
        <v>0.00167636400456106</v>
      </c>
      <c r="AE595" s="61"/>
      <c r="AF595" s="61"/>
      <c r="AG595" s="61"/>
      <c r="AH595" s="58" t="s">
        <v>262</v>
      </c>
      <c r="AI595" s="62">
        <v>0.4</v>
      </c>
      <c r="AJ595" s="63">
        <v>0.506024096385542</v>
      </c>
      <c r="AK595" s="71">
        <f t="shared" si="12"/>
        <v>7</v>
      </c>
      <c r="AL595" s="61">
        <v>0.074970462204912</v>
      </c>
      <c r="AM595" s="61">
        <v>0.640655770222657</v>
      </c>
      <c r="AN595" s="64">
        <v>0.5</v>
      </c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>
        <v>0.173355365918018</v>
      </c>
      <c r="BM595" s="58">
        <v>0.188057632290588</v>
      </c>
    </row>
    <row r="596" ht="12.75" customHeight="1">
      <c r="A596" s="49" t="s">
        <v>798</v>
      </c>
      <c r="B596" s="49">
        <v>850.0</v>
      </c>
      <c r="C596" s="44">
        <v>53.0</v>
      </c>
      <c r="D596" s="45">
        <v>12.0</v>
      </c>
      <c r="E596" s="44">
        <v>193.0</v>
      </c>
      <c r="F596" s="45">
        <v>53.0</v>
      </c>
      <c r="G596" s="62">
        <f t="shared" si="1"/>
        <v>0.8153846154</v>
      </c>
      <c r="H596" s="63">
        <f t="shared" si="2"/>
        <v>0.7845528455</v>
      </c>
      <c r="I596" s="64">
        <f t="shared" si="3"/>
        <v>0.7909967846</v>
      </c>
      <c r="J596" s="65">
        <f t="shared" si="4"/>
        <v>0.3408360129</v>
      </c>
      <c r="K596" s="55">
        <f t="shared" si="5"/>
        <v>3.784615385</v>
      </c>
      <c r="L596" s="66">
        <f t="shared" si="6"/>
        <v>1.131326632</v>
      </c>
      <c r="M596" s="66">
        <f t="shared" si="7"/>
        <v>-0.02180116869</v>
      </c>
      <c r="N596" s="67">
        <f t="shared" si="8"/>
        <v>0.7956216281</v>
      </c>
      <c r="O596" s="58"/>
      <c r="P596" s="58"/>
      <c r="Q596" s="58"/>
      <c r="R596" s="58" t="s">
        <v>735</v>
      </c>
      <c r="S596" s="62">
        <v>0.741293532338308</v>
      </c>
      <c r="T596" s="63">
        <v>0.755770662695458</v>
      </c>
      <c r="U596" s="62">
        <v>-2.35439782495184E-4</v>
      </c>
      <c r="V596" s="61">
        <v>1.05858424250726</v>
      </c>
      <c r="W596" s="61">
        <v>0.0102370500176262</v>
      </c>
      <c r="X596" s="64">
        <v>0.753886010362694</v>
      </c>
      <c r="Y596" s="68">
        <f t="shared" si="9"/>
        <v>0.756575708</v>
      </c>
      <c r="Z596" s="68">
        <f t="shared" si="10"/>
        <v>-0.002689697609</v>
      </c>
      <c r="AA596" s="63">
        <f t="shared" si="11"/>
        <v>0.003427652164</v>
      </c>
      <c r="AB596" s="68"/>
      <c r="AC596" s="61"/>
      <c r="AD596" s="61">
        <v>0.00167840245061313</v>
      </c>
      <c r="AE596" s="61"/>
      <c r="AF596" s="61"/>
      <c r="AG596" s="61"/>
      <c r="AH596" s="58" t="s">
        <v>279</v>
      </c>
      <c r="AI596" s="62">
        <v>0.76219512195122</v>
      </c>
      <c r="AJ596" s="63">
        <v>0.868253968253968</v>
      </c>
      <c r="AK596" s="71">
        <f t="shared" si="12"/>
        <v>7</v>
      </c>
      <c r="AL596" s="61">
        <v>0.0749951178066752</v>
      </c>
      <c r="AM596" s="61">
        <v>1.15290159580953</v>
      </c>
      <c r="AN596" s="64">
        <v>0.846347607052897</v>
      </c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>
        <v>0.0102370500176262</v>
      </c>
      <c r="BM596" s="58">
        <v>0.00342765216438129</v>
      </c>
    </row>
    <row r="597" ht="12.75" customHeight="1">
      <c r="A597" s="49" t="s">
        <v>665</v>
      </c>
      <c r="B597" s="49">
        <v>851.0</v>
      </c>
      <c r="C597" s="44">
        <v>45.0</v>
      </c>
      <c r="D597" s="45">
        <v>23.0</v>
      </c>
      <c r="E597" s="44">
        <v>250.0</v>
      </c>
      <c r="F597" s="45">
        <v>58.0</v>
      </c>
      <c r="G597" s="62">
        <f t="shared" si="1"/>
        <v>0.6617647059</v>
      </c>
      <c r="H597" s="63">
        <f t="shared" si="2"/>
        <v>0.8116883117</v>
      </c>
      <c r="I597" s="64">
        <f t="shared" si="3"/>
        <v>0.7845744681</v>
      </c>
      <c r="J597" s="65">
        <f t="shared" si="4"/>
        <v>0.2739361702</v>
      </c>
      <c r="K597" s="55">
        <f t="shared" si="5"/>
        <v>4.529411765</v>
      </c>
      <c r="L597" s="66">
        <f t="shared" si="6"/>
        <v>1.041888603</v>
      </c>
      <c r="M597" s="66">
        <f t="shared" si="7"/>
        <v>0.1060121686</v>
      </c>
      <c r="N597" s="67">
        <f t="shared" si="8"/>
        <v>0.7828960656</v>
      </c>
      <c r="O597" s="58"/>
      <c r="P597" s="58"/>
      <c r="Q597" s="58"/>
      <c r="R597" s="58" t="s">
        <v>628</v>
      </c>
      <c r="S597" s="62">
        <v>0.77319587628866</v>
      </c>
      <c r="T597" s="63">
        <v>0.745192307692308</v>
      </c>
      <c r="U597" s="62">
        <v>0.00152347833288924</v>
      </c>
      <c r="V597" s="61">
        <v>1.07366258460197</v>
      </c>
      <c r="W597" s="61">
        <v>-0.0198013378181769</v>
      </c>
      <c r="X597" s="64">
        <v>0.754098360655738</v>
      </c>
      <c r="Y597" s="68">
        <f t="shared" si="9"/>
        <v>0.7554223687</v>
      </c>
      <c r="Z597" s="68">
        <f t="shared" si="10"/>
        <v>-0.00132400809</v>
      </c>
      <c r="AA597" s="63">
        <f t="shared" si="11"/>
        <v>-0.02317473741</v>
      </c>
      <c r="AB597" s="68"/>
      <c r="AC597" s="61"/>
      <c r="AD597" s="61">
        <v>0.00169609044993724</v>
      </c>
      <c r="AE597" s="61"/>
      <c r="AF597" s="61"/>
      <c r="AG597" s="61"/>
      <c r="AH597" s="58" t="s">
        <v>368</v>
      </c>
      <c r="AI597" s="62">
        <v>0.6</v>
      </c>
      <c r="AJ597" s="63">
        <v>0.706422018348624</v>
      </c>
      <c r="AK597" s="71">
        <f t="shared" si="12"/>
        <v>8</v>
      </c>
      <c r="AL597" s="61">
        <v>0.0752518817851433</v>
      </c>
      <c r="AM597" s="61">
        <v>0.923779855969775</v>
      </c>
      <c r="AN597" s="64">
        <v>0.686567164179104</v>
      </c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>
        <v>-0.0198013378181769</v>
      </c>
      <c r="BM597" s="58">
        <v>-0.0231747374135503</v>
      </c>
    </row>
    <row r="598" ht="12.75" customHeight="1">
      <c r="A598" s="49" t="s">
        <v>311</v>
      </c>
      <c r="B598" s="49">
        <v>853.0</v>
      </c>
      <c r="C598" s="44">
        <v>29.0</v>
      </c>
      <c r="D598" s="45">
        <v>38.0</v>
      </c>
      <c r="E598" s="44">
        <v>408.0</v>
      </c>
      <c r="F598" s="45">
        <v>217.0</v>
      </c>
      <c r="G598" s="62">
        <f t="shared" si="1"/>
        <v>0.4328358209</v>
      </c>
      <c r="H598" s="63">
        <f t="shared" si="2"/>
        <v>0.6528</v>
      </c>
      <c r="I598" s="64">
        <f t="shared" si="3"/>
        <v>0.6315028902</v>
      </c>
      <c r="J598" s="65">
        <f t="shared" si="4"/>
        <v>0.3554913295</v>
      </c>
      <c r="K598" s="55">
        <f t="shared" si="5"/>
        <v>9.328358209</v>
      </c>
      <c r="L598" s="66">
        <f t="shared" si="6"/>
        <v>0.7676604254</v>
      </c>
      <c r="M598" s="66">
        <f t="shared" si="7"/>
        <v>0.1555382881</v>
      </c>
      <c r="N598" s="67">
        <f t="shared" si="8"/>
        <v>0.6157968153</v>
      </c>
      <c r="O598" s="58"/>
      <c r="P598" s="58"/>
      <c r="Q598" s="58"/>
      <c r="R598" s="58" t="s">
        <v>764</v>
      </c>
      <c r="S598" s="62">
        <v>0.55</v>
      </c>
      <c r="T598" s="63">
        <v>0.864864864864865</v>
      </c>
      <c r="U598" s="62">
        <v>-0.0474324693891598</v>
      </c>
      <c r="V598" s="61">
        <v>1.00046050402921</v>
      </c>
      <c r="W598" s="61">
        <v>0.222643244576028</v>
      </c>
      <c r="X598" s="64">
        <v>0.754385964912281</v>
      </c>
      <c r="Y598" s="68">
        <f t="shared" si="9"/>
        <v>0.8015328213</v>
      </c>
      <c r="Z598" s="68">
        <f t="shared" si="10"/>
        <v>-0.04714685635</v>
      </c>
      <c r="AA598" s="63">
        <f t="shared" si="11"/>
        <v>0.1061406848</v>
      </c>
      <c r="AB598" s="68"/>
      <c r="AC598" s="61"/>
      <c r="AD598" s="61">
        <v>0.00171804924032049</v>
      </c>
      <c r="AE598" s="61"/>
      <c r="AF598" s="61"/>
      <c r="AG598" s="61"/>
      <c r="AH598" s="58" t="s">
        <v>458</v>
      </c>
      <c r="AI598" s="62">
        <v>0.537313432835821</v>
      </c>
      <c r="AJ598" s="63">
        <v>0.643849206349206</v>
      </c>
      <c r="AK598" s="71">
        <f t="shared" si="12"/>
        <v>8</v>
      </c>
      <c r="AL598" s="61">
        <v>0.0753323043611422</v>
      </c>
      <c r="AM598" s="61">
        <v>0.835208099542837</v>
      </c>
      <c r="AN598" s="64">
        <v>0.628668651637601</v>
      </c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>
        <v>0.222643244576028</v>
      </c>
      <c r="BM598" s="58">
        <v>0.106140684818444</v>
      </c>
    </row>
    <row r="599" ht="12.75" customHeight="1">
      <c r="A599" s="49" t="s">
        <v>733</v>
      </c>
      <c r="B599" s="49">
        <v>856.0</v>
      </c>
      <c r="C599" s="44">
        <v>58.0</v>
      </c>
      <c r="D599" s="45">
        <v>24.0</v>
      </c>
      <c r="E599" s="44">
        <v>392.0</v>
      </c>
      <c r="F599" s="45">
        <v>176.0</v>
      </c>
      <c r="G599" s="62">
        <f t="shared" si="1"/>
        <v>0.7073170732</v>
      </c>
      <c r="H599" s="63">
        <f t="shared" si="2"/>
        <v>0.6901408451</v>
      </c>
      <c r="I599" s="64">
        <f t="shared" si="3"/>
        <v>0.6923076923</v>
      </c>
      <c r="J599" s="65">
        <f t="shared" si="4"/>
        <v>0.36</v>
      </c>
      <c r="K599" s="55">
        <f t="shared" si="5"/>
        <v>6.926829268</v>
      </c>
      <c r="L599" s="66">
        <f t="shared" si="6"/>
        <v>0.9881519724</v>
      </c>
      <c r="M599" s="66">
        <f t="shared" si="7"/>
        <v>-0.0121452659</v>
      </c>
      <c r="N599" s="67">
        <f t="shared" si="8"/>
        <v>0.6977890355</v>
      </c>
      <c r="O599" s="58"/>
      <c r="P599" s="58"/>
      <c r="Q599" s="58"/>
      <c r="R599" s="58" t="s">
        <v>412</v>
      </c>
      <c r="S599" s="62">
        <v>0.710526315789474</v>
      </c>
      <c r="T599" s="63">
        <v>0.763297872340426</v>
      </c>
      <c r="U599" s="62">
        <v>7.73193202339928E-4</v>
      </c>
      <c r="V599" s="61">
        <v>1.0421510716062</v>
      </c>
      <c r="W599" s="61">
        <v>0.0373152957757737</v>
      </c>
      <c r="X599" s="64">
        <v>0.754424778761062</v>
      </c>
      <c r="Y599" s="68">
        <f t="shared" si="9"/>
        <v>0.7557537521</v>
      </c>
      <c r="Z599" s="68">
        <f t="shared" si="10"/>
        <v>-0.001328973334</v>
      </c>
      <c r="AA599" s="63">
        <f t="shared" si="11"/>
        <v>0.03397395653</v>
      </c>
      <c r="AB599" s="68"/>
      <c r="AC599" s="61"/>
      <c r="AD599" s="61">
        <v>0.00172158419709556</v>
      </c>
      <c r="AE599" s="61"/>
      <c r="AF599" s="61"/>
      <c r="AG599" s="61"/>
      <c r="AH599" s="58" t="s">
        <v>601</v>
      </c>
      <c r="AI599" s="62">
        <v>0.829787234042553</v>
      </c>
      <c r="AJ599" s="63">
        <v>0.937007874015748</v>
      </c>
      <c r="AK599" s="71">
        <f t="shared" si="12"/>
        <v>8</v>
      </c>
      <c r="AL599" s="61">
        <v>0.0758166457427304</v>
      </c>
      <c r="AM599" s="61">
        <v>1.24931278948701</v>
      </c>
      <c r="AN599" s="64">
        <v>0.908045977011494</v>
      </c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>
        <v>0.0373152957757737</v>
      </c>
      <c r="BM599" s="58">
        <v>0.0339739565276842</v>
      </c>
    </row>
    <row r="600" ht="12.75" customHeight="1">
      <c r="A600" s="49" t="s">
        <v>801</v>
      </c>
      <c r="B600" s="49">
        <v>857.0</v>
      </c>
      <c r="C600" s="44">
        <v>72.0</v>
      </c>
      <c r="D600" s="45">
        <v>12.0</v>
      </c>
      <c r="E600" s="44">
        <v>213.0</v>
      </c>
      <c r="F600" s="45">
        <v>48.0</v>
      </c>
      <c r="G600" s="62">
        <f t="shared" si="1"/>
        <v>0.8571428571</v>
      </c>
      <c r="H600" s="63">
        <f t="shared" si="2"/>
        <v>0.816091954</v>
      </c>
      <c r="I600" s="64">
        <f t="shared" si="3"/>
        <v>0.8260869565</v>
      </c>
      <c r="J600" s="65">
        <f t="shared" si="4"/>
        <v>0.347826087</v>
      </c>
      <c r="K600" s="55">
        <f t="shared" si="5"/>
        <v>3.107142857</v>
      </c>
      <c r="L600" s="66">
        <f t="shared" si="6"/>
        <v>1.183155686</v>
      </c>
      <c r="M600" s="66">
        <f t="shared" si="7"/>
        <v>-0.02902717865</v>
      </c>
      <c r="N600" s="67">
        <f t="shared" si="8"/>
        <v>0.8297543936</v>
      </c>
      <c r="O600" s="58"/>
      <c r="P600" s="58"/>
      <c r="Q600" s="58"/>
      <c r="R600" s="58" t="s">
        <v>383</v>
      </c>
      <c r="S600" s="62">
        <v>0.694915254237288</v>
      </c>
      <c r="T600" s="63">
        <v>0.772727272727273</v>
      </c>
      <c r="U600" s="62">
        <v>-0.00300933867234876</v>
      </c>
      <c r="V600" s="61">
        <v>1.03777997418403</v>
      </c>
      <c r="W600" s="61">
        <v>0.0550215755026814</v>
      </c>
      <c r="X600" s="64">
        <v>0.754863813229572</v>
      </c>
      <c r="Y600" s="68">
        <f t="shared" si="9"/>
        <v>0.7597454413</v>
      </c>
      <c r="Z600" s="68">
        <f t="shared" si="10"/>
        <v>-0.004881628084</v>
      </c>
      <c r="AA600" s="63">
        <f t="shared" si="11"/>
        <v>0.04277049921</v>
      </c>
      <c r="AB600" s="68"/>
      <c r="AC600" s="61"/>
      <c r="AD600" s="61">
        <v>0.0017325357928325</v>
      </c>
      <c r="AE600" s="61"/>
      <c r="AF600" s="61"/>
      <c r="AG600" s="61"/>
      <c r="AH600" s="58" t="s">
        <v>256</v>
      </c>
      <c r="AI600" s="62">
        <v>0.615384615384615</v>
      </c>
      <c r="AJ600" s="63">
        <v>0.72316384180791</v>
      </c>
      <c r="AK600" s="71">
        <f t="shared" si="12"/>
        <v>8</v>
      </c>
      <c r="AL600" s="61">
        <v>0.0762115765300947</v>
      </c>
      <c r="AM600" s="61">
        <v>0.946496678574861</v>
      </c>
      <c r="AN600" s="64">
        <v>0.70935960591133</v>
      </c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>
        <v>0.0550215755026814</v>
      </c>
      <c r="BM600" s="58">
        <v>0.0427704992115747</v>
      </c>
    </row>
    <row r="601" ht="12.75" customHeight="1">
      <c r="A601" s="49" t="s">
        <v>757</v>
      </c>
      <c r="B601" s="49">
        <v>859.0</v>
      </c>
      <c r="C601" s="44">
        <v>68.0</v>
      </c>
      <c r="D601" s="45">
        <v>27.0</v>
      </c>
      <c r="E601" s="44">
        <v>289.0</v>
      </c>
      <c r="F601" s="45">
        <v>127.0</v>
      </c>
      <c r="G601" s="62">
        <f t="shared" si="1"/>
        <v>0.7157894737</v>
      </c>
      <c r="H601" s="63">
        <f t="shared" si="2"/>
        <v>0.6947115385</v>
      </c>
      <c r="I601" s="64">
        <f t="shared" si="3"/>
        <v>0.698630137</v>
      </c>
      <c r="J601" s="65">
        <f t="shared" si="4"/>
        <v>0.3816046967</v>
      </c>
      <c r="K601" s="55">
        <f t="shared" si="5"/>
        <v>4.378947368</v>
      </c>
      <c r="L601" s="66">
        <f t="shared" si="6"/>
        <v>0.997374833</v>
      </c>
      <c r="M601" s="66">
        <f t="shared" si="7"/>
        <v>-0.01490418796</v>
      </c>
      <c r="N601" s="67">
        <f t="shared" si="8"/>
        <v>0.7032113381</v>
      </c>
      <c r="O601" s="58"/>
      <c r="P601" s="58"/>
      <c r="Q601" s="58"/>
      <c r="R601" s="58" t="s">
        <v>302</v>
      </c>
      <c r="S601" s="62">
        <v>0.758620689655172</v>
      </c>
      <c r="T601" s="63">
        <v>0.755555555555556</v>
      </c>
      <c r="U601" s="62">
        <v>-0.00152251320441676</v>
      </c>
      <c r="V601" s="61">
        <v>1.07068429125422</v>
      </c>
      <c r="W601" s="61">
        <v>-0.00216720216000421</v>
      </c>
      <c r="X601" s="64">
        <v>0.75609756097561</v>
      </c>
      <c r="Y601" s="68">
        <f t="shared" si="9"/>
        <v>0.7602364519</v>
      </c>
      <c r="Z601" s="68">
        <f t="shared" si="10"/>
        <v>-0.004138890927</v>
      </c>
      <c r="AA601" s="63">
        <f t="shared" si="11"/>
        <v>-0.01269923534</v>
      </c>
      <c r="AB601" s="68"/>
      <c r="AC601" s="61"/>
      <c r="AD601" s="61">
        <v>0.00173638989205682</v>
      </c>
      <c r="AE601" s="61"/>
      <c r="AF601" s="61"/>
      <c r="AG601" s="61"/>
      <c r="AH601" s="58" t="s">
        <v>674</v>
      </c>
      <c r="AI601" s="62">
        <v>0.732394366197183</v>
      </c>
      <c r="AJ601" s="63">
        <v>0.840736040609137</v>
      </c>
      <c r="AK601" s="71">
        <f t="shared" si="12"/>
        <v>8</v>
      </c>
      <c r="AL601" s="61">
        <v>0.0766093144204088</v>
      </c>
      <c r="AM601" s="61">
        <v>1.11237116582575</v>
      </c>
      <c r="AN601" s="64">
        <v>0.827836780324203</v>
      </c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>
        <v>-0.00216720216000421</v>
      </c>
      <c r="BM601" s="58">
        <v>-0.012699235338521</v>
      </c>
    </row>
    <row r="602" ht="12.75" customHeight="1">
      <c r="A602" s="49" t="s">
        <v>701</v>
      </c>
      <c r="B602" s="49">
        <v>860.0</v>
      </c>
      <c r="C602" s="44">
        <v>63.0</v>
      </c>
      <c r="D602" s="45">
        <v>30.0</v>
      </c>
      <c r="E602" s="44">
        <v>516.0</v>
      </c>
      <c r="F602" s="45">
        <v>241.0</v>
      </c>
      <c r="G602" s="62">
        <f t="shared" si="1"/>
        <v>0.6774193548</v>
      </c>
      <c r="H602" s="63">
        <f t="shared" si="2"/>
        <v>0.6816380449</v>
      </c>
      <c r="I602" s="64">
        <f t="shared" si="3"/>
        <v>0.6811764706</v>
      </c>
      <c r="J602" s="65">
        <f t="shared" si="4"/>
        <v>0.3576470588</v>
      </c>
      <c r="K602" s="55">
        <f t="shared" si="5"/>
        <v>8.139784946</v>
      </c>
      <c r="L602" s="66">
        <f t="shared" si="6"/>
        <v>0.9609987029</v>
      </c>
      <c r="M602" s="66">
        <f t="shared" si="7"/>
        <v>0.002983221385</v>
      </c>
      <c r="N602" s="67">
        <f t="shared" si="8"/>
        <v>0.6847555843</v>
      </c>
      <c r="O602" s="58"/>
      <c r="P602" s="58"/>
      <c r="Q602" s="58"/>
      <c r="R602" s="58" t="s">
        <v>654</v>
      </c>
      <c r="S602" s="62">
        <v>0.700534759358289</v>
      </c>
      <c r="T602" s="63">
        <v>0.765625</v>
      </c>
      <c r="U602" s="62">
        <v>0.00309651497541974</v>
      </c>
      <c r="V602" s="61">
        <v>1.03673150062458</v>
      </c>
      <c r="W602" s="61">
        <v>0.0460259199461005</v>
      </c>
      <c r="X602" s="64">
        <v>0.756534727408514</v>
      </c>
      <c r="Y602" s="68">
        <f t="shared" si="9"/>
        <v>0.7554276453</v>
      </c>
      <c r="Z602" s="68">
        <f t="shared" si="10"/>
        <v>0.001107082103</v>
      </c>
      <c r="AA602" s="63">
        <f t="shared" si="11"/>
        <v>0.04880306759</v>
      </c>
      <c r="AB602" s="68"/>
      <c r="AC602" s="61"/>
      <c r="AD602" s="61">
        <v>0.0017427129685873</v>
      </c>
      <c r="AE602" s="61"/>
      <c r="AF602" s="61"/>
      <c r="AG602" s="61"/>
      <c r="AH602" s="58" t="s">
        <v>1133</v>
      </c>
      <c r="AI602" s="62">
        <v>0.711538461538462</v>
      </c>
      <c r="AJ602" s="63">
        <v>0.820433436532508</v>
      </c>
      <c r="AK602" s="71">
        <f t="shared" si="12"/>
        <v>8</v>
      </c>
      <c r="AL602" s="61">
        <v>0.0770005522586094</v>
      </c>
      <c r="AM602" s="61">
        <v>1.08326770513153</v>
      </c>
      <c r="AN602" s="64">
        <v>0.777777777777778</v>
      </c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>
        <v>0.0460259199461005</v>
      </c>
      <c r="BM602" s="58">
        <v>0.0488030675882227</v>
      </c>
    </row>
    <row r="603" ht="12.75" customHeight="1">
      <c r="A603" s="49" t="s">
        <v>755</v>
      </c>
      <c r="B603" s="49">
        <v>861.0</v>
      </c>
      <c r="C603" s="44">
        <v>10.0</v>
      </c>
      <c r="D603" s="45">
        <v>4.0</v>
      </c>
      <c r="E603" s="44">
        <v>91.0</v>
      </c>
      <c r="F603" s="45">
        <v>55.0</v>
      </c>
      <c r="G603" s="62">
        <f t="shared" si="1"/>
        <v>0.7142857143</v>
      </c>
      <c r="H603" s="63">
        <f t="shared" si="2"/>
        <v>0.6232876712</v>
      </c>
      <c r="I603" s="64">
        <f t="shared" si="3"/>
        <v>0.63125</v>
      </c>
      <c r="J603" s="65">
        <f t="shared" si="4"/>
        <v>0.40625</v>
      </c>
      <c r="K603" s="55">
        <f t="shared" si="5"/>
        <v>10.42857143</v>
      </c>
      <c r="L603" s="66">
        <f t="shared" si="6"/>
        <v>0.9458072217</v>
      </c>
      <c r="M603" s="66">
        <f t="shared" si="7"/>
        <v>-0.06434517877</v>
      </c>
      <c r="N603" s="67">
        <f t="shared" si="8"/>
        <v>0.6461610479</v>
      </c>
      <c r="O603" s="58"/>
      <c r="P603" s="58"/>
      <c r="Q603" s="58"/>
      <c r="R603" s="58" t="s">
        <v>609</v>
      </c>
      <c r="S603" s="62">
        <v>0.56980056980057</v>
      </c>
      <c r="T603" s="63">
        <v>0.782051282051282</v>
      </c>
      <c r="U603" s="62">
        <v>0.015472924258925</v>
      </c>
      <c r="V603" s="61">
        <v>0.955903587080694</v>
      </c>
      <c r="W603" s="61">
        <v>0.150084074136362</v>
      </c>
      <c r="X603" s="64">
        <v>0.756581196581197</v>
      </c>
      <c r="Y603" s="68">
        <f t="shared" si="9"/>
        <v>0.7417772514</v>
      </c>
      <c r="Z603" s="68">
        <f t="shared" si="10"/>
        <v>0.01480394519</v>
      </c>
      <c r="AA603" s="63">
        <f t="shared" si="11"/>
        <v>0.1860062751</v>
      </c>
      <c r="AB603" s="68"/>
      <c r="AC603" s="61"/>
      <c r="AD603" s="61">
        <v>0.00181334783618692</v>
      </c>
      <c r="AE603" s="61"/>
      <c r="AF603" s="61"/>
      <c r="AG603" s="61"/>
      <c r="AH603" s="58" t="s">
        <v>332</v>
      </c>
      <c r="AI603" s="62">
        <v>0.442953020134228</v>
      </c>
      <c r="AJ603" s="63">
        <v>0.551971326164875</v>
      </c>
      <c r="AK603" s="71">
        <f t="shared" si="12"/>
        <v>8</v>
      </c>
      <c r="AL603" s="61">
        <v>0.0770876984207448</v>
      </c>
      <c r="AM603" s="61">
        <v>0.703517739439765</v>
      </c>
      <c r="AN603" s="64">
        <v>0.535496957403651</v>
      </c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>
        <v>0.150084074136362</v>
      </c>
      <c r="BM603" s="58">
        <v>0.186006275110294</v>
      </c>
    </row>
    <row r="604" ht="12.75" customHeight="1">
      <c r="A604" s="49" t="s">
        <v>803</v>
      </c>
      <c r="B604" s="49">
        <v>862.0</v>
      </c>
      <c r="C604" s="44">
        <v>79.0</v>
      </c>
      <c r="D604" s="45">
        <v>18.0</v>
      </c>
      <c r="E604" s="44">
        <v>161.0</v>
      </c>
      <c r="F604" s="45">
        <v>34.0</v>
      </c>
      <c r="G604" s="62">
        <f t="shared" si="1"/>
        <v>0.8144329897</v>
      </c>
      <c r="H604" s="63">
        <f t="shared" si="2"/>
        <v>0.8256410256</v>
      </c>
      <c r="I604" s="64">
        <f t="shared" si="3"/>
        <v>0.8219178082</v>
      </c>
      <c r="J604" s="65">
        <f t="shared" si="4"/>
        <v>0.3869863014</v>
      </c>
      <c r="K604" s="55">
        <f t="shared" si="5"/>
        <v>2.010309278</v>
      </c>
      <c r="L604" s="66">
        <f t="shared" si="6"/>
        <v>1.159707457</v>
      </c>
      <c r="M604" s="66">
        <f t="shared" si="7"/>
        <v>0.007925467717</v>
      </c>
      <c r="N604" s="67">
        <f t="shared" si="8"/>
        <v>0.8270339734</v>
      </c>
      <c r="O604" s="58"/>
      <c r="P604" s="58"/>
      <c r="Q604" s="58"/>
      <c r="R604" s="58" t="s">
        <v>254</v>
      </c>
      <c r="S604" s="62">
        <v>0.567567567567568</v>
      </c>
      <c r="T604" s="63">
        <v>0.802631578947369</v>
      </c>
      <c r="U604" s="62">
        <v>-1.68804176773674E-4</v>
      </c>
      <c r="V604" s="61">
        <v>0.968877080917553</v>
      </c>
      <c r="W604" s="61">
        <v>0.166215514771614</v>
      </c>
      <c r="X604" s="64">
        <v>0.756613756613757</v>
      </c>
      <c r="Y604" s="68">
        <f t="shared" si="9"/>
        <v>0.7572394466</v>
      </c>
      <c r="Z604" s="68">
        <f t="shared" si="10"/>
        <v>-0.0006256899857</v>
      </c>
      <c r="AA604" s="63">
        <f t="shared" si="11"/>
        <v>0.164689252</v>
      </c>
      <c r="AB604" s="68"/>
      <c r="AC604" s="61"/>
      <c r="AD604" s="61">
        <v>0.00188252115499088</v>
      </c>
      <c r="AE604" s="61"/>
      <c r="AF604" s="61"/>
      <c r="AG604" s="61"/>
      <c r="AH604" s="58" t="s">
        <v>203</v>
      </c>
      <c r="AI604" s="62">
        <v>0.365079365079365</v>
      </c>
      <c r="AJ604" s="63">
        <v>0.474442988204456</v>
      </c>
      <c r="AK604" s="71">
        <f t="shared" si="12"/>
        <v>8</v>
      </c>
      <c r="AL604" s="61">
        <v>0.0773318565248264</v>
      </c>
      <c r="AM604" s="61">
        <v>0.593631936328858</v>
      </c>
      <c r="AN604" s="64">
        <v>0.458942632170979</v>
      </c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>
        <v>0.166215514771614</v>
      </c>
      <c r="BM604" s="58">
        <v>0.164689251999322</v>
      </c>
    </row>
    <row r="605" ht="12.75" customHeight="1">
      <c r="A605" s="49" t="s">
        <v>764</v>
      </c>
      <c r="B605" s="49">
        <v>863.0</v>
      </c>
      <c r="C605" s="44">
        <v>140.0</v>
      </c>
      <c r="D605" s="45">
        <v>54.0</v>
      </c>
      <c r="E605" s="44">
        <v>508.0</v>
      </c>
      <c r="F605" s="45">
        <v>110.0</v>
      </c>
      <c r="G605" s="62">
        <f t="shared" si="1"/>
        <v>0.7216494845</v>
      </c>
      <c r="H605" s="63">
        <f t="shared" si="2"/>
        <v>0.8220064725</v>
      </c>
      <c r="I605" s="64">
        <f t="shared" si="3"/>
        <v>0.7980295567</v>
      </c>
      <c r="J605" s="65">
        <f t="shared" si="4"/>
        <v>0.3078817734</v>
      </c>
      <c r="K605" s="55">
        <f t="shared" si="5"/>
        <v>3.18556701</v>
      </c>
      <c r="L605" s="66">
        <f t="shared" si="6"/>
        <v>1.091529583</v>
      </c>
      <c r="M605" s="66">
        <f t="shared" si="7"/>
        <v>0.07096328508</v>
      </c>
      <c r="N605" s="67">
        <f t="shared" si="8"/>
        <v>0.8034686635</v>
      </c>
      <c r="O605" s="58"/>
      <c r="P605" s="58"/>
      <c r="Q605" s="58"/>
      <c r="R605" s="58" t="s">
        <v>796</v>
      </c>
      <c r="S605" s="62">
        <v>0.681818181818182</v>
      </c>
      <c r="T605" s="63">
        <v>0.764705882352941</v>
      </c>
      <c r="U605" s="62">
        <v>0.00826742534100733</v>
      </c>
      <c r="V605" s="61">
        <v>1.02284696534811</v>
      </c>
      <c r="W605" s="61">
        <v>0.058610622255673</v>
      </c>
      <c r="X605" s="64">
        <v>0.757201646090535</v>
      </c>
      <c r="Y605" s="68">
        <f t="shared" si="9"/>
        <v>0.7507621921</v>
      </c>
      <c r="Z605" s="68">
        <f t="shared" si="10"/>
        <v>0.00643945403</v>
      </c>
      <c r="AA605" s="63">
        <f t="shared" si="11"/>
        <v>0.07467095035</v>
      </c>
      <c r="AB605" s="68"/>
      <c r="AC605" s="61"/>
      <c r="AD605" s="61">
        <v>0.00189833925032479</v>
      </c>
      <c r="AE605" s="61"/>
      <c r="AF605" s="61"/>
      <c r="AG605" s="61"/>
      <c r="AH605" s="58" t="s">
        <v>315</v>
      </c>
      <c r="AI605" s="62">
        <v>0.482142857142857</v>
      </c>
      <c r="AJ605" s="63">
        <v>0.591637010676157</v>
      </c>
      <c r="AK605" s="71">
        <f t="shared" si="12"/>
        <v>8</v>
      </c>
      <c r="AL605" s="61">
        <v>0.0774241825276045</v>
      </c>
      <c r="AM605" s="61">
        <v>0.759277013385516</v>
      </c>
      <c r="AN605" s="64">
        <v>0.577399380804954</v>
      </c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>
        <v>0.058610622255673</v>
      </c>
      <c r="BM605" s="58">
        <v>0.0746709503473507</v>
      </c>
    </row>
    <row r="606" ht="12.75" customHeight="1">
      <c r="A606" s="49" t="s">
        <v>428</v>
      </c>
      <c r="B606" s="49">
        <v>864.0</v>
      </c>
      <c r="C606" s="44">
        <v>43.0</v>
      </c>
      <c r="D606" s="45">
        <v>43.0</v>
      </c>
      <c r="E606" s="44">
        <v>518.0</v>
      </c>
      <c r="F606" s="45">
        <v>297.0</v>
      </c>
      <c r="G606" s="62">
        <f t="shared" si="1"/>
        <v>0.5</v>
      </c>
      <c r="H606" s="63">
        <f t="shared" si="2"/>
        <v>0.6355828221</v>
      </c>
      <c r="I606" s="64">
        <f t="shared" si="3"/>
        <v>0.6226415094</v>
      </c>
      <c r="J606" s="65">
        <f t="shared" si="4"/>
        <v>0.3773584906</v>
      </c>
      <c r="K606" s="55">
        <f t="shared" si="5"/>
        <v>9.476744186</v>
      </c>
      <c r="L606" s="66">
        <f t="shared" si="6"/>
        <v>0.8029782984</v>
      </c>
      <c r="M606" s="66">
        <f t="shared" si="7"/>
        <v>0.09587166411</v>
      </c>
      <c r="N606" s="67">
        <f t="shared" si="8"/>
        <v>0.6137447295</v>
      </c>
      <c r="O606" s="58"/>
      <c r="P606" s="58"/>
      <c r="Q606" s="58"/>
      <c r="R606" s="58" t="s">
        <v>1044</v>
      </c>
      <c r="S606" s="62">
        <v>0.761904761904762</v>
      </c>
      <c r="T606" s="63">
        <v>0.756892230576441</v>
      </c>
      <c r="U606" s="62">
        <v>-0.00200355590255341</v>
      </c>
      <c r="V606" s="61">
        <v>1.07395165320832</v>
      </c>
      <c r="W606" s="61">
        <v>-0.00354421941220606</v>
      </c>
      <c r="X606" s="64">
        <v>0.757369614512472</v>
      </c>
      <c r="Y606" s="68">
        <f t="shared" si="9"/>
        <v>0.7620076139</v>
      </c>
      <c r="Z606" s="68">
        <f t="shared" si="10"/>
        <v>-0.004637999344</v>
      </c>
      <c r="AA606" s="63">
        <f t="shared" si="11"/>
        <v>-0.01536268639</v>
      </c>
      <c r="AB606" s="68"/>
      <c r="AC606" s="61"/>
      <c r="AD606" s="61">
        <v>0.00190079494001916</v>
      </c>
      <c r="AE606" s="61"/>
      <c r="AF606" s="61"/>
      <c r="AG606" s="61"/>
      <c r="AH606" s="58" t="s">
        <v>682</v>
      </c>
      <c r="AI606" s="62">
        <v>0.714285714285714</v>
      </c>
      <c r="AJ606" s="63">
        <v>0.82391713747646</v>
      </c>
      <c r="AK606" s="71">
        <f t="shared" si="12"/>
        <v>8</v>
      </c>
      <c r="AL606" s="61">
        <v>0.0775213004924088</v>
      </c>
      <c r="AM606" s="61">
        <v>1.08767365465475</v>
      </c>
      <c r="AN606" s="64">
        <v>0.813163481953291</v>
      </c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>
        <v>-0.00354421941220606</v>
      </c>
      <c r="BM606" s="58">
        <v>-0.0153626863914689</v>
      </c>
    </row>
    <row r="607" ht="12.75" customHeight="1">
      <c r="A607" s="49" t="s">
        <v>605</v>
      </c>
      <c r="B607" s="49">
        <v>865.0</v>
      </c>
      <c r="C607" s="44">
        <v>5.0</v>
      </c>
      <c r="D607" s="45">
        <v>3.0</v>
      </c>
      <c r="E607" s="44">
        <v>49.0</v>
      </c>
      <c r="F607" s="45">
        <v>14.0</v>
      </c>
      <c r="G607" s="62">
        <f t="shared" si="1"/>
        <v>0.625</v>
      </c>
      <c r="H607" s="63">
        <f t="shared" si="2"/>
        <v>0.7777777778</v>
      </c>
      <c r="I607" s="64">
        <f t="shared" si="3"/>
        <v>0.7605633803</v>
      </c>
      <c r="J607" s="65">
        <f t="shared" si="4"/>
        <v>0.2676056338</v>
      </c>
      <c r="K607" s="55">
        <f t="shared" si="5"/>
        <v>7.875</v>
      </c>
      <c r="L607" s="66">
        <f t="shared" si="6"/>
        <v>0.9919136615</v>
      </c>
      <c r="M607" s="66">
        <f t="shared" si="7"/>
        <v>0.1080303648</v>
      </c>
      <c r="N607" s="67">
        <f t="shared" si="8"/>
        <v>0.7492610465</v>
      </c>
      <c r="O607" s="58"/>
      <c r="P607" s="58"/>
      <c r="Q607" s="58"/>
      <c r="R607" s="58" t="s">
        <v>828</v>
      </c>
      <c r="S607" s="62">
        <v>1.0</v>
      </c>
      <c r="T607" s="63">
        <v>0.730769230769231</v>
      </c>
      <c r="U607" s="62">
        <v>-0.0356495869690823</v>
      </c>
      <c r="V607" s="61">
        <v>1.2238386908527</v>
      </c>
      <c r="W607" s="61">
        <v>-0.190374702655031</v>
      </c>
      <c r="X607" s="64">
        <v>0.758620689655172</v>
      </c>
      <c r="Y607" s="68">
        <f t="shared" si="9"/>
        <v>0.7994304127</v>
      </c>
      <c r="Z607" s="68">
        <f t="shared" si="10"/>
        <v>-0.04080972304</v>
      </c>
      <c r="AA607" s="63">
        <f t="shared" si="11"/>
        <v>-0.3014350294</v>
      </c>
      <c r="AB607" s="68"/>
      <c r="AC607" s="61"/>
      <c r="AD607" s="61">
        <v>0.00196677963459369</v>
      </c>
      <c r="AE607" s="61"/>
      <c r="AF607" s="61"/>
      <c r="AG607" s="61"/>
      <c r="AH607" s="58" t="s">
        <v>33</v>
      </c>
      <c r="AI607" s="62">
        <v>0.728395061728395</v>
      </c>
      <c r="AJ607" s="63">
        <v>0.838120104438642</v>
      </c>
      <c r="AK607" s="71">
        <f t="shared" si="12"/>
        <v>8</v>
      </c>
      <c r="AL607" s="61">
        <v>0.0775875027606892</v>
      </c>
      <c r="AM607" s="61">
        <v>1.1076934841507</v>
      </c>
      <c r="AN607" s="64">
        <v>0.818965517241379</v>
      </c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>
        <v>-0.190374702655031</v>
      </c>
      <c r="BM607" s="58">
        <v>-0.301435029411434</v>
      </c>
    </row>
    <row r="608" ht="12.75" customHeight="1">
      <c r="A608" s="49" t="s">
        <v>776</v>
      </c>
      <c r="B608" s="49">
        <v>866.0</v>
      </c>
      <c r="C608" s="44">
        <v>70.0</v>
      </c>
      <c r="D608" s="45">
        <v>26.0</v>
      </c>
      <c r="E608" s="44">
        <v>304.0</v>
      </c>
      <c r="F608" s="45">
        <v>81.0</v>
      </c>
      <c r="G608" s="62">
        <f t="shared" si="1"/>
        <v>0.7291666667</v>
      </c>
      <c r="H608" s="63">
        <f t="shared" si="2"/>
        <v>0.7896103896</v>
      </c>
      <c r="I608" s="64">
        <f t="shared" si="3"/>
        <v>0.7775467775</v>
      </c>
      <c r="J608" s="65">
        <f t="shared" si="4"/>
        <v>0.3139293139</v>
      </c>
      <c r="K608" s="55">
        <f t="shared" si="5"/>
        <v>4.010416667</v>
      </c>
      <c r="L608" s="66">
        <f t="shared" si="6"/>
        <v>1.073937549</v>
      </c>
      <c r="M608" s="66">
        <f t="shared" si="7"/>
        <v>0.04274034185</v>
      </c>
      <c r="N608" s="67">
        <f t="shared" si="8"/>
        <v>0.7801614981</v>
      </c>
      <c r="O608" s="58"/>
      <c r="P608" s="58"/>
      <c r="Q608" s="58"/>
      <c r="R608" s="58" t="s">
        <v>182</v>
      </c>
      <c r="S608" s="62">
        <v>0.625</v>
      </c>
      <c r="T608" s="63">
        <v>0.777777777777778</v>
      </c>
      <c r="U608" s="62">
        <v>0.0124985013521334</v>
      </c>
      <c r="V608" s="61">
        <v>0.99191366151259</v>
      </c>
      <c r="W608" s="61">
        <v>0.108030364757441</v>
      </c>
      <c r="X608" s="64">
        <v>0.76056338028169</v>
      </c>
      <c r="Y608" s="68">
        <f t="shared" si="9"/>
        <v>0.7492610465</v>
      </c>
      <c r="Z608" s="68">
        <f t="shared" si="10"/>
        <v>0.01130233382</v>
      </c>
      <c r="AA608" s="63">
        <f t="shared" si="11"/>
        <v>0.1358611106</v>
      </c>
      <c r="AB608" s="68"/>
      <c r="AC608" s="61"/>
      <c r="AD608" s="61">
        <v>0.00205168459800353</v>
      </c>
      <c r="AE608" s="61"/>
      <c r="AF608" s="61"/>
      <c r="AG608" s="61"/>
      <c r="AH608" s="58" t="s">
        <v>671</v>
      </c>
      <c r="AI608" s="62">
        <v>0.67175572519084</v>
      </c>
      <c r="AJ608" s="63">
        <v>0.78168044077135</v>
      </c>
      <c r="AK608" s="71">
        <f t="shared" si="12"/>
        <v>8</v>
      </c>
      <c r="AL608" s="61">
        <v>0.0777286797361863</v>
      </c>
      <c r="AM608" s="61">
        <v>1.02773455627299</v>
      </c>
      <c r="AN608" s="64">
        <v>0.772583701831965</v>
      </c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>
        <v>0.108030364757441</v>
      </c>
      <c r="BM608" s="58">
        <v>0.135861110568952</v>
      </c>
    </row>
    <row r="609" ht="12.75" customHeight="1">
      <c r="A609" s="49" t="s">
        <v>246</v>
      </c>
      <c r="B609" s="49">
        <v>870.0</v>
      </c>
      <c r="C609" s="44">
        <v>7.0</v>
      </c>
      <c r="D609" s="45">
        <v>11.0</v>
      </c>
      <c r="E609" s="44">
        <v>106.0</v>
      </c>
      <c r="F609" s="45">
        <v>103.0</v>
      </c>
      <c r="G609" s="62">
        <f t="shared" si="1"/>
        <v>0.3888888889</v>
      </c>
      <c r="H609" s="63">
        <f t="shared" si="2"/>
        <v>0.5071770335</v>
      </c>
      <c r="I609" s="64">
        <f t="shared" si="3"/>
        <v>0.4977973568</v>
      </c>
      <c r="J609" s="65">
        <f t="shared" si="4"/>
        <v>0.4845814978</v>
      </c>
      <c r="K609" s="55">
        <f t="shared" si="5"/>
        <v>11.61111111</v>
      </c>
      <c r="L609" s="66">
        <f t="shared" si="6"/>
        <v>0.6336142764</v>
      </c>
      <c r="M609" s="66">
        <f t="shared" si="7"/>
        <v>0.08364245271</v>
      </c>
      <c r="N609" s="67">
        <f t="shared" si="8"/>
        <v>0.490995796</v>
      </c>
      <c r="O609" s="58"/>
      <c r="P609" s="58"/>
      <c r="Q609" s="58"/>
      <c r="R609" s="58" t="s">
        <v>347</v>
      </c>
      <c r="S609" s="62">
        <v>0.627450980392157</v>
      </c>
      <c r="T609" s="63">
        <v>0.786802030456853</v>
      </c>
      <c r="U609" s="62">
        <v>0.00529259869757437</v>
      </c>
      <c r="V609" s="61">
        <v>1.00002787587348</v>
      </c>
      <c r="W609" s="61">
        <v>0.112678371491948</v>
      </c>
      <c r="X609" s="64">
        <v>0.760892667375133</v>
      </c>
      <c r="Y609" s="68">
        <f t="shared" si="9"/>
        <v>0.75673388</v>
      </c>
      <c r="Z609" s="68">
        <f t="shared" si="10"/>
        <v>0.004158787387</v>
      </c>
      <c r="AA609" s="63">
        <f t="shared" si="11"/>
        <v>0.1229531406</v>
      </c>
      <c r="AB609" s="68"/>
      <c r="AC609" s="61"/>
      <c r="AD609" s="61">
        <v>0.00206480040502643</v>
      </c>
      <c r="AE609" s="61"/>
      <c r="AF609" s="61"/>
      <c r="AG609" s="61"/>
      <c r="AH609" s="58" t="s">
        <v>309</v>
      </c>
      <c r="AI609" s="62">
        <v>0.432432432432432</v>
      </c>
      <c r="AJ609" s="63">
        <v>0.542372881355932</v>
      </c>
      <c r="AK609" s="71">
        <f t="shared" si="12"/>
        <v>8</v>
      </c>
      <c r="AL609" s="61">
        <v>0.0777397495889626</v>
      </c>
      <c r="AM609" s="61">
        <v>0.689291435013965</v>
      </c>
      <c r="AN609" s="64">
        <v>0.530120481927711</v>
      </c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>
        <v>0.112678371491948</v>
      </c>
      <c r="BM609" s="58">
        <v>0.122953140619715</v>
      </c>
    </row>
    <row r="610" ht="12.75" customHeight="1">
      <c r="A610" s="49" t="s">
        <v>170</v>
      </c>
      <c r="B610" s="49">
        <v>871.0</v>
      </c>
      <c r="C610" s="44">
        <v>51.0</v>
      </c>
      <c r="D610" s="45">
        <v>101.0</v>
      </c>
      <c r="E610" s="44">
        <v>616.0</v>
      </c>
      <c r="F610" s="45">
        <v>627.0</v>
      </c>
      <c r="G610" s="62">
        <f t="shared" si="1"/>
        <v>0.3355263158</v>
      </c>
      <c r="H610" s="63">
        <f t="shared" si="2"/>
        <v>0.4955752212</v>
      </c>
      <c r="I610" s="64">
        <f t="shared" si="3"/>
        <v>0.4781362007</v>
      </c>
      <c r="J610" s="65">
        <f t="shared" si="4"/>
        <v>0.4860215054</v>
      </c>
      <c r="K610" s="55">
        <f t="shared" si="5"/>
        <v>8.177631579</v>
      </c>
      <c r="L610" s="66">
        <f t="shared" si="6"/>
        <v>0.5876775142</v>
      </c>
      <c r="M610" s="66">
        <f t="shared" si="7"/>
        <v>0.1131717624</v>
      </c>
      <c r="N610" s="67">
        <f t="shared" si="8"/>
        <v>0.4731355832</v>
      </c>
      <c r="O610" s="58"/>
      <c r="P610" s="58"/>
      <c r="Q610" s="58"/>
      <c r="R610" s="58" t="s">
        <v>946</v>
      </c>
      <c r="S610" s="62">
        <v>0.713656387665198</v>
      </c>
      <c r="T610" s="63">
        <v>0.774231678486998</v>
      </c>
      <c r="U610" s="62">
        <v>-0.00146367699816374</v>
      </c>
      <c r="V610" s="61">
        <v>1.05209573422391</v>
      </c>
      <c r="W610" s="61">
        <v>0.0428333708222004</v>
      </c>
      <c r="X610" s="64">
        <v>0.761416589002796</v>
      </c>
      <c r="Y610" s="68">
        <f t="shared" si="9"/>
        <v>0.7649094377</v>
      </c>
      <c r="Z610" s="68">
        <f t="shared" si="10"/>
        <v>-0.003492848654</v>
      </c>
      <c r="AA610" s="63">
        <f t="shared" si="11"/>
        <v>0.03401481149</v>
      </c>
      <c r="AB610" s="68"/>
      <c r="AC610" s="61"/>
      <c r="AD610" s="61">
        <v>0.00212176621325499</v>
      </c>
      <c r="AE610" s="61"/>
      <c r="AF610" s="61"/>
      <c r="AG610" s="61"/>
      <c r="AH610" s="58" t="s">
        <v>207</v>
      </c>
      <c r="AI610" s="62">
        <v>0.80794701986755</v>
      </c>
      <c r="AJ610" s="63">
        <v>0.918200408997955</v>
      </c>
      <c r="AK610" s="71">
        <f t="shared" si="12"/>
        <v>8</v>
      </c>
      <c r="AL610" s="61">
        <v>0.0779611185410214</v>
      </c>
      <c r="AM610" s="61">
        <v>1.22057053953989</v>
      </c>
      <c r="AN610" s="64">
        <v>0.8921875</v>
      </c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>
        <v>0.0428333708222004</v>
      </c>
      <c r="BM610" s="58">
        <v>0.0340148114858605</v>
      </c>
    </row>
    <row r="611" ht="12.75" customHeight="1">
      <c r="A611" s="49" t="s">
        <v>790</v>
      </c>
      <c r="B611" s="49">
        <v>872.0</v>
      </c>
      <c r="C611" s="44">
        <v>121.0</v>
      </c>
      <c r="D611" s="45">
        <v>43.0</v>
      </c>
      <c r="E611" s="44">
        <v>655.0</v>
      </c>
      <c r="F611" s="45">
        <v>193.0</v>
      </c>
      <c r="G611" s="62">
        <f t="shared" si="1"/>
        <v>0.737804878</v>
      </c>
      <c r="H611" s="63">
        <f t="shared" si="2"/>
        <v>0.7724056604</v>
      </c>
      <c r="I611" s="64">
        <f t="shared" si="3"/>
        <v>0.766798419</v>
      </c>
      <c r="J611" s="65">
        <f t="shared" si="4"/>
        <v>0.3102766798</v>
      </c>
      <c r="K611" s="55">
        <f t="shared" si="5"/>
        <v>5.170731707</v>
      </c>
      <c r="L611" s="66">
        <f t="shared" si="6"/>
        <v>1.067880109</v>
      </c>
      <c r="M611" s="66">
        <f t="shared" si="7"/>
        <v>0.02446662231</v>
      </c>
      <c r="N611" s="67">
        <f t="shared" si="8"/>
        <v>0.7687316223</v>
      </c>
      <c r="O611" s="58"/>
      <c r="P611" s="58"/>
      <c r="Q611" s="58"/>
      <c r="R611" s="58" t="s">
        <v>173</v>
      </c>
      <c r="S611" s="62">
        <v>0.748768472906404</v>
      </c>
      <c r="T611" s="63">
        <v>0.764380530973451</v>
      </c>
      <c r="U611" s="62">
        <v>-9.53128684880067E-4</v>
      </c>
      <c r="V611" s="61">
        <v>1.06995791978529</v>
      </c>
      <c r="W611" s="61">
        <v>0.0110395669558814</v>
      </c>
      <c r="X611" s="64">
        <v>0.761517615176152</v>
      </c>
      <c r="Y611" s="68">
        <f t="shared" si="9"/>
        <v>0.764914178</v>
      </c>
      <c r="Z611" s="68">
        <f t="shared" si="10"/>
        <v>-0.003396562844</v>
      </c>
      <c r="AA611" s="63">
        <f t="shared" si="11"/>
        <v>0.002399161485</v>
      </c>
      <c r="AB611" s="68"/>
      <c r="AC611" s="61"/>
      <c r="AD611" s="61">
        <v>0.00227904728601047</v>
      </c>
      <c r="AE611" s="61"/>
      <c r="AF611" s="61"/>
      <c r="AG611" s="61"/>
      <c r="AH611" s="58" t="s">
        <v>736</v>
      </c>
      <c r="AI611" s="62">
        <v>0.813008130081301</v>
      </c>
      <c r="AJ611" s="63">
        <v>0.924220963172805</v>
      </c>
      <c r="AK611" s="71">
        <f t="shared" si="12"/>
        <v>8</v>
      </c>
      <c r="AL611" s="61">
        <v>0.078639549152452</v>
      </c>
      <c r="AM611" s="61">
        <v>1.22840645946505</v>
      </c>
      <c r="AN611" s="64">
        <v>0.915309446254072</v>
      </c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>
        <v>0.0110395669558814</v>
      </c>
      <c r="BM611" s="58">
        <v>0.00239916148473368</v>
      </c>
    </row>
    <row r="612" ht="12.75" customHeight="1">
      <c r="A612" s="49" t="s">
        <v>797</v>
      </c>
      <c r="B612" s="49">
        <v>873.0</v>
      </c>
      <c r="C612" s="44">
        <v>128.0</v>
      </c>
      <c r="D612" s="45">
        <v>44.0</v>
      </c>
      <c r="E612" s="44">
        <v>707.0</v>
      </c>
      <c r="F612" s="45">
        <v>163.0</v>
      </c>
      <c r="G612" s="62">
        <f t="shared" si="1"/>
        <v>0.7441860465</v>
      </c>
      <c r="H612" s="63">
        <f t="shared" si="2"/>
        <v>0.8126436782</v>
      </c>
      <c r="I612" s="64">
        <f t="shared" si="3"/>
        <v>0.8013435701</v>
      </c>
      <c r="J612" s="65">
        <f t="shared" si="4"/>
        <v>0.2792706334</v>
      </c>
      <c r="K612" s="55">
        <f t="shared" si="5"/>
        <v>5.058139535</v>
      </c>
      <c r="L612" s="66">
        <f t="shared" si="6"/>
        <v>1.100844848</v>
      </c>
      <c r="M612" s="66">
        <f t="shared" si="7"/>
        <v>0.04840703544</v>
      </c>
      <c r="N612" s="67">
        <f t="shared" si="8"/>
        <v>0.8011945793</v>
      </c>
      <c r="O612" s="58"/>
      <c r="P612" s="58"/>
      <c r="Q612" s="58"/>
      <c r="R612" s="58" t="s">
        <v>426</v>
      </c>
      <c r="S612" s="62">
        <v>0.703225806451613</v>
      </c>
      <c r="T612" s="63">
        <v>0.783018867924528</v>
      </c>
      <c r="U612" s="62">
        <v>-0.0059709036199751</v>
      </c>
      <c r="V612" s="61">
        <v>1.0509336785345</v>
      </c>
      <c r="W612" s="61">
        <v>0.0564223865790156</v>
      </c>
      <c r="X612" s="64">
        <v>0.761658031088083</v>
      </c>
      <c r="Y612" s="68">
        <f t="shared" si="9"/>
        <v>0.7694809955</v>
      </c>
      <c r="Z612" s="68">
        <f t="shared" si="10"/>
        <v>-0.00782296438</v>
      </c>
      <c r="AA612" s="63">
        <f t="shared" si="11"/>
        <v>0.03668103352</v>
      </c>
      <c r="AB612" s="68"/>
      <c r="AC612" s="61"/>
      <c r="AD612" s="61">
        <v>0.00231360818228504</v>
      </c>
      <c r="AE612" s="61"/>
      <c r="AF612" s="61"/>
      <c r="AG612" s="61"/>
      <c r="AH612" s="58" t="s">
        <v>819</v>
      </c>
      <c r="AI612" s="62">
        <v>0.784090909090909</v>
      </c>
      <c r="AJ612" s="63">
        <v>0.89544235924933</v>
      </c>
      <c r="AK612" s="71">
        <f t="shared" si="12"/>
        <v>8</v>
      </c>
      <c r="AL612" s="61">
        <v>0.0787375595543135</v>
      </c>
      <c r="AM612" s="61">
        <v>1.18760935040629</v>
      </c>
      <c r="AN612" s="64">
        <v>0.874186550976139</v>
      </c>
      <c r="AO612" s="58"/>
      <c r="AP612" s="58"/>
      <c r="AQ612" s="58"/>
      <c r="AR612" s="58"/>
      <c r="AS612" s="58"/>
      <c r="AT612" s="58" t="s">
        <v>23</v>
      </c>
      <c r="AU612" s="58" t="s">
        <v>1212</v>
      </c>
      <c r="AV612" s="58" t="s">
        <v>24</v>
      </c>
      <c r="AW612" s="58" t="s">
        <v>25</v>
      </c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>
        <v>0.0564223865790156</v>
      </c>
      <c r="BM612" s="58">
        <v>0.0366810335151449</v>
      </c>
    </row>
    <row r="613" ht="12.75" customHeight="1">
      <c r="A613" s="49" t="s">
        <v>398</v>
      </c>
      <c r="B613" s="49">
        <v>874.0</v>
      </c>
      <c r="C613" s="44">
        <v>10.0</v>
      </c>
      <c r="D613" s="45">
        <v>11.0</v>
      </c>
      <c r="E613" s="44">
        <v>205.0</v>
      </c>
      <c r="F613" s="45">
        <v>97.0</v>
      </c>
      <c r="G613" s="62">
        <f t="shared" si="1"/>
        <v>0.4761904762</v>
      </c>
      <c r="H613" s="63">
        <f t="shared" si="2"/>
        <v>0.678807947</v>
      </c>
      <c r="I613" s="64">
        <f t="shared" si="3"/>
        <v>0.6656346749</v>
      </c>
      <c r="J613" s="65">
        <f t="shared" si="4"/>
        <v>0.3312693498</v>
      </c>
      <c r="K613" s="55">
        <f t="shared" si="5"/>
        <v>14.38095238</v>
      </c>
      <c r="L613" s="66">
        <f t="shared" si="6"/>
        <v>0.8167071939</v>
      </c>
      <c r="M613" s="66">
        <f t="shared" si="7"/>
        <v>0.1432723211</v>
      </c>
      <c r="N613" s="67">
        <f t="shared" si="8"/>
        <v>0.6438671693</v>
      </c>
      <c r="O613" s="58"/>
      <c r="P613" s="58"/>
      <c r="Q613" s="58"/>
      <c r="R613" s="58" t="s">
        <v>62</v>
      </c>
      <c r="S613" s="62">
        <v>0.669172932330827</v>
      </c>
      <c r="T613" s="63">
        <v>0.773888363292337</v>
      </c>
      <c r="U613" s="62">
        <v>0.00856362765509766</v>
      </c>
      <c r="V613" s="61">
        <v>1.02039841570421</v>
      </c>
      <c r="W613" s="61">
        <v>0.0740451580582535</v>
      </c>
      <c r="X613" s="64">
        <v>0.76218487394958</v>
      </c>
      <c r="Y613" s="68">
        <f t="shared" si="9"/>
        <v>0.7552495633</v>
      </c>
      <c r="Z613" s="68">
        <f t="shared" si="10"/>
        <v>0.006935310676</v>
      </c>
      <c r="AA613" s="63">
        <f t="shared" si="11"/>
        <v>0.09132459099</v>
      </c>
      <c r="AB613" s="68"/>
      <c r="AC613" s="61"/>
      <c r="AD613" s="61">
        <v>0.00234641073248731</v>
      </c>
      <c r="AE613" s="61"/>
      <c r="AF613" s="61"/>
      <c r="AG613" s="61"/>
      <c r="AH613" s="58" t="s">
        <v>770</v>
      </c>
      <c r="AI613" s="62">
        <v>0.790697674418605</v>
      </c>
      <c r="AJ613" s="63">
        <v>0.902542372881356</v>
      </c>
      <c r="AK613" s="71">
        <f t="shared" si="12"/>
        <v>8</v>
      </c>
      <c r="AL613" s="61">
        <v>0.0790863403587881</v>
      </c>
      <c r="AM613" s="61">
        <v>1.19730150669994</v>
      </c>
      <c r="AN613" s="64">
        <v>0.885304659498208</v>
      </c>
      <c r="AO613" s="58"/>
      <c r="AP613" s="58"/>
      <c r="AQ613" s="58"/>
      <c r="AR613" s="58"/>
      <c r="AS613" s="58"/>
      <c r="AT613" s="58">
        <v>-9.0</v>
      </c>
      <c r="AU613" s="61">
        <f t="shared" ref="AU613:AU627" si="26">AT613/100</f>
        <v>-0.09</v>
      </c>
      <c r="AV613" s="58">
        <v>0.71641068</v>
      </c>
      <c r="AW613" s="58">
        <v>-0.04565468</v>
      </c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>
        <v>0.0740451580582535</v>
      </c>
      <c r="BM613" s="58">
        <v>0.0913245909858473</v>
      </c>
    </row>
    <row r="614" ht="12.75" customHeight="1">
      <c r="A614" s="49" t="s">
        <v>404</v>
      </c>
      <c r="B614" s="49">
        <v>875.0</v>
      </c>
      <c r="C614" s="44">
        <v>37.0</v>
      </c>
      <c r="D614" s="45">
        <v>39.0</v>
      </c>
      <c r="E614" s="44">
        <v>450.0</v>
      </c>
      <c r="F614" s="45">
        <v>251.0</v>
      </c>
      <c r="G614" s="62">
        <f t="shared" si="1"/>
        <v>0.4868421053</v>
      </c>
      <c r="H614" s="63">
        <f t="shared" si="2"/>
        <v>0.6419400856</v>
      </c>
      <c r="I614" s="64">
        <f t="shared" si="3"/>
        <v>0.6267696268</v>
      </c>
      <c r="J614" s="65">
        <f t="shared" si="4"/>
        <v>0.3706563707</v>
      </c>
      <c r="K614" s="55">
        <f t="shared" si="5"/>
        <v>9.223684211</v>
      </c>
      <c r="L614" s="66">
        <f t="shared" si="6"/>
        <v>0.7981695237</v>
      </c>
      <c r="M614" s="66">
        <f t="shared" si="7"/>
        <v>0.1096709641</v>
      </c>
      <c r="N614" s="67">
        <f t="shared" si="8"/>
        <v>0.6164708673</v>
      </c>
      <c r="O614" s="58"/>
      <c r="P614" s="58"/>
      <c r="Q614" s="58"/>
      <c r="R614" s="58" t="s">
        <v>1098</v>
      </c>
      <c r="S614" s="62">
        <v>0.620689655172414</v>
      </c>
      <c r="T614" s="63">
        <v>0.801401869158878</v>
      </c>
      <c r="U614" s="62">
        <v>-0.00284419009927828</v>
      </c>
      <c r="V614" s="61">
        <v>1.00557053944317</v>
      </c>
      <c r="W614" s="61">
        <v>0.127782996260725</v>
      </c>
      <c r="X614" s="64">
        <v>0.762867647058823</v>
      </c>
      <c r="Y614" s="68">
        <f t="shared" si="9"/>
        <v>0.7666487985</v>
      </c>
      <c r="Z614" s="68">
        <f t="shared" si="10"/>
        <v>-0.003781151409</v>
      </c>
      <c r="AA614" s="63">
        <f t="shared" si="11"/>
        <v>0.1184198513</v>
      </c>
      <c r="AB614" s="68"/>
      <c r="AC614" s="61"/>
      <c r="AD614" s="61">
        <v>0.00237594630850069</v>
      </c>
      <c r="AE614" s="61"/>
      <c r="AF614" s="61"/>
      <c r="AG614" s="61"/>
      <c r="AH614" s="58" t="s">
        <v>258</v>
      </c>
      <c r="AI614" s="62">
        <v>0.615044247787611</v>
      </c>
      <c r="AJ614" s="63">
        <v>0.728042328042328</v>
      </c>
      <c r="AK614" s="71">
        <f t="shared" si="12"/>
        <v>8</v>
      </c>
      <c r="AL614" s="61">
        <v>0.0799018639886471</v>
      </c>
      <c r="AM614" s="61">
        <v>0.949705612434222</v>
      </c>
      <c r="AN614" s="64">
        <v>0.706233988044407</v>
      </c>
      <c r="AO614" s="58"/>
      <c r="AP614" s="58"/>
      <c r="AQ614" s="58"/>
      <c r="AR614" s="58"/>
      <c r="AS614" s="58"/>
      <c r="AT614" s="58">
        <v>-5.5</v>
      </c>
      <c r="AU614" s="61">
        <f t="shared" si="26"/>
        <v>-0.055</v>
      </c>
      <c r="AV614" s="58">
        <v>0.7247008838</v>
      </c>
      <c r="AW614" s="58">
        <v>-0.0381646427527</v>
      </c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>
        <v>0.127782996260725</v>
      </c>
      <c r="BM614" s="58">
        <v>0.118419851346006</v>
      </c>
    </row>
    <row r="615" ht="12.75" customHeight="1">
      <c r="A615" s="49" t="s">
        <v>796</v>
      </c>
      <c r="B615" s="49">
        <v>876.0</v>
      </c>
      <c r="C615" s="44">
        <v>151.0</v>
      </c>
      <c r="D615" s="45">
        <v>52.0</v>
      </c>
      <c r="E615" s="44">
        <v>1200.0</v>
      </c>
      <c r="F615" s="45">
        <v>219.0</v>
      </c>
      <c r="G615" s="62">
        <f t="shared" si="1"/>
        <v>0.7438423645</v>
      </c>
      <c r="H615" s="63">
        <f t="shared" si="2"/>
        <v>0.8456659619</v>
      </c>
      <c r="I615" s="64">
        <f t="shared" si="3"/>
        <v>0.8329223181</v>
      </c>
      <c r="J615" s="65">
        <f t="shared" si="4"/>
        <v>0.2281134402</v>
      </c>
      <c r="K615" s="55">
        <f t="shared" si="5"/>
        <v>6.990147783</v>
      </c>
      <c r="L615" s="66">
        <f t="shared" si="6"/>
        <v>1.123952105</v>
      </c>
      <c r="M615" s="66">
        <f t="shared" si="7"/>
        <v>0.07200033987</v>
      </c>
      <c r="N615" s="67">
        <f t="shared" si="8"/>
        <v>0.826409716</v>
      </c>
      <c r="O615" s="58"/>
      <c r="P615" s="58"/>
      <c r="Q615" s="58"/>
      <c r="R615" s="58" t="s">
        <v>262</v>
      </c>
      <c r="S615" s="62">
        <v>0.70253164556962</v>
      </c>
      <c r="T615" s="63">
        <v>0.776536312849162</v>
      </c>
      <c r="U615" s="62">
        <v>7.49113412668145E-4</v>
      </c>
      <c r="V615" s="61">
        <v>1.04585897468319</v>
      </c>
      <c r="W615" s="61">
        <v>0.0523293729635066</v>
      </c>
      <c r="X615" s="64">
        <v>0.763157894736842</v>
      </c>
      <c r="Y615" s="68">
        <f t="shared" si="9"/>
        <v>0.7643149467</v>
      </c>
      <c r="Z615" s="68">
        <f t="shared" si="10"/>
        <v>-0.001157051963</v>
      </c>
      <c r="AA615" s="63">
        <f t="shared" si="11"/>
        <v>0.04941575585</v>
      </c>
      <c r="AB615" s="68"/>
      <c r="AC615" s="61"/>
      <c r="AD615" s="61">
        <v>0.00238374460011337</v>
      </c>
      <c r="AE615" s="61"/>
      <c r="AF615" s="61"/>
      <c r="AG615" s="61"/>
      <c r="AH615" s="58" t="s">
        <v>510</v>
      </c>
      <c r="AI615" s="62">
        <v>0.573033707865169</v>
      </c>
      <c r="AJ615" s="63">
        <v>0.686648501362398</v>
      </c>
      <c r="AK615" s="71">
        <f t="shared" si="12"/>
        <v>8</v>
      </c>
      <c r="AL615" s="61">
        <v>0.0803379364679807</v>
      </c>
      <c r="AM615" s="61">
        <v>0.890729819157862</v>
      </c>
      <c r="AN615" s="64">
        <v>0.674362089914945</v>
      </c>
      <c r="AO615" s="58"/>
      <c r="AP615" s="58"/>
      <c r="AQ615" s="58"/>
      <c r="AR615" s="58"/>
      <c r="AS615" s="58"/>
      <c r="AT615" s="58">
        <v>-4.0</v>
      </c>
      <c r="AU615" s="61">
        <f t="shared" si="26"/>
        <v>-0.04</v>
      </c>
      <c r="AV615" s="58">
        <v>0.71813</v>
      </c>
      <c r="AW615" s="58">
        <v>0.027839</v>
      </c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>
        <v>0.0523293729635066</v>
      </c>
      <c r="BM615" s="58">
        <v>0.0494157558520815</v>
      </c>
    </row>
    <row r="616" ht="12.75" customHeight="1">
      <c r="A616" s="49" t="s">
        <v>809</v>
      </c>
      <c r="B616" s="49">
        <v>877.0</v>
      </c>
      <c r="C616" s="44">
        <v>64.0</v>
      </c>
      <c r="D616" s="45">
        <v>20.0</v>
      </c>
      <c r="E616" s="44">
        <v>314.0</v>
      </c>
      <c r="F616" s="45">
        <v>68.0</v>
      </c>
      <c r="G616" s="62">
        <f t="shared" si="1"/>
        <v>0.7619047619</v>
      </c>
      <c r="H616" s="63">
        <f t="shared" si="2"/>
        <v>0.8219895288</v>
      </c>
      <c r="I616" s="64">
        <f t="shared" si="3"/>
        <v>0.8111587983</v>
      </c>
      <c r="J616" s="65">
        <f t="shared" si="4"/>
        <v>0.2832618026</v>
      </c>
      <c r="K616" s="55">
        <f t="shared" si="5"/>
        <v>4.547619048</v>
      </c>
      <c r="L616" s="66">
        <f t="shared" si="6"/>
        <v>1.119982387</v>
      </c>
      <c r="M616" s="66">
        <f t="shared" si="7"/>
        <v>0.04248652912</v>
      </c>
      <c r="N616" s="67">
        <f t="shared" si="8"/>
        <v>0.8122944617</v>
      </c>
      <c r="O616" s="58"/>
      <c r="P616" s="58"/>
      <c r="Q616" s="58"/>
      <c r="R616" s="58" t="s">
        <v>279</v>
      </c>
      <c r="S616" s="62">
        <v>0.730769230769231</v>
      </c>
      <c r="T616" s="63">
        <v>0.771428571428571</v>
      </c>
      <c r="U616" s="62">
        <v>-2.07149720578226E-4</v>
      </c>
      <c r="V616" s="61">
        <v>1.06221424791982</v>
      </c>
      <c r="W616" s="61">
        <v>0.0287506690618917</v>
      </c>
      <c r="X616" s="64">
        <v>0.764018691588785</v>
      </c>
      <c r="Y616" s="68">
        <f t="shared" si="9"/>
        <v>0.7664379552</v>
      </c>
      <c r="Z616" s="68">
        <f t="shared" si="10"/>
        <v>-0.002419263625</v>
      </c>
      <c r="AA616" s="63">
        <f t="shared" si="11"/>
        <v>0.02261652251</v>
      </c>
      <c r="AB616" s="68"/>
      <c r="AC616" s="61"/>
      <c r="AD616" s="61">
        <v>0.00246549198599255</v>
      </c>
      <c r="AE616" s="61"/>
      <c r="AF616" s="61"/>
      <c r="AG616" s="61"/>
      <c r="AH616" s="58" t="s">
        <v>454</v>
      </c>
      <c r="AI616" s="62">
        <v>0.532110091743119</v>
      </c>
      <c r="AJ616" s="63">
        <v>0.646112600536193</v>
      </c>
      <c r="AK616" s="71">
        <f t="shared" si="12"/>
        <v>8</v>
      </c>
      <c r="AL616" s="61">
        <v>0.0806120831710547</v>
      </c>
      <c r="AM616" s="61">
        <v>0.833129242286775</v>
      </c>
      <c r="AN616" s="64">
        <v>0.620331950207469</v>
      </c>
      <c r="AO616" s="58"/>
      <c r="AP616" s="58"/>
      <c r="AQ616" s="58"/>
      <c r="AR616" s="58"/>
      <c r="AS616" s="58"/>
      <c r="AT616" s="58">
        <v>-3.0</v>
      </c>
      <c r="AU616" s="61">
        <f t="shared" si="26"/>
        <v>-0.03</v>
      </c>
      <c r="AV616" s="58">
        <v>0.7182246</v>
      </c>
      <c r="AW616" s="58">
        <v>0.02422929</v>
      </c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>
        <v>0.0287506690618917</v>
      </c>
      <c r="BM616" s="58">
        <v>0.0226165225055884</v>
      </c>
    </row>
    <row r="617" ht="12.75" customHeight="1">
      <c r="A617" s="49" t="s">
        <v>165</v>
      </c>
      <c r="B617" s="49">
        <v>878.0</v>
      </c>
      <c r="C617" s="44">
        <v>5.0</v>
      </c>
      <c r="D617" s="45">
        <v>10.0</v>
      </c>
      <c r="E617" s="44">
        <v>108.0</v>
      </c>
      <c r="F617" s="45">
        <v>55.0</v>
      </c>
      <c r="G617" s="62">
        <f t="shared" si="1"/>
        <v>0.3333333333</v>
      </c>
      <c r="H617" s="63">
        <f t="shared" si="2"/>
        <v>0.6625766871</v>
      </c>
      <c r="I617" s="64">
        <f t="shared" si="3"/>
        <v>0.6348314607</v>
      </c>
      <c r="J617" s="65">
        <f t="shared" si="4"/>
        <v>0.3370786517</v>
      </c>
      <c r="K617" s="55">
        <f t="shared" si="5"/>
        <v>10.86666667</v>
      </c>
      <c r="L617" s="66">
        <f t="shared" si="6"/>
        <v>0.7042146909</v>
      </c>
      <c r="M617" s="66">
        <f t="shared" si="7"/>
        <v>0.2328103232</v>
      </c>
      <c r="N617" s="67">
        <f t="shared" si="8"/>
        <v>0.6076647113</v>
      </c>
      <c r="O617" s="58"/>
      <c r="P617" s="58"/>
      <c r="Q617" s="58"/>
      <c r="R617" s="58" t="s">
        <v>368</v>
      </c>
      <c r="S617" s="62">
        <v>0.665835411471322</v>
      </c>
      <c r="T617" s="63">
        <v>0.781811085089774</v>
      </c>
      <c r="U617" s="62">
        <v>0.00694625367056534</v>
      </c>
      <c r="V617" s="61">
        <v>1.02364064107952</v>
      </c>
      <c r="W617" s="61">
        <v>0.0820073525285548</v>
      </c>
      <c r="X617" s="64">
        <v>0.766115423557206</v>
      </c>
      <c r="Y617" s="68">
        <f t="shared" si="9"/>
        <v>0.7606935721</v>
      </c>
      <c r="Z617" s="68">
        <f t="shared" si="10"/>
        <v>0.005421851484</v>
      </c>
      <c r="AA617" s="63">
        <f t="shared" si="11"/>
        <v>0.09553419042</v>
      </c>
      <c r="AB617" s="68"/>
      <c r="AC617" s="61"/>
      <c r="AD617" s="61">
        <v>0.00250144494638527</v>
      </c>
      <c r="AE617" s="61"/>
      <c r="AF617" s="61"/>
      <c r="AG617" s="61"/>
      <c r="AH617" s="58" t="s">
        <v>362</v>
      </c>
      <c r="AI617" s="62">
        <v>0.456521739130435</v>
      </c>
      <c r="AJ617" s="63">
        <v>0.571078431372549</v>
      </c>
      <c r="AK617" s="71">
        <f t="shared" si="12"/>
        <v>8</v>
      </c>
      <c r="AL617" s="61">
        <v>0.0810039326430503</v>
      </c>
      <c r="AM617" s="61">
        <v>0.726623035675286</v>
      </c>
      <c r="AN617" s="64">
        <v>0.559471365638767</v>
      </c>
      <c r="AO617" s="58"/>
      <c r="AP617" s="58"/>
      <c r="AQ617" s="58"/>
      <c r="AR617" s="58"/>
      <c r="AS617" s="58"/>
      <c r="AT617" s="58">
        <v>-2.0</v>
      </c>
      <c r="AU617" s="61">
        <f t="shared" si="26"/>
        <v>-0.02</v>
      </c>
      <c r="AV617" s="58">
        <v>0.71032144</v>
      </c>
      <c r="AW617" s="58">
        <v>-0.01231148</v>
      </c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>
        <v>0.0820073525285548</v>
      </c>
      <c r="BM617" s="58">
        <v>0.0955341904195049</v>
      </c>
    </row>
    <row r="618" ht="12.75" customHeight="1">
      <c r="A618" s="49" t="s">
        <v>807</v>
      </c>
      <c r="B618" s="49">
        <v>880.0</v>
      </c>
      <c r="C618" s="44">
        <v>60.0</v>
      </c>
      <c r="D618" s="45">
        <v>20.0</v>
      </c>
      <c r="E618" s="44">
        <v>328.0</v>
      </c>
      <c r="F618" s="45">
        <v>58.0</v>
      </c>
      <c r="G618" s="62">
        <f t="shared" si="1"/>
        <v>0.75</v>
      </c>
      <c r="H618" s="63">
        <f t="shared" si="2"/>
        <v>0.8497409326</v>
      </c>
      <c r="I618" s="64">
        <f t="shared" si="3"/>
        <v>0.8326180258</v>
      </c>
      <c r="J618" s="65">
        <f t="shared" si="4"/>
        <v>0.2532188841</v>
      </c>
      <c r="K618" s="55">
        <f t="shared" si="5"/>
        <v>4.825</v>
      </c>
      <c r="L618" s="66">
        <f t="shared" si="6"/>
        <v>1.13118765</v>
      </c>
      <c r="M618" s="66">
        <f t="shared" si="7"/>
        <v>0.07052767467</v>
      </c>
      <c r="N618" s="67">
        <f t="shared" si="8"/>
        <v>0.8308753128</v>
      </c>
      <c r="O618" s="58"/>
      <c r="P618" s="58"/>
      <c r="Q618" s="58"/>
      <c r="R618" s="58" t="s">
        <v>458</v>
      </c>
      <c r="S618" s="62">
        <v>0.73469387755102</v>
      </c>
      <c r="T618" s="63">
        <v>0.773428232502966</v>
      </c>
      <c r="U618" s="62">
        <v>-4.932809813043E-4</v>
      </c>
      <c r="V618" s="61">
        <v>1.06640336640118</v>
      </c>
      <c r="W618" s="61">
        <v>0.0273894992989964</v>
      </c>
      <c r="X618" s="64">
        <v>0.766121270452358</v>
      </c>
      <c r="Y618" s="68">
        <f t="shared" si="9"/>
        <v>0.7688441507</v>
      </c>
      <c r="Z618" s="68">
        <f t="shared" si="10"/>
        <v>-0.002722880225</v>
      </c>
      <c r="AA618" s="63">
        <f t="shared" si="11"/>
        <v>0.02047327618</v>
      </c>
      <c r="AB618" s="68"/>
      <c r="AC618" s="61"/>
      <c r="AD618" s="61">
        <v>0.00255063818161316</v>
      </c>
      <c r="AE618" s="61"/>
      <c r="AF618" s="61"/>
      <c r="AG618" s="61"/>
      <c r="AH618" s="58" t="s">
        <v>739</v>
      </c>
      <c r="AI618" s="62">
        <v>0.785714285714286</v>
      </c>
      <c r="AJ618" s="63">
        <v>0.90034897246995</v>
      </c>
      <c r="AK618" s="71">
        <f t="shared" si="12"/>
        <v>8</v>
      </c>
      <c r="AL618" s="61">
        <v>0.0810591591709354</v>
      </c>
      <c r="AM618" s="61">
        <v>1.19222675012671</v>
      </c>
      <c r="AN618" s="64">
        <v>0.892252252252252</v>
      </c>
      <c r="AO618" s="58"/>
      <c r="AP618" s="58"/>
      <c r="AQ618" s="58"/>
      <c r="AR618" s="58"/>
      <c r="AS618" s="58"/>
      <c r="AT618" s="58">
        <v>-1.0</v>
      </c>
      <c r="AU618" s="61">
        <f t="shared" si="26"/>
        <v>-0.01</v>
      </c>
      <c r="AV618" s="58">
        <v>0.70823622</v>
      </c>
      <c r="AW618" s="58">
        <v>-0.0059931</v>
      </c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>
        <v>0.0273894992989964</v>
      </c>
      <c r="BM618" s="58">
        <v>0.0204732761847319</v>
      </c>
    </row>
    <row r="619" ht="12.75" customHeight="1">
      <c r="A619" s="49" t="s">
        <v>552</v>
      </c>
      <c r="B619" s="49">
        <v>881.0</v>
      </c>
      <c r="C619" s="44">
        <v>18.0</v>
      </c>
      <c r="D619" s="45">
        <v>12.0</v>
      </c>
      <c r="E619" s="44">
        <v>146.0</v>
      </c>
      <c r="F619" s="45">
        <v>25.0</v>
      </c>
      <c r="G619" s="62">
        <f t="shared" si="1"/>
        <v>0.6</v>
      </c>
      <c r="H619" s="63">
        <f t="shared" si="2"/>
        <v>0.8538011696</v>
      </c>
      <c r="I619" s="64">
        <f t="shared" si="3"/>
        <v>0.815920398</v>
      </c>
      <c r="J619" s="65">
        <f t="shared" si="4"/>
        <v>0.2139303483</v>
      </c>
      <c r="K619" s="55">
        <f t="shared" si="5"/>
        <v>5.7</v>
      </c>
      <c r="L619" s="66">
        <f t="shared" si="6"/>
        <v>1.027992636</v>
      </c>
      <c r="M619" s="66">
        <f t="shared" si="7"/>
        <v>0.1794646961</v>
      </c>
      <c r="N619" s="67">
        <f t="shared" si="8"/>
        <v>0.8027037534</v>
      </c>
      <c r="O619" s="58"/>
      <c r="P619" s="58"/>
      <c r="Q619" s="58"/>
      <c r="R619" s="58" t="s">
        <v>601</v>
      </c>
      <c r="S619" s="62">
        <v>0.737804878048781</v>
      </c>
      <c r="T619" s="63">
        <v>0.772405660377358</v>
      </c>
      <c r="U619" s="62">
        <v>3.34544459969721E-4</v>
      </c>
      <c r="V619" s="61">
        <v>1.06788010874274</v>
      </c>
      <c r="W619" s="61">
        <v>0.0244666223077823</v>
      </c>
      <c r="X619" s="64">
        <v>0.766798418972332</v>
      </c>
      <c r="Y619" s="68">
        <f t="shared" si="9"/>
        <v>0.7687316223</v>
      </c>
      <c r="Z619" s="68">
        <f t="shared" si="10"/>
        <v>-0.001933203298</v>
      </c>
      <c r="AA619" s="63">
        <f t="shared" si="11"/>
        <v>0.01955313799</v>
      </c>
      <c r="AB619" s="68"/>
      <c r="AC619" s="61"/>
      <c r="AD619" s="61">
        <v>0.00260126743919697</v>
      </c>
      <c r="AE619" s="61"/>
      <c r="AF619" s="61"/>
      <c r="AG619" s="61"/>
      <c r="AH619" s="58" t="s">
        <v>494</v>
      </c>
      <c r="AI619" s="62">
        <v>0.557017543859649</v>
      </c>
      <c r="AJ619" s="63">
        <v>0.672037914691943</v>
      </c>
      <c r="AK619" s="71">
        <f t="shared" si="12"/>
        <v>8</v>
      </c>
      <c r="AL619" s="61">
        <v>0.0813318261944894</v>
      </c>
      <c r="AM619" s="61">
        <v>0.869073435906771</v>
      </c>
      <c r="AN619" s="64">
        <v>0.66082121471343</v>
      </c>
      <c r="AO619" s="58"/>
      <c r="AP619" s="58"/>
      <c r="AQ619" s="58"/>
      <c r="AR619" s="58"/>
      <c r="AS619" s="58"/>
      <c r="AT619" s="58">
        <v>0.0</v>
      </c>
      <c r="AU619" s="61">
        <f t="shared" si="26"/>
        <v>0</v>
      </c>
      <c r="AV619" s="58">
        <v>0.70726534</v>
      </c>
      <c r="AW619" s="58">
        <v>0.0</v>
      </c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>
        <v>0.0244666223077823</v>
      </c>
      <c r="BM619" s="58">
        <v>0.0195531379861079</v>
      </c>
    </row>
    <row r="620" ht="12.75" customHeight="1">
      <c r="A620" s="49" t="s">
        <v>752</v>
      </c>
      <c r="B620" s="49">
        <v>882.0</v>
      </c>
      <c r="C620" s="44">
        <v>184.0</v>
      </c>
      <c r="D620" s="45">
        <v>74.0</v>
      </c>
      <c r="E620" s="44">
        <v>1294.0</v>
      </c>
      <c r="F620" s="45">
        <v>256.0</v>
      </c>
      <c r="G620" s="62">
        <f t="shared" si="1"/>
        <v>0.7131782946</v>
      </c>
      <c r="H620" s="63">
        <f t="shared" si="2"/>
        <v>0.8348387097</v>
      </c>
      <c r="I620" s="64">
        <f t="shared" si="3"/>
        <v>0.8174778761</v>
      </c>
      <c r="J620" s="65">
        <f t="shared" si="4"/>
        <v>0.2433628319</v>
      </c>
      <c r="K620" s="55">
        <f t="shared" si="5"/>
        <v>6.007751938</v>
      </c>
      <c r="L620" s="66">
        <f t="shared" si="6"/>
        <v>1.094613307</v>
      </c>
      <c r="M620" s="66">
        <f t="shared" si="7"/>
        <v>0.08602708338</v>
      </c>
      <c r="N620" s="67">
        <f t="shared" si="8"/>
        <v>0.8114724259</v>
      </c>
      <c r="O620" s="58"/>
      <c r="P620" s="58"/>
      <c r="Q620" s="58"/>
      <c r="R620" s="58" t="s">
        <v>256</v>
      </c>
      <c r="S620" s="62">
        <v>0.583333333333333</v>
      </c>
      <c r="T620" s="63">
        <v>0.783496732026144</v>
      </c>
      <c r="U620" s="62">
        <v>0.0225472819007986</v>
      </c>
      <c r="V620" s="61">
        <v>0.966494784818557</v>
      </c>
      <c r="W620" s="61">
        <v>0.141537054483816</v>
      </c>
      <c r="X620" s="64">
        <v>0.767267267267267</v>
      </c>
      <c r="Y620" s="68">
        <f t="shared" si="9"/>
        <v>0.7454941945</v>
      </c>
      <c r="Z620" s="68">
        <f t="shared" si="10"/>
        <v>0.02177307274</v>
      </c>
      <c r="AA620" s="63">
        <f t="shared" si="11"/>
        <v>0.1945973184</v>
      </c>
      <c r="AB620" s="68"/>
      <c r="AC620" s="61"/>
      <c r="AD620" s="61">
        <v>0.0027364417357264</v>
      </c>
      <c r="AE620" s="61"/>
      <c r="AF620" s="61"/>
      <c r="AG620" s="61"/>
      <c r="AH620" s="58" t="s">
        <v>423</v>
      </c>
      <c r="AI620" s="62">
        <v>0.567723342939481</v>
      </c>
      <c r="AJ620" s="63">
        <v>0.683305369127517</v>
      </c>
      <c r="AK620" s="71">
        <f t="shared" si="12"/>
        <v>8</v>
      </c>
      <c r="AL620" s="61">
        <v>0.0817289790440015</v>
      </c>
      <c r="AM620" s="61">
        <v>0.884610872407352</v>
      </c>
      <c r="AN620" s="64">
        <v>0.668619553277188</v>
      </c>
      <c r="AO620" s="58"/>
      <c r="AP620" s="58"/>
      <c r="AQ620" s="58"/>
      <c r="AR620" s="58"/>
      <c r="AS620" s="58"/>
      <c r="AT620" s="58">
        <v>1.0</v>
      </c>
      <c r="AU620" s="61">
        <f t="shared" si="26"/>
        <v>0.01</v>
      </c>
      <c r="AV620" s="58">
        <v>0.70512448</v>
      </c>
      <c r="AW620" s="58">
        <v>0.0065554</v>
      </c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>
        <v>0.141537054483816</v>
      </c>
      <c r="BM620" s="58">
        <v>0.194597318381708</v>
      </c>
    </row>
    <row r="621" ht="12.75" customHeight="1">
      <c r="A621" s="49" t="s">
        <v>812</v>
      </c>
      <c r="B621" s="49">
        <v>885.0</v>
      </c>
      <c r="C621" s="44">
        <v>176.0</v>
      </c>
      <c r="D621" s="45">
        <v>28.0</v>
      </c>
      <c r="E621" s="44">
        <v>755.0</v>
      </c>
      <c r="F621" s="45">
        <v>112.0</v>
      </c>
      <c r="G621" s="62">
        <f t="shared" si="1"/>
        <v>0.862745098</v>
      </c>
      <c r="H621" s="63">
        <f t="shared" si="2"/>
        <v>0.8708189158</v>
      </c>
      <c r="I621" s="64">
        <f t="shared" si="3"/>
        <v>0.8692810458</v>
      </c>
      <c r="J621" s="65">
        <f t="shared" si="4"/>
        <v>0.268907563</v>
      </c>
      <c r="K621" s="55">
        <f t="shared" si="5"/>
        <v>4.25</v>
      </c>
      <c r="L621" s="66">
        <f t="shared" si="6"/>
        <v>1.225814869</v>
      </c>
      <c r="M621" s="66">
        <f t="shared" si="7"/>
        <v>0.005709251585</v>
      </c>
      <c r="N621" s="67">
        <f t="shared" si="8"/>
        <v>0.87287802</v>
      </c>
      <c r="O621" s="58"/>
      <c r="P621" s="58"/>
      <c r="Q621" s="58"/>
      <c r="R621" s="58" t="s">
        <v>674</v>
      </c>
      <c r="S621" s="62">
        <v>1.0</v>
      </c>
      <c r="T621" s="63">
        <v>0.75</v>
      </c>
      <c r="U621" s="62">
        <v>-0.0402294902704606</v>
      </c>
      <c r="V621" s="61">
        <v>1.2374368959613</v>
      </c>
      <c r="W621" s="61">
        <v>-0.176776493102608</v>
      </c>
      <c r="X621" s="64">
        <v>0.769230769230769</v>
      </c>
      <c r="Y621" s="68">
        <f t="shared" si="9"/>
        <v>0.8144431725</v>
      </c>
      <c r="Z621" s="68">
        <f t="shared" si="10"/>
        <v>-0.04521240329</v>
      </c>
      <c r="AA621" s="63">
        <f t="shared" si="11"/>
        <v>-0.3005819536</v>
      </c>
      <c r="AB621" s="68"/>
      <c r="AC621" s="61"/>
      <c r="AD621" s="61">
        <v>0.00274972604716245</v>
      </c>
      <c r="AE621" s="61"/>
      <c r="AF621" s="61"/>
      <c r="AG621" s="61"/>
      <c r="AH621" s="58" t="s">
        <v>872</v>
      </c>
      <c r="AI621" s="62">
        <v>0.646464646464646</v>
      </c>
      <c r="AJ621" s="63">
        <v>0.762068965517241</v>
      </c>
      <c r="AK621" s="71">
        <f t="shared" si="12"/>
        <v>8</v>
      </c>
      <c r="AL621" s="61">
        <v>0.0817447606777318</v>
      </c>
      <c r="AM621" s="61">
        <v>0.995983655204702</v>
      </c>
      <c r="AN621" s="64">
        <v>0.732647814910026</v>
      </c>
      <c r="AO621" s="58"/>
      <c r="AP621" s="58"/>
      <c r="AQ621" s="58"/>
      <c r="AR621" s="58"/>
      <c r="AS621" s="58"/>
      <c r="AT621" s="58">
        <v>2.0</v>
      </c>
      <c r="AU621" s="61">
        <f t="shared" si="26"/>
        <v>0.02</v>
      </c>
      <c r="AV621" s="58">
        <v>0.70511867</v>
      </c>
      <c r="AW621" s="58">
        <v>0.01153824</v>
      </c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>
        <v>-0.176776493102608</v>
      </c>
      <c r="BM621" s="58">
        <v>-0.300581953573238</v>
      </c>
    </row>
    <row r="622" ht="12.75" customHeight="1">
      <c r="A622" s="49" t="s">
        <v>813</v>
      </c>
      <c r="B622" s="49">
        <v>886.0</v>
      </c>
      <c r="C622" s="44">
        <v>48.0</v>
      </c>
      <c r="D622" s="45">
        <v>6.0</v>
      </c>
      <c r="E622" s="44">
        <v>143.0</v>
      </c>
      <c r="F622" s="45">
        <v>6.0</v>
      </c>
      <c r="G622" s="62">
        <f t="shared" si="1"/>
        <v>0.8888888889</v>
      </c>
      <c r="H622" s="63">
        <f t="shared" si="2"/>
        <v>0.9597315436</v>
      </c>
      <c r="I622" s="64">
        <f t="shared" si="3"/>
        <v>0.9408866995</v>
      </c>
      <c r="J622" s="65">
        <f t="shared" si="4"/>
        <v>0.2660098522</v>
      </c>
      <c r="K622" s="55">
        <f t="shared" si="5"/>
        <v>2.759259259</v>
      </c>
      <c r="L622" s="66">
        <f t="shared" si="6"/>
        <v>1.307172035</v>
      </c>
      <c r="M622" s="66">
        <f t="shared" si="7"/>
        <v>0.05009353515</v>
      </c>
      <c r="N622" s="67">
        <f t="shared" si="8"/>
        <v>0.9460216081</v>
      </c>
      <c r="O622" s="58"/>
      <c r="P622" s="58"/>
      <c r="Q622" s="58"/>
      <c r="R622" s="58" t="s">
        <v>1133</v>
      </c>
      <c r="S622" s="62">
        <v>0.78</v>
      </c>
      <c r="T622" s="63">
        <v>0.766497461928934</v>
      </c>
      <c r="U622" s="62">
        <v>-0.00158869226011282</v>
      </c>
      <c r="V622" s="61">
        <v>1.09353884397779</v>
      </c>
      <c r="W622" s="61">
        <v>-0.00954755755182379</v>
      </c>
      <c r="X622" s="64">
        <v>0.769230769230769</v>
      </c>
      <c r="Y622" s="68">
        <f t="shared" si="9"/>
        <v>0.7735330878</v>
      </c>
      <c r="Z622" s="68">
        <f t="shared" si="10"/>
        <v>-0.004302318541</v>
      </c>
      <c r="AA622" s="63">
        <f t="shared" si="11"/>
        <v>-0.02060261152</v>
      </c>
      <c r="AB622" s="68"/>
      <c r="AC622" s="61"/>
      <c r="AD622" s="61">
        <v>0.00275461242980002</v>
      </c>
      <c r="AE622" s="61"/>
      <c r="AF622" s="61"/>
      <c r="AG622" s="61"/>
      <c r="AH622" s="58" t="s">
        <v>143</v>
      </c>
      <c r="AI622" s="62">
        <v>0.326086956521739</v>
      </c>
      <c r="AJ622" s="63">
        <v>0.441780821917808</v>
      </c>
      <c r="AK622" s="71">
        <f t="shared" si="12"/>
        <v>8</v>
      </c>
      <c r="AL622" s="61">
        <v>0.0818080054822589</v>
      </c>
      <c r="AM622" s="61">
        <v>0.542964499822041</v>
      </c>
      <c r="AN622" s="64">
        <v>0.42603550295858</v>
      </c>
      <c r="AO622" s="58"/>
      <c r="AP622" s="58"/>
      <c r="AQ622" s="58"/>
      <c r="AR622" s="58"/>
      <c r="AS622" s="58"/>
      <c r="AT622" s="58">
        <v>3.0</v>
      </c>
      <c r="AU622" s="61">
        <f t="shared" si="26"/>
        <v>0.03</v>
      </c>
      <c r="AV622" s="58">
        <v>0.7015028</v>
      </c>
      <c r="AW622" s="58">
        <v>0.01933779</v>
      </c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>
        <v>-0.00954755755182379</v>
      </c>
      <c r="BM622" s="58">
        <v>-0.0206026115237798</v>
      </c>
    </row>
    <row r="623" ht="12.75" customHeight="1">
      <c r="A623" s="49" t="s">
        <v>814</v>
      </c>
      <c r="B623" s="49">
        <v>889.0</v>
      </c>
      <c r="C623" s="44">
        <v>14.0</v>
      </c>
      <c r="D623" s="45">
        <v>2.0</v>
      </c>
      <c r="E623" s="44">
        <v>41.0</v>
      </c>
      <c r="F623" s="45">
        <v>5.0</v>
      </c>
      <c r="G623" s="62">
        <f t="shared" si="1"/>
        <v>0.875</v>
      </c>
      <c r="H623" s="63">
        <f t="shared" si="2"/>
        <v>0.8913043478</v>
      </c>
      <c r="I623" s="64">
        <f t="shared" si="3"/>
        <v>0.8870967742</v>
      </c>
      <c r="J623" s="65">
        <f t="shared" si="4"/>
        <v>0.3064516129</v>
      </c>
      <c r="K623" s="55">
        <f t="shared" si="5"/>
        <v>2.875</v>
      </c>
      <c r="L623" s="66">
        <f t="shared" si="6"/>
        <v>1.24896578</v>
      </c>
      <c r="M623" s="66">
        <f t="shared" si="7"/>
        <v>0.01152911899</v>
      </c>
      <c r="N623" s="67">
        <f t="shared" si="8"/>
        <v>0.8913403266</v>
      </c>
      <c r="O623" s="58"/>
      <c r="P623" s="58"/>
      <c r="Q623" s="58"/>
      <c r="R623" s="58" t="s">
        <v>332</v>
      </c>
      <c r="S623" s="62">
        <v>0.702830188679245</v>
      </c>
      <c r="T623" s="63">
        <v>0.788888888888889</v>
      </c>
      <c r="U623" s="62">
        <v>-0.00282767401214035</v>
      </c>
      <c r="V623" s="61">
        <v>1.05480466543058</v>
      </c>
      <c r="W623" s="61">
        <v>0.0608528628507307</v>
      </c>
      <c r="X623" s="64">
        <v>0.76931330472103</v>
      </c>
      <c r="Y623" s="68">
        <f t="shared" si="9"/>
        <v>0.7739346144</v>
      </c>
      <c r="Z623" s="68">
        <f t="shared" si="10"/>
        <v>-0.00462130966</v>
      </c>
      <c r="AA623" s="63">
        <f t="shared" si="11"/>
        <v>0.04917190986</v>
      </c>
      <c r="AB623" s="68"/>
      <c r="AC623" s="61"/>
      <c r="AD623" s="61">
        <v>0.0027917468744395</v>
      </c>
      <c r="AE623" s="61"/>
      <c r="AF623" s="61"/>
      <c r="AG623" s="61"/>
      <c r="AH623" s="58" t="s">
        <v>673</v>
      </c>
      <c r="AI623" s="62">
        <v>0.665835411471322</v>
      </c>
      <c r="AJ623" s="63">
        <v>0.781811085089774</v>
      </c>
      <c r="AK623" s="71">
        <f t="shared" si="12"/>
        <v>8</v>
      </c>
      <c r="AL623" s="61">
        <v>0.0820073525285548</v>
      </c>
      <c r="AM623" s="61">
        <v>1.02364064107952</v>
      </c>
      <c r="AN623" s="64">
        <v>0.766115423557206</v>
      </c>
      <c r="AO623" s="58"/>
      <c r="AP623" s="58"/>
      <c r="AQ623" s="58"/>
      <c r="AR623" s="58"/>
      <c r="AS623" s="58"/>
      <c r="AT623" s="58">
        <v>4.0</v>
      </c>
      <c r="AU623" s="61">
        <f t="shared" si="26"/>
        <v>0.04</v>
      </c>
      <c r="AV623" s="58">
        <v>0.070191445</v>
      </c>
      <c r="AW623" s="58">
        <v>0.02442056</v>
      </c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>
        <v>0.0608528628507307</v>
      </c>
      <c r="BM623" s="58">
        <v>0.0491719098645424</v>
      </c>
    </row>
    <row r="624" ht="12.75" customHeight="1">
      <c r="A624" s="49" t="s">
        <v>792</v>
      </c>
      <c r="B624" s="49">
        <v>890.0</v>
      </c>
      <c r="C624" s="44">
        <v>34.0</v>
      </c>
      <c r="D624" s="45">
        <v>12.0</v>
      </c>
      <c r="E624" s="44">
        <v>103.0</v>
      </c>
      <c r="F624" s="45">
        <v>24.0</v>
      </c>
      <c r="G624" s="62">
        <f t="shared" si="1"/>
        <v>0.7391304348</v>
      </c>
      <c r="H624" s="63">
        <f t="shared" si="2"/>
        <v>0.811023622</v>
      </c>
      <c r="I624" s="64">
        <f t="shared" si="3"/>
        <v>0.7919075145</v>
      </c>
      <c r="J624" s="65">
        <f t="shared" si="4"/>
        <v>0.3352601156</v>
      </c>
      <c r="K624" s="55">
        <f t="shared" si="5"/>
        <v>2.760869565</v>
      </c>
      <c r="L624" s="66">
        <f t="shared" si="6"/>
        <v>1.096124437</v>
      </c>
      <c r="M624" s="66">
        <f t="shared" si="7"/>
        <v>0.05083633934</v>
      </c>
      <c r="N624" s="67">
        <f t="shared" si="8"/>
        <v>0.798839199</v>
      </c>
      <c r="O624" s="58"/>
      <c r="P624" s="58"/>
      <c r="Q624" s="58"/>
      <c r="R624" s="58" t="s">
        <v>203</v>
      </c>
      <c r="S624" s="62">
        <v>0.6875</v>
      </c>
      <c r="T624" s="63">
        <v>0.8125</v>
      </c>
      <c r="U624" s="62">
        <v>-0.016616559158566</v>
      </c>
      <c r="V624" s="61">
        <v>1.06066015733738</v>
      </c>
      <c r="W624" s="61">
        <v>0.0883885209574827</v>
      </c>
      <c r="X624" s="64">
        <v>0.770833333333333</v>
      </c>
      <c r="Y624" s="68">
        <f t="shared" si="9"/>
        <v>0.7888826844</v>
      </c>
      <c r="Z624" s="68">
        <f t="shared" si="10"/>
        <v>-0.01804935103</v>
      </c>
      <c r="AA624" s="63">
        <f t="shared" si="11"/>
        <v>0.04265365432</v>
      </c>
      <c r="AB624" s="68"/>
      <c r="AC624" s="61"/>
      <c r="AD624" s="61">
        <v>0.00290960381529726</v>
      </c>
      <c r="AE624" s="61"/>
      <c r="AF624" s="61"/>
      <c r="AG624" s="61"/>
      <c r="AH624" s="58" t="s">
        <v>252</v>
      </c>
      <c r="AI624" s="62">
        <v>0.392405063291139</v>
      </c>
      <c r="AJ624" s="63">
        <v>0.508431703204047</v>
      </c>
      <c r="AK624" s="71">
        <f t="shared" si="12"/>
        <v>8</v>
      </c>
      <c r="AL624" s="61">
        <v>0.0820433279628847</v>
      </c>
      <c r="AM624" s="61">
        <v>0.636987772925247</v>
      </c>
      <c r="AN624" s="64">
        <v>0.501185770750988</v>
      </c>
      <c r="AO624" s="58"/>
      <c r="AP624" s="58"/>
      <c r="AQ624" s="58"/>
      <c r="AR624" s="58"/>
      <c r="AS624" s="58"/>
      <c r="AT624" s="58">
        <v>5.0</v>
      </c>
      <c r="AU624" s="61">
        <f t="shared" si="26"/>
        <v>0.05</v>
      </c>
      <c r="AV624" s="58">
        <v>0.699116834</v>
      </c>
      <c r="AW624" s="58">
        <v>0.03207865</v>
      </c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>
        <v>0.0883885209574827</v>
      </c>
      <c r="BM624" s="58">
        <v>0.0426536543206743</v>
      </c>
    </row>
    <row r="625" ht="12.75" customHeight="1">
      <c r="A625" s="49" t="s">
        <v>816</v>
      </c>
      <c r="B625" s="49">
        <v>891.0</v>
      </c>
      <c r="C625" s="44">
        <v>86.0</v>
      </c>
      <c r="D625" s="45">
        <v>9.0</v>
      </c>
      <c r="E625" s="44">
        <v>327.0</v>
      </c>
      <c r="F625" s="45">
        <v>24.0</v>
      </c>
      <c r="G625" s="62">
        <f t="shared" si="1"/>
        <v>0.9052631579</v>
      </c>
      <c r="H625" s="63">
        <f t="shared" si="2"/>
        <v>0.9316239316</v>
      </c>
      <c r="I625" s="64">
        <f t="shared" si="3"/>
        <v>0.9260089686</v>
      </c>
      <c r="J625" s="65">
        <f t="shared" si="4"/>
        <v>0.2466367713</v>
      </c>
      <c r="K625" s="55">
        <f t="shared" si="5"/>
        <v>3.694736842</v>
      </c>
      <c r="L625" s="66">
        <f t="shared" si="6"/>
        <v>1.298875314</v>
      </c>
      <c r="M625" s="66">
        <f t="shared" si="7"/>
        <v>0.01864009409</v>
      </c>
      <c r="N625" s="67">
        <f t="shared" si="8"/>
        <v>0.9290598304</v>
      </c>
      <c r="O625" s="58"/>
      <c r="P625" s="58"/>
      <c r="Q625" s="58"/>
      <c r="R625" s="58" t="s">
        <v>315</v>
      </c>
      <c r="S625" s="62">
        <v>0.705882352941176</v>
      </c>
      <c r="T625" s="63">
        <v>0.787878787878788</v>
      </c>
      <c r="U625" s="62">
        <v>-8.90026822538248E-4</v>
      </c>
      <c r="V625" s="61">
        <v>1.05624862267291</v>
      </c>
      <c r="W625" s="61">
        <v>0.0579804077658369</v>
      </c>
      <c r="X625" s="64">
        <v>0.771084337349398</v>
      </c>
      <c r="Y625" s="68">
        <f t="shared" si="9"/>
        <v>0.7738052697</v>
      </c>
      <c r="Z625" s="68">
        <f t="shared" si="10"/>
        <v>-0.002720932381</v>
      </c>
      <c r="AA625" s="63">
        <f t="shared" si="11"/>
        <v>0.05109871601</v>
      </c>
      <c r="AB625" s="68"/>
      <c r="AC625" s="61"/>
      <c r="AD625" s="61">
        <v>0.00292161610766561</v>
      </c>
      <c r="AE625" s="61"/>
      <c r="AF625" s="61"/>
      <c r="AG625" s="61"/>
      <c r="AH625" s="58" t="s">
        <v>743</v>
      </c>
      <c r="AI625" s="62">
        <v>0.709844559585492</v>
      </c>
      <c r="AJ625" s="63">
        <v>0.825958702064897</v>
      </c>
      <c r="AK625" s="71">
        <f t="shared" si="12"/>
        <v>8</v>
      </c>
      <c r="AL625" s="61">
        <v>0.0821052749847012</v>
      </c>
      <c r="AM625" s="61">
        <v>1.08597688746563</v>
      </c>
      <c r="AN625" s="64">
        <v>0.800229621125144</v>
      </c>
      <c r="AO625" s="58"/>
      <c r="AP625" s="58"/>
      <c r="AQ625" s="58"/>
      <c r="AR625" s="58"/>
      <c r="AS625" s="58"/>
      <c r="AT625" s="58">
        <v>6.0</v>
      </c>
      <c r="AU625" s="61">
        <f t="shared" si="26"/>
        <v>0.06</v>
      </c>
      <c r="AV625" s="58">
        <v>0.697151288</v>
      </c>
      <c r="AW625" s="58">
        <v>0.03718102</v>
      </c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>
        <v>0.0579804077658369</v>
      </c>
      <c r="BM625" s="58">
        <v>0.0510987160132278</v>
      </c>
    </row>
    <row r="626" ht="12.75" customHeight="1">
      <c r="A626" s="49" t="s">
        <v>817</v>
      </c>
      <c r="B626" s="49">
        <v>895.0</v>
      </c>
      <c r="C626" s="44">
        <v>221.0</v>
      </c>
      <c r="D626" s="45">
        <v>26.0</v>
      </c>
      <c r="E626" s="44">
        <v>812.0</v>
      </c>
      <c r="F626" s="45">
        <v>68.0</v>
      </c>
      <c r="G626" s="62">
        <f t="shared" si="1"/>
        <v>0.8947368421</v>
      </c>
      <c r="H626" s="63">
        <f t="shared" si="2"/>
        <v>0.9227272727</v>
      </c>
      <c r="I626" s="64">
        <f t="shared" si="3"/>
        <v>0.916592724</v>
      </c>
      <c r="J626" s="65">
        <f t="shared" si="4"/>
        <v>0.256433008</v>
      </c>
      <c r="K626" s="55">
        <f t="shared" si="5"/>
        <v>3.562753036</v>
      </c>
      <c r="L626" s="66">
        <f t="shared" si="6"/>
        <v>1.285141197</v>
      </c>
      <c r="M626" s="66">
        <f t="shared" si="7"/>
        <v>0.01979243329</v>
      </c>
      <c r="N626" s="67">
        <f t="shared" si="8"/>
        <v>0.9198026702</v>
      </c>
      <c r="O626" s="58"/>
      <c r="P626" s="58"/>
      <c r="Q626" s="58"/>
      <c r="R626" s="58" t="s">
        <v>682</v>
      </c>
      <c r="S626" s="62">
        <v>0.661157024793388</v>
      </c>
      <c r="T626" s="63">
        <v>0.811377245508982</v>
      </c>
      <c r="U626" s="62">
        <v>-0.00989775532827575</v>
      </c>
      <c r="V626" s="61">
        <v>1.04123895070402</v>
      </c>
      <c r="W626" s="61">
        <v>0.106221906875125</v>
      </c>
      <c r="X626" s="64">
        <v>0.771428571428571</v>
      </c>
      <c r="Y626" s="68">
        <f t="shared" si="9"/>
        <v>0.782531623</v>
      </c>
      <c r="Z626" s="68">
        <f t="shared" si="10"/>
        <v>-0.01110305157</v>
      </c>
      <c r="AA626" s="63">
        <f t="shared" si="11"/>
        <v>0.07831699206</v>
      </c>
      <c r="AB626" s="68"/>
      <c r="AC626" s="61"/>
      <c r="AD626" s="61">
        <v>0.00293126674720767</v>
      </c>
      <c r="AE626" s="61"/>
      <c r="AF626" s="61"/>
      <c r="AG626" s="61"/>
      <c r="AH626" s="58" t="s">
        <v>445</v>
      </c>
      <c r="AI626" s="62">
        <v>0.552884615384615</v>
      </c>
      <c r="AJ626" s="63">
        <v>0.669586983729662</v>
      </c>
      <c r="AK626" s="71">
        <f t="shared" si="12"/>
        <v>8</v>
      </c>
      <c r="AL626" s="61">
        <v>0.0825211772810001</v>
      </c>
      <c r="AM626" s="61">
        <v>0.86441794405793</v>
      </c>
      <c r="AN626" s="64">
        <v>0.656146179401993</v>
      </c>
      <c r="AO626" s="58"/>
      <c r="AP626" s="58"/>
      <c r="AQ626" s="58"/>
      <c r="AR626" s="58"/>
      <c r="AS626" s="58"/>
      <c r="AT626" s="58">
        <v>7.0</v>
      </c>
      <c r="AU626" s="61">
        <f t="shared" si="26"/>
        <v>0.07</v>
      </c>
      <c r="AV626" s="58">
        <v>0.69856012</v>
      </c>
      <c r="AW626" s="58">
        <v>0.04325428</v>
      </c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>
        <v>0.106221906875125</v>
      </c>
      <c r="BM626" s="58">
        <v>0.0783169920601396</v>
      </c>
    </row>
    <row r="627" ht="12.75" customHeight="1">
      <c r="A627" s="49" t="s">
        <v>690</v>
      </c>
      <c r="B627" s="49">
        <v>896.0</v>
      </c>
      <c r="C627" s="44">
        <v>81.0</v>
      </c>
      <c r="D627" s="45">
        <v>40.0</v>
      </c>
      <c r="E627" s="44">
        <v>868.0</v>
      </c>
      <c r="F627" s="45">
        <v>191.0</v>
      </c>
      <c r="G627" s="62">
        <f t="shared" si="1"/>
        <v>0.6694214876</v>
      </c>
      <c r="H627" s="63">
        <f t="shared" si="2"/>
        <v>0.8196411709</v>
      </c>
      <c r="I627" s="64">
        <f t="shared" si="3"/>
        <v>0.8042372881</v>
      </c>
      <c r="J627" s="65">
        <f t="shared" si="4"/>
        <v>0.2305084746</v>
      </c>
      <c r="K627" s="55">
        <f t="shared" si="5"/>
        <v>8.752066116</v>
      </c>
      <c r="L627" s="66">
        <f t="shared" si="6"/>
        <v>1.052926286</v>
      </c>
      <c r="M627" s="66">
        <f t="shared" si="7"/>
        <v>0.1062215288</v>
      </c>
      <c r="N627" s="67">
        <f t="shared" si="8"/>
        <v>0.7905887589</v>
      </c>
      <c r="O627" s="58"/>
      <c r="P627" s="58"/>
      <c r="Q627" s="58"/>
      <c r="R627" s="58" t="s">
        <v>33</v>
      </c>
      <c r="S627" s="62">
        <v>0.746376811594203</v>
      </c>
      <c r="T627" s="63">
        <v>0.776839565741858</v>
      </c>
      <c r="U627" s="62">
        <v>7.4747032201905E-4</v>
      </c>
      <c r="V627" s="61">
        <v>1.07707662610907</v>
      </c>
      <c r="W627" s="61">
        <v>0.0215405960229978</v>
      </c>
      <c r="X627" s="64">
        <v>0.772492244053775</v>
      </c>
      <c r="Y627" s="68">
        <f t="shared" si="9"/>
        <v>0.7740502848</v>
      </c>
      <c r="Z627" s="68">
        <f t="shared" si="10"/>
        <v>-0.001558040779</v>
      </c>
      <c r="AA627" s="63">
        <f t="shared" si="11"/>
        <v>0.01756514829</v>
      </c>
      <c r="AB627" s="68"/>
      <c r="AC627" s="61"/>
      <c r="AD627" s="61">
        <v>0.00294039506349386</v>
      </c>
      <c r="AE627" s="61"/>
      <c r="AF627" s="61"/>
      <c r="AG627" s="61"/>
      <c r="AH627" s="58" t="s">
        <v>255</v>
      </c>
      <c r="AI627" s="62">
        <v>0.573529411764706</v>
      </c>
      <c r="AJ627" s="63">
        <v>0.690337601862631</v>
      </c>
      <c r="AK627" s="71">
        <f t="shared" si="12"/>
        <v>8</v>
      </c>
      <c r="AL627" s="61">
        <v>0.0825960093428607</v>
      </c>
      <c r="AM627" s="61">
        <v>0.893688922357915</v>
      </c>
      <c r="AN627" s="64">
        <v>0.674371859296482</v>
      </c>
      <c r="AO627" s="58"/>
      <c r="AP627" s="58"/>
      <c r="AQ627" s="58"/>
      <c r="AR627" s="58"/>
      <c r="AS627" s="58"/>
      <c r="AT627" s="58">
        <v>8.0</v>
      </c>
      <c r="AU627" s="61">
        <f t="shared" si="26"/>
        <v>0.08</v>
      </c>
      <c r="AV627" s="58">
        <v>0.6919929287</v>
      </c>
      <c r="AW627" s="58">
        <v>0.054784955</v>
      </c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>
        <v>0.0215405960229978</v>
      </c>
      <c r="BM627" s="58">
        <v>0.0175651482928647</v>
      </c>
    </row>
    <row r="628" ht="12.75" customHeight="1">
      <c r="A628" s="49" t="s">
        <v>537</v>
      </c>
      <c r="B628" s="49">
        <v>897.0</v>
      </c>
      <c r="C628" s="44">
        <v>63.0</v>
      </c>
      <c r="D628" s="45">
        <v>45.0</v>
      </c>
      <c r="E628" s="44">
        <v>959.0</v>
      </c>
      <c r="F628" s="45">
        <v>265.0</v>
      </c>
      <c r="G628" s="62">
        <f t="shared" si="1"/>
        <v>0.5833333333</v>
      </c>
      <c r="H628" s="63">
        <f t="shared" si="2"/>
        <v>0.783496732</v>
      </c>
      <c r="I628" s="64">
        <f t="shared" si="3"/>
        <v>0.7672672673</v>
      </c>
      <c r="J628" s="65">
        <f t="shared" si="4"/>
        <v>0.2462462462</v>
      </c>
      <c r="K628" s="55">
        <f t="shared" si="5"/>
        <v>11.33333333</v>
      </c>
      <c r="L628" s="66">
        <f t="shared" si="6"/>
        <v>0.9664947848</v>
      </c>
      <c r="M628" s="66">
        <f t="shared" si="7"/>
        <v>0.1415370545</v>
      </c>
      <c r="N628" s="67">
        <f t="shared" si="8"/>
        <v>0.7454941945</v>
      </c>
      <c r="O628" s="58"/>
      <c r="P628" s="58"/>
      <c r="Q628" s="58"/>
      <c r="R628" s="58" t="s">
        <v>671</v>
      </c>
      <c r="S628" s="62">
        <v>0.67175572519084</v>
      </c>
      <c r="T628" s="63">
        <v>0.78168044077135</v>
      </c>
      <c r="U628" s="62">
        <v>0.0123423493258481</v>
      </c>
      <c r="V628" s="61">
        <v>1.02773455627299</v>
      </c>
      <c r="W628" s="61">
        <v>0.0777286797361863</v>
      </c>
      <c r="X628" s="64">
        <v>0.772583701831965</v>
      </c>
      <c r="Y628" s="68">
        <f t="shared" si="9"/>
        <v>0.7618203862</v>
      </c>
      <c r="Z628" s="68">
        <f t="shared" si="10"/>
        <v>0.01076331566</v>
      </c>
      <c r="AA628" s="63">
        <f t="shared" si="11"/>
        <v>0.1046275893</v>
      </c>
      <c r="AB628" s="68"/>
      <c r="AC628" s="61"/>
      <c r="AD628" s="61">
        <v>0.00302171939184559</v>
      </c>
      <c r="AE628" s="61"/>
      <c r="AF628" s="61"/>
      <c r="AG628" s="61"/>
      <c r="AH628" s="58" t="s">
        <v>183</v>
      </c>
      <c r="AI628" s="62">
        <v>0.630331753554502</v>
      </c>
      <c r="AJ628" s="63">
        <v>0.747716894977169</v>
      </c>
      <c r="AK628" s="71">
        <f t="shared" si="12"/>
        <v>8</v>
      </c>
      <c r="AL628" s="61">
        <v>0.0830039887294826</v>
      </c>
      <c r="AM628" s="61">
        <v>0.974427530619075</v>
      </c>
      <c r="AN628" s="64">
        <v>0.735099337748344</v>
      </c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>
        <v>0.0777286797361863</v>
      </c>
      <c r="BM628" s="58">
        <v>0.104627589322962</v>
      </c>
    </row>
    <row r="629" ht="12.75" customHeight="1">
      <c r="A629" s="49" t="s">
        <v>496</v>
      </c>
      <c r="B629" s="49">
        <v>898.0</v>
      </c>
      <c r="C629" s="44">
        <v>83.0</v>
      </c>
      <c r="D629" s="45">
        <v>66.0</v>
      </c>
      <c r="E629" s="44">
        <v>960.0</v>
      </c>
      <c r="F629" s="45">
        <v>313.0</v>
      </c>
      <c r="G629" s="62">
        <f t="shared" si="1"/>
        <v>0.5570469799</v>
      </c>
      <c r="H629" s="63">
        <f t="shared" si="2"/>
        <v>0.7541241163</v>
      </c>
      <c r="I629" s="64">
        <f t="shared" si="3"/>
        <v>0.7334739803</v>
      </c>
      <c r="J629" s="65">
        <f t="shared" si="4"/>
        <v>0.2784810127</v>
      </c>
      <c r="K629" s="55">
        <f t="shared" si="5"/>
        <v>8.543624161</v>
      </c>
      <c r="L629" s="66">
        <f t="shared" si="6"/>
        <v>0.9271379506</v>
      </c>
      <c r="M629" s="66">
        <f t="shared" si="7"/>
        <v>0.1393547311</v>
      </c>
      <c r="N629" s="67">
        <f t="shared" si="8"/>
        <v>0.7176832958</v>
      </c>
      <c r="O629" s="58"/>
      <c r="P629" s="58"/>
      <c r="Q629" s="58"/>
      <c r="R629" s="58" t="s">
        <v>309</v>
      </c>
      <c r="S629" s="62">
        <v>0.757575757575758</v>
      </c>
      <c r="T629" s="63">
        <v>0.775510204081633</v>
      </c>
      <c r="U629" s="62">
        <v>3.0433767084348E-4</v>
      </c>
      <c r="V629" s="61">
        <v>1.08405547755769</v>
      </c>
      <c r="W629" s="61">
        <v>0.0126817458730306</v>
      </c>
      <c r="X629" s="64">
        <v>0.773381294964029</v>
      </c>
      <c r="Y629" s="68">
        <f t="shared" si="9"/>
        <v>0.775498404</v>
      </c>
      <c r="Z629" s="68">
        <f t="shared" si="10"/>
        <v>-0.002117109027</v>
      </c>
      <c r="AA629" s="63">
        <f t="shared" si="11"/>
        <v>0.007263717406</v>
      </c>
      <c r="AB629" s="68"/>
      <c r="AC629" s="61"/>
      <c r="AD629" s="61">
        <v>0.00302836080039204</v>
      </c>
      <c r="AE629" s="61"/>
      <c r="AF629" s="61"/>
      <c r="AG629" s="61"/>
      <c r="AH629" s="58" t="s">
        <v>501</v>
      </c>
      <c r="AI629" s="62">
        <v>0.557377049180328</v>
      </c>
      <c r="AJ629" s="63">
        <v>0.67481662591687</v>
      </c>
      <c r="AK629" s="71">
        <f t="shared" si="12"/>
        <v>8</v>
      </c>
      <c r="AL629" s="61">
        <v>0.0830424634570578</v>
      </c>
      <c r="AM629" s="61">
        <v>0.871292489827487</v>
      </c>
      <c r="AN629" s="64">
        <v>0.659574468085106</v>
      </c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>
        <v>0.0126817458730306</v>
      </c>
      <c r="BM629" s="58">
        <v>0.00726371740560283</v>
      </c>
    </row>
    <row r="630" ht="12.75" customHeight="1">
      <c r="A630" s="49" t="s">
        <v>709</v>
      </c>
      <c r="B630" s="49">
        <v>899.0</v>
      </c>
      <c r="C630" s="44">
        <v>26.0</v>
      </c>
      <c r="D630" s="45">
        <v>12.0</v>
      </c>
      <c r="E630" s="44">
        <v>339.0</v>
      </c>
      <c r="F630" s="45">
        <v>63.0</v>
      </c>
      <c r="G630" s="62">
        <f t="shared" si="1"/>
        <v>0.6842105263</v>
      </c>
      <c r="H630" s="63">
        <f t="shared" si="2"/>
        <v>0.8432835821</v>
      </c>
      <c r="I630" s="64">
        <f t="shared" si="3"/>
        <v>0.8295454545</v>
      </c>
      <c r="J630" s="65">
        <f t="shared" si="4"/>
        <v>0.2022727273</v>
      </c>
      <c r="K630" s="55">
        <f t="shared" si="5"/>
        <v>10.57894737</v>
      </c>
      <c r="L630" s="66">
        <f t="shared" si="6"/>
        <v>1.080101424</v>
      </c>
      <c r="M630" s="66">
        <f t="shared" si="7"/>
        <v>0.1124818129</v>
      </c>
      <c r="N630" s="67">
        <f t="shared" si="8"/>
        <v>0.8117737339</v>
      </c>
      <c r="O630" s="58"/>
      <c r="P630" s="58"/>
      <c r="Q630" s="58"/>
      <c r="R630" s="58" t="s">
        <v>207</v>
      </c>
      <c r="S630" s="62">
        <v>0.730769230769231</v>
      </c>
      <c r="T630" s="63">
        <v>0.786852589641434</v>
      </c>
      <c r="U630" s="62">
        <v>-0.00275470828586344</v>
      </c>
      <c r="V630" s="61">
        <v>1.0731206740092</v>
      </c>
      <c r="W630" s="61">
        <v>0.0396570987154341</v>
      </c>
      <c r="X630" s="64">
        <v>0.77355623100304</v>
      </c>
      <c r="Y630" s="68">
        <f t="shared" si="9"/>
        <v>0.7783792949</v>
      </c>
      <c r="Z630" s="68">
        <f t="shared" si="10"/>
        <v>-0.004823063863</v>
      </c>
      <c r="AA630" s="63">
        <f t="shared" si="11"/>
        <v>0.02737138944</v>
      </c>
      <c r="AB630" s="68"/>
      <c r="AC630" s="61"/>
      <c r="AD630" s="61">
        <v>0.00308006458661225</v>
      </c>
      <c r="AE630" s="61"/>
      <c r="AF630" s="61"/>
      <c r="AG630" s="61"/>
      <c r="AH630" s="58" t="s">
        <v>403</v>
      </c>
      <c r="AI630" s="62">
        <v>0.486486486486487</v>
      </c>
      <c r="AJ630" s="63">
        <v>0.603960396039604</v>
      </c>
      <c r="AK630" s="71">
        <f t="shared" si="12"/>
        <v>8</v>
      </c>
      <c r="AL630" s="61">
        <v>0.0830667240471295</v>
      </c>
      <c r="AM630" s="61">
        <v>0.771062371585049</v>
      </c>
      <c r="AN630" s="64">
        <v>0.588946459412781</v>
      </c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>
        <v>0.0396570987154341</v>
      </c>
      <c r="BM630" s="58">
        <v>0.0273713894433642</v>
      </c>
    </row>
    <row r="631" ht="12.75" customHeight="1">
      <c r="A631" s="49" t="s">
        <v>818</v>
      </c>
      <c r="B631" s="49">
        <v>900.0</v>
      </c>
      <c r="C631" s="44">
        <v>46.0</v>
      </c>
      <c r="D631" s="45">
        <v>4.0</v>
      </c>
      <c r="E631" s="44">
        <v>200.0</v>
      </c>
      <c r="F631" s="45">
        <v>16.0</v>
      </c>
      <c r="G631" s="62">
        <f t="shared" si="1"/>
        <v>0.92</v>
      </c>
      <c r="H631" s="63">
        <f t="shared" si="2"/>
        <v>0.9259259259</v>
      </c>
      <c r="I631" s="64">
        <f t="shared" si="3"/>
        <v>0.9248120301</v>
      </c>
      <c r="J631" s="65">
        <f t="shared" si="4"/>
        <v>0.2330827068</v>
      </c>
      <c r="K631" s="55">
        <f t="shared" si="5"/>
        <v>4.32</v>
      </c>
      <c r="L631" s="66">
        <f t="shared" si="6"/>
        <v>1.305266739</v>
      </c>
      <c r="M631" s="66">
        <f t="shared" si="7"/>
        <v>0.004190475684</v>
      </c>
      <c r="N631" s="67">
        <f t="shared" si="8"/>
        <v>0.9284459037</v>
      </c>
      <c r="O631" s="58"/>
      <c r="P631" s="58"/>
      <c r="Q631" s="58"/>
      <c r="R631" s="58" t="s">
        <v>736</v>
      </c>
      <c r="S631" s="62">
        <v>0.916666666666667</v>
      </c>
      <c r="T631" s="63">
        <v>0.714285714285714</v>
      </c>
      <c r="U631" s="62">
        <v>0.0142859907668625</v>
      </c>
      <c r="V631" s="61">
        <v>1.15325751174674</v>
      </c>
      <c r="W631" s="61">
        <v>-0.14310475537223</v>
      </c>
      <c r="X631" s="64">
        <v>0.775</v>
      </c>
      <c r="Y631" s="68">
        <f t="shared" si="9"/>
        <v>0.7652081654</v>
      </c>
      <c r="Z631" s="68">
        <f t="shared" si="10"/>
        <v>0.009791834602</v>
      </c>
      <c r="AA631" s="63">
        <f t="shared" si="11"/>
        <v>-0.1172836996</v>
      </c>
      <c r="AB631" s="68"/>
      <c r="AC631" s="61"/>
      <c r="AD631" s="61">
        <v>0.0031964895599641</v>
      </c>
      <c r="AE631" s="61"/>
      <c r="AF631" s="61"/>
      <c r="AG631" s="61"/>
      <c r="AH631" s="58" t="s">
        <v>650</v>
      </c>
      <c r="AI631" s="62">
        <v>0.841269841269841</v>
      </c>
      <c r="AJ631" s="63">
        <v>0.959357277882798</v>
      </c>
      <c r="AK631" s="71">
        <f t="shared" si="12"/>
        <v>8</v>
      </c>
      <c r="AL631" s="61">
        <v>0.0835006352454126</v>
      </c>
      <c r="AM631" s="61">
        <v>1.27323563269745</v>
      </c>
      <c r="AN631" s="64">
        <v>0.941459502806736</v>
      </c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>
        <v>-0.14310475537223</v>
      </c>
      <c r="BM631" s="58">
        <v>-0.117283699571756</v>
      </c>
    </row>
    <row r="632" ht="12.75" customHeight="1">
      <c r="A632" s="49" t="s">
        <v>819</v>
      </c>
      <c r="B632" s="49">
        <v>901.0</v>
      </c>
      <c r="C632" s="44">
        <v>69.0</v>
      </c>
      <c r="D632" s="45">
        <v>19.0</v>
      </c>
      <c r="E632" s="44">
        <v>334.0</v>
      </c>
      <c r="F632" s="45">
        <v>39.0</v>
      </c>
      <c r="G632" s="62">
        <f t="shared" si="1"/>
        <v>0.7840909091</v>
      </c>
      <c r="H632" s="63">
        <f t="shared" si="2"/>
        <v>0.8954423592</v>
      </c>
      <c r="I632" s="64">
        <f t="shared" si="3"/>
        <v>0.874186551</v>
      </c>
      <c r="J632" s="65">
        <f t="shared" si="4"/>
        <v>0.2342733189</v>
      </c>
      <c r="K632" s="55">
        <f t="shared" si="5"/>
        <v>4.238636364</v>
      </c>
      <c r="L632" s="66">
        <f t="shared" si="6"/>
        <v>1.18760935</v>
      </c>
      <c r="M632" s="66">
        <f t="shared" si="7"/>
        <v>0.07873755955</v>
      </c>
      <c r="N632" s="67">
        <f t="shared" si="8"/>
        <v>0.8731746045</v>
      </c>
      <c r="O632" s="58"/>
      <c r="P632" s="58"/>
      <c r="Q632" s="58"/>
      <c r="R632" s="58" t="s">
        <v>819</v>
      </c>
      <c r="S632" s="62">
        <v>0.729166666666667</v>
      </c>
      <c r="T632" s="63">
        <v>0.78961038961039</v>
      </c>
      <c r="U632" s="62">
        <v>-5.8686005726627E-4</v>
      </c>
      <c r="V632" s="61">
        <v>1.0739375486204</v>
      </c>
      <c r="W632" s="61">
        <v>0.042740341852323</v>
      </c>
      <c r="X632" s="64">
        <v>0.777546777546778</v>
      </c>
      <c r="Y632" s="68">
        <f t="shared" si="9"/>
        <v>0.7801614981</v>
      </c>
      <c r="Z632" s="68">
        <f t="shared" si="10"/>
        <v>-0.00261472054</v>
      </c>
      <c r="AA632" s="63">
        <f t="shared" si="11"/>
        <v>0.03607759765</v>
      </c>
      <c r="AB632" s="68"/>
      <c r="AC632" s="61"/>
      <c r="AD632" s="61">
        <v>0.00322601137453782</v>
      </c>
      <c r="AE632" s="61"/>
      <c r="AF632" s="61"/>
      <c r="AG632" s="61"/>
      <c r="AH632" s="58" t="s">
        <v>259</v>
      </c>
      <c r="AI632" s="62">
        <v>0.398648648648649</v>
      </c>
      <c r="AJ632" s="63">
        <v>0.516751845542305</v>
      </c>
      <c r="AK632" s="71">
        <f t="shared" si="12"/>
        <v>8</v>
      </c>
      <c r="AL632" s="61">
        <v>0.0835116771681775</v>
      </c>
      <c r="AM632" s="61">
        <v>0.647285883298354</v>
      </c>
      <c r="AN632" s="64">
        <v>0.507595599790466</v>
      </c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>
        <v>0.042740341852323</v>
      </c>
      <c r="BM632" s="58">
        <v>0.0360775976458992</v>
      </c>
    </row>
    <row r="633" ht="12.75" customHeight="1">
      <c r="A633" s="49" t="s">
        <v>706</v>
      </c>
      <c r="B633" s="49">
        <v>902.0</v>
      </c>
      <c r="C633" s="44">
        <v>15.0</v>
      </c>
      <c r="D633" s="45">
        <v>7.0</v>
      </c>
      <c r="E633" s="44">
        <v>72.0</v>
      </c>
      <c r="F633" s="45">
        <v>10.0</v>
      </c>
      <c r="G633" s="62">
        <f t="shared" si="1"/>
        <v>0.6818181818</v>
      </c>
      <c r="H633" s="63">
        <f t="shared" si="2"/>
        <v>0.8780487805</v>
      </c>
      <c r="I633" s="64">
        <f t="shared" si="3"/>
        <v>0.8365384615</v>
      </c>
      <c r="J633" s="65">
        <f t="shared" si="4"/>
        <v>0.2403846154</v>
      </c>
      <c r="K633" s="55">
        <f t="shared" si="5"/>
        <v>3.727272727</v>
      </c>
      <c r="L633" s="66">
        <f t="shared" si="6"/>
        <v>1.102992484</v>
      </c>
      <c r="M633" s="66">
        <f t="shared" si="7"/>
        <v>0.1387561672</v>
      </c>
      <c r="N633" s="67">
        <f t="shared" si="8"/>
        <v>0.8377148673</v>
      </c>
      <c r="O633" s="58"/>
      <c r="P633" s="58"/>
      <c r="Q633" s="58"/>
      <c r="R633" s="58" t="s">
        <v>770</v>
      </c>
      <c r="S633" s="62">
        <v>1.0</v>
      </c>
      <c r="T633" s="63">
        <v>0.75</v>
      </c>
      <c r="U633" s="62">
        <v>-0.0316824817234521</v>
      </c>
      <c r="V633" s="61">
        <v>1.2374368959613</v>
      </c>
      <c r="W633" s="61">
        <v>-0.176776493102608</v>
      </c>
      <c r="X633" s="64">
        <v>0.777777777777778</v>
      </c>
      <c r="Y633" s="68">
        <f t="shared" si="9"/>
        <v>0.8144431725</v>
      </c>
      <c r="Z633" s="68">
        <f t="shared" si="10"/>
        <v>-0.03666539475</v>
      </c>
      <c r="AA633" s="63">
        <f t="shared" si="11"/>
        <v>-0.2771776165</v>
      </c>
      <c r="AB633" s="68"/>
      <c r="AC633" s="61"/>
      <c r="AD633" s="61">
        <v>0.00327653840112585</v>
      </c>
      <c r="AE633" s="61"/>
      <c r="AF633" s="61"/>
      <c r="AG633" s="61"/>
      <c r="AH633" s="58" t="s">
        <v>246</v>
      </c>
      <c r="AI633" s="62">
        <v>0.388888888888889</v>
      </c>
      <c r="AJ633" s="63">
        <v>0.507177033492823</v>
      </c>
      <c r="AK633" s="71">
        <f t="shared" si="12"/>
        <v>8</v>
      </c>
      <c r="AL633" s="61">
        <v>0.0836424527143738</v>
      </c>
      <c r="AM633" s="61">
        <v>0.633614276439332</v>
      </c>
      <c r="AN633" s="64">
        <v>0.497797356828194</v>
      </c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>
        <v>-0.176776493102608</v>
      </c>
      <c r="BM633" s="58">
        <v>-0.277177616450695</v>
      </c>
    </row>
    <row r="634" ht="12.75" customHeight="1">
      <c r="A634" s="49" t="s">
        <v>821</v>
      </c>
      <c r="B634" s="49">
        <v>903.0</v>
      </c>
      <c r="C634" s="44">
        <v>184.0</v>
      </c>
      <c r="D634" s="45">
        <v>38.0</v>
      </c>
      <c r="E634" s="44">
        <v>743.0</v>
      </c>
      <c r="F634" s="45">
        <v>74.0</v>
      </c>
      <c r="G634" s="62">
        <f t="shared" si="1"/>
        <v>0.8288288288</v>
      </c>
      <c r="H634" s="63">
        <f t="shared" si="2"/>
        <v>0.9094247246</v>
      </c>
      <c r="I634" s="64">
        <f t="shared" si="3"/>
        <v>0.8922040423</v>
      </c>
      <c r="J634" s="65">
        <f t="shared" si="4"/>
        <v>0.2483156882</v>
      </c>
      <c r="K634" s="55">
        <f t="shared" si="5"/>
        <v>3.68018018</v>
      </c>
      <c r="L634" s="66">
        <f t="shared" si="6"/>
        <v>1.229130866</v>
      </c>
      <c r="M634" s="66">
        <f t="shared" si="7"/>
        <v>0.05699010527</v>
      </c>
      <c r="N634" s="67">
        <f t="shared" si="8"/>
        <v>0.8940178269</v>
      </c>
      <c r="O634" s="58"/>
      <c r="P634" s="58"/>
      <c r="Q634" s="58"/>
      <c r="R634" s="58" t="s">
        <v>258</v>
      </c>
      <c r="S634" s="62">
        <v>0.8</v>
      </c>
      <c r="T634" s="63">
        <v>0.772727272727273</v>
      </c>
      <c r="U634" s="62">
        <v>-0.00229774576494435</v>
      </c>
      <c r="V634" s="61">
        <v>1.11208612265354</v>
      </c>
      <c r="W634" s="61">
        <v>-0.0192845486839623</v>
      </c>
      <c r="X634" s="64">
        <v>0.777777777777778</v>
      </c>
      <c r="Y634" s="68">
        <f t="shared" si="9"/>
        <v>0.7829182417</v>
      </c>
      <c r="Z634" s="68">
        <f t="shared" si="10"/>
        <v>-0.005140463885</v>
      </c>
      <c r="AA634" s="63">
        <f t="shared" si="11"/>
        <v>-0.03259902265</v>
      </c>
      <c r="AB634" s="68"/>
      <c r="AC634" s="61"/>
      <c r="AD634" s="61">
        <v>0.00335201475127322</v>
      </c>
      <c r="AE634" s="61"/>
      <c r="AF634" s="61"/>
      <c r="AG634" s="61"/>
      <c r="AH634" s="58" t="s">
        <v>833</v>
      </c>
      <c r="AI634" s="62">
        <v>0.771929824561403</v>
      </c>
      <c r="AJ634" s="63">
        <v>0.890526315789474</v>
      </c>
      <c r="AK634" s="71">
        <f t="shared" si="12"/>
        <v>8</v>
      </c>
      <c r="AL634" s="61">
        <v>0.0838605752515559</v>
      </c>
      <c r="AM634" s="61">
        <v>1.17553399656473</v>
      </c>
      <c r="AN634" s="64">
        <v>0.872435325602141</v>
      </c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>
        <v>-0.0192845486839623</v>
      </c>
      <c r="BM634" s="58">
        <v>-0.0325990226546205</v>
      </c>
    </row>
    <row r="635" ht="12.75" customHeight="1">
      <c r="A635" s="49" t="s">
        <v>822</v>
      </c>
      <c r="B635" s="49">
        <v>905.0</v>
      </c>
      <c r="C635" s="44">
        <v>65.0</v>
      </c>
      <c r="D635" s="45">
        <v>12.0</v>
      </c>
      <c r="E635" s="44">
        <v>258.0</v>
      </c>
      <c r="F635" s="45">
        <v>16.0</v>
      </c>
      <c r="G635" s="62">
        <f t="shared" si="1"/>
        <v>0.8441558442</v>
      </c>
      <c r="H635" s="63">
        <f t="shared" si="2"/>
        <v>0.9416058394</v>
      </c>
      <c r="I635" s="64">
        <f t="shared" si="3"/>
        <v>0.9202279202</v>
      </c>
      <c r="J635" s="65">
        <f t="shared" si="4"/>
        <v>0.2307692308</v>
      </c>
      <c r="K635" s="55">
        <f t="shared" si="5"/>
        <v>3.558441558</v>
      </c>
      <c r="L635" s="66">
        <f t="shared" si="6"/>
        <v>1.262724185</v>
      </c>
      <c r="M635" s="66">
        <f t="shared" si="7"/>
        <v>0.0689077588</v>
      </c>
      <c r="N635" s="67">
        <f t="shared" si="8"/>
        <v>0.9217547789</v>
      </c>
      <c r="O635" s="58"/>
      <c r="P635" s="58"/>
      <c r="Q635" s="58"/>
      <c r="R635" s="58" t="s">
        <v>510</v>
      </c>
      <c r="S635" s="62">
        <v>0.711538461538462</v>
      </c>
      <c r="T635" s="63">
        <v>0.820433436532508</v>
      </c>
      <c r="U635" s="62">
        <v>-0.0207295215731518</v>
      </c>
      <c r="V635" s="61">
        <v>1.08326770513153</v>
      </c>
      <c r="W635" s="61">
        <v>0.0770005522586094</v>
      </c>
      <c r="X635" s="64">
        <v>0.777777777777778</v>
      </c>
      <c r="Y635" s="68">
        <f t="shared" si="9"/>
        <v>0.8000842192</v>
      </c>
      <c r="Z635" s="68">
        <f t="shared" si="10"/>
        <v>-0.0223064414</v>
      </c>
      <c r="AA635" s="63">
        <f t="shared" si="11"/>
        <v>0.01993389303</v>
      </c>
      <c r="AB635" s="68"/>
      <c r="AC635" s="61"/>
      <c r="AD635" s="61">
        <v>0.00339428513356022</v>
      </c>
      <c r="AE635" s="61"/>
      <c r="AF635" s="61"/>
      <c r="AG635" s="61"/>
      <c r="AH635" s="58" t="s">
        <v>787</v>
      </c>
      <c r="AI635" s="62">
        <v>0.735294117647059</v>
      </c>
      <c r="AJ635" s="63">
        <v>0.854954034729316</v>
      </c>
      <c r="AK635" s="71">
        <f t="shared" si="12"/>
        <v>8</v>
      </c>
      <c r="AL635" s="61">
        <v>0.0846125225414695</v>
      </c>
      <c r="AM635" s="61">
        <v>1.12447523848926</v>
      </c>
      <c r="AN635" s="64">
        <v>0.840358744394619</v>
      </c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>
        <v>0.0770005522586094</v>
      </c>
      <c r="BM635" s="58">
        <v>0.0199338930297798</v>
      </c>
    </row>
    <row r="636" ht="12.75" customHeight="1">
      <c r="A636" s="49" t="s">
        <v>823</v>
      </c>
      <c r="B636" s="49">
        <v>906.0</v>
      </c>
      <c r="C636" s="44">
        <v>91.0</v>
      </c>
      <c r="D636" s="45">
        <v>13.0</v>
      </c>
      <c r="E636" s="44">
        <v>251.0</v>
      </c>
      <c r="F636" s="45">
        <v>21.0</v>
      </c>
      <c r="G636" s="62">
        <f t="shared" si="1"/>
        <v>0.875</v>
      </c>
      <c r="H636" s="63">
        <f t="shared" si="2"/>
        <v>0.9227941176</v>
      </c>
      <c r="I636" s="64">
        <f t="shared" si="3"/>
        <v>0.9095744681</v>
      </c>
      <c r="J636" s="65">
        <f t="shared" si="4"/>
        <v>0.2978723404</v>
      </c>
      <c r="K636" s="55">
        <f t="shared" si="5"/>
        <v>2.615384615</v>
      </c>
      <c r="L636" s="66">
        <f t="shared" si="6"/>
        <v>1.271232406</v>
      </c>
      <c r="M636" s="66">
        <f t="shared" si="7"/>
        <v>0.03379575241</v>
      </c>
      <c r="N636" s="67">
        <f t="shared" si="8"/>
        <v>0.915048536</v>
      </c>
      <c r="O636" s="58"/>
      <c r="P636" s="58"/>
      <c r="Q636" s="58"/>
      <c r="R636" s="58" t="s">
        <v>454</v>
      </c>
      <c r="S636" s="62">
        <v>0.851063829787234</v>
      </c>
      <c r="T636" s="63">
        <v>0.761904761904762</v>
      </c>
      <c r="U636" s="62">
        <v>-0.00480719823648701</v>
      </c>
      <c r="V636" s="61">
        <v>1.1405410393277</v>
      </c>
      <c r="W636" s="61">
        <v>-0.0630447951424732</v>
      </c>
      <c r="X636" s="64">
        <v>0.778210116731518</v>
      </c>
      <c r="Y636" s="68">
        <f t="shared" si="9"/>
        <v>0.7864429006</v>
      </c>
      <c r="Z636" s="68">
        <f t="shared" si="10"/>
        <v>-0.00823278385</v>
      </c>
      <c r="AA636" s="63">
        <f t="shared" si="11"/>
        <v>-0.08463397653</v>
      </c>
      <c r="AB636" s="68"/>
      <c r="AC636" s="61"/>
      <c r="AD636" s="61">
        <v>0.00342067650192235</v>
      </c>
      <c r="AE636" s="61"/>
      <c r="AF636" s="61"/>
      <c r="AG636" s="61"/>
      <c r="AH636" s="58" t="s">
        <v>244</v>
      </c>
      <c r="AI636" s="62">
        <v>0.397260273972603</v>
      </c>
      <c r="AJ636" s="63">
        <v>0.516962843295638</v>
      </c>
      <c r="AK636" s="71">
        <f t="shared" si="12"/>
        <v>8</v>
      </c>
      <c r="AL636" s="61">
        <v>0.0846426041226003</v>
      </c>
      <c r="AM636" s="61">
        <v>0.6464533519075</v>
      </c>
      <c r="AN636" s="64">
        <v>0.510297482837529</v>
      </c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>
        <v>-0.0630447951424732</v>
      </c>
      <c r="BM636" s="58">
        <v>-0.0846339765338866</v>
      </c>
    </row>
    <row r="637" ht="12.75" customHeight="1">
      <c r="A637" s="49" t="s">
        <v>824</v>
      </c>
      <c r="B637" s="49">
        <v>907.0</v>
      </c>
      <c r="C637" s="44">
        <v>120.0</v>
      </c>
      <c r="D637" s="45">
        <v>22.0</v>
      </c>
      <c r="E637" s="44">
        <v>455.0</v>
      </c>
      <c r="F637" s="45">
        <v>53.0</v>
      </c>
      <c r="G637" s="62">
        <f t="shared" si="1"/>
        <v>0.8450704225</v>
      </c>
      <c r="H637" s="63">
        <f t="shared" si="2"/>
        <v>0.8956692913</v>
      </c>
      <c r="I637" s="64">
        <f t="shared" si="3"/>
        <v>0.8846153846</v>
      </c>
      <c r="J637" s="65">
        <f t="shared" si="4"/>
        <v>0.2661538462</v>
      </c>
      <c r="K637" s="55">
        <f t="shared" si="5"/>
        <v>3.577464789</v>
      </c>
      <c r="L637" s="66">
        <f t="shared" si="6"/>
        <v>1.23088885</v>
      </c>
      <c r="M637" s="66">
        <f t="shared" si="7"/>
        <v>0.03577900438</v>
      </c>
      <c r="N637" s="67">
        <f t="shared" si="8"/>
        <v>0.8874750004</v>
      </c>
      <c r="O637" s="58"/>
      <c r="P637" s="58"/>
      <c r="Q637" s="58"/>
      <c r="R637" s="58" t="s">
        <v>362</v>
      </c>
      <c r="S637" s="62">
        <v>0.697916666666667</v>
      </c>
      <c r="T637" s="63">
        <v>0.793396226415094</v>
      </c>
      <c r="U637" s="62">
        <v>0.0040904743523873</v>
      </c>
      <c r="V637" s="61">
        <v>1.05451744853737</v>
      </c>
      <c r="W637" s="61">
        <v>0.0675144164682804</v>
      </c>
      <c r="X637" s="64">
        <v>0.778753993610224</v>
      </c>
      <c r="Y637" s="68">
        <f t="shared" si="9"/>
        <v>0.776370249</v>
      </c>
      <c r="Z637" s="68">
        <f t="shared" si="10"/>
        <v>0.0023837446</v>
      </c>
      <c r="AA637" s="63">
        <f t="shared" si="11"/>
        <v>0.07353890779</v>
      </c>
      <c r="AB637" s="68"/>
      <c r="AC637" s="61"/>
      <c r="AD637" s="61">
        <v>0.00343970317109576</v>
      </c>
      <c r="AE637" s="61"/>
      <c r="AF637" s="61"/>
      <c r="AG637" s="61"/>
      <c r="AH637" s="58" t="s">
        <v>273</v>
      </c>
      <c r="AI637" s="62">
        <v>0.657142857142857</v>
      </c>
      <c r="AJ637" s="63">
        <v>0.776951672862453</v>
      </c>
      <c r="AK637" s="71">
        <f t="shared" si="12"/>
        <v>8</v>
      </c>
      <c r="AL637" s="61">
        <v>0.0847177917357391</v>
      </c>
      <c r="AM637" s="61">
        <v>1.01405795318663</v>
      </c>
      <c r="AN637" s="64">
        <v>0.752212389380531</v>
      </c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>
        <v>0.0675144164682804</v>
      </c>
      <c r="BM637" s="58">
        <v>0.0735389077902828</v>
      </c>
    </row>
    <row r="638" ht="12.75" customHeight="1">
      <c r="A638" s="49" t="s">
        <v>825</v>
      </c>
      <c r="B638" s="49">
        <v>908.0</v>
      </c>
      <c r="C638" s="44">
        <v>112.0</v>
      </c>
      <c r="D638" s="45">
        <v>23.0</v>
      </c>
      <c r="E638" s="44">
        <v>364.0</v>
      </c>
      <c r="F638" s="45">
        <v>37.0</v>
      </c>
      <c r="G638" s="62">
        <f t="shared" si="1"/>
        <v>0.8296296296</v>
      </c>
      <c r="H638" s="63">
        <f t="shared" si="2"/>
        <v>0.9077306733</v>
      </c>
      <c r="I638" s="64">
        <f t="shared" si="3"/>
        <v>0.8880597015</v>
      </c>
      <c r="J638" s="65">
        <f t="shared" si="4"/>
        <v>0.2779850746</v>
      </c>
      <c r="K638" s="55">
        <f t="shared" si="5"/>
        <v>2.97037037</v>
      </c>
      <c r="L638" s="66">
        <f t="shared" si="6"/>
        <v>1.228499243</v>
      </c>
      <c r="M638" s="66">
        <f t="shared" si="7"/>
        <v>0.05522597834</v>
      </c>
      <c r="N638" s="67">
        <f t="shared" si="8"/>
        <v>0.8929303335</v>
      </c>
      <c r="O638" s="58"/>
      <c r="P638" s="58"/>
      <c r="Q638" s="58"/>
      <c r="R638" s="58" t="s">
        <v>739</v>
      </c>
      <c r="S638" s="62">
        <v>0.693798449612403</v>
      </c>
      <c r="T638" s="63">
        <v>0.787435796128013</v>
      </c>
      <c r="U638" s="62">
        <v>0.00960461688170955</v>
      </c>
      <c r="V638" s="61">
        <v>1.04739076886997</v>
      </c>
      <c r="W638" s="61">
        <v>0.0662117738344818</v>
      </c>
      <c r="X638" s="64">
        <v>0.778773754033704</v>
      </c>
      <c r="Y638" s="68">
        <f t="shared" si="9"/>
        <v>0.7708941465</v>
      </c>
      <c r="Z638" s="68">
        <f t="shared" si="10"/>
        <v>0.007879607506</v>
      </c>
      <c r="AA638" s="63">
        <f t="shared" si="11"/>
        <v>0.08606648114</v>
      </c>
      <c r="AB638" s="68"/>
      <c r="AC638" s="61"/>
      <c r="AD638" s="61">
        <v>0.00347542853563243</v>
      </c>
      <c r="AE638" s="61"/>
      <c r="AF638" s="61"/>
      <c r="AG638" s="61"/>
      <c r="AH638" s="58" t="s">
        <v>522</v>
      </c>
      <c r="AI638" s="62">
        <v>0.576</v>
      </c>
      <c r="AJ638" s="63">
        <v>0.69601677148847</v>
      </c>
      <c r="AK638" s="71">
        <f t="shared" si="12"/>
        <v>8</v>
      </c>
      <c r="AL638" s="61">
        <v>0.0848648199437222</v>
      </c>
      <c r="AM638" s="61">
        <v>0.899451671035833</v>
      </c>
      <c r="AN638" s="64">
        <v>0.682113067655236</v>
      </c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>
        <v>0.0662117738344818</v>
      </c>
      <c r="BM638" s="58">
        <v>0.0860664811395342</v>
      </c>
    </row>
    <row r="639" ht="12.75" customHeight="1">
      <c r="A639" s="49" t="s">
        <v>827</v>
      </c>
      <c r="B639" s="49">
        <v>909.0</v>
      </c>
      <c r="C639" s="44">
        <v>150.0</v>
      </c>
      <c r="D639" s="45">
        <v>24.0</v>
      </c>
      <c r="E639" s="44">
        <v>393.0</v>
      </c>
      <c r="F639" s="45">
        <v>39.0</v>
      </c>
      <c r="G639" s="62">
        <f t="shared" si="1"/>
        <v>0.8620689655</v>
      </c>
      <c r="H639" s="63">
        <f t="shared" si="2"/>
        <v>0.9097222222</v>
      </c>
      <c r="I639" s="64">
        <f t="shared" si="3"/>
        <v>0.896039604</v>
      </c>
      <c r="J639" s="65">
        <f t="shared" si="4"/>
        <v>0.3118811881</v>
      </c>
      <c r="K639" s="55">
        <f t="shared" si="5"/>
        <v>2.482758621</v>
      </c>
      <c r="L639" s="66">
        <f t="shared" si="6"/>
        <v>1.252845558</v>
      </c>
      <c r="M639" s="66">
        <f t="shared" si="7"/>
        <v>0.03369614567</v>
      </c>
      <c r="N639" s="67">
        <f t="shared" si="8"/>
        <v>0.9021145178</v>
      </c>
      <c r="O639" s="58"/>
      <c r="P639" s="58"/>
      <c r="Q639" s="58"/>
      <c r="R639" s="58" t="s">
        <v>494</v>
      </c>
      <c r="S639" s="62">
        <v>0.662337662337662</v>
      </c>
      <c r="T639" s="63">
        <v>0.800715990453461</v>
      </c>
      <c r="U639" s="62">
        <v>0.00598101311993071</v>
      </c>
      <c r="V639" s="61">
        <v>1.03453514314018</v>
      </c>
      <c r="W639" s="61">
        <v>0.0978484232203419</v>
      </c>
      <c r="X639" s="64">
        <v>0.779233870967742</v>
      </c>
      <c r="Y639" s="68">
        <f t="shared" si="9"/>
        <v>0.7745689265</v>
      </c>
      <c r="Z639" s="68">
        <f t="shared" si="10"/>
        <v>0.004664944495</v>
      </c>
      <c r="AA639" s="63">
        <f t="shared" si="11"/>
        <v>0.1095398362</v>
      </c>
      <c r="AB639" s="68"/>
      <c r="AC639" s="61"/>
      <c r="AD639" s="61">
        <v>0.00348214121224177</v>
      </c>
      <c r="AE639" s="61"/>
      <c r="AF639" s="61"/>
      <c r="AG639" s="61"/>
      <c r="AH639" s="58" t="s">
        <v>482</v>
      </c>
      <c r="AI639" s="62">
        <v>0.549450549450549</v>
      </c>
      <c r="AJ639" s="63">
        <v>0.66951566951567</v>
      </c>
      <c r="AK639" s="71">
        <f t="shared" si="12"/>
        <v>8</v>
      </c>
      <c r="AL639" s="61">
        <v>0.0848990014207011</v>
      </c>
      <c r="AM639" s="61">
        <v>0.861939265596071</v>
      </c>
      <c r="AN639" s="64">
        <v>0.659965034965035</v>
      </c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>
        <v>0.0978484232203419</v>
      </c>
      <c r="BM639" s="58">
        <v>0.109539836228109</v>
      </c>
    </row>
    <row r="640" ht="12.75" customHeight="1">
      <c r="A640" s="49" t="s">
        <v>828</v>
      </c>
      <c r="B640" s="49">
        <v>910.0</v>
      </c>
      <c r="C640" s="44">
        <v>60.0</v>
      </c>
      <c r="D640" s="45">
        <v>11.0</v>
      </c>
      <c r="E640" s="44">
        <v>305.0</v>
      </c>
      <c r="F640" s="45">
        <v>17.0</v>
      </c>
      <c r="G640" s="62">
        <f t="shared" si="1"/>
        <v>0.8450704225</v>
      </c>
      <c r="H640" s="63">
        <f t="shared" si="2"/>
        <v>0.9472049689</v>
      </c>
      <c r="I640" s="64">
        <f t="shared" si="3"/>
        <v>0.9287531807</v>
      </c>
      <c r="J640" s="65">
        <f t="shared" si="4"/>
        <v>0.1959287532</v>
      </c>
      <c r="K640" s="55">
        <f t="shared" si="5"/>
        <v>4.535211268</v>
      </c>
      <c r="L640" s="66">
        <f t="shared" si="6"/>
        <v>1.267330071</v>
      </c>
      <c r="M640" s="66">
        <f t="shared" si="7"/>
        <v>0.07222023744</v>
      </c>
      <c r="N640" s="67">
        <f t="shared" si="8"/>
        <v>0.9261519132</v>
      </c>
      <c r="O640" s="58"/>
      <c r="P640" s="58"/>
      <c r="Q640" s="58"/>
      <c r="R640" s="58" t="s">
        <v>423</v>
      </c>
      <c r="S640" s="62">
        <v>0.709251101321586</v>
      </c>
      <c r="T640" s="63">
        <v>0.805825242718447</v>
      </c>
      <c r="U640" s="62">
        <v>-0.00679179769287819</v>
      </c>
      <c r="V640" s="61">
        <v>1.07132074572789</v>
      </c>
      <c r="W640" s="61">
        <v>0.0682884053200657</v>
      </c>
      <c r="X640" s="64">
        <v>0.779881656804734</v>
      </c>
      <c r="Y640" s="68">
        <f t="shared" si="9"/>
        <v>0.7883669779</v>
      </c>
      <c r="Z640" s="68">
        <f t="shared" si="10"/>
        <v>-0.008485321066</v>
      </c>
      <c r="AA640" s="63">
        <f t="shared" si="11"/>
        <v>0.04669039423</v>
      </c>
      <c r="AB640" s="68"/>
      <c r="AC640" s="61"/>
      <c r="AD640" s="61">
        <v>0.00348263927120196</v>
      </c>
      <c r="AE640" s="61"/>
      <c r="AF640" s="61"/>
      <c r="AG640" s="61"/>
      <c r="AH640" s="58" t="s">
        <v>375</v>
      </c>
      <c r="AI640" s="62">
        <v>0.462686567164179</v>
      </c>
      <c r="AJ640" s="63">
        <v>0.583838383838384</v>
      </c>
      <c r="AK640" s="71">
        <f t="shared" si="12"/>
        <v>9</v>
      </c>
      <c r="AL640" s="61">
        <v>0.0856673920383091</v>
      </c>
      <c r="AM640" s="61">
        <v>0.740004875537008</v>
      </c>
      <c r="AN640" s="64">
        <v>0.569395017793594</v>
      </c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>
        <v>0.0682884053200657</v>
      </c>
      <c r="BM640" s="58">
        <v>0.0466903942276271</v>
      </c>
    </row>
    <row r="641" ht="12.75" customHeight="1">
      <c r="A641" s="49" t="s">
        <v>715</v>
      </c>
      <c r="B641" s="49">
        <v>914.0</v>
      </c>
      <c r="C641" s="44">
        <v>179.0</v>
      </c>
      <c r="D641" s="45">
        <v>79.0</v>
      </c>
      <c r="E641" s="44">
        <v>1993.0</v>
      </c>
      <c r="F641" s="45">
        <v>538.0</v>
      </c>
      <c r="G641" s="62">
        <f t="shared" si="1"/>
        <v>0.6937984496</v>
      </c>
      <c r="H641" s="63">
        <f t="shared" si="2"/>
        <v>0.7874357961</v>
      </c>
      <c r="I641" s="64">
        <f t="shared" si="3"/>
        <v>0.778773754</v>
      </c>
      <c r="J641" s="65">
        <f t="shared" si="4"/>
        <v>0.2570813912</v>
      </c>
      <c r="K641" s="55">
        <f t="shared" si="5"/>
        <v>9.810077519</v>
      </c>
      <c r="L641" s="66">
        <f t="shared" si="6"/>
        <v>1.047390769</v>
      </c>
      <c r="M641" s="66">
        <f t="shared" si="7"/>
        <v>0.06621177383</v>
      </c>
      <c r="N641" s="67">
        <f t="shared" si="8"/>
        <v>0.7708941465</v>
      </c>
      <c r="O641" s="58"/>
      <c r="P641" s="58"/>
      <c r="Q641" s="58"/>
      <c r="R641" s="58" t="s">
        <v>872</v>
      </c>
      <c r="S641" s="62">
        <v>0.884615384615385</v>
      </c>
      <c r="T641" s="63">
        <v>0.760869565217391</v>
      </c>
      <c r="U641" s="62">
        <v>-0.00946643142905157</v>
      </c>
      <c r="V641" s="61">
        <v>1.16353358066467</v>
      </c>
      <c r="W641" s="61">
        <v>-0.0875013179213899</v>
      </c>
      <c r="X641" s="64">
        <v>0.780487804878049</v>
      </c>
      <c r="Y641" s="68">
        <f t="shared" si="9"/>
        <v>0.7937101842</v>
      </c>
      <c r="Z641" s="68">
        <f t="shared" si="10"/>
        <v>-0.0132223793</v>
      </c>
      <c r="AA641" s="63">
        <f t="shared" si="11"/>
        <v>-0.122526903</v>
      </c>
      <c r="AB641" s="68"/>
      <c r="AC641" s="61"/>
      <c r="AD641" s="61">
        <v>0.00349479639396838</v>
      </c>
      <c r="AE641" s="61"/>
      <c r="AF641" s="61"/>
      <c r="AG641" s="61"/>
      <c r="AH641" s="58" t="s">
        <v>339</v>
      </c>
      <c r="AI641" s="62">
        <v>0.446428571428571</v>
      </c>
      <c r="AJ641" s="63">
        <v>0.567759078830824</v>
      </c>
      <c r="AK641" s="71">
        <f t="shared" si="12"/>
        <v>9</v>
      </c>
      <c r="AL641" s="61">
        <v>0.085793741727613</v>
      </c>
      <c r="AM641" s="61">
        <v>0.7171389508756</v>
      </c>
      <c r="AN641" s="64">
        <v>0.547671840354767</v>
      </c>
      <c r="AO641" s="58"/>
      <c r="AP641" s="58"/>
      <c r="AQ641" s="58"/>
      <c r="AR641" s="58"/>
      <c r="AS641" s="58"/>
      <c r="AT641" s="58" t="s">
        <v>23</v>
      </c>
      <c r="AU641" s="58" t="s">
        <v>1212</v>
      </c>
      <c r="AV641" s="58" t="s">
        <v>24</v>
      </c>
      <c r="AW641" s="58" t="s">
        <v>25</v>
      </c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>
        <v>-0.0875013179213899</v>
      </c>
      <c r="BM641" s="58">
        <v>-0.1225269029664</v>
      </c>
    </row>
    <row r="642" ht="12.75" customHeight="1">
      <c r="A642" s="49" t="s">
        <v>673</v>
      </c>
      <c r="B642" s="49">
        <v>918.0</v>
      </c>
      <c r="C642" s="44">
        <v>267.0</v>
      </c>
      <c r="D642" s="45">
        <v>134.0</v>
      </c>
      <c r="E642" s="44">
        <v>2003.0</v>
      </c>
      <c r="F642" s="45">
        <v>559.0</v>
      </c>
      <c r="G642" s="62">
        <f t="shared" si="1"/>
        <v>0.6658354115</v>
      </c>
      <c r="H642" s="63">
        <f t="shared" si="2"/>
        <v>0.7818110851</v>
      </c>
      <c r="I642" s="64">
        <f t="shared" si="3"/>
        <v>0.7661154236</v>
      </c>
      <c r="J642" s="65">
        <f t="shared" si="4"/>
        <v>0.2787715154</v>
      </c>
      <c r="K642" s="55">
        <f t="shared" si="5"/>
        <v>6.389027431</v>
      </c>
      <c r="L642" s="66">
        <f t="shared" si="6"/>
        <v>1.023640641</v>
      </c>
      <c r="M642" s="66">
        <f t="shared" si="7"/>
        <v>0.08200735253</v>
      </c>
      <c r="N642" s="67">
        <f t="shared" si="8"/>
        <v>0.7606935721</v>
      </c>
      <c r="O642" s="58"/>
      <c r="P642" s="58"/>
      <c r="Q642" s="58"/>
      <c r="R642" s="58" t="s">
        <v>143</v>
      </c>
      <c r="S642" s="62">
        <v>0.790697674418605</v>
      </c>
      <c r="T642" s="63">
        <v>0.778350515463918</v>
      </c>
      <c r="U642" s="62">
        <v>-0.00185562983594867</v>
      </c>
      <c r="V642" s="61">
        <v>1.10948461650098</v>
      </c>
      <c r="W642" s="61">
        <v>-0.00873057853829229</v>
      </c>
      <c r="X642" s="64">
        <v>0.780590717299578</v>
      </c>
      <c r="Y642" s="68">
        <f t="shared" si="9"/>
        <v>0.7851495997</v>
      </c>
      <c r="Z642" s="68">
        <f t="shared" si="10"/>
        <v>-0.004558882409</v>
      </c>
      <c r="AA642" s="63">
        <f t="shared" si="11"/>
        <v>-0.0205254343</v>
      </c>
      <c r="AB642" s="68"/>
      <c r="AC642" s="61"/>
      <c r="AD642" s="61">
        <v>0.00350621815537389</v>
      </c>
      <c r="AE642" s="61"/>
      <c r="AF642" s="61"/>
      <c r="AG642" s="61"/>
      <c r="AH642" s="58" t="s">
        <v>752</v>
      </c>
      <c r="AI642" s="62">
        <v>0.713178294573643</v>
      </c>
      <c r="AJ642" s="63">
        <v>0.834838709677419</v>
      </c>
      <c r="AK642" s="71">
        <f t="shared" si="12"/>
        <v>9</v>
      </c>
      <c r="AL642" s="61">
        <v>0.0860270833788725</v>
      </c>
      <c r="AM642" s="61">
        <v>1.09461330704142</v>
      </c>
      <c r="AN642" s="64">
        <v>0.817477876106195</v>
      </c>
      <c r="AO642" s="58"/>
      <c r="AP642" s="58"/>
      <c r="AQ642" s="58"/>
      <c r="AR642" s="58"/>
      <c r="AS642" s="58"/>
      <c r="AT642" s="58">
        <v>-9.0</v>
      </c>
      <c r="AU642" s="61">
        <f t="shared" ref="AU642:AU657" si="27">AT642/100</f>
        <v>-0.09</v>
      </c>
      <c r="AV642" s="58">
        <v>0.71641068</v>
      </c>
      <c r="AW642" s="58">
        <v>-0.04565468</v>
      </c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>
        <v>-0.00873057853829229</v>
      </c>
      <c r="BM642" s="58">
        <v>-0.0205254343028596</v>
      </c>
    </row>
    <row r="643" ht="12.75" customHeight="1">
      <c r="A643" s="49" t="s">
        <v>811</v>
      </c>
      <c r="B643" s="49">
        <v>921.0</v>
      </c>
      <c r="C643" s="44">
        <v>25.0</v>
      </c>
      <c r="D643" s="45">
        <v>8.0</v>
      </c>
      <c r="E643" s="44">
        <v>190.0</v>
      </c>
      <c r="F643" s="45">
        <v>55.0</v>
      </c>
      <c r="G643" s="62">
        <f t="shared" si="1"/>
        <v>0.7575757576</v>
      </c>
      <c r="H643" s="63">
        <f t="shared" si="2"/>
        <v>0.7755102041</v>
      </c>
      <c r="I643" s="64">
        <f t="shared" si="3"/>
        <v>0.773381295</v>
      </c>
      <c r="J643" s="65">
        <f t="shared" si="4"/>
        <v>0.2877697842</v>
      </c>
      <c r="K643" s="55">
        <f t="shared" si="5"/>
        <v>7.424242424</v>
      </c>
      <c r="L643" s="66">
        <f t="shared" si="6"/>
        <v>1.084055478</v>
      </c>
      <c r="M643" s="66">
        <f t="shared" si="7"/>
        <v>0.01268174587</v>
      </c>
      <c r="N643" s="67">
        <f t="shared" si="8"/>
        <v>0.775498404</v>
      </c>
      <c r="O643" s="58"/>
      <c r="P643" s="58"/>
      <c r="Q643" s="58"/>
      <c r="R643" s="58" t="s">
        <v>673</v>
      </c>
      <c r="S643" s="62">
        <v>0.571428571428571</v>
      </c>
      <c r="T643" s="63">
        <v>0.873417721518987</v>
      </c>
      <c r="U643" s="62">
        <v>-0.0315631664144417</v>
      </c>
      <c r="V643" s="61">
        <v>1.02166057662379</v>
      </c>
      <c r="W643" s="61">
        <v>0.213538742810429</v>
      </c>
      <c r="X643" s="64">
        <v>0.780701754385965</v>
      </c>
      <c r="Y643" s="68">
        <f t="shared" si="9"/>
        <v>0.8120845735</v>
      </c>
      <c r="Z643" s="68">
        <f t="shared" si="10"/>
        <v>-0.0313828191</v>
      </c>
      <c r="AA643" s="63">
        <f t="shared" si="11"/>
        <v>0.1353069652</v>
      </c>
      <c r="AB643" s="68"/>
      <c r="AC643" s="61"/>
      <c r="AD643" s="61">
        <v>0.00354316655859599</v>
      </c>
      <c r="AE643" s="61"/>
      <c r="AF643" s="61"/>
      <c r="AG643" s="61"/>
      <c r="AH643" s="58" t="s">
        <v>206</v>
      </c>
      <c r="AI643" s="62">
        <v>0.770731707317073</v>
      </c>
      <c r="AJ643" s="63">
        <v>0.892586989409985</v>
      </c>
      <c r="AK643" s="71">
        <f t="shared" si="12"/>
        <v>9</v>
      </c>
      <c r="AL643" s="61">
        <v>0.0861648884702132</v>
      </c>
      <c r="AM643" s="61">
        <v>1.17614391565097</v>
      </c>
      <c r="AN643" s="64">
        <v>0.863741339491917</v>
      </c>
      <c r="AO643" s="58"/>
      <c r="AP643" s="58"/>
      <c r="AQ643" s="58"/>
      <c r="AR643" s="58"/>
      <c r="AS643" s="58"/>
      <c r="AT643" s="58">
        <v>-5.5</v>
      </c>
      <c r="AU643" s="61">
        <f t="shared" si="27"/>
        <v>-0.055</v>
      </c>
      <c r="AV643" s="58">
        <v>0.7247008838</v>
      </c>
      <c r="AW643" s="58">
        <v>-0.0381646427527</v>
      </c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>
        <v>0.213538742810429</v>
      </c>
      <c r="BM643" s="58">
        <v>0.135306965156564</v>
      </c>
    </row>
    <row r="644" ht="12.75" customHeight="1">
      <c r="A644" s="49" t="s">
        <v>799</v>
      </c>
      <c r="B644" s="49">
        <v>922.0</v>
      </c>
      <c r="C644" s="44">
        <v>47.0</v>
      </c>
      <c r="D644" s="45">
        <v>16.0</v>
      </c>
      <c r="E644" s="44">
        <v>188.0</v>
      </c>
      <c r="F644" s="45">
        <v>44.0</v>
      </c>
      <c r="G644" s="62">
        <f t="shared" si="1"/>
        <v>0.746031746</v>
      </c>
      <c r="H644" s="63">
        <f t="shared" si="2"/>
        <v>0.8103448276</v>
      </c>
      <c r="I644" s="64">
        <f t="shared" si="3"/>
        <v>0.7966101695</v>
      </c>
      <c r="J644" s="65">
        <f t="shared" si="4"/>
        <v>0.3084745763</v>
      </c>
      <c r="K644" s="55">
        <f t="shared" si="5"/>
        <v>3.682539683</v>
      </c>
      <c r="L644" s="66">
        <f t="shared" si="6"/>
        <v>1.100524422</v>
      </c>
      <c r="M644" s="66">
        <f t="shared" si="7"/>
        <v>0.04547639591</v>
      </c>
      <c r="N644" s="67">
        <f t="shared" si="8"/>
        <v>0.7998334781</v>
      </c>
      <c r="O644" s="58"/>
      <c r="P644" s="58"/>
      <c r="Q644" s="58"/>
      <c r="R644" s="58" t="s">
        <v>252</v>
      </c>
      <c r="S644" s="62">
        <v>0.752380952380952</v>
      </c>
      <c r="T644" s="63">
        <v>0.791970802919708</v>
      </c>
      <c r="U644" s="62">
        <v>-0.00385522086224543</v>
      </c>
      <c r="V644" s="61">
        <v>1.09202159413624</v>
      </c>
      <c r="W644" s="61">
        <v>0.0279944302156583</v>
      </c>
      <c r="X644" s="64">
        <v>0.781002638522427</v>
      </c>
      <c r="Y644" s="68">
        <f t="shared" si="9"/>
        <v>0.7870776033</v>
      </c>
      <c r="Z644" s="68">
        <f t="shared" si="10"/>
        <v>-0.006074964812</v>
      </c>
      <c r="AA644" s="63">
        <f t="shared" si="11"/>
        <v>0.01239459651</v>
      </c>
      <c r="AB644" s="68"/>
      <c r="AC644" s="61"/>
      <c r="AD644" s="61">
        <v>0.00356918845667664</v>
      </c>
      <c r="AE644" s="61"/>
      <c r="AF644" s="61"/>
      <c r="AG644" s="61"/>
      <c r="AH644" s="58" t="s">
        <v>783</v>
      </c>
      <c r="AI644" s="62">
        <v>0.734375</v>
      </c>
      <c r="AJ644" s="63">
        <v>0.857142857142857</v>
      </c>
      <c r="AK644" s="71">
        <f t="shared" si="12"/>
        <v>9</v>
      </c>
      <c r="AL644" s="61">
        <v>0.0868101681805422</v>
      </c>
      <c r="AM644" s="61">
        <v>1.12537305498065</v>
      </c>
      <c r="AN644" s="64">
        <v>0.829181494661922</v>
      </c>
      <c r="AO644" s="58"/>
      <c r="AP644" s="58"/>
      <c r="AQ644" s="58"/>
      <c r="AR644" s="58"/>
      <c r="AS644" s="58"/>
      <c r="AT644" s="58">
        <v>-4.0</v>
      </c>
      <c r="AU644" s="61">
        <f t="shared" si="27"/>
        <v>-0.04</v>
      </c>
      <c r="AV644" s="58">
        <v>0.71813</v>
      </c>
      <c r="AW644" s="58">
        <v>0.027839</v>
      </c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>
        <v>0.0279944302156583</v>
      </c>
      <c r="BM644" s="58">
        <v>0.0123945965058782</v>
      </c>
    </row>
    <row r="645" ht="12.75" customHeight="1">
      <c r="A645" s="49" t="s">
        <v>754</v>
      </c>
      <c r="B645" s="49">
        <v>923.0</v>
      </c>
      <c r="C645" s="44">
        <v>162.0</v>
      </c>
      <c r="D645" s="45">
        <v>65.0</v>
      </c>
      <c r="E645" s="44">
        <v>655.0</v>
      </c>
      <c r="F645" s="45">
        <v>191.0</v>
      </c>
      <c r="G645" s="62">
        <f t="shared" si="1"/>
        <v>0.7136563877</v>
      </c>
      <c r="H645" s="63">
        <f t="shared" si="2"/>
        <v>0.7742316785</v>
      </c>
      <c r="I645" s="64">
        <f t="shared" si="3"/>
        <v>0.761416589</v>
      </c>
      <c r="J645" s="65">
        <f t="shared" si="4"/>
        <v>0.3289841566</v>
      </c>
      <c r="K645" s="55">
        <f t="shared" si="5"/>
        <v>3.726872247</v>
      </c>
      <c r="L645" s="66">
        <f t="shared" si="6"/>
        <v>1.052095734</v>
      </c>
      <c r="M645" s="66">
        <f t="shared" si="7"/>
        <v>0.04283337082</v>
      </c>
      <c r="N645" s="67">
        <f t="shared" si="8"/>
        <v>0.7649094377</v>
      </c>
      <c r="O645" s="58"/>
      <c r="P645" s="58"/>
      <c r="Q645" s="58"/>
      <c r="R645" s="58" t="s">
        <v>743</v>
      </c>
      <c r="S645" s="62">
        <v>0.9</v>
      </c>
      <c r="T645" s="63">
        <v>0.727272727272727</v>
      </c>
      <c r="U645" s="62">
        <v>0.0141970421818265</v>
      </c>
      <c r="V645" s="61">
        <v>1.15065560025127</v>
      </c>
      <c r="W645" s="61">
        <v>-0.122136437827126</v>
      </c>
      <c r="X645" s="64">
        <v>0.78125</v>
      </c>
      <c r="Y645" s="68">
        <f t="shared" si="9"/>
        <v>0.7712669556</v>
      </c>
      <c r="Z645" s="68">
        <f t="shared" si="10"/>
        <v>0.009983044441</v>
      </c>
      <c r="AA645" s="63">
        <f t="shared" si="11"/>
        <v>-0.09584123152</v>
      </c>
      <c r="AB645" s="68"/>
      <c r="AC645" s="61"/>
      <c r="AD645" s="61">
        <v>0.0035884459602642</v>
      </c>
      <c r="AE645" s="61"/>
      <c r="AF645" s="61"/>
      <c r="AG645" s="61"/>
      <c r="AH645" s="58" t="s">
        <v>64</v>
      </c>
      <c r="AI645" s="62">
        <v>0.25</v>
      </c>
      <c r="AJ645" s="63">
        <v>0.373456790123457</v>
      </c>
      <c r="AK645" s="71">
        <f t="shared" si="12"/>
        <v>9</v>
      </c>
      <c r="AL645" s="61">
        <v>0.0872972055136702</v>
      </c>
      <c r="AM645" s="61">
        <v>0.44085050980896</v>
      </c>
      <c r="AN645" s="64">
        <v>0.366279069767442</v>
      </c>
      <c r="AO645" s="58"/>
      <c r="AP645" s="58"/>
      <c r="AQ645" s="58"/>
      <c r="AR645" s="58"/>
      <c r="AS645" s="58"/>
      <c r="AT645" s="58">
        <v>-3.0</v>
      </c>
      <c r="AU645" s="61">
        <f t="shared" si="27"/>
        <v>-0.03</v>
      </c>
      <c r="AV645" s="58">
        <v>0.7182246</v>
      </c>
      <c r="AW645" s="58">
        <v>0.02422929</v>
      </c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>
        <v>-0.122136437827126</v>
      </c>
      <c r="BM645" s="58">
        <v>-0.0958412315247208</v>
      </c>
    </row>
    <row r="646" ht="12.75" customHeight="1">
      <c r="A646" s="49" t="s">
        <v>832</v>
      </c>
      <c r="B646" s="49">
        <v>924.0</v>
      </c>
      <c r="C646" s="44">
        <v>34.0</v>
      </c>
      <c r="D646" s="45">
        <v>8.0</v>
      </c>
      <c r="E646" s="44">
        <v>213.0</v>
      </c>
      <c r="F646" s="45">
        <v>41.0</v>
      </c>
      <c r="G646" s="62">
        <f t="shared" si="1"/>
        <v>0.8095238095</v>
      </c>
      <c r="H646" s="63">
        <f t="shared" si="2"/>
        <v>0.8385826772</v>
      </c>
      <c r="I646" s="64">
        <f t="shared" si="3"/>
        <v>0.8344594595</v>
      </c>
      <c r="J646" s="65">
        <f t="shared" si="4"/>
        <v>0.2533783784</v>
      </c>
      <c r="K646" s="55">
        <f t="shared" si="5"/>
        <v>6.047619048</v>
      </c>
      <c r="L646" s="66">
        <f t="shared" si="6"/>
        <v>1.165387269</v>
      </c>
      <c r="M646" s="66">
        <f t="shared" si="7"/>
        <v>0.02054791278</v>
      </c>
      <c r="N646" s="67">
        <f t="shared" si="8"/>
        <v>0.835803858</v>
      </c>
      <c r="O646" s="58"/>
      <c r="P646" s="58"/>
      <c r="Q646" s="58"/>
      <c r="R646" s="58" t="s">
        <v>445</v>
      </c>
      <c r="S646" s="62">
        <v>0.71889400921659</v>
      </c>
      <c r="T646" s="63">
        <v>0.802413273001508</v>
      </c>
      <c r="U646" s="62">
        <v>-0.00418045983066862</v>
      </c>
      <c r="V646" s="61">
        <v>1.07572668587511</v>
      </c>
      <c r="W646" s="61">
        <v>0.0590572135530201</v>
      </c>
      <c r="X646" s="64">
        <v>0.781818181818182</v>
      </c>
      <c r="Y646" s="68">
        <f t="shared" si="9"/>
        <v>0.7878123754</v>
      </c>
      <c r="Z646" s="68">
        <f t="shared" si="10"/>
        <v>-0.005994193595</v>
      </c>
      <c r="AA646" s="63">
        <f t="shared" si="11"/>
        <v>0.04377139341</v>
      </c>
      <c r="AB646" s="68"/>
      <c r="AC646" s="61"/>
      <c r="AD646" s="61">
        <v>0.0036071052029345</v>
      </c>
      <c r="AE646" s="61"/>
      <c r="AF646" s="61"/>
      <c r="AG646" s="61"/>
      <c r="AH646" s="58" t="s">
        <v>722</v>
      </c>
      <c r="AI646" s="62">
        <v>0.7</v>
      </c>
      <c r="AJ646" s="63">
        <v>0.823529411764706</v>
      </c>
      <c r="AK646" s="71">
        <f t="shared" si="12"/>
        <v>9</v>
      </c>
      <c r="AL646" s="61">
        <v>0.0873486607625483</v>
      </c>
      <c r="AM646" s="61">
        <v>1.07729796412344</v>
      </c>
      <c r="AN646" s="64">
        <v>0.795454545454545</v>
      </c>
      <c r="AO646" s="58"/>
      <c r="AP646" s="58"/>
      <c r="AQ646" s="58"/>
      <c r="AR646" s="58"/>
      <c r="AS646" s="58"/>
      <c r="AT646" s="58">
        <v>-2.0</v>
      </c>
      <c r="AU646" s="61">
        <f t="shared" si="27"/>
        <v>-0.02</v>
      </c>
      <c r="AV646" s="58">
        <v>0.71032144</v>
      </c>
      <c r="AW646" s="58">
        <v>-0.01231148</v>
      </c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>
        <v>0.0590572135530201</v>
      </c>
      <c r="BM646" s="58">
        <v>0.0437713934051358</v>
      </c>
    </row>
    <row r="647" ht="12.75" customHeight="1">
      <c r="A647" s="49" t="s">
        <v>834</v>
      </c>
      <c r="B647" s="49">
        <v>925.0</v>
      </c>
      <c r="C647" s="44">
        <v>253.0</v>
      </c>
      <c r="D647" s="45">
        <v>62.0</v>
      </c>
      <c r="E647" s="44">
        <v>928.0</v>
      </c>
      <c r="F647" s="45">
        <v>141.0</v>
      </c>
      <c r="G647" s="62">
        <f t="shared" si="1"/>
        <v>0.8031746032</v>
      </c>
      <c r="H647" s="63">
        <f t="shared" si="2"/>
        <v>0.868101029</v>
      </c>
      <c r="I647" s="64">
        <f t="shared" si="3"/>
        <v>0.8533236994</v>
      </c>
      <c r="J647" s="65">
        <f t="shared" si="4"/>
        <v>0.2846820809</v>
      </c>
      <c r="K647" s="55">
        <f t="shared" si="5"/>
        <v>3.393650794</v>
      </c>
      <c r="L647" s="66">
        <f t="shared" si="6"/>
        <v>1.181770325</v>
      </c>
      <c r="M647" s="66">
        <f t="shared" si="7"/>
        <v>0.04591010908</v>
      </c>
      <c r="N647" s="67">
        <f t="shared" si="8"/>
        <v>0.8568296233</v>
      </c>
      <c r="O647" s="58"/>
      <c r="P647" s="58"/>
      <c r="Q647" s="58"/>
      <c r="R647" s="58" t="s">
        <v>255</v>
      </c>
      <c r="S647" s="62">
        <v>0.703703703703704</v>
      </c>
      <c r="T647" s="63">
        <v>0.805147058823529</v>
      </c>
      <c r="U647" s="62">
        <v>-0.00314053826823668</v>
      </c>
      <c r="V647" s="61">
        <v>1.06691859426078</v>
      </c>
      <c r="W647" s="61">
        <v>0.0717314586433206</v>
      </c>
      <c r="X647" s="64">
        <v>0.781869688385269</v>
      </c>
      <c r="Y647" s="68">
        <f t="shared" si="9"/>
        <v>0.7866595055</v>
      </c>
      <c r="Z647" s="68">
        <f t="shared" si="10"/>
        <v>-0.004789817094</v>
      </c>
      <c r="AA647" s="63">
        <f t="shared" si="11"/>
        <v>0.05956248014</v>
      </c>
      <c r="AB647" s="68"/>
      <c r="AC647" s="61"/>
      <c r="AD647" s="61">
        <v>0.0036721647097151</v>
      </c>
      <c r="AE647" s="61"/>
      <c r="AF647" s="61"/>
      <c r="AG647" s="61"/>
      <c r="AH647" s="58" t="s">
        <v>407</v>
      </c>
      <c r="AI647" s="62">
        <v>0.580808080808081</v>
      </c>
      <c r="AJ647" s="63">
        <v>0.704866562009419</v>
      </c>
      <c r="AK647" s="71">
        <f t="shared" si="12"/>
        <v>9</v>
      </c>
      <c r="AL647" s="61">
        <v>0.087722741867302</v>
      </c>
      <c r="AM647" s="61">
        <v>0.909109244002186</v>
      </c>
      <c r="AN647" s="64">
        <v>0.688179347826087</v>
      </c>
      <c r="AO647" s="58"/>
      <c r="AP647" s="58"/>
      <c r="AQ647" s="58"/>
      <c r="AR647" s="58"/>
      <c r="AS647" s="58"/>
      <c r="AT647" s="58">
        <v>-1.0</v>
      </c>
      <c r="AU647" s="61">
        <f t="shared" si="27"/>
        <v>-0.01</v>
      </c>
      <c r="AV647" s="58">
        <v>0.70823622</v>
      </c>
      <c r="AW647" s="58">
        <v>-0.0059931</v>
      </c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>
        <v>0.0717314586433206</v>
      </c>
      <c r="BM647" s="58">
        <v>0.059562480144754</v>
      </c>
    </row>
    <row r="648" ht="12.75" customHeight="1">
      <c r="A648" s="49" t="s">
        <v>743</v>
      </c>
      <c r="B648" s="49">
        <v>926.0</v>
      </c>
      <c r="C648" s="44">
        <v>137.0</v>
      </c>
      <c r="D648" s="45">
        <v>56.0</v>
      </c>
      <c r="E648" s="44">
        <v>560.0</v>
      </c>
      <c r="F648" s="45">
        <v>118.0</v>
      </c>
      <c r="G648" s="62">
        <f t="shared" si="1"/>
        <v>0.7098445596</v>
      </c>
      <c r="H648" s="63">
        <f t="shared" si="2"/>
        <v>0.8259587021</v>
      </c>
      <c r="I648" s="64">
        <f t="shared" si="3"/>
        <v>0.8002296211</v>
      </c>
      <c r="J648" s="65">
        <f t="shared" si="4"/>
        <v>0.2927669346</v>
      </c>
      <c r="K648" s="55">
        <f t="shared" si="5"/>
        <v>3.512953368</v>
      </c>
      <c r="L648" s="66">
        <f t="shared" si="6"/>
        <v>1.085976887</v>
      </c>
      <c r="M648" s="66">
        <f t="shared" si="7"/>
        <v>0.08210527498</v>
      </c>
      <c r="N648" s="67">
        <f t="shared" si="8"/>
        <v>0.8039581815</v>
      </c>
      <c r="O648" s="58"/>
      <c r="P648" s="58"/>
      <c r="Q648" s="58"/>
      <c r="R648" s="58" t="s">
        <v>183</v>
      </c>
      <c r="S648" s="62">
        <v>0.634615384615385</v>
      </c>
      <c r="T648" s="63">
        <v>0.809241706161137</v>
      </c>
      <c r="U648" s="62">
        <v>0.00751042471851726</v>
      </c>
      <c r="V648" s="61">
        <v>1.02096111977612</v>
      </c>
      <c r="W648" s="61">
        <v>0.123479622961108</v>
      </c>
      <c r="X648" s="64">
        <v>0.782</v>
      </c>
      <c r="Y648" s="68">
        <f t="shared" si="9"/>
        <v>0.7754769988</v>
      </c>
      <c r="Z648" s="68">
        <f t="shared" si="10"/>
        <v>0.006523001229</v>
      </c>
      <c r="AA648" s="63">
        <f t="shared" si="11"/>
        <v>0.139735579</v>
      </c>
      <c r="AB648" s="68"/>
      <c r="AC648" s="61"/>
      <c r="AD648" s="61">
        <v>0.00374398953665878</v>
      </c>
      <c r="AE648" s="61"/>
      <c r="AF648" s="61"/>
      <c r="AG648" s="61"/>
      <c r="AH648" s="58" t="s">
        <v>549</v>
      </c>
      <c r="AI648" s="62">
        <v>0.6</v>
      </c>
      <c r="AJ648" s="63">
        <v>0.724137931034483</v>
      </c>
      <c r="AK648" s="71">
        <f t="shared" si="12"/>
        <v>9</v>
      </c>
      <c r="AL648" s="61">
        <v>0.0877789258271095</v>
      </c>
      <c r="AM648" s="61">
        <v>0.936306895917968</v>
      </c>
      <c r="AN648" s="64">
        <v>0.705882352941176</v>
      </c>
      <c r="AO648" s="58"/>
      <c r="AP648" s="58"/>
      <c r="AQ648" s="58"/>
      <c r="AR648" s="58"/>
      <c r="AS648" s="58"/>
      <c r="AT648" s="58">
        <v>0.0</v>
      </c>
      <c r="AU648" s="61">
        <f t="shared" si="27"/>
        <v>0</v>
      </c>
      <c r="AV648" s="58">
        <v>0.70726534</v>
      </c>
      <c r="AW648" s="58">
        <v>0.0</v>
      </c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>
        <v>0.123479622961108</v>
      </c>
      <c r="BM648" s="58">
        <v>0.13973557901396</v>
      </c>
    </row>
    <row r="649" ht="12.75" customHeight="1">
      <c r="A649" s="49" t="s">
        <v>589</v>
      </c>
      <c r="B649" s="49">
        <v>927.0</v>
      </c>
      <c r="C649" s="44">
        <v>72.0</v>
      </c>
      <c r="D649" s="45">
        <v>44.0</v>
      </c>
      <c r="E649" s="44">
        <v>343.0</v>
      </c>
      <c r="F649" s="45">
        <v>85.0</v>
      </c>
      <c r="G649" s="62">
        <f t="shared" si="1"/>
        <v>0.6206896552</v>
      </c>
      <c r="H649" s="63">
        <f t="shared" si="2"/>
        <v>0.8014018692</v>
      </c>
      <c r="I649" s="64">
        <f t="shared" si="3"/>
        <v>0.7628676471</v>
      </c>
      <c r="J649" s="65">
        <f t="shared" si="4"/>
        <v>0.2886029412</v>
      </c>
      <c r="K649" s="55">
        <f t="shared" si="5"/>
        <v>3.689655172</v>
      </c>
      <c r="L649" s="66">
        <f t="shared" si="6"/>
        <v>1.005570539</v>
      </c>
      <c r="M649" s="66">
        <f t="shared" si="7"/>
        <v>0.1277829963</v>
      </c>
      <c r="N649" s="67">
        <f t="shared" si="8"/>
        <v>0.7666487985</v>
      </c>
      <c r="O649" s="58"/>
      <c r="P649" s="58"/>
      <c r="Q649" s="58"/>
      <c r="R649" s="58" t="s">
        <v>501</v>
      </c>
      <c r="S649" s="62">
        <v>0.8</v>
      </c>
      <c r="T649" s="63">
        <v>0.78169014084507</v>
      </c>
      <c r="U649" s="62">
        <v>-0.00478806518179031</v>
      </c>
      <c r="V649" s="61">
        <v>1.11842382644295</v>
      </c>
      <c r="W649" s="61">
        <v>-0.0129468428234222</v>
      </c>
      <c r="X649" s="64">
        <v>0.782312925170068</v>
      </c>
      <c r="Y649" s="68">
        <f t="shared" si="9"/>
        <v>0.7898602176</v>
      </c>
      <c r="Z649" s="68">
        <f t="shared" si="10"/>
        <v>-0.007547292437</v>
      </c>
      <c r="AA649" s="63">
        <f t="shared" si="11"/>
        <v>-0.03254894729</v>
      </c>
      <c r="AB649" s="68"/>
      <c r="AC649" s="61"/>
      <c r="AD649" s="61">
        <v>0.00374547224833877</v>
      </c>
      <c r="AE649" s="61"/>
      <c r="AF649" s="61"/>
      <c r="AG649" s="61"/>
      <c r="AH649" s="58" t="s">
        <v>1201</v>
      </c>
      <c r="AI649" s="62">
        <v>0.6875</v>
      </c>
      <c r="AJ649" s="63">
        <v>0.8125</v>
      </c>
      <c r="AK649" s="71">
        <f t="shared" si="12"/>
        <v>9</v>
      </c>
      <c r="AL649" s="61">
        <v>0.0883885209574827</v>
      </c>
      <c r="AM649" s="61">
        <v>1.06066015733738</v>
      </c>
      <c r="AN649" s="64">
        <v>0.770833333333333</v>
      </c>
      <c r="AO649" s="58"/>
      <c r="AP649" s="58"/>
      <c r="AQ649" s="58"/>
      <c r="AR649" s="58"/>
      <c r="AS649" s="58"/>
      <c r="AT649" s="58">
        <v>1.0</v>
      </c>
      <c r="AU649" s="61">
        <f t="shared" si="27"/>
        <v>0.01</v>
      </c>
      <c r="AV649" s="58">
        <v>0.70512448</v>
      </c>
      <c r="AW649" s="58">
        <v>0.0065554</v>
      </c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>
        <v>-0.0129468428234222</v>
      </c>
      <c r="BM649" s="58">
        <v>-0.0325489472873659</v>
      </c>
    </row>
    <row r="650" ht="12.75" customHeight="1">
      <c r="A650" s="49" t="s">
        <v>696</v>
      </c>
      <c r="B650" s="49">
        <v>928.0</v>
      </c>
      <c r="C650" s="44">
        <v>33.0</v>
      </c>
      <c r="D650" s="45">
        <v>16.0</v>
      </c>
      <c r="E650" s="44">
        <v>146.0</v>
      </c>
      <c r="F650" s="45">
        <v>28.0</v>
      </c>
      <c r="G650" s="62">
        <f t="shared" si="1"/>
        <v>0.6734693878</v>
      </c>
      <c r="H650" s="63">
        <f t="shared" si="2"/>
        <v>0.8390804598</v>
      </c>
      <c r="I650" s="64">
        <f t="shared" si="3"/>
        <v>0.802690583</v>
      </c>
      <c r="J650" s="65">
        <f t="shared" si="4"/>
        <v>0.2735426009</v>
      </c>
      <c r="K650" s="55">
        <f t="shared" si="5"/>
        <v>3.551020408</v>
      </c>
      <c r="L650" s="66">
        <f t="shared" si="6"/>
        <v>1.069534235</v>
      </c>
      <c r="M650" s="66">
        <f t="shared" si="7"/>
        <v>0.1171048868</v>
      </c>
      <c r="N650" s="67">
        <f t="shared" si="8"/>
        <v>0.8063173729</v>
      </c>
      <c r="O650" s="58"/>
      <c r="P650" s="58"/>
      <c r="Q650" s="58"/>
      <c r="R650" s="58" t="s">
        <v>403</v>
      </c>
      <c r="S650" s="62">
        <v>0.747252747252747</v>
      </c>
      <c r="T650" s="63">
        <v>0.79405737704918</v>
      </c>
      <c r="U650" s="62">
        <v>-0.00157545941244186</v>
      </c>
      <c r="V650" s="61">
        <v>1.08987083539758</v>
      </c>
      <c r="W650" s="61">
        <v>0.0330960492020976</v>
      </c>
      <c r="X650" s="64">
        <v>0.78382706164932</v>
      </c>
      <c r="Y650" s="68">
        <f t="shared" si="9"/>
        <v>0.7875553487</v>
      </c>
      <c r="Z650" s="68">
        <f t="shared" si="10"/>
        <v>-0.003728287035</v>
      </c>
      <c r="AA650" s="63">
        <f t="shared" si="11"/>
        <v>0.02353102738</v>
      </c>
      <c r="AB650" s="68"/>
      <c r="AC650" s="61"/>
      <c r="AD650" s="61">
        <v>0.00375089191303124</v>
      </c>
      <c r="AE650" s="61"/>
      <c r="AF650" s="61"/>
      <c r="AG650" s="61"/>
      <c r="AH650" s="58" t="s">
        <v>1168</v>
      </c>
      <c r="AI650" s="62">
        <v>0.562962962962963</v>
      </c>
      <c r="AJ650" s="63">
        <v>0.688118811881188</v>
      </c>
      <c r="AK650" s="71">
        <f t="shared" si="12"/>
        <v>9</v>
      </c>
      <c r="AL650" s="61">
        <v>0.088498694024527</v>
      </c>
      <c r="AM650" s="61">
        <v>0.884648392350752</v>
      </c>
      <c r="AN650" s="64">
        <v>0.656771799628942</v>
      </c>
      <c r="AO650" s="58"/>
      <c r="AP650" s="58"/>
      <c r="AQ650" s="58"/>
      <c r="AR650" s="58"/>
      <c r="AS650" s="58"/>
      <c r="AT650" s="58">
        <v>2.0</v>
      </c>
      <c r="AU650" s="61">
        <f t="shared" si="27"/>
        <v>0.02</v>
      </c>
      <c r="AV650" s="58">
        <v>0.70511867</v>
      </c>
      <c r="AW650" s="58">
        <v>0.01153824</v>
      </c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>
        <v>0.0330960492020976</v>
      </c>
      <c r="BM650" s="58">
        <v>0.0235310273804158</v>
      </c>
    </row>
    <row r="651" ht="12.75" customHeight="1">
      <c r="A651" s="49" t="s">
        <v>815</v>
      </c>
      <c r="B651" s="49">
        <v>930.0</v>
      </c>
      <c r="C651" s="44">
        <v>268.0</v>
      </c>
      <c r="D651" s="45">
        <v>85.0</v>
      </c>
      <c r="E651" s="44">
        <v>731.0</v>
      </c>
      <c r="F651" s="45">
        <v>146.0</v>
      </c>
      <c r="G651" s="62">
        <f t="shared" si="1"/>
        <v>0.7592067989</v>
      </c>
      <c r="H651" s="63">
        <f t="shared" si="2"/>
        <v>0.8335233751</v>
      </c>
      <c r="I651" s="64">
        <f t="shared" si="3"/>
        <v>0.812195122</v>
      </c>
      <c r="J651" s="65">
        <f t="shared" si="4"/>
        <v>0.3365853659</v>
      </c>
      <c r="K651" s="55">
        <f t="shared" si="5"/>
        <v>2.484419263</v>
      </c>
      <c r="L651" s="66">
        <f t="shared" si="6"/>
        <v>1.126230298</v>
      </c>
      <c r="M651" s="66">
        <f t="shared" si="7"/>
        <v>0.05254993906</v>
      </c>
      <c r="N651" s="67">
        <f t="shared" si="8"/>
        <v>0.8205297273</v>
      </c>
      <c r="O651" s="58"/>
      <c r="P651" s="58"/>
      <c r="Q651" s="58"/>
      <c r="R651" s="58" t="s">
        <v>650</v>
      </c>
      <c r="S651" s="62">
        <v>0.661764705882353</v>
      </c>
      <c r="T651" s="63">
        <v>0.811688311688312</v>
      </c>
      <c r="U651" s="62">
        <v>0.00288624260015335</v>
      </c>
      <c r="V651" s="61">
        <v>1.04188860316189</v>
      </c>
      <c r="W651" s="61">
        <v>0.106012168567273</v>
      </c>
      <c r="X651" s="64">
        <v>0.784574468085106</v>
      </c>
      <c r="Y651" s="68">
        <f t="shared" si="9"/>
        <v>0.7828960656</v>
      </c>
      <c r="Z651" s="68">
        <f t="shared" si="10"/>
        <v>0.001678402451</v>
      </c>
      <c r="AA651" s="63">
        <f t="shared" si="11"/>
        <v>0.1102315875</v>
      </c>
      <c r="AB651" s="68"/>
      <c r="AC651" s="61"/>
      <c r="AD651" s="61">
        <v>0.00386133341295769</v>
      </c>
      <c r="AE651" s="61"/>
      <c r="AF651" s="61"/>
      <c r="AG651" s="61"/>
      <c r="AH651" s="58" t="s">
        <v>79</v>
      </c>
      <c r="AI651" s="62">
        <v>0.599099099099099</v>
      </c>
      <c r="AJ651" s="63">
        <v>0.724676724137931</v>
      </c>
      <c r="AK651" s="71">
        <f t="shared" si="12"/>
        <v>9</v>
      </c>
      <c r="AL651" s="61">
        <v>0.0887969431785806</v>
      </c>
      <c r="AM651" s="61">
        <v>0.936050846872527</v>
      </c>
      <c r="AN651" s="64">
        <v>0.71126082771896</v>
      </c>
      <c r="AO651" s="58"/>
      <c r="AP651" s="58"/>
      <c r="AQ651" s="58"/>
      <c r="AR651" s="58"/>
      <c r="AS651" s="58"/>
      <c r="AT651" s="58">
        <v>3.0</v>
      </c>
      <c r="AU651" s="61">
        <f t="shared" si="27"/>
        <v>0.03</v>
      </c>
      <c r="AV651" s="58">
        <v>0.7015028</v>
      </c>
      <c r="AW651" s="58">
        <v>0.01933779</v>
      </c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>
        <v>0.106012168567273</v>
      </c>
      <c r="BM651" s="58">
        <v>0.110231587501563</v>
      </c>
    </row>
    <row r="652" ht="12.75" customHeight="1">
      <c r="A652" s="49" t="s">
        <v>800</v>
      </c>
      <c r="B652" s="49">
        <v>932.0</v>
      </c>
      <c r="C652" s="44">
        <v>204.0</v>
      </c>
      <c r="D652" s="45">
        <v>69.0</v>
      </c>
      <c r="E652" s="44">
        <v>775.0</v>
      </c>
      <c r="F652" s="45">
        <v>201.0</v>
      </c>
      <c r="G652" s="62">
        <f t="shared" si="1"/>
        <v>0.7472527473</v>
      </c>
      <c r="H652" s="63">
        <f t="shared" si="2"/>
        <v>0.794057377</v>
      </c>
      <c r="I652" s="64">
        <f t="shared" si="3"/>
        <v>0.7838270616</v>
      </c>
      <c r="J652" s="65">
        <f t="shared" si="4"/>
        <v>0.3242594075</v>
      </c>
      <c r="K652" s="55">
        <f t="shared" si="5"/>
        <v>3.575091575</v>
      </c>
      <c r="L652" s="66">
        <f t="shared" si="6"/>
        <v>1.089870835</v>
      </c>
      <c r="M652" s="66">
        <f t="shared" si="7"/>
        <v>0.0330960492</v>
      </c>
      <c r="N652" s="67">
        <f t="shared" si="8"/>
        <v>0.7875553487</v>
      </c>
      <c r="O652" s="58"/>
      <c r="P652" s="58"/>
      <c r="Q652" s="58"/>
      <c r="R652" s="58" t="s">
        <v>259</v>
      </c>
      <c r="S652" s="62">
        <v>0.732970027247956</v>
      </c>
      <c r="T652" s="63">
        <v>0.802447552447552</v>
      </c>
      <c r="U652" s="62">
        <v>-0.00337721131005941</v>
      </c>
      <c r="V652" s="61">
        <v>1.08570417452832</v>
      </c>
      <c r="W652" s="61">
        <v>0.0491282066099859</v>
      </c>
      <c r="X652" s="64">
        <v>0.785572468563865</v>
      </c>
      <c r="Y652" s="68">
        <f t="shared" si="9"/>
        <v>0.7908922606</v>
      </c>
      <c r="Z652" s="68">
        <f t="shared" si="10"/>
        <v>-0.005319792072</v>
      </c>
      <c r="AA652" s="63">
        <f t="shared" si="11"/>
        <v>0.03550440766</v>
      </c>
      <c r="AB652" s="68"/>
      <c r="AC652" s="61"/>
      <c r="AD652" s="61">
        <v>0.00393437191477375</v>
      </c>
      <c r="AE652" s="61"/>
      <c r="AF652" s="61"/>
      <c r="AG652" s="61"/>
      <c r="AH652" s="58" t="s">
        <v>205</v>
      </c>
      <c r="AI652" s="62">
        <v>0.365591397849462</v>
      </c>
      <c r="AJ652" s="63">
        <v>0.492102065613609</v>
      </c>
      <c r="AK652" s="71">
        <f t="shared" si="12"/>
        <v>9</v>
      </c>
      <c r="AL652" s="61">
        <v>0.0894566501658907</v>
      </c>
      <c r="AM652" s="61">
        <v>0.606480849577134</v>
      </c>
      <c r="AN652" s="64">
        <v>0.479257641921397</v>
      </c>
      <c r="AO652" s="58"/>
      <c r="AP652" s="58"/>
      <c r="AQ652" s="58"/>
      <c r="AR652" s="58"/>
      <c r="AS652" s="58"/>
      <c r="AT652" s="58">
        <v>4.0</v>
      </c>
      <c r="AU652" s="61">
        <f t="shared" si="27"/>
        <v>0.04</v>
      </c>
      <c r="AV652" s="58">
        <v>0.070191445</v>
      </c>
      <c r="AW652" s="58">
        <v>0.02442056</v>
      </c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>
        <v>0.0491282066099859</v>
      </c>
      <c r="BM652" s="58">
        <v>0.0355044076611535</v>
      </c>
    </row>
    <row r="653" ht="12.75" customHeight="1">
      <c r="A653" s="49" t="s">
        <v>768</v>
      </c>
      <c r="B653" s="49">
        <v>933.0</v>
      </c>
      <c r="C653" s="44">
        <v>167.0</v>
      </c>
      <c r="D653" s="45">
        <v>63.0</v>
      </c>
      <c r="E653" s="44">
        <v>622.0</v>
      </c>
      <c r="F653" s="45">
        <v>138.0</v>
      </c>
      <c r="G653" s="62">
        <f t="shared" si="1"/>
        <v>0.7260869565</v>
      </c>
      <c r="H653" s="63">
        <f t="shared" si="2"/>
        <v>0.8184210526</v>
      </c>
      <c r="I653" s="64">
        <f t="shared" si="3"/>
        <v>0.796969697</v>
      </c>
      <c r="J653" s="65">
        <f t="shared" si="4"/>
        <v>0.3080808081</v>
      </c>
      <c r="K653" s="55">
        <f t="shared" si="5"/>
        <v>3.304347826</v>
      </c>
      <c r="L653" s="66">
        <f t="shared" si="6"/>
        <v>1.092132076</v>
      </c>
      <c r="M653" s="66">
        <f t="shared" si="7"/>
        <v>0.06529024395</v>
      </c>
      <c r="N653" s="67">
        <f t="shared" si="8"/>
        <v>0.801678445</v>
      </c>
      <c r="O653" s="58"/>
      <c r="P653" s="58"/>
      <c r="Q653" s="58"/>
      <c r="R653" s="58" t="s">
        <v>246</v>
      </c>
      <c r="S653" s="62">
        <v>0.6</v>
      </c>
      <c r="T653" s="63">
        <v>0.826086956521739</v>
      </c>
      <c r="U653" s="62">
        <v>0.00470732413286268</v>
      </c>
      <c r="V653" s="61">
        <v>1.00839573139623</v>
      </c>
      <c r="W653" s="61">
        <v>0.159867784863641</v>
      </c>
      <c r="X653" s="64">
        <v>0.785714285714286</v>
      </c>
      <c r="Y653" s="68">
        <f t="shared" si="9"/>
        <v>0.7815281465</v>
      </c>
      <c r="Z653" s="68">
        <f t="shared" si="10"/>
        <v>0.004186139173</v>
      </c>
      <c r="AA653" s="63">
        <f t="shared" si="11"/>
        <v>0.1702458888</v>
      </c>
      <c r="AB653" s="68"/>
      <c r="AC653" s="61"/>
      <c r="AD653" s="61">
        <v>0.00400049026021498</v>
      </c>
      <c r="AE653" s="61"/>
      <c r="AF653" s="61"/>
      <c r="AG653" s="61"/>
      <c r="AH653" s="58" t="s">
        <v>724</v>
      </c>
      <c r="AI653" s="62">
        <v>0.702064896755162</v>
      </c>
      <c r="AJ653" s="63">
        <v>0.829907866761162</v>
      </c>
      <c r="AK653" s="71">
        <f t="shared" si="12"/>
        <v>9</v>
      </c>
      <c r="AL653" s="61">
        <v>0.0903988080215507</v>
      </c>
      <c r="AM653" s="61">
        <v>1.08326831490457</v>
      </c>
      <c r="AN653" s="64">
        <v>0.805142857142857</v>
      </c>
      <c r="AO653" s="58"/>
      <c r="AP653" s="58"/>
      <c r="AQ653" s="58"/>
      <c r="AR653" s="58"/>
      <c r="AS653" s="58"/>
      <c r="AT653" s="58">
        <v>5.0</v>
      </c>
      <c r="AU653" s="61">
        <f t="shared" si="27"/>
        <v>0.05</v>
      </c>
      <c r="AV653" s="58">
        <v>0.699116834</v>
      </c>
      <c r="AW653" s="58">
        <v>0.03207865</v>
      </c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>
        <v>0.159867784863641</v>
      </c>
      <c r="BM653" s="58">
        <v>0.170245888844606</v>
      </c>
    </row>
    <row r="654" ht="12.75" customHeight="1">
      <c r="A654" s="49" t="s">
        <v>724</v>
      </c>
      <c r="B654" s="49">
        <v>934.0</v>
      </c>
      <c r="C654" s="44">
        <v>238.0</v>
      </c>
      <c r="D654" s="45">
        <v>101.0</v>
      </c>
      <c r="E654" s="44">
        <v>1171.0</v>
      </c>
      <c r="F654" s="45">
        <v>240.0</v>
      </c>
      <c r="G654" s="62">
        <f t="shared" si="1"/>
        <v>0.7020648968</v>
      </c>
      <c r="H654" s="63">
        <f t="shared" si="2"/>
        <v>0.8299078668</v>
      </c>
      <c r="I654" s="64">
        <f t="shared" si="3"/>
        <v>0.8051428571</v>
      </c>
      <c r="J654" s="65">
        <f t="shared" si="4"/>
        <v>0.2731428571</v>
      </c>
      <c r="K654" s="55">
        <f t="shared" si="5"/>
        <v>4.162241888</v>
      </c>
      <c r="L654" s="66">
        <f t="shared" si="6"/>
        <v>1.083268315</v>
      </c>
      <c r="M654" s="66">
        <f t="shared" si="7"/>
        <v>0.09039880802</v>
      </c>
      <c r="N654" s="67">
        <f t="shared" si="8"/>
        <v>0.8053218043</v>
      </c>
      <c r="O654" s="58"/>
      <c r="P654" s="58"/>
      <c r="Q654" s="58"/>
      <c r="R654" s="58" t="s">
        <v>833</v>
      </c>
      <c r="S654" s="62">
        <v>0.702702702702703</v>
      </c>
      <c r="T654" s="63">
        <v>0.796178343949045</v>
      </c>
      <c r="U654" s="62">
        <v>0.00851434850515498</v>
      </c>
      <c r="V654" s="61">
        <v>1.0598689414793</v>
      </c>
      <c r="W654" s="61">
        <v>0.0660974329809306</v>
      </c>
      <c r="X654" s="64">
        <v>0.786324786324786</v>
      </c>
      <c r="Y654" s="68">
        <f t="shared" si="9"/>
        <v>0.7795347067</v>
      </c>
      <c r="Z654" s="68">
        <f t="shared" si="10"/>
        <v>0.006790079578</v>
      </c>
      <c r="AA654" s="63">
        <f t="shared" si="11"/>
        <v>0.08329692413</v>
      </c>
      <c r="AB654" s="68"/>
      <c r="AC654" s="61"/>
      <c r="AD654" s="61">
        <v>0.00400332846038298</v>
      </c>
      <c r="AE654" s="61"/>
      <c r="AF654" s="61"/>
      <c r="AG654" s="61"/>
      <c r="AH654" s="58" t="s">
        <v>149</v>
      </c>
      <c r="AI654" s="62">
        <v>0.330985915492958</v>
      </c>
      <c r="AJ654" s="63">
        <v>0.458957459556621</v>
      </c>
      <c r="AK654" s="71">
        <f t="shared" si="12"/>
        <v>9</v>
      </c>
      <c r="AL654" s="61">
        <v>0.090489637875946</v>
      </c>
      <c r="AM654" s="61">
        <v>0.558574302465177</v>
      </c>
      <c r="AN654" s="64">
        <v>0.448923246824959</v>
      </c>
      <c r="AO654" s="58"/>
      <c r="AP654" s="58"/>
      <c r="AQ654" s="58"/>
      <c r="AR654" s="58"/>
      <c r="AS654" s="58"/>
      <c r="AT654" s="58">
        <v>6.0</v>
      </c>
      <c r="AU654" s="61">
        <f t="shared" si="27"/>
        <v>0.06</v>
      </c>
      <c r="AV654" s="58">
        <v>0.697151288</v>
      </c>
      <c r="AW654" s="58">
        <v>0.03718102</v>
      </c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>
        <v>0.0660974329809306</v>
      </c>
      <c r="BM654" s="58">
        <v>0.0832969241326316</v>
      </c>
    </row>
    <row r="655" ht="12.75" customHeight="1">
      <c r="A655" s="49" t="s">
        <v>728</v>
      </c>
      <c r="B655" s="49">
        <v>937.0</v>
      </c>
      <c r="C655" s="44">
        <v>109.0</v>
      </c>
      <c r="D655" s="45">
        <v>46.0</v>
      </c>
      <c r="E655" s="44">
        <v>332.0</v>
      </c>
      <c r="F655" s="45">
        <v>92.0</v>
      </c>
      <c r="G655" s="62">
        <f t="shared" si="1"/>
        <v>0.7032258065</v>
      </c>
      <c r="H655" s="63">
        <f t="shared" si="2"/>
        <v>0.7830188679</v>
      </c>
      <c r="I655" s="64">
        <f t="shared" si="3"/>
        <v>0.7616580311</v>
      </c>
      <c r="J655" s="65">
        <f t="shared" si="4"/>
        <v>0.3471502591</v>
      </c>
      <c r="K655" s="55">
        <f t="shared" si="5"/>
        <v>2.735483871</v>
      </c>
      <c r="L655" s="66">
        <f t="shared" si="6"/>
        <v>1.050933679</v>
      </c>
      <c r="M655" s="66">
        <f t="shared" si="7"/>
        <v>0.05642238658</v>
      </c>
      <c r="N655" s="67">
        <f t="shared" si="8"/>
        <v>0.7694809955</v>
      </c>
      <c r="O655" s="58"/>
      <c r="P655" s="58"/>
      <c r="Q655" s="58"/>
      <c r="R655" s="58" t="s">
        <v>787</v>
      </c>
      <c r="S655" s="62">
        <v>0.671171171171171</v>
      </c>
      <c r="T655" s="63">
        <v>0.800912721049629</v>
      </c>
      <c r="U655" s="62">
        <v>0.0111733498900425</v>
      </c>
      <c r="V655" s="61">
        <v>1.04092048767453</v>
      </c>
      <c r="W655" s="61">
        <v>0.091741299804463</v>
      </c>
      <c r="X655" s="64">
        <v>0.786329113924051</v>
      </c>
      <c r="Y655" s="68">
        <f t="shared" si="9"/>
        <v>0.7765496344</v>
      </c>
      <c r="Z655" s="68">
        <f t="shared" si="10"/>
        <v>0.009779479516</v>
      </c>
      <c r="AA655" s="63">
        <f t="shared" si="11"/>
        <v>0.1163164486</v>
      </c>
      <c r="AB655" s="68"/>
      <c r="AC655" s="61"/>
      <c r="AD655" s="61">
        <v>0.00408385069498451</v>
      </c>
      <c r="AE655" s="61"/>
      <c r="AF655" s="61"/>
      <c r="AG655" s="61"/>
      <c r="AH655" s="58" t="s">
        <v>468</v>
      </c>
      <c r="AI655" s="62">
        <v>0.543933054393305</v>
      </c>
      <c r="AJ655" s="63">
        <v>0.672322995904037</v>
      </c>
      <c r="AK655" s="71">
        <f t="shared" si="12"/>
        <v>9</v>
      </c>
      <c r="AL655" s="61">
        <v>0.090785538803929</v>
      </c>
      <c r="AM655" s="61">
        <v>0.860022885990304</v>
      </c>
      <c r="AN655" s="64">
        <v>0.656570841889117</v>
      </c>
      <c r="AO655" s="58"/>
      <c r="AP655" s="58"/>
      <c r="AQ655" s="58"/>
      <c r="AR655" s="58"/>
      <c r="AS655" s="58"/>
      <c r="AT655" s="58">
        <v>7.0</v>
      </c>
      <c r="AU655" s="61">
        <f t="shared" si="27"/>
        <v>0.07</v>
      </c>
      <c r="AV655" s="58">
        <v>0.69856012</v>
      </c>
      <c r="AW655" s="58">
        <v>0.04325428</v>
      </c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>
        <v>0.091741299804463</v>
      </c>
      <c r="BM655" s="58">
        <v>0.11631644857877</v>
      </c>
    </row>
    <row r="656" ht="12.75" customHeight="1">
      <c r="A656" s="49" t="s">
        <v>826</v>
      </c>
      <c r="B656" s="49">
        <v>938.0</v>
      </c>
      <c r="C656" s="44">
        <v>166.0</v>
      </c>
      <c r="D656" s="45">
        <v>50.0</v>
      </c>
      <c r="E656" s="44">
        <v>694.0</v>
      </c>
      <c r="F656" s="45">
        <v>176.0</v>
      </c>
      <c r="G656" s="62">
        <f t="shared" si="1"/>
        <v>0.7685185185</v>
      </c>
      <c r="H656" s="63">
        <f t="shared" si="2"/>
        <v>0.7977011494</v>
      </c>
      <c r="I656" s="64">
        <f t="shared" si="3"/>
        <v>0.7918968692</v>
      </c>
      <c r="J656" s="65">
        <f t="shared" si="4"/>
        <v>0.3149171271</v>
      </c>
      <c r="K656" s="55">
        <f t="shared" si="5"/>
        <v>4.027777778</v>
      </c>
      <c r="L656" s="66">
        <f t="shared" si="6"/>
        <v>1.107484545</v>
      </c>
      <c r="M656" s="66">
        <f t="shared" si="7"/>
        <v>0.02063541717</v>
      </c>
      <c r="N656" s="67">
        <f t="shared" si="8"/>
        <v>0.7950925963</v>
      </c>
      <c r="O656" s="58"/>
      <c r="P656" s="58"/>
      <c r="Q656" s="58"/>
      <c r="R656" s="58" t="s">
        <v>244</v>
      </c>
      <c r="S656" s="62">
        <v>0.575</v>
      </c>
      <c r="T656" s="63">
        <v>0.813559322033898</v>
      </c>
      <c r="U656" s="62">
        <v>0.0200056610408286</v>
      </c>
      <c r="V656" s="61">
        <v>0.98185968512694</v>
      </c>
      <c r="W656" s="61">
        <v>0.168687074758804</v>
      </c>
      <c r="X656" s="64">
        <v>0.786654135338346</v>
      </c>
      <c r="Y656" s="68">
        <f t="shared" si="9"/>
        <v>0.7670677482</v>
      </c>
      <c r="Z656" s="68">
        <f t="shared" si="10"/>
        <v>0.01958638718</v>
      </c>
      <c r="AA656" s="63">
        <f t="shared" si="11"/>
        <v>0.216718202</v>
      </c>
      <c r="AB656" s="68"/>
      <c r="AC656" s="61"/>
      <c r="AD656" s="61">
        <v>0.00413977635494334</v>
      </c>
      <c r="AE656" s="61"/>
      <c r="AF656" s="61"/>
      <c r="AG656" s="61"/>
      <c r="AH656" s="58" t="s">
        <v>457</v>
      </c>
      <c r="AI656" s="62">
        <v>0.535714285714286</v>
      </c>
      <c r="AJ656" s="63">
        <v>0.664879356568365</v>
      </c>
      <c r="AK656" s="71">
        <f t="shared" si="12"/>
        <v>9</v>
      </c>
      <c r="AL656" s="61">
        <v>0.0913336362092804</v>
      </c>
      <c r="AM656" s="61">
        <v>0.848947890983846</v>
      </c>
      <c r="AN656" s="64">
        <v>0.655860349127182</v>
      </c>
      <c r="AO656" s="58"/>
      <c r="AP656" s="58"/>
      <c r="AQ656" s="58"/>
      <c r="AR656" s="58"/>
      <c r="AS656" s="58"/>
      <c r="AT656" s="58">
        <v>8.0</v>
      </c>
      <c r="AU656" s="61">
        <f t="shared" si="27"/>
        <v>0.08</v>
      </c>
      <c r="AV656" s="58">
        <v>0.6919929287</v>
      </c>
      <c r="AW656" s="58">
        <v>0.054784955</v>
      </c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>
        <v>0.168687074758804</v>
      </c>
      <c r="BM656" s="58">
        <v>0.216718202002842</v>
      </c>
    </row>
    <row r="657" ht="12.75" customHeight="1">
      <c r="A657" s="49" t="s">
        <v>789</v>
      </c>
      <c r="B657" s="49">
        <v>939.0</v>
      </c>
      <c r="C657" s="44">
        <v>151.0</v>
      </c>
      <c r="D657" s="45">
        <v>54.0</v>
      </c>
      <c r="E657" s="44">
        <v>694.0</v>
      </c>
      <c r="F657" s="45">
        <v>161.0</v>
      </c>
      <c r="G657" s="62">
        <f t="shared" si="1"/>
        <v>0.7365853659</v>
      </c>
      <c r="H657" s="63">
        <f t="shared" si="2"/>
        <v>0.8116959064</v>
      </c>
      <c r="I657" s="64">
        <f t="shared" si="3"/>
        <v>0.7971698113</v>
      </c>
      <c r="J657" s="65">
        <f t="shared" si="4"/>
        <v>0.2943396226</v>
      </c>
      <c r="K657" s="55">
        <f t="shared" si="5"/>
        <v>4.170731707</v>
      </c>
      <c r="L657" s="66">
        <f t="shared" si="6"/>
        <v>1.094800178</v>
      </c>
      <c r="M657" s="66">
        <f t="shared" si="7"/>
        <v>0.05311135147</v>
      </c>
      <c r="N657" s="67">
        <f t="shared" si="8"/>
        <v>0.7987989196</v>
      </c>
      <c r="O657" s="58"/>
      <c r="P657" s="58"/>
      <c r="Q657" s="58"/>
      <c r="R657" s="58" t="s">
        <v>273</v>
      </c>
      <c r="S657" s="62">
        <v>0.715976331360947</v>
      </c>
      <c r="T657" s="63">
        <v>0.7997997997998</v>
      </c>
      <c r="U657" s="62">
        <v>0.00431298561118276</v>
      </c>
      <c r="V657" s="61">
        <v>1.07181557141954</v>
      </c>
      <c r="W657" s="61">
        <v>0.0592723180876196</v>
      </c>
      <c r="X657" s="64">
        <v>0.787671232876712</v>
      </c>
      <c r="Y657" s="68">
        <f t="shared" si="9"/>
        <v>0.7851697879</v>
      </c>
      <c r="Z657" s="68">
        <f t="shared" si="10"/>
        <v>0.002501444946</v>
      </c>
      <c r="AA657" s="63">
        <f t="shared" si="11"/>
        <v>0.06564067807</v>
      </c>
      <c r="AB657" s="68"/>
      <c r="AC657" s="61"/>
      <c r="AD657" s="61">
        <v>0.00415878738678321</v>
      </c>
      <c r="AE657" s="61"/>
      <c r="AF657" s="61"/>
      <c r="AG657" s="61"/>
      <c r="AH657" s="58" t="s">
        <v>658</v>
      </c>
      <c r="AI657" s="62">
        <v>0.671171171171171</v>
      </c>
      <c r="AJ657" s="63">
        <v>0.800912721049629</v>
      </c>
      <c r="AK657" s="71">
        <f t="shared" si="12"/>
        <v>9</v>
      </c>
      <c r="AL657" s="61">
        <v>0.091741299804463</v>
      </c>
      <c r="AM657" s="61">
        <v>1.04092048767453</v>
      </c>
      <c r="AN657" s="64">
        <v>0.786329113924051</v>
      </c>
      <c r="AO657" s="58"/>
      <c r="AP657" s="58"/>
      <c r="AQ657" s="58"/>
      <c r="AR657" s="58"/>
      <c r="AS657" s="58"/>
      <c r="AT657" s="58">
        <v>9.0</v>
      </c>
      <c r="AU657" s="61">
        <f t="shared" si="27"/>
        <v>0.09</v>
      </c>
      <c r="AV657" s="58">
        <v>0.68223517</v>
      </c>
      <c r="AW657" s="58">
        <v>0.06750189945</v>
      </c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>
        <v>0.0592723180876196</v>
      </c>
      <c r="BM657" s="58">
        <v>0.0656406780654958</v>
      </c>
    </row>
    <row r="658" ht="12.75" customHeight="1">
      <c r="A658" s="49" t="s">
        <v>835</v>
      </c>
      <c r="B658" s="49">
        <v>940.0</v>
      </c>
      <c r="C658" s="44">
        <v>249.0</v>
      </c>
      <c r="D658" s="45">
        <v>71.0</v>
      </c>
      <c r="E658" s="44">
        <v>1138.0</v>
      </c>
      <c r="F658" s="45">
        <v>232.0</v>
      </c>
      <c r="G658" s="62">
        <f t="shared" si="1"/>
        <v>0.778125</v>
      </c>
      <c r="H658" s="63">
        <f t="shared" si="2"/>
        <v>0.8306569343</v>
      </c>
      <c r="I658" s="64">
        <f t="shared" si="3"/>
        <v>0.8207100592</v>
      </c>
      <c r="J658" s="65">
        <f t="shared" si="4"/>
        <v>0.2846153846</v>
      </c>
      <c r="K658" s="55">
        <f t="shared" si="5"/>
        <v>4.28125</v>
      </c>
      <c r="L658" s="66">
        <f t="shared" si="6"/>
        <v>1.137580609</v>
      </c>
      <c r="M658" s="66">
        <f t="shared" si="7"/>
        <v>0.03714587285</v>
      </c>
      <c r="N658" s="67">
        <f t="shared" si="8"/>
        <v>0.8225744371</v>
      </c>
      <c r="O658" s="58"/>
      <c r="P658" s="58"/>
      <c r="Q658" s="58"/>
      <c r="R658" s="58" t="s">
        <v>522</v>
      </c>
      <c r="S658" s="62">
        <v>0.788990825688073</v>
      </c>
      <c r="T658" s="63">
        <v>0.791208791208791</v>
      </c>
      <c r="U658" s="62">
        <v>-0.00143907325751602</v>
      </c>
      <c r="V658" s="61">
        <v>1.11736986447988</v>
      </c>
      <c r="W658" s="61">
        <v>0.00156852103552207</v>
      </c>
      <c r="X658" s="64">
        <v>0.790697674418605</v>
      </c>
      <c r="Y658" s="68">
        <f t="shared" si="9"/>
        <v>0.7947040017</v>
      </c>
      <c r="Z658" s="68">
        <f t="shared" si="10"/>
        <v>-0.004006327235</v>
      </c>
      <c r="AA658" s="63">
        <f t="shared" si="11"/>
        <v>-0.00883211376</v>
      </c>
      <c r="AB658" s="68"/>
      <c r="AC658" s="61"/>
      <c r="AD658" s="61">
        <v>0.00418613917291477</v>
      </c>
      <c r="AE658" s="61"/>
      <c r="AF658" s="61"/>
      <c r="AG658" s="61"/>
      <c r="AH658" s="58" t="s">
        <v>111</v>
      </c>
      <c r="AI658" s="62">
        <v>0.8</v>
      </c>
      <c r="AJ658" s="63">
        <v>0.930232558139535</v>
      </c>
      <c r="AK658" s="71">
        <f t="shared" si="12"/>
        <v>9</v>
      </c>
      <c r="AL658" s="61">
        <v>0.0920885249018424</v>
      </c>
      <c r="AM658" s="61">
        <v>1.2234591598432</v>
      </c>
      <c r="AN658" s="64">
        <v>0.902439024390244</v>
      </c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>
        <v>0.00156852103552207</v>
      </c>
      <c r="BM658" s="58">
        <v>-0.00883211376019557</v>
      </c>
    </row>
    <row r="659" ht="12.75" customHeight="1">
      <c r="A659" s="49" t="s">
        <v>810</v>
      </c>
      <c r="B659" s="49">
        <v>941.0</v>
      </c>
      <c r="C659" s="44">
        <v>179.0</v>
      </c>
      <c r="D659" s="45">
        <v>58.0</v>
      </c>
      <c r="E659" s="44">
        <v>453.0</v>
      </c>
      <c r="F659" s="45">
        <v>87.0</v>
      </c>
      <c r="G659" s="62">
        <f t="shared" si="1"/>
        <v>0.7552742616</v>
      </c>
      <c r="H659" s="63">
        <f t="shared" si="2"/>
        <v>0.8388888889</v>
      </c>
      <c r="I659" s="64">
        <f t="shared" si="3"/>
        <v>0.8133848134</v>
      </c>
      <c r="J659" s="65">
        <f t="shared" si="4"/>
        <v>0.3423423423</v>
      </c>
      <c r="K659" s="55">
        <f t="shared" si="5"/>
        <v>2.278481013</v>
      </c>
      <c r="L659" s="66">
        <f t="shared" si="6"/>
        <v>1.127243564</v>
      </c>
      <c r="M659" s="66">
        <f t="shared" si="7"/>
        <v>0.05912465415</v>
      </c>
      <c r="N659" s="67">
        <f t="shared" si="8"/>
        <v>0.8237591028</v>
      </c>
      <c r="O659" s="58"/>
      <c r="P659" s="58"/>
      <c r="Q659" s="58"/>
      <c r="R659" s="58" t="s">
        <v>482</v>
      </c>
      <c r="S659" s="62">
        <v>0.815384615384615</v>
      </c>
      <c r="T659" s="63">
        <v>0.784552845528455</v>
      </c>
      <c r="U659" s="62">
        <v>-0.00174774962924329</v>
      </c>
      <c r="V659" s="61">
        <v>1.13132663164829</v>
      </c>
      <c r="W659" s="61">
        <v>-0.0218011686853894</v>
      </c>
      <c r="X659" s="64">
        <v>0.790996784565916</v>
      </c>
      <c r="Y659" s="68">
        <f t="shared" si="9"/>
        <v>0.7956216281</v>
      </c>
      <c r="Z659" s="68">
        <f t="shared" si="10"/>
        <v>-0.004624843512</v>
      </c>
      <c r="AA659" s="63">
        <f t="shared" si="11"/>
        <v>-0.03388044779</v>
      </c>
      <c r="AB659" s="68"/>
      <c r="AC659" s="61"/>
      <c r="AD659" s="61">
        <v>0.00433512630165456</v>
      </c>
      <c r="AE659" s="61"/>
      <c r="AF659" s="61"/>
      <c r="AG659" s="61"/>
      <c r="AH659" s="58" t="s">
        <v>162</v>
      </c>
      <c r="AI659" s="62">
        <v>0.707602339181287</v>
      </c>
      <c r="AJ659" s="63">
        <v>0.837912087912088</v>
      </c>
      <c r="AK659" s="71">
        <f t="shared" si="12"/>
        <v>9</v>
      </c>
      <c r="AL659" s="61">
        <v>0.0921430855501406</v>
      </c>
      <c r="AM659" s="61">
        <v>1.09284371676344</v>
      </c>
      <c r="AN659" s="64">
        <v>0.813125695216908</v>
      </c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>
        <v>-0.0218011686853894</v>
      </c>
      <c r="BM659" s="58">
        <v>-0.0338804477899592</v>
      </c>
    </row>
    <row r="660" ht="12.75" customHeight="1">
      <c r="A660" s="49" t="s">
        <v>820</v>
      </c>
      <c r="B660" s="49">
        <v>942.0</v>
      </c>
      <c r="C660" s="44">
        <v>26.0</v>
      </c>
      <c r="D660" s="45">
        <v>8.0</v>
      </c>
      <c r="E660" s="44">
        <v>123.0</v>
      </c>
      <c r="F660" s="45">
        <v>28.0</v>
      </c>
      <c r="G660" s="62">
        <f t="shared" si="1"/>
        <v>0.7647058824</v>
      </c>
      <c r="H660" s="63">
        <f t="shared" si="2"/>
        <v>0.8145695364</v>
      </c>
      <c r="I660" s="64">
        <f t="shared" si="3"/>
        <v>0.8054054054</v>
      </c>
      <c r="J660" s="65">
        <f t="shared" si="4"/>
        <v>0.2918918919</v>
      </c>
      <c r="K660" s="55">
        <f t="shared" si="5"/>
        <v>4.441176471</v>
      </c>
      <c r="L660" s="66">
        <f t="shared" si="6"/>
        <v>1.116716352</v>
      </c>
      <c r="M660" s="66">
        <f t="shared" si="7"/>
        <v>0.0352591104</v>
      </c>
      <c r="N660" s="67">
        <f t="shared" si="8"/>
        <v>0.8072233629</v>
      </c>
      <c r="O660" s="58"/>
      <c r="P660" s="58"/>
      <c r="Q660" s="58"/>
      <c r="R660" s="58" t="s">
        <v>375</v>
      </c>
      <c r="S660" s="62">
        <v>0.768518518518518</v>
      </c>
      <c r="T660" s="63">
        <v>0.797701149425287</v>
      </c>
      <c r="U660" s="62">
        <v>-8.80042551059446E-4</v>
      </c>
      <c r="V660" s="61">
        <v>1.10748454465905</v>
      </c>
      <c r="W660" s="61">
        <v>0.0206354171671893</v>
      </c>
      <c r="X660" s="64">
        <v>0.791896869244936</v>
      </c>
      <c r="Y660" s="68">
        <f t="shared" si="9"/>
        <v>0.7950925963</v>
      </c>
      <c r="Z660" s="68">
        <f t="shared" si="10"/>
        <v>-0.00319572705</v>
      </c>
      <c r="AA660" s="63">
        <f t="shared" si="11"/>
        <v>0.01237447595</v>
      </c>
      <c r="AB660" s="68"/>
      <c r="AC660" s="61"/>
      <c r="AD660" s="61">
        <v>0.00434480641409468</v>
      </c>
      <c r="AE660" s="61"/>
      <c r="AF660" s="61"/>
      <c r="AG660" s="61"/>
      <c r="AH660" s="58" t="s">
        <v>192</v>
      </c>
      <c r="AI660" s="62">
        <v>0.357723577235772</v>
      </c>
      <c r="AJ660" s="63">
        <v>0.490345231129315</v>
      </c>
      <c r="AK660" s="71">
        <f t="shared" si="12"/>
        <v>9</v>
      </c>
      <c r="AL660" s="61">
        <v>0.0937777687856967</v>
      </c>
      <c r="AM660" s="61">
        <v>0.599675189984708</v>
      </c>
      <c r="AN660" s="64">
        <v>0.481441048034935</v>
      </c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>
        <v>0.0206354171671893</v>
      </c>
      <c r="BM660" s="58">
        <v>0.0123744759521649</v>
      </c>
    </row>
    <row r="661" ht="12.75" customHeight="1">
      <c r="A661" s="49" t="s">
        <v>829</v>
      </c>
      <c r="B661" s="49">
        <v>943.0</v>
      </c>
      <c r="C661" s="44">
        <v>30.0</v>
      </c>
      <c r="D661" s="45">
        <v>9.0</v>
      </c>
      <c r="E661" s="44">
        <v>98.0</v>
      </c>
      <c r="F661" s="45">
        <v>16.0</v>
      </c>
      <c r="G661" s="62">
        <f t="shared" si="1"/>
        <v>0.7692307692</v>
      </c>
      <c r="H661" s="63">
        <f t="shared" si="2"/>
        <v>0.8596491228</v>
      </c>
      <c r="I661" s="64">
        <f t="shared" si="3"/>
        <v>0.8366013072</v>
      </c>
      <c r="J661" s="65">
        <f t="shared" si="4"/>
        <v>0.3006535948</v>
      </c>
      <c r="K661" s="55">
        <f t="shared" si="5"/>
        <v>2.923076923</v>
      </c>
      <c r="L661" s="66">
        <f t="shared" si="6"/>
        <v>1.151792007</v>
      </c>
      <c r="M661" s="66">
        <f t="shared" si="7"/>
        <v>0.06393561916</v>
      </c>
      <c r="N661" s="67">
        <f t="shared" si="8"/>
        <v>0.8427011543</v>
      </c>
      <c r="O661" s="58"/>
      <c r="P661" s="58"/>
      <c r="Q661" s="58"/>
      <c r="R661" s="58" t="s">
        <v>339</v>
      </c>
      <c r="S661" s="62">
        <v>0.739130434782609</v>
      </c>
      <c r="T661" s="63">
        <v>0.811023622047244</v>
      </c>
      <c r="U661" s="62">
        <v>-0.00501297686435454</v>
      </c>
      <c r="V661" s="61">
        <v>1.09612443716171</v>
      </c>
      <c r="W661" s="61">
        <v>0.0508363393398746</v>
      </c>
      <c r="X661" s="64">
        <v>0.791907514450867</v>
      </c>
      <c r="Y661" s="68">
        <f t="shared" si="9"/>
        <v>0.798839199</v>
      </c>
      <c r="Z661" s="68">
        <f t="shared" si="10"/>
        <v>-0.006931684581</v>
      </c>
      <c r="AA661" s="63">
        <f t="shared" si="11"/>
        <v>0.03300523422</v>
      </c>
      <c r="AB661" s="68"/>
      <c r="AC661" s="61"/>
      <c r="AD661" s="61">
        <v>0.00434755572734674</v>
      </c>
      <c r="AE661" s="61"/>
      <c r="AF661" s="61"/>
      <c r="AG661" s="61"/>
      <c r="AH661" s="58" t="s">
        <v>225</v>
      </c>
      <c r="AI661" s="62">
        <v>0.375510204081633</v>
      </c>
      <c r="AJ661" s="63">
        <v>0.50830889540567</v>
      </c>
      <c r="AK661" s="71">
        <f t="shared" si="12"/>
        <v>9</v>
      </c>
      <c r="AL661" s="61">
        <v>0.0939029572838914</v>
      </c>
      <c r="AM661" s="61">
        <v>0.624954463246164</v>
      </c>
      <c r="AN661" s="64">
        <v>0.498491249245625</v>
      </c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>
        <v>0.0508363393398746</v>
      </c>
      <c r="BM661" s="58">
        <v>0.0330052342215462</v>
      </c>
    </row>
    <row r="662" ht="12.75" customHeight="1">
      <c r="A662" s="49" t="s">
        <v>614</v>
      </c>
      <c r="B662" s="49">
        <v>944.0</v>
      </c>
      <c r="C662" s="44">
        <v>99.0</v>
      </c>
      <c r="D662" s="45">
        <v>57.0</v>
      </c>
      <c r="E662" s="44">
        <v>683.0</v>
      </c>
      <c r="F662" s="45">
        <v>161.0</v>
      </c>
      <c r="G662" s="62">
        <f t="shared" si="1"/>
        <v>0.6346153846</v>
      </c>
      <c r="H662" s="63">
        <f t="shared" si="2"/>
        <v>0.8092417062</v>
      </c>
      <c r="I662" s="64">
        <f t="shared" si="3"/>
        <v>0.782</v>
      </c>
      <c r="J662" s="65">
        <f t="shared" si="4"/>
        <v>0.26</v>
      </c>
      <c r="K662" s="55">
        <f t="shared" si="5"/>
        <v>5.41025641</v>
      </c>
      <c r="L662" s="66">
        <f t="shared" si="6"/>
        <v>1.02096112</v>
      </c>
      <c r="M662" s="66">
        <f t="shared" si="7"/>
        <v>0.123479623</v>
      </c>
      <c r="N662" s="67">
        <f t="shared" si="8"/>
        <v>0.7754769988</v>
      </c>
      <c r="O662" s="58"/>
      <c r="P662" s="58"/>
      <c r="Q662" s="58"/>
      <c r="R662" s="58" t="s">
        <v>752</v>
      </c>
      <c r="S662" s="62">
        <v>0.778350515463918</v>
      </c>
      <c r="T662" s="63">
        <v>0.797011207970112</v>
      </c>
      <c r="U662" s="62">
        <v>-9.77433082976376E-4</v>
      </c>
      <c r="V662" s="61">
        <v>1.11394895530587</v>
      </c>
      <c r="W662" s="61">
        <v>0.0131952842291841</v>
      </c>
      <c r="X662" s="64">
        <v>0.793380140421264</v>
      </c>
      <c r="Y662" s="68">
        <f t="shared" si="9"/>
        <v>0.7967712091</v>
      </c>
      <c r="Z662" s="68">
        <f t="shared" si="10"/>
        <v>-0.003391068686</v>
      </c>
      <c r="AA662" s="63">
        <f t="shared" si="11"/>
        <v>0.004404903789</v>
      </c>
      <c r="AB662" s="68"/>
      <c r="AC662" s="61"/>
      <c r="AD662" s="61">
        <v>0.00438396598165569</v>
      </c>
      <c r="AE662" s="61"/>
      <c r="AF662" s="61"/>
      <c r="AG662" s="61"/>
      <c r="AH662" s="58" t="s">
        <v>188</v>
      </c>
      <c r="AI662" s="62">
        <v>0.354938271604938</v>
      </c>
      <c r="AJ662" s="63">
        <v>0.487782388197326</v>
      </c>
      <c r="AK662" s="71">
        <f t="shared" si="12"/>
        <v>9</v>
      </c>
      <c r="AL662" s="61">
        <v>0.0939350730506886</v>
      </c>
      <c r="AM662" s="61">
        <v>0.595893477843439</v>
      </c>
      <c r="AN662" s="64">
        <v>0.470517448856799</v>
      </c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>
        <v>0.0131952842291841</v>
      </c>
      <c r="BM662" s="58">
        <v>0.00440490378935162</v>
      </c>
    </row>
    <row r="663" ht="12.75" customHeight="1">
      <c r="A663" s="49" t="s">
        <v>546</v>
      </c>
      <c r="B663" s="49">
        <v>945.0</v>
      </c>
      <c r="C663" s="44">
        <v>143.0</v>
      </c>
      <c r="D663" s="45">
        <v>96.0</v>
      </c>
      <c r="E663" s="44">
        <v>1263.0</v>
      </c>
      <c r="F663" s="45">
        <v>237.0</v>
      </c>
      <c r="G663" s="62">
        <f t="shared" si="1"/>
        <v>0.5983263598</v>
      </c>
      <c r="H663" s="63">
        <f t="shared" si="2"/>
        <v>0.842</v>
      </c>
      <c r="I663" s="64">
        <f t="shared" si="3"/>
        <v>0.8085106383</v>
      </c>
      <c r="J663" s="65">
        <f t="shared" si="4"/>
        <v>0.2185163887</v>
      </c>
      <c r="K663" s="55">
        <f t="shared" si="5"/>
        <v>6.276150628</v>
      </c>
      <c r="L663" s="66">
        <f t="shared" si="6"/>
        <v>1.018464508</v>
      </c>
      <c r="M663" s="66">
        <f t="shared" si="7"/>
        <v>0.1723034498</v>
      </c>
      <c r="N663" s="67">
        <f t="shared" si="8"/>
        <v>0.7933747816</v>
      </c>
      <c r="O663" s="58"/>
      <c r="P663" s="58"/>
      <c r="Q663" s="58"/>
      <c r="R663" s="58" t="s">
        <v>206</v>
      </c>
      <c r="S663" s="62">
        <v>0.923076923076923</v>
      </c>
      <c r="T663" s="63">
        <v>0.76</v>
      </c>
      <c r="U663" s="62">
        <v>-0.00473185034870094</v>
      </c>
      <c r="V663" s="61">
        <v>1.19011512440808</v>
      </c>
      <c r="W663" s="61">
        <v>-0.115312603700956</v>
      </c>
      <c r="X663" s="64">
        <v>0.793650793650794</v>
      </c>
      <c r="Y663" s="68">
        <f t="shared" si="9"/>
        <v>0.8025181027</v>
      </c>
      <c r="Z663" s="68">
        <f t="shared" si="10"/>
        <v>-0.008867309015</v>
      </c>
      <c r="AA663" s="63">
        <f t="shared" si="11"/>
        <v>-0.1390807041</v>
      </c>
      <c r="AB663" s="68"/>
      <c r="AC663" s="61"/>
      <c r="AD663" s="61">
        <v>0.00445219894320115</v>
      </c>
      <c r="AE663" s="61"/>
      <c r="AF663" s="61"/>
      <c r="AG663" s="61"/>
      <c r="AH663" s="58" t="s">
        <v>626</v>
      </c>
      <c r="AI663" s="62">
        <v>0.804511278195489</v>
      </c>
      <c r="AJ663" s="63">
        <v>0.9376026272578</v>
      </c>
      <c r="AK663" s="71">
        <f t="shared" si="12"/>
        <v>9</v>
      </c>
      <c r="AL663" s="61">
        <v>0.0941099967220961</v>
      </c>
      <c r="AM663" s="61">
        <v>1.23186054076808</v>
      </c>
      <c r="AN663" s="64">
        <v>0.924500370096225</v>
      </c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>
        <v>-0.115312603700956</v>
      </c>
      <c r="BM663" s="58">
        <v>-0.139080704060736</v>
      </c>
    </row>
    <row r="664" ht="12.75" customHeight="1">
      <c r="A664" s="49" t="s">
        <v>794</v>
      </c>
      <c r="B664" s="49">
        <v>946.0</v>
      </c>
      <c r="C664" s="44">
        <v>86.0</v>
      </c>
      <c r="D664" s="45">
        <v>30.0</v>
      </c>
      <c r="E664" s="44">
        <v>414.0</v>
      </c>
      <c r="F664" s="45">
        <v>79.0</v>
      </c>
      <c r="G664" s="62">
        <f t="shared" si="1"/>
        <v>0.7413793103</v>
      </c>
      <c r="H664" s="63">
        <f t="shared" si="2"/>
        <v>0.8397565923</v>
      </c>
      <c r="I664" s="64">
        <f t="shared" si="3"/>
        <v>0.8210180624</v>
      </c>
      <c r="J664" s="65">
        <f t="shared" si="4"/>
        <v>0.2709359606</v>
      </c>
      <c r="K664" s="55">
        <f t="shared" si="5"/>
        <v>4.25</v>
      </c>
      <c r="L664" s="66">
        <f t="shared" si="6"/>
        <v>1.118031907</v>
      </c>
      <c r="M664" s="66">
        <f t="shared" si="7"/>
        <v>0.06956342586</v>
      </c>
      <c r="N664" s="67">
        <f t="shared" si="8"/>
        <v>0.8213561161</v>
      </c>
      <c r="O664" s="58"/>
      <c r="P664" s="58"/>
      <c r="Q664" s="58"/>
      <c r="R664" s="58" t="s">
        <v>783</v>
      </c>
      <c r="S664" s="62">
        <v>0.872340425531915</v>
      </c>
      <c r="T664" s="63">
        <v>0.773480662983425</v>
      </c>
      <c r="U664" s="62">
        <v>-0.00314327805254344</v>
      </c>
      <c r="V664" s="61">
        <v>1.16377126373121</v>
      </c>
      <c r="W664" s="61">
        <v>-0.0699042183272749</v>
      </c>
      <c r="X664" s="64">
        <v>0.793859649122807</v>
      </c>
      <c r="Y664" s="68">
        <f t="shared" si="9"/>
        <v>0.8005240368</v>
      </c>
      <c r="Z664" s="68">
        <f t="shared" si="10"/>
        <v>-0.006664387632</v>
      </c>
      <c r="AA664" s="63">
        <f t="shared" si="11"/>
        <v>-0.08755978301</v>
      </c>
      <c r="AB664" s="68"/>
      <c r="AC664" s="61"/>
      <c r="AD664" s="61">
        <v>0.00445265790565075</v>
      </c>
      <c r="AE664" s="61"/>
      <c r="AF664" s="61"/>
      <c r="AG664" s="61"/>
      <c r="AH664" s="58" t="s">
        <v>343</v>
      </c>
      <c r="AI664" s="62">
        <v>0.446969696969697</v>
      </c>
      <c r="AJ664" s="63">
        <v>0.580104712041885</v>
      </c>
      <c r="AK664" s="71">
        <f t="shared" si="12"/>
        <v>9</v>
      </c>
      <c r="AL664" s="61">
        <v>0.0941407906385218</v>
      </c>
      <c r="AM664" s="61">
        <v>0.7262512640129</v>
      </c>
      <c r="AN664" s="64">
        <v>0.5639374425023</v>
      </c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>
        <v>-0.0699042183272749</v>
      </c>
      <c r="BM664" s="58">
        <v>-0.0875597830054832</v>
      </c>
    </row>
    <row r="665" ht="12.75" customHeight="1">
      <c r="A665" s="49" t="s">
        <v>782</v>
      </c>
      <c r="B665" s="49">
        <v>947.0</v>
      </c>
      <c r="C665" s="44">
        <v>269.0</v>
      </c>
      <c r="D665" s="45">
        <v>98.0</v>
      </c>
      <c r="E665" s="44">
        <v>918.0</v>
      </c>
      <c r="F665" s="45">
        <v>226.0</v>
      </c>
      <c r="G665" s="62">
        <f t="shared" si="1"/>
        <v>0.7329700272</v>
      </c>
      <c r="H665" s="63">
        <f t="shared" si="2"/>
        <v>0.8024475524</v>
      </c>
      <c r="I665" s="64">
        <f t="shared" si="3"/>
        <v>0.7855724686</v>
      </c>
      <c r="J665" s="65">
        <f t="shared" si="4"/>
        <v>0.3275976175</v>
      </c>
      <c r="K665" s="55">
        <f t="shared" si="5"/>
        <v>3.117166213</v>
      </c>
      <c r="L665" s="66">
        <f t="shared" si="6"/>
        <v>1.085704175</v>
      </c>
      <c r="M665" s="66">
        <f t="shared" si="7"/>
        <v>0.04912820661</v>
      </c>
      <c r="N665" s="67">
        <f t="shared" si="8"/>
        <v>0.7908922606</v>
      </c>
      <c r="O665" s="58"/>
      <c r="P665" s="58"/>
      <c r="Q665" s="58"/>
      <c r="R665" s="58" t="s">
        <v>64</v>
      </c>
      <c r="S665" s="62">
        <v>0.7</v>
      </c>
      <c r="T665" s="63">
        <v>0.823529411764706</v>
      </c>
      <c r="U665" s="62">
        <v>-0.00309779531121845</v>
      </c>
      <c r="V665" s="61">
        <v>1.07729796412344</v>
      </c>
      <c r="W665" s="61">
        <v>0.0873486607625483</v>
      </c>
      <c r="X665" s="64">
        <v>0.795454545454545</v>
      </c>
      <c r="Y665" s="68">
        <f t="shared" si="9"/>
        <v>0.7999947925</v>
      </c>
      <c r="Z665" s="68">
        <f t="shared" si="10"/>
        <v>-0.004540247092</v>
      </c>
      <c r="AA665" s="63">
        <f t="shared" si="11"/>
        <v>0.07576281889</v>
      </c>
      <c r="AB665" s="68"/>
      <c r="AC665" s="61"/>
      <c r="AD665" s="61">
        <v>0.00449221014201873</v>
      </c>
      <c r="AE665" s="61"/>
      <c r="AF665" s="61"/>
      <c r="AG665" s="61"/>
      <c r="AH665" s="58" t="s">
        <v>429</v>
      </c>
      <c r="AI665" s="62">
        <v>0.5</v>
      </c>
      <c r="AJ665" s="63">
        <v>0.633333333333333</v>
      </c>
      <c r="AK665" s="71">
        <f t="shared" si="12"/>
        <v>9</v>
      </c>
      <c r="AL665" s="61">
        <v>0.0942810351029079</v>
      </c>
      <c r="AM665" s="61">
        <v>0.801387669939484</v>
      </c>
      <c r="AN665" s="64">
        <v>0.625</v>
      </c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>
        <v>0.0873486607625483</v>
      </c>
      <c r="BM665" s="58">
        <v>0.0757628188934637</v>
      </c>
    </row>
    <row r="666" ht="12.75" customHeight="1">
      <c r="A666" s="49" t="s">
        <v>749</v>
      </c>
      <c r="B666" s="49">
        <v>948.0</v>
      </c>
      <c r="C666" s="44">
        <v>72.0</v>
      </c>
      <c r="D666" s="45">
        <v>29.0</v>
      </c>
      <c r="E666" s="44">
        <v>495.0</v>
      </c>
      <c r="F666" s="45">
        <v>69.0</v>
      </c>
      <c r="G666" s="62">
        <f t="shared" si="1"/>
        <v>0.7128712871</v>
      </c>
      <c r="H666" s="63">
        <f t="shared" si="2"/>
        <v>0.8776595745</v>
      </c>
      <c r="I666" s="64">
        <f t="shared" si="3"/>
        <v>0.8526315789</v>
      </c>
      <c r="J666" s="65">
        <f t="shared" si="4"/>
        <v>0.2120300752</v>
      </c>
      <c r="K666" s="55">
        <f t="shared" si="5"/>
        <v>5.584158416</v>
      </c>
      <c r="L666" s="66">
        <f t="shared" si="6"/>
        <v>1.124675139</v>
      </c>
      <c r="M666" s="66">
        <f t="shared" si="7"/>
        <v>0.1165230992</v>
      </c>
      <c r="N666" s="67">
        <f t="shared" si="8"/>
        <v>0.844008272</v>
      </c>
      <c r="O666" s="58"/>
      <c r="P666" s="58"/>
      <c r="Q666" s="58"/>
      <c r="R666" s="58" t="s">
        <v>722</v>
      </c>
      <c r="S666" s="62">
        <v>0.763934426229508</v>
      </c>
      <c r="T666" s="63">
        <v>0.804830917874396</v>
      </c>
      <c r="U666" s="62">
        <v>-0.00183237102404688</v>
      </c>
      <c r="V666" s="61">
        <v>1.10928460818115</v>
      </c>
      <c r="W666" s="61">
        <v>0.0289183678231139</v>
      </c>
      <c r="X666" s="64">
        <v>0.795522388059702</v>
      </c>
      <c r="Y666" s="68">
        <f t="shared" si="9"/>
        <v>0.799560999</v>
      </c>
      <c r="Z666" s="68">
        <f t="shared" si="10"/>
        <v>-0.004038610895</v>
      </c>
      <c r="AA666" s="63">
        <f t="shared" si="11"/>
        <v>0.01847047274</v>
      </c>
      <c r="AB666" s="68"/>
      <c r="AC666" s="61"/>
      <c r="AD666" s="61">
        <v>0.00450634915456716</v>
      </c>
      <c r="AE666" s="61"/>
      <c r="AF666" s="61"/>
      <c r="AG666" s="61"/>
      <c r="AH666" s="58" t="s">
        <v>409</v>
      </c>
      <c r="AI666" s="62">
        <v>0.493150684931507</v>
      </c>
      <c r="AJ666" s="63">
        <v>0.626738794435858</v>
      </c>
      <c r="AK666" s="71">
        <f t="shared" si="12"/>
        <v>9</v>
      </c>
      <c r="AL666" s="61">
        <v>0.0944611875078238</v>
      </c>
      <c r="AM666" s="61">
        <v>0.791881429605429</v>
      </c>
      <c r="AN666" s="64">
        <v>0.613194444444444</v>
      </c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>
        <v>0.0289183678231139</v>
      </c>
      <c r="BM666" s="58">
        <v>0.0184704727394653</v>
      </c>
    </row>
    <row r="667" ht="12.75" customHeight="1">
      <c r="A667" s="49" t="s">
        <v>759</v>
      </c>
      <c r="B667" s="49">
        <v>949.0</v>
      </c>
      <c r="C667" s="44">
        <v>166.0</v>
      </c>
      <c r="D667" s="45">
        <v>65.0</v>
      </c>
      <c r="E667" s="44">
        <v>873.0</v>
      </c>
      <c r="F667" s="45">
        <v>151.0</v>
      </c>
      <c r="G667" s="62">
        <f t="shared" si="1"/>
        <v>0.7186147186</v>
      </c>
      <c r="H667" s="63">
        <f t="shared" si="2"/>
        <v>0.8525390625</v>
      </c>
      <c r="I667" s="64">
        <f t="shared" si="3"/>
        <v>0.8278884462</v>
      </c>
      <c r="J667" s="65">
        <f t="shared" si="4"/>
        <v>0.2525896414</v>
      </c>
      <c r="K667" s="55">
        <f t="shared" si="5"/>
        <v>4.432900433</v>
      </c>
      <c r="L667" s="66">
        <f t="shared" si="6"/>
        <v>1.110973477</v>
      </c>
      <c r="M667" s="66">
        <f t="shared" si="7"/>
        <v>0.09469899326</v>
      </c>
      <c r="N667" s="67">
        <f t="shared" si="8"/>
        <v>0.8261559104</v>
      </c>
      <c r="O667" s="58"/>
      <c r="P667" s="58"/>
      <c r="Q667" s="58"/>
      <c r="R667" s="58" t="s">
        <v>407</v>
      </c>
      <c r="S667" s="62">
        <v>0.746031746031746</v>
      </c>
      <c r="T667" s="63">
        <v>0.810344827586207</v>
      </c>
      <c r="U667" s="62">
        <v>-0.00123457568920959</v>
      </c>
      <c r="V667" s="61">
        <v>1.10052442185443</v>
      </c>
      <c r="W667" s="61">
        <v>0.0454763959090455</v>
      </c>
      <c r="X667" s="64">
        <v>0.796610169491525</v>
      </c>
      <c r="Y667" s="68">
        <f t="shared" si="9"/>
        <v>0.7998334781</v>
      </c>
      <c r="Z667" s="68">
        <f t="shared" si="10"/>
        <v>-0.003223308653</v>
      </c>
      <c r="AA667" s="63">
        <f t="shared" si="11"/>
        <v>0.03716906712</v>
      </c>
      <c r="AB667" s="68"/>
      <c r="AC667" s="61"/>
      <c r="AD667" s="61">
        <v>0.00455824894976853</v>
      </c>
      <c r="AE667" s="61"/>
      <c r="AF667" s="61"/>
      <c r="AG667" s="61"/>
      <c r="AH667" s="58" t="s">
        <v>587</v>
      </c>
      <c r="AI667" s="62">
        <v>0.620689655172414</v>
      </c>
      <c r="AJ667" s="63">
        <v>0.754299754299754</v>
      </c>
      <c r="AK667" s="71">
        <f t="shared" si="12"/>
        <v>9</v>
      </c>
      <c r="AL667" s="61">
        <v>0.0944767659934594</v>
      </c>
      <c r="AM667" s="61">
        <v>0.972264320060207</v>
      </c>
      <c r="AN667" s="64">
        <v>0.730769230769231</v>
      </c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>
        <v>0.0454763959090455</v>
      </c>
      <c r="BM667" s="58">
        <v>0.0371690671221066</v>
      </c>
    </row>
    <row r="668" ht="12.75" customHeight="1">
      <c r="A668" s="49" t="s">
        <v>511</v>
      </c>
      <c r="B668" s="49">
        <v>950.0</v>
      </c>
      <c r="C668" s="44">
        <v>200.0</v>
      </c>
      <c r="D668" s="45">
        <v>151.0</v>
      </c>
      <c r="E668" s="44">
        <v>2013.0</v>
      </c>
      <c r="F668" s="45">
        <v>561.0</v>
      </c>
      <c r="G668" s="62">
        <f t="shared" si="1"/>
        <v>0.5698005698</v>
      </c>
      <c r="H668" s="63">
        <f t="shared" si="2"/>
        <v>0.7820512821</v>
      </c>
      <c r="I668" s="64">
        <f t="shared" si="3"/>
        <v>0.7565811966</v>
      </c>
      <c r="J668" s="65">
        <f t="shared" si="4"/>
        <v>0.2601709402</v>
      </c>
      <c r="K668" s="55">
        <f t="shared" si="5"/>
        <v>7.333333333</v>
      </c>
      <c r="L668" s="66">
        <f t="shared" si="6"/>
        <v>0.9559035871</v>
      </c>
      <c r="M668" s="66">
        <f t="shared" si="7"/>
        <v>0.1500840741</v>
      </c>
      <c r="N668" s="67">
        <f t="shared" si="8"/>
        <v>0.7417772514</v>
      </c>
      <c r="O668" s="58"/>
      <c r="P668" s="58"/>
      <c r="Q668" s="58"/>
      <c r="R668" s="58" t="s">
        <v>549</v>
      </c>
      <c r="S668" s="62">
        <v>0.726086956521739</v>
      </c>
      <c r="T668" s="63">
        <v>0.818421052631579</v>
      </c>
      <c r="U668" s="62">
        <v>-0.00297962841568111</v>
      </c>
      <c r="V668" s="61">
        <v>1.092132076201</v>
      </c>
      <c r="W668" s="61">
        <v>0.0652902439455934</v>
      </c>
      <c r="X668" s="64">
        <v>0.796969696969697</v>
      </c>
      <c r="Y668" s="68">
        <f t="shared" si="9"/>
        <v>0.801678445</v>
      </c>
      <c r="Z668" s="68">
        <f t="shared" si="10"/>
        <v>-0.004708747981</v>
      </c>
      <c r="AA668" s="63">
        <f t="shared" si="11"/>
        <v>0.05319813128</v>
      </c>
      <c r="AB668" s="68"/>
      <c r="AC668" s="61"/>
      <c r="AD668" s="61">
        <v>0.00460323707430332</v>
      </c>
      <c r="AE668" s="61"/>
      <c r="AF668" s="61"/>
      <c r="AG668" s="61"/>
      <c r="AH668" s="58" t="s">
        <v>759</v>
      </c>
      <c r="AI668" s="62">
        <v>0.718614718614719</v>
      </c>
      <c r="AJ668" s="63">
        <v>0.8525390625</v>
      </c>
      <c r="AK668" s="71">
        <f t="shared" si="12"/>
        <v>9</v>
      </c>
      <c r="AL668" s="61">
        <v>0.0946989932574741</v>
      </c>
      <c r="AM668" s="61">
        <v>1.11097347743954</v>
      </c>
      <c r="AN668" s="64">
        <v>0.827888446215139</v>
      </c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>
        <v>0.0652902439455934</v>
      </c>
      <c r="BM668" s="58">
        <v>0.0531981312799132</v>
      </c>
    </row>
    <row r="669" ht="12.75" customHeight="1">
      <c r="A669" s="49" t="s">
        <v>210</v>
      </c>
      <c r="B669" s="49">
        <v>951.0</v>
      </c>
      <c r="C669" s="44">
        <v>14.0</v>
      </c>
      <c r="D669" s="45">
        <v>24.0</v>
      </c>
      <c r="E669" s="44">
        <v>320.0</v>
      </c>
      <c r="F669" s="45">
        <v>156.0</v>
      </c>
      <c r="G669" s="62">
        <f t="shared" si="1"/>
        <v>0.3684210526</v>
      </c>
      <c r="H669" s="63">
        <f t="shared" si="2"/>
        <v>0.6722689076</v>
      </c>
      <c r="I669" s="64">
        <f t="shared" si="3"/>
        <v>0.6498054475</v>
      </c>
      <c r="J669" s="65">
        <f t="shared" si="4"/>
        <v>0.3307392996</v>
      </c>
      <c r="K669" s="55">
        <f t="shared" si="5"/>
        <v>12.52631579</v>
      </c>
      <c r="L669" s="66">
        <f t="shared" si="6"/>
        <v>0.7358788929</v>
      </c>
      <c r="M669" s="66">
        <f t="shared" si="7"/>
        <v>0.2148529989</v>
      </c>
      <c r="N669" s="67">
        <f t="shared" si="8"/>
        <v>0.6207671321</v>
      </c>
      <c r="O669" s="58"/>
      <c r="P669" s="58"/>
      <c r="Q669" s="58"/>
      <c r="R669" s="58" t="s">
        <v>1201</v>
      </c>
      <c r="S669" s="62">
        <v>0.736585365853659</v>
      </c>
      <c r="T669" s="63">
        <v>0.811695906432749</v>
      </c>
      <c r="U669" s="62">
        <v>2.59837986642419E-4</v>
      </c>
      <c r="V669" s="61">
        <v>1.09480017813961</v>
      </c>
      <c r="W669" s="61">
        <v>0.0531113514696181</v>
      </c>
      <c r="X669" s="64">
        <v>0.797169811320755</v>
      </c>
      <c r="Y669" s="68">
        <f t="shared" si="9"/>
        <v>0.7987989196</v>
      </c>
      <c r="Z669" s="68">
        <f t="shared" si="10"/>
        <v>-0.001629108242</v>
      </c>
      <c r="AA669" s="63">
        <f t="shared" si="11"/>
        <v>0.04892300205</v>
      </c>
      <c r="AB669" s="68"/>
      <c r="AC669" s="61"/>
      <c r="AD669" s="61">
        <v>0.00466494449475952</v>
      </c>
      <c r="AE669" s="61"/>
      <c r="AF669" s="61"/>
      <c r="AG669" s="61"/>
      <c r="AH669" s="58" t="s">
        <v>379</v>
      </c>
      <c r="AI669" s="62">
        <v>0.464285714285714</v>
      </c>
      <c r="AJ669" s="63">
        <v>0.598678777869529</v>
      </c>
      <c r="AK669" s="71">
        <f t="shared" si="12"/>
        <v>10</v>
      </c>
      <c r="AL669" s="61">
        <v>0.0950303694188752</v>
      </c>
      <c r="AM669" s="61">
        <v>0.751629385035778</v>
      </c>
      <c r="AN669" s="64">
        <v>0.587301587301587</v>
      </c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>
        <v>0.0531113514696181</v>
      </c>
      <c r="BM669" s="58">
        <v>0.048923002053886</v>
      </c>
    </row>
    <row r="670" ht="12.75" customHeight="1">
      <c r="A670" s="49" t="s">
        <v>783</v>
      </c>
      <c r="B670" s="49">
        <v>953.0</v>
      </c>
      <c r="C670" s="44">
        <v>47.0</v>
      </c>
      <c r="D670" s="45">
        <v>17.0</v>
      </c>
      <c r="E670" s="44">
        <v>186.0</v>
      </c>
      <c r="F670" s="45">
        <v>31.0</v>
      </c>
      <c r="G670" s="62">
        <f t="shared" si="1"/>
        <v>0.734375</v>
      </c>
      <c r="H670" s="63">
        <f t="shared" si="2"/>
        <v>0.8571428571</v>
      </c>
      <c r="I670" s="64">
        <f t="shared" si="3"/>
        <v>0.8291814947</v>
      </c>
      <c r="J670" s="65">
        <f t="shared" si="4"/>
        <v>0.2775800712</v>
      </c>
      <c r="K670" s="55">
        <f t="shared" si="5"/>
        <v>3.390625</v>
      </c>
      <c r="L670" s="66">
        <f t="shared" si="6"/>
        <v>1.125373055</v>
      </c>
      <c r="M670" s="66">
        <f t="shared" si="7"/>
        <v>0.08681016818</v>
      </c>
      <c r="N670" s="67">
        <f t="shared" si="8"/>
        <v>0.8330824236</v>
      </c>
      <c r="O670" s="58"/>
      <c r="P670" s="58"/>
      <c r="Q670" s="58"/>
      <c r="R670" s="58" t="s">
        <v>1168</v>
      </c>
      <c r="S670" s="62">
        <v>0.725190839694657</v>
      </c>
      <c r="T670" s="63">
        <v>0.814678899082569</v>
      </c>
      <c r="U670" s="62">
        <v>4.83195153812677E-4</v>
      </c>
      <c r="V670" s="61">
        <v>1.08885232409392</v>
      </c>
      <c r="W670" s="61">
        <v>0.0632777915441095</v>
      </c>
      <c r="X670" s="64">
        <v>0.797337278106509</v>
      </c>
      <c r="Y670" s="68">
        <f t="shared" si="9"/>
        <v>0.7986102371</v>
      </c>
      <c r="Z670" s="68">
        <f t="shared" si="10"/>
        <v>-0.001272958973</v>
      </c>
      <c r="AA670" s="63">
        <f t="shared" si="11"/>
        <v>0.06001340232</v>
      </c>
      <c r="AB670" s="68"/>
      <c r="AC670" s="61"/>
      <c r="AD670" s="61">
        <v>0.00467362607244015</v>
      </c>
      <c r="AE670" s="61"/>
      <c r="AF670" s="61"/>
      <c r="AG670" s="61"/>
      <c r="AH670" s="58" t="s">
        <v>264</v>
      </c>
      <c r="AI670" s="62">
        <v>0.404255319148936</v>
      </c>
      <c r="AJ670" s="63">
        <v>0.539473684210526</v>
      </c>
      <c r="AK670" s="71">
        <f t="shared" si="12"/>
        <v>10</v>
      </c>
      <c r="AL670" s="61">
        <v>0.0956139319139313</v>
      </c>
      <c r="AM670" s="61">
        <v>0.667317162254834</v>
      </c>
      <c r="AN670" s="64">
        <v>0.516363636363636</v>
      </c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>
        <v>0.0632777915441095</v>
      </c>
      <c r="BM670" s="58">
        <v>0.060013402316945</v>
      </c>
    </row>
    <row r="671" ht="12.75" customHeight="1">
      <c r="A671" s="49" t="s">
        <v>787</v>
      </c>
      <c r="B671" s="49">
        <v>955.0</v>
      </c>
      <c r="C671" s="44">
        <v>100.0</v>
      </c>
      <c r="D671" s="45">
        <v>36.0</v>
      </c>
      <c r="E671" s="44">
        <v>837.0</v>
      </c>
      <c r="F671" s="45">
        <v>142.0</v>
      </c>
      <c r="G671" s="62">
        <f t="shared" si="1"/>
        <v>0.7352941176</v>
      </c>
      <c r="H671" s="63">
        <f t="shared" si="2"/>
        <v>0.8549540347</v>
      </c>
      <c r="I671" s="64">
        <f t="shared" si="3"/>
        <v>0.8403587444</v>
      </c>
      <c r="J671" s="65">
        <f t="shared" si="4"/>
        <v>0.2170403587</v>
      </c>
      <c r="K671" s="55">
        <f t="shared" si="5"/>
        <v>7.198529412</v>
      </c>
      <c r="L671" s="66">
        <f t="shared" si="6"/>
        <v>1.124475238</v>
      </c>
      <c r="M671" s="66">
        <f t="shared" si="7"/>
        <v>0.08461252254</v>
      </c>
      <c r="N671" s="67">
        <f t="shared" si="8"/>
        <v>0.8316166302</v>
      </c>
      <c r="O671" s="58"/>
      <c r="P671" s="58"/>
      <c r="Q671" s="58"/>
      <c r="R671" s="58" t="s">
        <v>79</v>
      </c>
      <c r="S671" s="62">
        <v>0.755020080321285</v>
      </c>
      <c r="T671" s="63">
        <v>0.81125</v>
      </c>
      <c r="U671" s="62">
        <v>-0.00255009001372641</v>
      </c>
      <c r="V671" s="61">
        <v>1.10752018846799</v>
      </c>
      <c r="W671" s="61">
        <v>0.0397607384763674</v>
      </c>
      <c r="X671" s="64">
        <v>0.797902764537655</v>
      </c>
      <c r="Y671" s="68">
        <f t="shared" si="9"/>
        <v>0.8025161528</v>
      </c>
      <c r="Z671" s="68">
        <f t="shared" si="10"/>
        <v>-0.004613388273</v>
      </c>
      <c r="AA671" s="63">
        <f t="shared" si="11"/>
        <v>0.02783496572</v>
      </c>
      <c r="AB671" s="68"/>
      <c r="AC671" s="61"/>
      <c r="AD671" s="61">
        <v>0.00470305256002523</v>
      </c>
      <c r="AE671" s="61"/>
      <c r="AF671" s="61"/>
      <c r="AG671" s="61"/>
      <c r="AH671" s="58" t="s">
        <v>428</v>
      </c>
      <c r="AI671" s="62">
        <v>0.5</v>
      </c>
      <c r="AJ671" s="63">
        <v>0.63558282208589</v>
      </c>
      <c r="AK671" s="71">
        <f t="shared" si="12"/>
        <v>10</v>
      </c>
      <c r="AL671" s="61">
        <v>0.0958716641139479</v>
      </c>
      <c r="AM671" s="61">
        <v>0.802978298430715</v>
      </c>
      <c r="AN671" s="64">
        <v>0.622641509433962</v>
      </c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>
        <v>0.0397607384763674</v>
      </c>
      <c r="BM671" s="58">
        <v>0.0278349657233274</v>
      </c>
    </row>
    <row r="672" ht="12.75" customHeight="1">
      <c r="A672" s="49" t="s">
        <v>711</v>
      </c>
      <c r="B672" s="49">
        <v>956.0</v>
      </c>
      <c r="C672" s="44">
        <v>112.0</v>
      </c>
      <c r="D672" s="45">
        <v>51.0</v>
      </c>
      <c r="E672" s="44">
        <v>602.0</v>
      </c>
      <c r="F672" s="45">
        <v>123.0</v>
      </c>
      <c r="G672" s="62">
        <f t="shared" si="1"/>
        <v>0.6871165644</v>
      </c>
      <c r="H672" s="63">
        <f t="shared" si="2"/>
        <v>0.8303448276</v>
      </c>
      <c r="I672" s="64">
        <f t="shared" si="3"/>
        <v>0.8040540541</v>
      </c>
      <c r="J672" s="65">
        <f t="shared" si="4"/>
        <v>0.2646396396</v>
      </c>
      <c r="K672" s="55">
        <f t="shared" si="5"/>
        <v>4.447852761</v>
      </c>
      <c r="L672" s="66">
        <f t="shared" si="6"/>
        <v>1.073007224</v>
      </c>
      <c r="M672" s="66">
        <f t="shared" si="7"/>
        <v>0.1012778515</v>
      </c>
      <c r="N672" s="67">
        <f t="shared" si="8"/>
        <v>0.8024917633</v>
      </c>
      <c r="O672" s="58"/>
      <c r="P672" s="58"/>
      <c r="Q672" s="58"/>
      <c r="R672" s="58" t="s">
        <v>205</v>
      </c>
      <c r="S672" s="62">
        <v>0.721649484536082</v>
      </c>
      <c r="T672" s="63">
        <v>0.822006472491909</v>
      </c>
      <c r="U672" s="62">
        <v>-0.00378449888818966</v>
      </c>
      <c r="V672" s="61">
        <v>1.0915295834383</v>
      </c>
      <c r="W672" s="61">
        <v>0.0709632850761714</v>
      </c>
      <c r="X672" s="64">
        <v>0.798029556650246</v>
      </c>
      <c r="Y672" s="68">
        <f t="shared" si="9"/>
        <v>0.8034686635</v>
      </c>
      <c r="Z672" s="68">
        <f t="shared" si="10"/>
        <v>-0.005439106818</v>
      </c>
      <c r="AA672" s="63">
        <f t="shared" si="11"/>
        <v>0.05699920438</v>
      </c>
      <c r="AB672" s="68"/>
      <c r="AC672" s="61"/>
      <c r="AD672" s="61">
        <v>0.00471455036712254</v>
      </c>
      <c r="AE672" s="61"/>
      <c r="AF672" s="61"/>
      <c r="AG672" s="61"/>
      <c r="AH672" s="58" t="s">
        <v>515</v>
      </c>
      <c r="AI672" s="62">
        <v>0.571428571428571</v>
      </c>
      <c r="AJ672" s="63">
        <v>0.707692307692308</v>
      </c>
      <c r="AK672" s="71">
        <f t="shared" si="12"/>
        <v>10</v>
      </c>
      <c r="AL672" s="61">
        <v>0.0963531597308167</v>
      </c>
      <c r="AM672" s="61">
        <v>0.904475031839823</v>
      </c>
      <c r="AN672" s="64">
        <v>0.694444444444444</v>
      </c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>
        <v>0.0709632850761714</v>
      </c>
      <c r="BM672" s="58">
        <v>0.0569992043831434</v>
      </c>
    </row>
    <row r="673" ht="12.75" customHeight="1">
      <c r="A673" s="49" t="s">
        <v>699</v>
      </c>
      <c r="B673" s="49">
        <v>957.0</v>
      </c>
      <c r="C673" s="44">
        <v>50.0</v>
      </c>
      <c r="D673" s="45">
        <v>24.0</v>
      </c>
      <c r="E673" s="44">
        <v>211.0</v>
      </c>
      <c r="F673" s="45">
        <v>24.0</v>
      </c>
      <c r="G673" s="62">
        <f t="shared" si="1"/>
        <v>0.6756756757</v>
      </c>
      <c r="H673" s="63">
        <f t="shared" si="2"/>
        <v>0.8978723404</v>
      </c>
      <c r="I673" s="64">
        <f t="shared" si="3"/>
        <v>0.8446601942</v>
      </c>
      <c r="J673" s="65">
        <f t="shared" si="4"/>
        <v>0.2394822006</v>
      </c>
      <c r="K673" s="55">
        <f t="shared" si="5"/>
        <v>3.175675676</v>
      </c>
      <c r="L673" s="66">
        <f t="shared" si="6"/>
        <v>1.112666447</v>
      </c>
      <c r="M673" s="66">
        <f t="shared" si="7"/>
        <v>0.1571169502</v>
      </c>
      <c r="N673" s="67">
        <f t="shared" si="8"/>
        <v>0.8514186432</v>
      </c>
      <c r="O673" s="58"/>
      <c r="P673" s="58"/>
      <c r="Q673" s="58"/>
      <c r="R673" s="58" t="s">
        <v>724</v>
      </c>
      <c r="S673" s="62">
        <v>0.75875486381323</v>
      </c>
      <c r="T673" s="63">
        <v>0.813740458015267</v>
      </c>
      <c r="U673" s="62">
        <v>-0.00493981752228656</v>
      </c>
      <c r="V673" s="61">
        <v>1.11192209909603</v>
      </c>
      <c r="W673" s="61">
        <v>0.0388808682130667</v>
      </c>
      <c r="X673" s="64">
        <v>0.798245614035088</v>
      </c>
      <c r="Y673" s="68">
        <f t="shared" si="9"/>
        <v>0.805259878</v>
      </c>
      <c r="Z673" s="68">
        <f t="shared" si="10"/>
        <v>-0.007014263947</v>
      </c>
      <c r="AA673" s="63">
        <f t="shared" si="11"/>
        <v>0.02071429326</v>
      </c>
      <c r="AB673" s="68"/>
      <c r="AC673" s="61"/>
      <c r="AD673" s="61">
        <v>0.00473063818471953</v>
      </c>
      <c r="AE673" s="61"/>
      <c r="AF673" s="61"/>
      <c r="AG673" s="61"/>
      <c r="AH673" s="58" t="s">
        <v>284</v>
      </c>
      <c r="AI673" s="62">
        <v>0.416666666666667</v>
      </c>
      <c r="AJ673" s="63">
        <v>0.553546592489569</v>
      </c>
      <c r="AK673" s="71">
        <f t="shared" si="12"/>
        <v>10</v>
      </c>
      <c r="AL673" s="61">
        <v>0.0967888358555847</v>
      </c>
      <c r="AM673" s="61">
        <v>0.686044358931436</v>
      </c>
      <c r="AN673" s="64">
        <v>0.54398447606727</v>
      </c>
      <c r="AO673" s="58"/>
      <c r="AP673" s="58"/>
      <c r="AQ673" s="58"/>
      <c r="AR673" s="58"/>
      <c r="AS673" s="58"/>
      <c r="AT673" s="58"/>
      <c r="AU673" s="58" t="s">
        <v>23</v>
      </c>
      <c r="AV673" s="58" t="s">
        <v>1212</v>
      </c>
      <c r="AW673" s="58" t="s">
        <v>24</v>
      </c>
      <c r="AX673" s="58" t="s">
        <v>25</v>
      </c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>
        <v>0.0388808682130667</v>
      </c>
      <c r="BM673" s="58">
        <v>0.0207142932614555</v>
      </c>
    </row>
    <row r="674" ht="12.75" customHeight="1">
      <c r="A674" s="49" t="s">
        <v>839</v>
      </c>
      <c r="B674" s="49">
        <v>958.0</v>
      </c>
      <c r="C674" s="44">
        <v>86.0</v>
      </c>
      <c r="D674" s="45">
        <v>23.0</v>
      </c>
      <c r="E674" s="44">
        <v>288.0</v>
      </c>
      <c r="F674" s="45">
        <v>76.0</v>
      </c>
      <c r="G674" s="62">
        <f t="shared" si="1"/>
        <v>0.7889908257</v>
      </c>
      <c r="H674" s="63">
        <f t="shared" si="2"/>
        <v>0.7912087912</v>
      </c>
      <c r="I674" s="64">
        <f t="shared" si="3"/>
        <v>0.7906976744</v>
      </c>
      <c r="J674" s="65">
        <f t="shared" si="4"/>
        <v>0.3424947146</v>
      </c>
      <c r="K674" s="55">
        <f t="shared" si="5"/>
        <v>3.339449541</v>
      </c>
      <c r="L674" s="66">
        <f t="shared" si="6"/>
        <v>1.117369864</v>
      </c>
      <c r="M674" s="66">
        <f t="shared" si="7"/>
        <v>0.001568521036</v>
      </c>
      <c r="N674" s="67">
        <f t="shared" si="8"/>
        <v>0.7947040017</v>
      </c>
      <c r="O674" s="58"/>
      <c r="P674" s="58"/>
      <c r="Q674" s="58"/>
      <c r="R674" s="58" t="s">
        <v>149</v>
      </c>
      <c r="S674" s="62">
        <v>0.767441860465116</v>
      </c>
      <c r="T674" s="63">
        <v>0.807909604519774</v>
      </c>
      <c r="U674" s="62">
        <v>-5.04777683968283E-4</v>
      </c>
      <c r="V674" s="61">
        <v>1.11394169896734</v>
      </c>
      <c r="W674" s="61">
        <v>0.0286151982556015</v>
      </c>
      <c r="X674" s="64">
        <v>0.8</v>
      </c>
      <c r="Y674" s="68">
        <f t="shared" si="9"/>
        <v>0.8027146593</v>
      </c>
      <c r="Z674" s="68">
        <f t="shared" si="10"/>
        <v>-0.002714659298</v>
      </c>
      <c r="AA674" s="63">
        <f t="shared" si="11"/>
        <v>0.0215782387</v>
      </c>
      <c r="AB674" s="68"/>
      <c r="AC674" s="61"/>
      <c r="AD674" s="61">
        <v>0.00483359506033432</v>
      </c>
      <c r="AE674" s="61"/>
      <c r="AF674" s="61"/>
      <c r="AG674" s="61"/>
      <c r="AH674" s="58" t="s">
        <v>178</v>
      </c>
      <c r="AI674" s="62">
        <v>0.343137254901961</v>
      </c>
      <c r="AJ674" s="63">
        <v>0.480048367593712</v>
      </c>
      <c r="AK674" s="71">
        <f t="shared" si="12"/>
        <v>10</v>
      </c>
      <c r="AL674" s="61">
        <v>0.0968108713145406</v>
      </c>
      <c r="AM674" s="61">
        <v>0.582080120023318</v>
      </c>
      <c r="AN674" s="64">
        <v>0.465016146393972</v>
      </c>
      <c r="AO674" s="58"/>
      <c r="AP674" s="58"/>
      <c r="AQ674" s="58"/>
      <c r="AR674" s="58"/>
      <c r="AS674" s="58"/>
      <c r="AT674" s="58"/>
      <c r="AU674" s="58">
        <v>-9.0</v>
      </c>
      <c r="AV674" s="61">
        <f t="shared" ref="AV674:AV690" si="28">AU674/100</f>
        <v>-0.09</v>
      </c>
      <c r="AW674" s="58">
        <v>0.71641068</v>
      </c>
      <c r="AX674" s="58">
        <v>-0.04565468</v>
      </c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>
        <v>0.0286151982556015</v>
      </c>
      <c r="BM674" s="58">
        <v>0.0215782387023011</v>
      </c>
    </row>
    <row r="675" ht="12.75" customHeight="1">
      <c r="A675" s="49" t="s">
        <v>781</v>
      </c>
      <c r="B675" s="49">
        <v>959.0</v>
      </c>
      <c r="C675" s="44">
        <v>189.0</v>
      </c>
      <c r="D675" s="45">
        <v>69.0</v>
      </c>
      <c r="E675" s="44">
        <v>1068.0</v>
      </c>
      <c r="F675" s="45">
        <v>224.0</v>
      </c>
      <c r="G675" s="62">
        <f t="shared" si="1"/>
        <v>0.7325581395</v>
      </c>
      <c r="H675" s="63">
        <f t="shared" si="2"/>
        <v>0.826625387</v>
      </c>
      <c r="I675" s="64">
        <f t="shared" si="3"/>
        <v>0.8109677419</v>
      </c>
      <c r="J675" s="65">
        <f t="shared" si="4"/>
        <v>0.2664516129</v>
      </c>
      <c r="K675" s="55">
        <f t="shared" si="5"/>
        <v>5.007751938</v>
      </c>
      <c r="L675" s="66">
        <f t="shared" si="6"/>
        <v>1.102509234</v>
      </c>
      <c r="M675" s="66">
        <f t="shared" si="7"/>
        <v>0.06651576872</v>
      </c>
      <c r="N675" s="67">
        <f t="shared" si="8"/>
        <v>0.8093783901</v>
      </c>
      <c r="O675" s="58"/>
      <c r="P675" s="58"/>
      <c r="Q675" s="58"/>
      <c r="R675" s="58" t="s">
        <v>468</v>
      </c>
      <c r="S675" s="62">
        <v>0.709844559585492</v>
      </c>
      <c r="T675" s="63">
        <v>0.825958702064897</v>
      </c>
      <c r="U675" s="62">
        <v>-0.00221927103381037</v>
      </c>
      <c r="V675" s="61">
        <v>1.08597688746563</v>
      </c>
      <c r="W675" s="61">
        <v>0.0821052749847012</v>
      </c>
      <c r="X675" s="64">
        <v>0.800229621125144</v>
      </c>
      <c r="Y675" s="68">
        <f t="shared" si="9"/>
        <v>0.8039581815</v>
      </c>
      <c r="Z675" s="68">
        <f t="shared" si="10"/>
        <v>-0.003728560421</v>
      </c>
      <c r="AA675" s="63">
        <f t="shared" si="11"/>
        <v>0.07255545228</v>
      </c>
      <c r="AB675" s="68"/>
      <c r="AC675" s="61"/>
      <c r="AD675" s="61">
        <v>0.00496104658308438</v>
      </c>
      <c r="AE675" s="61"/>
      <c r="AF675" s="61"/>
      <c r="AG675" s="61"/>
      <c r="AH675" s="58" t="s">
        <v>677</v>
      </c>
      <c r="AI675" s="62">
        <v>0.675675675675676</v>
      </c>
      <c r="AJ675" s="63">
        <v>0.81260945709282</v>
      </c>
      <c r="AK675" s="71">
        <f t="shared" si="12"/>
        <v>10</v>
      </c>
      <c r="AL675" s="61">
        <v>0.096826977369214</v>
      </c>
      <c r="AM675" s="61">
        <v>1.05237649389846</v>
      </c>
      <c r="AN675" s="64">
        <v>0.801220295439949</v>
      </c>
      <c r="AO675" s="58"/>
      <c r="AP675" s="58"/>
      <c r="AQ675" s="58"/>
      <c r="AR675" s="58"/>
      <c r="AS675" s="58"/>
      <c r="AT675" s="58"/>
      <c r="AU675" s="58">
        <v>-5.5</v>
      </c>
      <c r="AV675" s="61">
        <f t="shared" si="28"/>
        <v>-0.055</v>
      </c>
      <c r="AW675" s="58">
        <v>0.7247008838</v>
      </c>
      <c r="AX675" s="58">
        <v>-0.0381646427527</v>
      </c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>
        <v>0.0821052749847012</v>
      </c>
      <c r="BM675" s="58">
        <v>0.072555452284614</v>
      </c>
    </row>
    <row r="676" ht="12.75" customHeight="1">
      <c r="A676" s="49" t="s">
        <v>841</v>
      </c>
      <c r="B676" s="49">
        <v>961.0</v>
      </c>
      <c r="C676" s="44">
        <v>109.0</v>
      </c>
      <c r="D676" s="45">
        <v>21.0</v>
      </c>
      <c r="E676" s="44">
        <v>238.0</v>
      </c>
      <c r="F676" s="45">
        <v>59.0</v>
      </c>
      <c r="G676" s="62">
        <f t="shared" si="1"/>
        <v>0.8384615385</v>
      </c>
      <c r="H676" s="63">
        <f t="shared" si="2"/>
        <v>0.8013468013</v>
      </c>
      <c r="I676" s="64">
        <f t="shared" si="3"/>
        <v>0.81264637</v>
      </c>
      <c r="J676" s="65">
        <f t="shared" si="4"/>
        <v>0.393442623</v>
      </c>
      <c r="K676" s="55">
        <f t="shared" si="5"/>
        <v>2.284615385</v>
      </c>
      <c r="L676" s="66">
        <f t="shared" si="6"/>
        <v>1.159519601</v>
      </c>
      <c r="M676" s="66">
        <f t="shared" si="7"/>
        <v>-0.02624389283</v>
      </c>
      <c r="N676" s="67">
        <f t="shared" si="8"/>
        <v>0.8139793794</v>
      </c>
      <c r="O676" s="58"/>
      <c r="P676" s="58"/>
      <c r="Q676" s="58"/>
      <c r="R676" s="58" t="s">
        <v>457</v>
      </c>
      <c r="S676" s="62">
        <v>0.675675675675676</v>
      </c>
      <c r="T676" s="63">
        <v>0.81260945709282</v>
      </c>
      <c r="U676" s="62">
        <v>0.0160557866109686</v>
      </c>
      <c r="V676" s="61">
        <v>1.05237649389846</v>
      </c>
      <c r="W676" s="61">
        <v>0.096826977369214</v>
      </c>
      <c r="X676" s="64">
        <v>0.801220295439949</v>
      </c>
      <c r="Y676" s="68">
        <f t="shared" si="9"/>
        <v>0.7864891828</v>
      </c>
      <c r="Z676" s="68">
        <f t="shared" si="10"/>
        <v>0.01473111263</v>
      </c>
      <c r="AA676" s="63">
        <f t="shared" si="11"/>
        <v>0.134023705</v>
      </c>
      <c r="AB676" s="68"/>
      <c r="AC676" s="61"/>
      <c r="AD676" s="61">
        <v>0.00500061746700781</v>
      </c>
      <c r="AE676" s="61"/>
      <c r="AF676" s="61"/>
      <c r="AG676" s="61"/>
      <c r="AH676" s="58" t="s">
        <v>394</v>
      </c>
      <c r="AI676" s="62">
        <v>0.473372781065089</v>
      </c>
      <c r="AJ676" s="63">
        <v>0.610975609756098</v>
      </c>
      <c r="AK676" s="71">
        <f t="shared" si="12"/>
        <v>10</v>
      </c>
      <c r="AL676" s="61">
        <v>0.0973000185628716</v>
      </c>
      <c r="AM676" s="61">
        <v>0.766750084419817</v>
      </c>
      <c r="AN676" s="64">
        <v>0.594353109363831</v>
      </c>
      <c r="AO676" s="58"/>
      <c r="AP676" s="58"/>
      <c r="AQ676" s="58"/>
      <c r="AR676" s="58"/>
      <c r="AS676" s="58"/>
      <c r="AT676" s="58"/>
      <c r="AU676" s="58">
        <v>-4.0</v>
      </c>
      <c r="AV676" s="61">
        <f t="shared" si="28"/>
        <v>-0.04</v>
      </c>
      <c r="AW676" s="58">
        <v>0.71813</v>
      </c>
      <c r="AX676" s="58">
        <v>0.027839</v>
      </c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>
        <v>0.096826977369214</v>
      </c>
      <c r="BM676" s="58">
        <v>0.134023705001355</v>
      </c>
    </row>
    <row r="677" ht="12.75" customHeight="1">
      <c r="A677" s="49" t="s">
        <v>695</v>
      </c>
      <c r="B677" s="49">
        <v>962.0</v>
      </c>
      <c r="C677" s="44">
        <v>35.0</v>
      </c>
      <c r="D677" s="45">
        <v>17.0</v>
      </c>
      <c r="E677" s="44">
        <v>130.0</v>
      </c>
      <c r="F677" s="45">
        <v>22.0</v>
      </c>
      <c r="G677" s="62">
        <f t="shared" si="1"/>
        <v>0.6730769231</v>
      </c>
      <c r="H677" s="63">
        <f t="shared" si="2"/>
        <v>0.8552631579</v>
      </c>
      <c r="I677" s="64">
        <f t="shared" si="3"/>
        <v>0.8088235294</v>
      </c>
      <c r="J677" s="65">
        <f t="shared" si="4"/>
        <v>0.2794117647</v>
      </c>
      <c r="K677" s="55">
        <f t="shared" si="5"/>
        <v>2.923076923</v>
      </c>
      <c r="L677" s="66">
        <f t="shared" si="6"/>
        <v>1.080699614</v>
      </c>
      <c r="M677" s="66">
        <f t="shared" si="7"/>
        <v>0.1288252987</v>
      </c>
      <c r="N677" s="67">
        <f t="shared" si="8"/>
        <v>0.8185809056</v>
      </c>
      <c r="O677" s="58"/>
      <c r="P677" s="58"/>
      <c r="Q677" s="58"/>
      <c r="R677" s="58" t="s">
        <v>658</v>
      </c>
      <c r="S677" s="62">
        <v>0.744186046511628</v>
      </c>
      <c r="T677" s="63">
        <v>0.81264367816092</v>
      </c>
      <c r="U677" s="62">
        <v>0.00209906351685107</v>
      </c>
      <c r="V677" s="61">
        <v>1.10084484755917</v>
      </c>
      <c r="W677" s="61">
        <v>0.0484070354384245</v>
      </c>
      <c r="X677" s="64">
        <v>0.801343570057582</v>
      </c>
      <c r="Y677" s="68">
        <f t="shared" si="9"/>
        <v>0.8011945793</v>
      </c>
      <c r="Z677" s="68">
        <f t="shared" si="10"/>
        <v>0.0001489907708</v>
      </c>
      <c r="AA677" s="63">
        <f t="shared" si="11"/>
        <v>0.04879107738</v>
      </c>
      <c r="AB677" s="68"/>
      <c r="AC677" s="61"/>
      <c r="AD677" s="61">
        <v>0.00501304840550643</v>
      </c>
      <c r="AE677" s="61"/>
      <c r="AF677" s="61"/>
      <c r="AG677" s="61"/>
      <c r="AH677" s="58" t="s">
        <v>247</v>
      </c>
      <c r="AI677" s="62">
        <v>0.662337662337662</v>
      </c>
      <c r="AJ677" s="63">
        <v>0.800715990453461</v>
      </c>
      <c r="AK677" s="71">
        <f t="shared" si="12"/>
        <v>10</v>
      </c>
      <c r="AL677" s="61">
        <v>0.0978484232203419</v>
      </c>
      <c r="AM677" s="61">
        <v>1.03453514314018</v>
      </c>
      <c r="AN677" s="64">
        <v>0.779233870967742</v>
      </c>
      <c r="AO677" s="58"/>
      <c r="AP677" s="58"/>
      <c r="AQ677" s="58"/>
      <c r="AR677" s="58"/>
      <c r="AS677" s="58"/>
      <c r="AT677" s="58"/>
      <c r="AU677" s="58">
        <v>-3.0</v>
      </c>
      <c r="AV677" s="61">
        <f t="shared" si="28"/>
        <v>-0.03</v>
      </c>
      <c r="AW677" s="58">
        <v>0.7182246</v>
      </c>
      <c r="AX677" s="58">
        <v>0.02422929</v>
      </c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>
        <v>0.0484070354384245</v>
      </c>
      <c r="BM677" s="58">
        <v>0.0487910773752286</v>
      </c>
    </row>
    <row r="678" ht="12.75" customHeight="1">
      <c r="A678" s="49" t="s">
        <v>571</v>
      </c>
      <c r="B678" s="49">
        <v>963.0</v>
      </c>
      <c r="C678" s="44">
        <v>8.0</v>
      </c>
      <c r="D678" s="45">
        <v>5.0</v>
      </c>
      <c r="E678" s="44">
        <v>27.0</v>
      </c>
      <c r="F678" s="45">
        <v>11.0</v>
      </c>
      <c r="G678" s="62">
        <f t="shared" si="1"/>
        <v>0.6153846154</v>
      </c>
      <c r="H678" s="63">
        <f t="shared" si="2"/>
        <v>0.7105263158</v>
      </c>
      <c r="I678" s="64">
        <f t="shared" si="3"/>
        <v>0.6862745098</v>
      </c>
      <c r="J678" s="65">
        <f t="shared" si="4"/>
        <v>0.3725490196</v>
      </c>
      <c r="K678" s="55">
        <f t="shared" si="5"/>
        <v>2.923076923</v>
      </c>
      <c r="L678" s="66">
        <f t="shared" si="6"/>
        <v>0.9375605997</v>
      </c>
      <c r="M678" s="66">
        <f t="shared" si="7"/>
        <v>0.06727549472</v>
      </c>
      <c r="N678" s="67">
        <f t="shared" si="8"/>
        <v>0.694886121</v>
      </c>
      <c r="O678" s="58"/>
      <c r="P678" s="58"/>
      <c r="Q678" s="58"/>
      <c r="R678" s="58" t="s">
        <v>111</v>
      </c>
      <c r="S678" s="62">
        <v>0.673469387755102</v>
      </c>
      <c r="T678" s="63">
        <v>0.839080459770115</v>
      </c>
      <c r="U678" s="62">
        <v>-0.002572120149677</v>
      </c>
      <c r="V678" s="61">
        <v>1.06953423493313</v>
      </c>
      <c r="W678" s="61">
        <v>0.117104886820556</v>
      </c>
      <c r="X678" s="64">
        <v>0.802690582959641</v>
      </c>
      <c r="Y678" s="68">
        <f t="shared" si="9"/>
        <v>0.8063173729</v>
      </c>
      <c r="Z678" s="68">
        <f t="shared" si="10"/>
        <v>-0.003626789931</v>
      </c>
      <c r="AA678" s="63">
        <f t="shared" si="11"/>
        <v>0.1078804712</v>
      </c>
      <c r="AB678" s="68"/>
      <c r="AC678" s="61"/>
      <c r="AD678" s="61">
        <v>0.00506562810788513</v>
      </c>
      <c r="AE678" s="61"/>
      <c r="AF678" s="61"/>
      <c r="AG678" s="61"/>
      <c r="AH678" s="58" t="s">
        <v>780</v>
      </c>
      <c r="AI678" s="62">
        <v>0.75531914893617</v>
      </c>
      <c r="AJ678" s="63">
        <v>0.893939393939394</v>
      </c>
      <c r="AK678" s="71">
        <f t="shared" si="12"/>
        <v>10</v>
      </c>
      <c r="AL678" s="61">
        <v>0.0980195058059333</v>
      </c>
      <c r="AM678" s="61">
        <v>1.16620188358103</v>
      </c>
      <c r="AN678" s="64">
        <v>0.880252100840336</v>
      </c>
      <c r="AO678" s="58"/>
      <c r="AP678" s="58"/>
      <c r="AQ678" s="58"/>
      <c r="AR678" s="58"/>
      <c r="AS678" s="58"/>
      <c r="AT678" s="58"/>
      <c r="AU678" s="58">
        <v>-2.0</v>
      </c>
      <c r="AV678" s="61">
        <f t="shared" si="28"/>
        <v>-0.02</v>
      </c>
      <c r="AW678" s="58">
        <v>0.71032144</v>
      </c>
      <c r="AX678" s="58">
        <v>-0.01231148</v>
      </c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>
        <v>0.117104886820556</v>
      </c>
      <c r="BM678" s="58">
        <v>0.107880471178734</v>
      </c>
    </row>
    <row r="679" ht="12.75" customHeight="1">
      <c r="A679" s="49" t="s">
        <v>806</v>
      </c>
      <c r="B679" s="49">
        <v>966.0</v>
      </c>
      <c r="C679" s="44">
        <v>3.0</v>
      </c>
      <c r="D679" s="45">
        <v>1.0</v>
      </c>
      <c r="E679" s="44">
        <v>39.0</v>
      </c>
      <c r="F679" s="45">
        <v>13.0</v>
      </c>
      <c r="G679" s="62">
        <f t="shared" si="1"/>
        <v>0.75</v>
      </c>
      <c r="H679" s="63">
        <f t="shared" si="2"/>
        <v>0.75</v>
      </c>
      <c r="I679" s="64">
        <f t="shared" si="3"/>
        <v>0.75</v>
      </c>
      <c r="J679" s="65">
        <f t="shared" si="4"/>
        <v>0.2857142857</v>
      </c>
      <c r="K679" s="55">
        <f t="shared" si="5"/>
        <v>13</v>
      </c>
      <c r="L679" s="66">
        <f t="shared" si="6"/>
        <v>1.060660172</v>
      </c>
      <c r="M679" s="66">
        <f t="shared" si="7"/>
        <v>0.0000001733091656</v>
      </c>
      <c r="N679" s="67">
        <f t="shared" si="8"/>
        <v>0.7540000671</v>
      </c>
      <c r="O679" s="58"/>
      <c r="P679" s="58"/>
      <c r="Q679" s="58"/>
      <c r="R679" s="58" t="s">
        <v>162</v>
      </c>
      <c r="S679" s="62">
        <v>0.687116564417178</v>
      </c>
      <c r="T679" s="63">
        <v>0.830344827586207</v>
      </c>
      <c r="U679" s="62">
        <v>0.0028232420999792</v>
      </c>
      <c r="V679" s="61">
        <v>1.07300722392584</v>
      </c>
      <c r="W679" s="61">
        <v>0.101277851471035</v>
      </c>
      <c r="X679" s="64">
        <v>0.804054054054054</v>
      </c>
      <c r="Y679" s="68">
        <f t="shared" si="9"/>
        <v>0.8024917633</v>
      </c>
      <c r="Z679" s="68">
        <f t="shared" si="10"/>
        <v>0.001562290752</v>
      </c>
      <c r="AA679" s="63">
        <f t="shared" si="11"/>
        <v>0.1052572567</v>
      </c>
      <c r="AB679" s="68"/>
      <c r="AC679" s="61"/>
      <c r="AD679" s="61">
        <v>0.00509725384177995</v>
      </c>
      <c r="AE679" s="61"/>
      <c r="AF679" s="61"/>
      <c r="AG679" s="61"/>
      <c r="AH679" s="58" t="s">
        <v>166</v>
      </c>
      <c r="AI679" s="62">
        <v>0.604444444444444</v>
      </c>
      <c r="AJ679" s="63">
        <v>0.743169398907104</v>
      </c>
      <c r="AK679" s="71">
        <f t="shared" si="12"/>
        <v>10</v>
      </c>
      <c r="AL679" s="61">
        <v>0.0980935117228939</v>
      </c>
      <c r="AM679" s="61">
        <v>0.952906871026529</v>
      </c>
      <c r="AN679" s="64">
        <v>0.726495726495726</v>
      </c>
      <c r="AO679" s="58"/>
      <c r="AP679" s="58"/>
      <c r="AQ679" s="58"/>
      <c r="AR679" s="58"/>
      <c r="AS679" s="58"/>
      <c r="AT679" s="58"/>
      <c r="AU679" s="58">
        <v>-1.0</v>
      </c>
      <c r="AV679" s="61">
        <f t="shared" si="28"/>
        <v>-0.01</v>
      </c>
      <c r="AW679" s="58">
        <v>0.70823622</v>
      </c>
      <c r="AX679" s="58">
        <v>-0.0059931</v>
      </c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>
        <v>0.101277851471035</v>
      </c>
      <c r="BM679" s="58">
        <v>0.105257256700408</v>
      </c>
    </row>
    <row r="680" ht="12.75" customHeight="1">
      <c r="A680" s="49" t="s">
        <v>686</v>
      </c>
      <c r="B680" s="49">
        <v>967.0</v>
      </c>
      <c r="C680" s="44">
        <v>6.0</v>
      </c>
      <c r="D680" s="45">
        <v>3.0</v>
      </c>
      <c r="E680" s="44">
        <v>30.0</v>
      </c>
      <c r="F680" s="45">
        <v>10.0</v>
      </c>
      <c r="G680" s="62">
        <f t="shared" si="1"/>
        <v>0.6666666667</v>
      </c>
      <c r="H680" s="63">
        <f t="shared" si="2"/>
        <v>0.75</v>
      </c>
      <c r="I680" s="64">
        <f t="shared" si="3"/>
        <v>0.7346938776</v>
      </c>
      <c r="J680" s="65">
        <f t="shared" si="4"/>
        <v>0.3265306122</v>
      </c>
      <c r="K680" s="55">
        <f t="shared" si="5"/>
        <v>4.444444444</v>
      </c>
      <c r="L680" s="66">
        <f t="shared" si="6"/>
        <v>1.001734597</v>
      </c>
      <c r="M680" s="66">
        <f t="shared" si="7"/>
        <v>0.05892572878</v>
      </c>
      <c r="N680" s="67">
        <f t="shared" si="8"/>
        <v>0.7361671802</v>
      </c>
      <c r="O680" s="58"/>
      <c r="P680" s="58"/>
      <c r="Q680" s="58"/>
      <c r="R680" s="58" t="s">
        <v>192</v>
      </c>
      <c r="S680" s="62">
        <v>0.669421487603306</v>
      </c>
      <c r="T680" s="63">
        <v>0.819641170915958</v>
      </c>
      <c r="U680" s="62">
        <v>0.0148504727293375</v>
      </c>
      <c r="V680" s="61">
        <v>1.05292628609433</v>
      </c>
      <c r="W680" s="61">
        <v>0.106221528783542</v>
      </c>
      <c r="X680" s="64">
        <v>0.804237288135593</v>
      </c>
      <c r="Y680" s="68">
        <f t="shared" si="9"/>
        <v>0.7905887589</v>
      </c>
      <c r="Z680" s="68">
        <f t="shared" si="10"/>
        <v>0.01364852925</v>
      </c>
      <c r="AA680" s="63">
        <f t="shared" si="11"/>
        <v>0.14069266</v>
      </c>
      <c r="AB680" s="68"/>
      <c r="AC680" s="61"/>
      <c r="AD680" s="61">
        <v>0.00512029415772203</v>
      </c>
      <c r="AE680" s="61"/>
      <c r="AF680" s="61"/>
      <c r="AG680" s="61"/>
      <c r="AH680" s="58" t="s">
        <v>476</v>
      </c>
      <c r="AI680" s="62">
        <v>0.5625</v>
      </c>
      <c r="AJ680" s="63">
        <v>0.701415701415701</v>
      </c>
      <c r="AK680" s="71">
        <f t="shared" si="12"/>
        <v>10</v>
      </c>
      <c r="AL680" s="61">
        <v>0.0982283805164438</v>
      </c>
      <c r="AM680" s="61">
        <v>0.893723347268939</v>
      </c>
      <c r="AN680" s="64">
        <v>0.686139747995418</v>
      </c>
      <c r="AO680" s="58"/>
      <c r="AP680" s="58"/>
      <c r="AQ680" s="58"/>
      <c r="AR680" s="58"/>
      <c r="AS680" s="58"/>
      <c r="AT680" s="58"/>
      <c r="AU680" s="58">
        <v>0.0</v>
      </c>
      <c r="AV680" s="61">
        <f t="shared" si="28"/>
        <v>0</v>
      </c>
      <c r="AW680" s="58">
        <v>0.70726534</v>
      </c>
      <c r="AX680" s="58">
        <v>0.0</v>
      </c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>
        <v>0.106221528783542</v>
      </c>
      <c r="BM680" s="58">
        <v>0.140692660032524</v>
      </c>
    </row>
    <row r="681" ht="12.75" customHeight="1">
      <c r="A681" s="49" t="s">
        <v>842</v>
      </c>
      <c r="B681" s="49">
        <v>970.0</v>
      </c>
      <c r="C681" s="44">
        <v>41.0</v>
      </c>
      <c r="D681" s="45">
        <v>6.0</v>
      </c>
      <c r="E681" s="44">
        <v>140.0</v>
      </c>
      <c r="F681" s="45">
        <v>41.0</v>
      </c>
      <c r="G681" s="62">
        <f t="shared" si="1"/>
        <v>0.8723404255</v>
      </c>
      <c r="H681" s="63">
        <f t="shared" si="2"/>
        <v>0.773480663</v>
      </c>
      <c r="I681" s="64">
        <f t="shared" si="3"/>
        <v>0.7938596491</v>
      </c>
      <c r="J681" s="65">
        <f t="shared" si="4"/>
        <v>0.3596491228</v>
      </c>
      <c r="K681" s="55">
        <f t="shared" si="5"/>
        <v>3.85106383</v>
      </c>
      <c r="L681" s="66">
        <f t="shared" si="6"/>
        <v>1.163771264</v>
      </c>
      <c r="M681" s="66">
        <f t="shared" si="7"/>
        <v>-0.06990421833</v>
      </c>
      <c r="N681" s="67">
        <f t="shared" si="8"/>
        <v>0.8005240368</v>
      </c>
      <c r="O681" s="58"/>
      <c r="P681" s="58"/>
      <c r="Q681" s="58"/>
      <c r="R681" s="58" t="s">
        <v>225</v>
      </c>
      <c r="S681" s="62">
        <v>0.857142857142857</v>
      </c>
      <c r="T681" s="63">
        <v>0.78125</v>
      </c>
      <c r="U681" s="62">
        <v>0.00475837367733878</v>
      </c>
      <c r="V681" s="61">
        <v>1.15851870830192</v>
      </c>
      <c r="W681" s="61">
        <v>-0.0536641646303363</v>
      </c>
      <c r="X681" s="64">
        <v>0.804347826086956</v>
      </c>
      <c r="Y681" s="68">
        <f t="shared" si="9"/>
        <v>0.8028930196</v>
      </c>
      <c r="Z681" s="68">
        <f t="shared" si="10"/>
        <v>0.001454806507</v>
      </c>
      <c r="AA681" s="63">
        <f t="shared" si="11"/>
        <v>-0.04981895039</v>
      </c>
      <c r="AB681" s="68"/>
      <c r="AC681" s="61"/>
      <c r="AD681" s="61">
        <v>0.00519321633806369</v>
      </c>
      <c r="AE681" s="61"/>
      <c r="AF681" s="61"/>
      <c r="AG681" s="61"/>
      <c r="AH681" s="58" t="s">
        <v>237</v>
      </c>
      <c r="AI681" s="62">
        <v>0.38</v>
      </c>
      <c r="AJ681" s="63">
        <v>0.519480519480519</v>
      </c>
      <c r="AK681" s="71">
        <f t="shared" si="12"/>
        <v>10</v>
      </c>
      <c r="AL681" s="61">
        <v>0.0986277250935751</v>
      </c>
      <c r="AM681" s="61">
        <v>0.636028758754364</v>
      </c>
      <c r="AN681" s="64">
        <v>0.506352941176471</v>
      </c>
      <c r="AO681" s="58"/>
      <c r="AP681" s="58"/>
      <c r="AQ681" s="58"/>
      <c r="AR681" s="58"/>
      <c r="AS681" s="58"/>
      <c r="AT681" s="58"/>
      <c r="AU681" s="58">
        <v>1.0</v>
      </c>
      <c r="AV681" s="61">
        <f t="shared" si="28"/>
        <v>0.01</v>
      </c>
      <c r="AW681" s="58">
        <v>0.70512448</v>
      </c>
      <c r="AX681" s="58">
        <v>0.0065554</v>
      </c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>
        <v>-0.0536641646303363</v>
      </c>
      <c r="BM681" s="58">
        <v>-0.049818950393193</v>
      </c>
    </row>
    <row r="682" ht="12.75" customHeight="1">
      <c r="A682" s="49" t="s">
        <v>599</v>
      </c>
      <c r="B682" s="49">
        <v>971.0</v>
      </c>
      <c r="C682" s="44">
        <v>5.0</v>
      </c>
      <c r="D682" s="45">
        <v>3.0</v>
      </c>
      <c r="E682" s="44">
        <v>33.0</v>
      </c>
      <c r="F682" s="45">
        <v>26.0</v>
      </c>
      <c r="G682" s="62">
        <f t="shared" si="1"/>
        <v>0.625</v>
      </c>
      <c r="H682" s="63">
        <f t="shared" si="2"/>
        <v>0.5593220339</v>
      </c>
      <c r="I682" s="64">
        <f t="shared" si="3"/>
        <v>0.5671641791</v>
      </c>
      <c r="J682" s="65">
        <f t="shared" si="4"/>
        <v>0.4626865672</v>
      </c>
      <c r="K682" s="55">
        <f t="shared" si="5"/>
        <v>7.375</v>
      </c>
      <c r="L682" s="66">
        <f t="shared" si="6"/>
        <v>0.8374421489</v>
      </c>
      <c r="M682" s="66">
        <f t="shared" si="7"/>
        <v>-0.04644119837</v>
      </c>
      <c r="N682" s="67">
        <f t="shared" si="8"/>
        <v>0.5761051632</v>
      </c>
      <c r="O682" s="58"/>
      <c r="P682" s="58"/>
      <c r="Q682" s="58"/>
      <c r="R682" s="58" t="s">
        <v>188</v>
      </c>
      <c r="S682" s="62">
        <v>0.702064896755162</v>
      </c>
      <c r="T682" s="63">
        <v>0.829907866761162</v>
      </c>
      <c r="U682" s="62">
        <v>0.00122204337676635</v>
      </c>
      <c r="V682" s="61">
        <v>1.08326831490457</v>
      </c>
      <c r="W682" s="61">
        <v>0.0903988080215507</v>
      </c>
      <c r="X682" s="64">
        <v>0.805142857142857</v>
      </c>
      <c r="Y682" s="68">
        <f t="shared" si="9"/>
        <v>0.8053218043</v>
      </c>
      <c r="Z682" s="68">
        <f t="shared" si="10"/>
        <v>-0.0001789472061</v>
      </c>
      <c r="AA682" s="63">
        <f t="shared" si="11"/>
        <v>0.08994100654</v>
      </c>
      <c r="AB682" s="68"/>
      <c r="AC682" s="61"/>
      <c r="AD682" s="61">
        <v>0.00527415099422057</v>
      </c>
      <c r="AE682" s="61"/>
      <c r="AF682" s="61"/>
      <c r="AG682" s="61"/>
      <c r="AH682" s="58" t="s">
        <v>174</v>
      </c>
      <c r="AI682" s="62">
        <v>0.338129496402878</v>
      </c>
      <c r="AJ682" s="63">
        <v>0.478237791932059</v>
      </c>
      <c r="AK682" s="71">
        <f t="shared" si="12"/>
        <v>10</v>
      </c>
      <c r="AL682" s="61">
        <v>0.0990716201917943</v>
      </c>
      <c r="AM682" s="61">
        <v>0.577258829332465</v>
      </c>
      <c r="AN682" s="64">
        <v>0.468610973801285</v>
      </c>
      <c r="AO682" s="58"/>
      <c r="AP682" s="58"/>
      <c r="AQ682" s="58"/>
      <c r="AR682" s="58"/>
      <c r="AS682" s="58"/>
      <c r="AT682" s="58"/>
      <c r="AU682" s="58">
        <v>2.0</v>
      </c>
      <c r="AV682" s="61">
        <f t="shared" si="28"/>
        <v>0.02</v>
      </c>
      <c r="AW682" s="58">
        <v>0.70511867</v>
      </c>
      <c r="AX682" s="58">
        <v>0.01153824</v>
      </c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>
        <v>0.0903988080215507</v>
      </c>
      <c r="BM682" s="58">
        <v>0.0899410065414403</v>
      </c>
    </row>
    <row r="683" ht="12.75" customHeight="1">
      <c r="A683" s="49" t="s">
        <v>680</v>
      </c>
      <c r="B683" s="49">
        <v>972.0</v>
      </c>
      <c r="C683" s="44">
        <v>2.0</v>
      </c>
      <c r="D683" s="45">
        <v>1.0</v>
      </c>
      <c r="E683" s="44">
        <v>15.0</v>
      </c>
      <c r="F683" s="45">
        <v>9.0</v>
      </c>
      <c r="G683" s="62">
        <f t="shared" si="1"/>
        <v>0.6666666667</v>
      </c>
      <c r="H683" s="63">
        <f t="shared" si="2"/>
        <v>0.625</v>
      </c>
      <c r="I683" s="64">
        <f t="shared" si="3"/>
        <v>0.6296296296</v>
      </c>
      <c r="J683" s="65">
        <f t="shared" si="4"/>
        <v>0.4074074074</v>
      </c>
      <c r="K683" s="55">
        <f t="shared" si="5"/>
        <v>8</v>
      </c>
      <c r="L683" s="66">
        <f t="shared" si="6"/>
        <v>0.9133462638</v>
      </c>
      <c r="M683" s="66">
        <f t="shared" si="7"/>
        <v>-0.02946263331</v>
      </c>
      <c r="N683" s="67">
        <f t="shared" si="8"/>
        <v>0.6374824762</v>
      </c>
      <c r="O683" s="58"/>
      <c r="P683" s="58"/>
      <c r="Q683" s="58"/>
      <c r="R683" s="58" t="s">
        <v>626</v>
      </c>
      <c r="S683" s="62">
        <v>0.764705882352941</v>
      </c>
      <c r="T683" s="63">
        <v>0.814569536423841</v>
      </c>
      <c r="U683" s="62">
        <v>3.03868817573161E-4</v>
      </c>
      <c r="V683" s="61">
        <v>1.11671635221705</v>
      </c>
      <c r="W683" s="61">
        <v>0.0352591103968765</v>
      </c>
      <c r="X683" s="64">
        <v>0.805405405405405</v>
      </c>
      <c r="Y683" s="68">
        <f t="shared" si="9"/>
        <v>0.8072233629</v>
      </c>
      <c r="Z683" s="68">
        <f t="shared" si="10"/>
        <v>-0.001817957477</v>
      </c>
      <c r="AA683" s="63">
        <f t="shared" si="11"/>
        <v>0.03054093192</v>
      </c>
      <c r="AB683" s="68"/>
      <c r="AC683" s="61"/>
      <c r="AD683" s="61">
        <v>0.00530347430458145</v>
      </c>
      <c r="AE683" s="61"/>
      <c r="AF683" s="61"/>
      <c r="AG683" s="61"/>
      <c r="AH683" s="58" t="s">
        <v>613</v>
      </c>
      <c r="AI683" s="62">
        <v>0.747422680412371</v>
      </c>
      <c r="AJ683" s="63">
        <v>0.887892376681614</v>
      </c>
      <c r="AK683" s="71">
        <f t="shared" si="12"/>
        <v>10</v>
      </c>
      <c r="AL683" s="61">
        <v>0.0993272637265871</v>
      </c>
      <c r="AM683" s="61">
        <v>1.15634235001782</v>
      </c>
      <c r="AN683" s="64">
        <v>0.86707410236822</v>
      </c>
      <c r="AO683" s="58"/>
      <c r="AP683" s="58"/>
      <c r="AQ683" s="58"/>
      <c r="AR683" s="58"/>
      <c r="AS683" s="58"/>
      <c r="AT683" s="58"/>
      <c r="AU683" s="58">
        <v>3.0</v>
      </c>
      <c r="AV683" s="61">
        <f t="shared" si="28"/>
        <v>0.03</v>
      </c>
      <c r="AW683" s="58">
        <v>0.7015028</v>
      </c>
      <c r="AX683" s="58">
        <v>0.01933779</v>
      </c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>
        <v>0.0352591103968765</v>
      </c>
      <c r="BM683" s="58">
        <v>0.0305409319197002</v>
      </c>
    </row>
    <row r="684" ht="12.75" customHeight="1">
      <c r="A684" s="49" t="s">
        <v>474</v>
      </c>
      <c r="B684" s="49">
        <v>974.0</v>
      </c>
      <c r="C684" s="44">
        <v>35.0</v>
      </c>
      <c r="D684" s="45">
        <v>29.0</v>
      </c>
      <c r="E684" s="44">
        <v>201.0</v>
      </c>
      <c r="F684" s="45">
        <v>77.0</v>
      </c>
      <c r="G684" s="62">
        <f t="shared" si="1"/>
        <v>0.546875</v>
      </c>
      <c r="H684" s="63">
        <f t="shared" si="2"/>
        <v>0.7230215827</v>
      </c>
      <c r="I684" s="64">
        <f t="shared" si="3"/>
        <v>0.6900584795</v>
      </c>
      <c r="J684" s="65">
        <f t="shared" si="4"/>
        <v>0.3274853801</v>
      </c>
      <c r="K684" s="55">
        <f t="shared" si="5"/>
        <v>4.34375</v>
      </c>
      <c r="L684" s="66">
        <f t="shared" si="6"/>
        <v>0.8979524647</v>
      </c>
      <c r="M684" s="66">
        <f t="shared" si="7"/>
        <v>0.1245545899</v>
      </c>
      <c r="N684" s="67">
        <f t="shared" si="8"/>
        <v>0.6914816438</v>
      </c>
      <c r="O684" s="58"/>
      <c r="P684" s="58"/>
      <c r="Q684" s="58"/>
      <c r="R684" s="58" t="s">
        <v>343</v>
      </c>
      <c r="S684" s="62">
        <v>0.77859778597786</v>
      </c>
      <c r="T684" s="63">
        <v>0.811744386873921</v>
      </c>
      <c r="U684" s="62">
        <v>-4.35555240316687E-4</v>
      </c>
      <c r="V684" s="61">
        <v>1.12454173100069</v>
      </c>
      <c r="W684" s="61">
        <v>0.0234383700141383</v>
      </c>
      <c r="X684" s="64">
        <v>0.805458362491252</v>
      </c>
      <c r="Y684" s="68">
        <f t="shared" si="9"/>
        <v>0.8081715325</v>
      </c>
      <c r="Z684" s="68">
        <f t="shared" si="10"/>
        <v>-0.002713169988</v>
      </c>
      <c r="AA684" s="63">
        <f t="shared" si="11"/>
        <v>0.01637291424</v>
      </c>
      <c r="AB684" s="68"/>
      <c r="AC684" s="61"/>
      <c r="AD684" s="61">
        <v>0.0053089856014783</v>
      </c>
      <c r="AE684" s="61"/>
      <c r="AF684" s="61"/>
      <c r="AG684" s="61"/>
      <c r="AH684" s="58" t="s">
        <v>377</v>
      </c>
      <c r="AI684" s="62">
        <v>0.463414634146341</v>
      </c>
      <c r="AJ684" s="63">
        <v>0.604375</v>
      </c>
      <c r="AK684" s="71">
        <f t="shared" si="12"/>
        <v>10</v>
      </c>
      <c r="AL684" s="61">
        <v>0.0996741539454776</v>
      </c>
      <c r="AM684" s="61">
        <v>0.755041274899088</v>
      </c>
      <c r="AN684" s="64">
        <v>0.582935877053524</v>
      </c>
      <c r="AO684" s="58"/>
      <c r="AP684" s="58"/>
      <c r="AQ684" s="58"/>
      <c r="AR684" s="58"/>
      <c r="AS684" s="58"/>
      <c r="AT684" s="58"/>
      <c r="AU684" s="58">
        <v>4.0</v>
      </c>
      <c r="AV684" s="61">
        <f t="shared" si="28"/>
        <v>0.04</v>
      </c>
      <c r="AW684" s="58">
        <v>0.070191445</v>
      </c>
      <c r="AX684" s="58">
        <v>0.02442056</v>
      </c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>
        <v>0.0234383700141383</v>
      </c>
      <c r="BM684" s="58">
        <v>0.016372914240713</v>
      </c>
    </row>
    <row r="685" ht="12.75" customHeight="1">
      <c r="A685" s="49" t="s">
        <v>836</v>
      </c>
      <c r="B685" s="49">
        <v>975.0</v>
      </c>
      <c r="C685" s="44">
        <v>39.0</v>
      </c>
      <c r="D685" s="45">
        <v>11.0</v>
      </c>
      <c r="E685" s="44">
        <v>151.0</v>
      </c>
      <c r="F685" s="45">
        <v>46.0</v>
      </c>
      <c r="G685" s="62">
        <f t="shared" si="1"/>
        <v>0.78</v>
      </c>
      <c r="H685" s="63">
        <f t="shared" si="2"/>
        <v>0.7664974619</v>
      </c>
      <c r="I685" s="64">
        <f t="shared" si="3"/>
        <v>0.7692307692</v>
      </c>
      <c r="J685" s="65">
        <f t="shared" si="4"/>
        <v>0.3441295547</v>
      </c>
      <c r="K685" s="55">
        <f t="shared" si="5"/>
        <v>3.94</v>
      </c>
      <c r="L685" s="66">
        <f t="shared" si="6"/>
        <v>1.093538844</v>
      </c>
      <c r="M685" s="66">
        <f t="shared" si="7"/>
        <v>-0.009547557552</v>
      </c>
      <c r="N685" s="67">
        <f t="shared" si="8"/>
        <v>0.7735330878</v>
      </c>
      <c r="O685" s="58"/>
      <c r="P685" s="58"/>
      <c r="Q685" s="58"/>
      <c r="R685" s="58" t="s">
        <v>429</v>
      </c>
      <c r="S685" s="62">
        <v>0.651162790697674</v>
      </c>
      <c r="T685" s="63">
        <v>0.84393063583815</v>
      </c>
      <c r="U685" s="62">
        <v>9.43767756516056E-4</v>
      </c>
      <c r="V685" s="61">
        <v>1.05719067813861</v>
      </c>
      <c r="W685" s="61">
        <v>0.13630762323581</v>
      </c>
      <c r="X685" s="64">
        <v>0.805555555555556</v>
      </c>
      <c r="Y685" s="68">
        <f t="shared" si="9"/>
        <v>0.8054195752</v>
      </c>
      <c r="Z685" s="68">
        <f t="shared" si="10"/>
        <v>0.0001359803112</v>
      </c>
      <c r="AA685" s="63">
        <f t="shared" si="11"/>
        <v>0.1366516767</v>
      </c>
      <c r="AB685" s="68"/>
      <c r="AC685" s="61"/>
      <c r="AD685" s="61">
        <v>0.0054051727181571</v>
      </c>
      <c r="AE685" s="61"/>
      <c r="AF685" s="61"/>
      <c r="AG685" s="61"/>
      <c r="AH685" s="58" t="s">
        <v>69</v>
      </c>
      <c r="AI685" s="62">
        <v>0.537037037037037</v>
      </c>
      <c r="AJ685" s="63">
        <v>0.67805953693495</v>
      </c>
      <c r="AK685" s="71">
        <f t="shared" si="12"/>
        <v>10</v>
      </c>
      <c r="AL685" s="61">
        <v>0.0997181063692745</v>
      </c>
      <c r="AM685" s="61">
        <v>0.859203010958461</v>
      </c>
      <c r="AN685" s="64">
        <v>0.65978886756238</v>
      </c>
      <c r="AO685" s="58"/>
      <c r="AP685" s="58"/>
      <c r="AQ685" s="58"/>
      <c r="AR685" s="58"/>
      <c r="AS685" s="58"/>
      <c r="AT685" s="58"/>
      <c r="AU685" s="58">
        <v>5.0</v>
      </c>
      <c r="AV685" s="61">
        <f t="shared" si="28"/>
        <v>0.05</v>
      </c>
      <c r="AW685" s="58">
        <v>0.699116834</v>
      </c>
      <c r="AX685" s="58">
        <v>0.03207865</v>
      </c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>
        <v>0.13630762323581</v>
      </c>
      <c r="BM685" s="58">
        <v>0.13665167674425</v>
      </c>
    </row>
    <row r="686" ht="12.75" customHeight="1">
      <c r="A686" s="49" t="s">
        <v>429</v>
      </c>
      <c r="B686" s="49">
        <v>976.0</v>
      </c>
      <c r="C686" s="44">
        <v>1.0</v>
      </c>
      <c r="D686" s="45">
        <v>1.0</v>
      </c>
      <c r="E686" s="44">
        <v>19.0</v>
      </c>
      <c r="F686" s="45">
        <v>11.0</v>
      </c>
      <c r="G686" s="62">
        <f t="shared" si="1"/>
        <v>0.5</v>
      </c>
      <c r="H686" s="63">
        <f t="shared" si="2"/>
        <v>0.6333333333</v>
      </c>
      <c r="I686" s="64">
        <f t="shared" si="3"/>
        <v>0.625</v>
      </c>
      <c r="J686" s="65">
        <f t="shared" si="4"/>
        <v>0.375</v>
      </c>
      <c r="K686" s="55">
        <f t="shared" si="5"/>
        <v>15</v>
      </c>
      <c r="L686" s="66">
        <f t="shared" si="6"/>
        <v>0.8013876699</v>
      </c>
      <c r="M686" s="66">
        <f t="shared" si="7"/>
        <v>0.0942810351</v>
      </c>
      <c r="N686" s="67">
        <f t="shared" si="8"/>
        <v>0.6119489222</v>
      </c>
      <c r="O686" s="58"/>
      <c r="P686" s="58"/>
      <c r="Q686" s="58"/>
      <c r="R686" s="58" t="s">
        <v>409</v>
      </c>
      <c r="S686" s="62">
        <v>0.715846994535519</v>
      </c>
      <c r="T686" s="63">
        <v>0.814911366006256</v>
      </c>
      <c r="U686" s="62">
        <v>0.0111807574409423</v>
      </c>
      <c r="V686" s="61">
        <v>1.08240960565123</v>
      </c>
      <c r="W686" s="61">
        <v>0.0700492657039099</v>
      </c>
      <c r="X686" s="64">
        <v>0.806282722513089</v>
      </c>
      <c r="Y686" s="68">
        <f t="shared" si="9"/>
        <v>0.796770323</v>
      </c>
      <c r="Z686" s="68">
        <f t="shared" si="10"/>
        <v>0.009512399467</v>
      </c>
      <c r="AA686" s="63">
        <f t="shared" si="11"/>
        <v>0.09437597507</v>
      </c>
      <c r="AB686" s="68"/>
      <c r="AC686" s="61"/>
      <c r="AD686" s="61">
        <v>0.00542185148355967</v>
      </c>
      <c r="AE686" s="61"/>
      <c r="AF686" s="61"/>
      <c r="AG686" s="61"/>
      <c r="AH686" s="58" t="s">
        <v>575</v>
      </c>
      <c r="AI686" s="62">
        <v>0.616541353383459</v>
      </c>
      <c r="AJ686" s="63">
        <v>0.758394758394758</v>
      </c>
      <c r="AK686" s="71">
        <f t="shared" si="12"/>
        <v>10</v>
      </c>
      <c r="AL686" s="61">
        <v>0.100305663477244</v>
      </c>
      <c r="AM686" s="61">
        <v>0.972226631946965</v>
      </c>
      <c r="AN686" s="64">
        <v>0.744460856720827</v>
      </c>
      <c r="AO686" s="58"/>
      <c r="AP686" s="58"/>
      <c r="AQ686" s="58"/>
      <c r="AR686" s="58"/>
      <c r="AS686" s="58"/>
      <c r="AT686" s="58"/>
      <c r="AU686" s="58">
        <v>6.0</v>
      </c>
      <c r="AV686" s="61">
        <f t="shared" si="28"/>
        <v>0.06</v>
      </c>
      <c r="AW686" s="58">
        <v>0.697151288</v>
      </c>
      <c r="AX686" s="58">
        <v>0.03718102</v>
      </c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>
        <v>0.0700492657039099</v>
      </c>
      <c r="BM686" s="58">
        <v>0.0943759750741539</v>
      </c>
    </row>
    <row r="687" ht="12.75" customHeight="1">
      <c r="A687" s="49" t="s">
        <v>345</v>
      </c>
      <c r="B687" s="49">
        <v>977.0</v>
      </c>
      <c r="C687" s="44">
        <v>35.0</v>
      </c>
      <c r="D687" s="45">
        <v>43.0</v>
      </c>
      <c r="E687" s="44">
        <v>435.0</v>
      </c>
      <c r="F687" s="45">
        <v>394.0</v>
      </c>
      <c r="G687" s="62">
        <f t="shared" si="1"/>
        <v>0.4487179487</v>
      </c>
      <c r="H687" s="63">
        <f t="shared" si="2"/>
        <v>0.5247285887</v>
      </c>
      <c r="I687" s="64">
        <f t="shared" si="3"/>
        <v>0.5181918412</v>
      </c>
      <c r="J687" s="65">
        <f t="shared" si="4"/>
        <v>0.4729878721</v>
      </c>
      <c r="K687" s="55">
        <f t="shared" si="5"/>
        <v>10.62820513</v>
      </c>
      <c r="L687" s="66">
        <f t="shared" si="6"/>
        <v>0.6883306389</v>
      </c>
      <c r="M687" s="66">
        <f t="shared" si="7"/>
        <v>0.05374775142</v>
      </c>
      <c r="N687" s="67">
        <f t="shared" si="8"/>
        <v>0.5152702251</v>
      </c>
      <c r="O687" s="58"/>
      <c r="P687" s="58"/>
      <c r="Q687" s="58"/>
      <c r="R687" s="58" t="s">
        <v>587</v>
      </c>
      <c r="S687" s="62">
        <v>0.671641791044776</v>
      </c>
      <c r="T687" s="63">
        <v>0.883333333333333</v>
      </c>
      <c r="U687" s="62">
        <v>-0.0314901412213165</v>
      </c>
      <c r="V687" s="61">
        <v>1.09953343056542</v>
      </c>
      <c r="W687" s="61">
        <v>0.149688704733036</v>
      </c>
      <c r="X687" s="64">
        <v>0.807486631016043</v>
      </c>
      <c r="Y687" s="68">
        <f t="shared" si="9"/>
        <v>0.8395926571</v>
      </c>
      <c r="Z687" s="68">
        <f t="shared" si="10"/>
        <v>-0.03210602611</v>
      </c>
      <c r="AA687" s="63">
        <f t="shared" si="11"/>
        <v>0.0669780934</v>
      </c>
      <c r="AB687" s="68"/>
      <c r="AC687" s="61"/>
      <c r="AD687" s="61">
        <v>0.00553850092234054</v>
      </c>
      <c r="AE687" s="61"/>
      <c r="AF687" s="61"/>
      <c r="AG687" s="61"/>
      <c r="AH687" s="58" t="s">
        <v>215</v>
      </c>
      <c r="AI687" s="62">
        <v>0.369718309859155</v>
      </c>
      <c r="AJ687" s="63">
        <v>0.511641443538999</v>
      </c>
      <c r="AK687" s="71">
        <f t="shared" si="12"/>
        <v>10</v>
      </c>
      <c r="AL687" s="61">
        <v>0.100354912064077</v>
      </c>
      <c r="AM687" s="61">
        <v>0.62321544189501</v>
      </c>
      <c r="AN687" s="64">
        <v>0.491508491508492</v>
      </c>
      <c r="AO687" s="58"/>
      <c r="AP687" s="58"/>
      <c r="AQ687" s="58"/>
      <c r="AR687" s="58"/>
      <c r="AS687" s="58"/>
      <c r="AT687" s="58"/>
      <c r="AU687" s="58">
        <v>7.0</v>
      </c>
      <c r="AV687" s="61">
        <f t="shared" si="28"/>
        <v>0.07</v>
      </c>
      <c r="AW687" s="58">
        <v>0.69856012</v>
      </c>
      <c r="AX687" s="58">
        <v>0.04325428</v>
      </c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>
        <v>0.149688704733036</v>
      </c>
      <c r="BM687" s="58">
        <v>0.0669780933986522</v>
      </c>
    </row>
    <row r="688" ht="12.75" customHeight="1">
      <c r="A688" s="49" t="s">
        <v>438</v>
      </c>
      <c r="B688" s="49">
        <v>978.0</v>
      </c>
      <c r="C688" s="44">
        <v>1.0</v>
      </c>
      <c r="D688" s="45">
        <v>1.0</v>
      </c>
      <c r="E688" s="44">
        <v>14.0</v>
      </c>
      <c r="F688" s="45">
        <v>1.0</v>
      </c>
      <c r="G688" s="62">
        <f t="shared" si="1"/>
        <v>0.5</v>
      </c>
      <c r="H688" s="63">
        <f t="shared" si="2"/>
        <v>0.9333333333</v>
      </c>
      <c r="I688" s="64">
        <f t="shared" si="3"/>
        <v>0.8823529412</v>
      </c>
      <c r="J688" s="65">
        <f t="shared" si="4"/>
        <v>0.1176470588</v>
      </c>
      <c r="K688" s="55">
        <f t="shared" si="5"/>
        <v>7.5</v>
      </c>
      <c r="L688" s="66">
        <f t="shared" si="6"/>
        <v>1.01351967</v>
      </c>
      <c r="M688" s="66">
        <f t="shared" si="7"/>
        <v>0.3064131041</v>
      </c>
      <c r="N688" s="67">
        <f t="shared" si="8"/>
        <v>0.8440005477</v>
      </c>
      <c r="O688" s="58"/>
      <c r="P688" s="58"/>
      <c r="Q688" s="58"/>
      <c r="R688" s="58" t="s">
        <v>759</v>
      </c>
      <c r="S688" s="62">
        <v>0.875</v>
      </c>
      <c r="T688" s="63">
        <v>0.777777777777778</v>
      </c>
      <c r="U688" s="62">
        <v>0.00670305734945276</v>
      </c>
      <c r="V688" s="61">
        <v>1.16869038569409</v>
      </c>
      <c r="W688" s="61">
        <v>-0.0687463016543329</v>
      </c>
      <c r="X688" s="64">
        <v>0.807692307692308</v>
      </c>
      <c r="Y688" s="68">
        <f t="shared" si="9"/>
        <v>0.8044958181</v>
      </c>
      <c r="Z688" s="68">
        <f t="shared" si="10"/>
        <v>0.00319648956</v>
      </c>
      <c r="AA688" s="63">
        <f t="shared" si="11"/>
        <v>-0.06025959948</v>
      </c>
      <c r="AB688" s="68"/>
      <c r="AC688" s="61"/>
      <c r="AD688" s="61">
        <v>0.00557831768649386</v>
      </c>
      <c r="AE688" s="61"/>
      <c r="AF688" s="61"/>
      <c r="AG688" s="61"/>
      <c r="AH688" s="58" t="s">
        <v>516</v>
      </c>
      <c r="AI688" s="62">
        <v>0.584070796460177</v>
      </c>
      <c r="AJ688" s="63">
        <v>0.726114649681529</v>
      </c>
      <c r="AK688" s="71">
        <f t="shared" si="12"/>
        <v>10</v>
      </c>
      <c r="AL688" s="61">
        <v>0.100440323216781</v>
      </c>
      <c r="AM688" s="61">
        <v>0.926440997167042</v>
      </c>
      <c r="AN688" s="64">
        <v>0.710900473933649</v>
      </c>
      <c r="AO688" s="58"/>
      <c r="AP688" s="58"/>
      <c r="AQ688" s="58"/>
      <c r="AR688" s="58"/>
      <c r="AS688" s="58"/>
      <c r="AT688" s="58"/>
      <c r="AU688" s="58">
        <v>8.0</v>
      </c>
      <c r="AV688" s="61">
        <f t="shared" si="28"/>
        <v>0.08</v>
      </c>
      <c r="AW688" s="58">
        <v>0.6919929287</v>
      </c>
      <c r="AX688" s="58">
        <v>0.054784955</v>
      </c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>
        <v>-0.0687463016543329</v>
      </c>
      <c r="BM688" s="58">
        <v>-0.0602595994802372</v>
      </c>
    </row>
    <row r="689" ht="12.75" customHeight="1">
      <c r="A689" s="49" t="s">
        <v>843</v>
      </c>
      <c r="B689" s="49">
        <v>980.0</v>
      </c>
      <c r="C689" s="44">
        <v>18.0</v>
      </c>
      <c r="D689" s="45">
        <v>1.0</v>
      </c>
      <c r="E689" s="44">
        <v>37.0</v>
      </c>
      <c r="F689" s="45">
        <v>5.0</v>
      </c>
      <c r="G689" s="62">
        <f t="shared" si="1"/>
        <v>0.9473684211</v>
      </c>
      <c r="H689" s="63">
        <f t="shared" si="2"/>
        <v>0.880952381</v>
      </c>
      <c r="I689" s="64">
        <f t="shared" si="3"/>
        <v>0.9016393443</v>
      </c>
      <c r="J689" s="65">
        <f t="shared" si="4"/>
        <v>0.3770491803</v>
      </c>
      <c r="K689" s="55">
        <f t="shared" si="5"/>
        <v>2.210526316</v>
      </c>
      <c r="L689" s="66">
        <f t="shared" si="6"/>
        <v>1.292818045</v>
      </c>
      <c r="M689" s="66">
        <f t="shared" si="7"/>
        <v>-0.04696302109</v>
      </c>
      <c r="N689" s="67">
        <f t="shared" si="8"/>
        <v>0.9014434997</v>
      </c>
      <c r="O689" s="58"/>
      <c r="P689" s="58"/>
      <c r="Q689" s="58"/>
      <c r="R689" s="58" t="s">
        <v>379</v>
      </c>
      <c r="S689" s="62">
        <v>0.598326359832636</v>
      </c>
      <c r="T689" s="63">
        <v>0.842</v>
      </c>
      <c r="U689" s="62">
        <v>0.0154915781048995</v>
      </c>
      <c r="V689" s="61">
        <v>1.01846450800546</v>
      </c>
      <c r="W689" s="61">
        <v>0.172303449773258</v>
      </c>
      <c r="X689" s="64">
        <v>0.808510638297872</v>
      </c>
      <c r="Y689" s="68">
        <f t="shared" si="9"/>
        <v>0.7933747816</v>
      </c>
      <c r="Z689" s="68">
        <f t="shared" si="10"/>
        <v>0.01513585671</v>
      </c>
      <c r="AA689" s="63">
        <f t="shared" si="11"/>
        <v>0.2099844089</v>
      </c>
      <c r="AB689" s="68"/>
      <c r="AC689" s="61"/>
      <c r="AD689" s="61">
        <v>0.0056442296930983</v>
      </c>
      <c r="AE689" s="61"/>
      <c r="AF689" s="61"/>
      <c r="AG689" s="61"/>
      <c r="AH689" s="58" t="s">
        <v>1112</v>
      </c>
      <c r="AI689" s="62">
        <v>0.375</v>
      </c>
      <c r="AJ689" s="63">
        <v>0.517241379310345</v>
      </c>
      <c r="AK689" s="71">
        <f t="shared" si="12"/>
        <v>10</v>
      </c>
      <c r="AL689" s="61">
        <v>0.100579946964744</v>
      </c>
      <c r="AM689" s="61">
        <v>0.630909913331085</v>
      </c>
      <c r="AN689" s="64">
        <v>0.486486486486487</v>
      </c>
      <c r="AO689" s="58"/>
      <c r="AP689" s="58"/>
      <c r="AQ689" s="58"/>
      <c r="AR689" s="58"/>
      <c r="AS689" s="58"/>
      <c r="AT689" s="58"/>
      <c r="AU689" s="58">
        <v>9.0</v>
      </c>
      <c r="AV689" s="61">
        <f t="shared" si="28"/>
        <v>0.09</v>
      </c>
      <c r="AW689" s="58">
        <v>0.68223517</v>
      </c>
      <c r="AX689" s="58">
        <v>0.06750189945</v>
      </c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>
        <v>0.172303449773258</v>
      </c>
      <c r="BM689" s="58">
        <v>0.209984408852795</v>
      </c>
    </row>
    <row r="690" ht="12.75" customHeight="1">
      <c r="A690" s="49" t="s">
        <v>43</v>
      </c>
      <c r="B690" s="49">
        <v>981.0</v>
      </c>
      <c r="C690" s="44">
        <v>3.0</v>
      </c>
      <c r="D690" s="45">
        <v>14.0</v>
      </c>
      <c r="E690" s="44">
        <v>81.0</v>
      </c>
      <c r="F690" s="45">
        <v>79.0</v>
      </c>
      <c r="G690" s="62">
        <f t="shared" si="1"/>
        <v>0.1764705882</v>
      </c>
      <c r="H690" s="63">
        <f t="shared" si="2"/>
        <v>0.50625</v>
      </c>
      <c r="I690" s="64">
        <f t="shared" si="3"/>
        <v>0.4745762712</v>
      </c>
      <c r="J690" s="65">
        <f t="shared" si="4"/>
        <v>0.4632768362</v>
      </c>
      <c r="K690" s="55">
        <f t="shared" si="5"/>
        <v>9.411764706</v>
      </c>
      <c r="L690" s="66">
        <f t="shared" si="6"/>
        <v>0.4827563195</v>
      </c>
      <c r="M690" s="66">
        <f t="shared" si="7"/>
        <v>0.2331893372</v>
      </c>
      <c r="N690" s="67">
        <f t="shared" si="8"/>
        <v>0.4598490454</v>
      </c>
      <c r="O690" s="58"/>
      <c r="P690" s="58"/>
      <c r="Q690" s="58"/>
      <c r="R690" s="58" t="s">
        <v>264</v>
      </c>
      <c r="S690" s="62">
        <v>0.673076923076923</v>
      </c>
      <c r="T690" s="63">
        <v>0.855263157894737</v>
      </c>
      <c r="U690" s="62">
        <v>-0.00886005914555565</v>
      </c>
      <c r="V690" s="61">
        <v>1.08069961416455</v>
      </c>
      <c r="W690" s="61">
        <v>0.128825298662082</v>
      </c>
      <c r="X690" s="64">
        <v>0.808823529411765</v>
      </c>
      <c r="Y690" s="68">
        <f t="shared" si="9"/>
        <v>0.8185809056</v>
      </c>
      <c r="Z690" s="68">
        <f t="shared" si="10"/>
        <v>-0.009757376193</v>
      </c>
      <c r="AA690" s="63">
        <f t="shared" si="11"/>
        <v>0.1038902674</v>
      </c>
      <c r="AB690" s="68"/>
      <c r="AC690" s="61"/>
      <c r="AD690" s="61">
        <v>0.00569999473126448</v>
      </c>
      <c r="AE690" s="61"/>
      <c r="AF690" s="61"/>
      <c r="AG690" s="61"/>
      <c r="AH690" s="58" t="s">
        <v>168</v>
      </c>
      <c r="AI690" s="62">
        <v>0.335051546391753</v>
      </c>
      <c r="AJ690" s="63">
        <v>0.477821695213</v>
      </c>
      <c r="AK690" s="71">
        <f t="shared" si="12"/>
        <v>10</v>
      </c>
      <c r="AL690" s="61">
        <v>0.100953834301437</v>
      </c>
      <c r="AM690" s="61">
        <v>0.57478816488822</v>
      </c>
      <c r="AN690" s="64">
        <v>0.466612707405909</v>
      </c>
      <c r="AO690" s="58"/>
      <c r="AP690" s="58"/>
      <c r="AQ690" s="58"/>
      <c r="AR690" s="58"/>
      <c r="AS690" s="58"/>
      <c r="AT690" s="58"/>
      <c r="AU690" s="58">
        <v>10.0</v>
      </c>
      <c r="AV690" s="61">
        <f t="shared" si="28"/>
        <v>0.1</v>
      </c>
      <c r="AW690" s="58">
        <v>0.7059468</v>
      </c>
      <c r="AX690" s="58">
        <v>0.05459243</v>
      </c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>
        <v>0.128825298662082</v>
      </c>
      <c r="BM690" s="58">
        <v>0.103890267372793</v>
      </c>
    </row>
    <row r="691" ht="12.75" customHeight="1">
      <c r="A691" s="49" t="s">
        <v>76</v>
      </c>
      <c r="B691" s="49">
        <v>982.0</v>
      </c>
      <c r="C691" s="44">
        <v>3.0</v>
      </c>
      <c r="D691" s="45">
        <v>9.0</v>
      </c>
      <c r="E691" s="44">
        <v>70.0</v>
      </c>
      <c r="F691" s="45">
        <v>15.0</v>
      </c>
      <c r="G691" s="62">
        <f t="shared" si="1"/>
        <v>0.25</v>
      </c>
      <c r="H691" s="63">
        <f t="shared" si="2"/>
        <v>0.8235294118</v>
      </c>
      <c r="I691" s="64">
        <f t="shared" si="3"/>
        <v>0.7525773196</v>
      </c>
      <c r="J691" s="65">
        <f t="shared" si="4"/>
        <v>0.1855670103</v>
      </c>
      <c r="K691" s="55">
        <f t="shared" si="5"/>
        <v>7.083333333</v>
      </c>
      <c r="L691" s="66">
        <f t="shared" si="6"/>
        <v>0.7590998606</v>
      </c>
      <c r="M691" s="66">
        <f t="shared" si="7"/>
        <v>0.4055466603</v>
      </c>
      <c r="N691" s="67">
        <f t="shared" si="8"/>
        <v>0.7211972047</v>
      </c>
      <c r="O691" s="58"/>
      <c r="P691" s="58"/>
      <c r="Q691" s="58"/>
      <c r="R691" s="58" t="s">
        <v>428</v>
      </c>
      <c r="S691" s="62">
        <v>0.784313725490196</v>
      </c>
      <c r="T691" s="63">
        <v>0.812169312169312</v>
      </c>
      <c r="U691" s="62">
        <v>0.00139370780956527</v>
      </c>
      <c r="V691" s="61">
        <v>1.1288839787599</v>
      </c>
      <c r="W691" s="61">
        <v>0.0196970586914944</v>
      </c>
      <c r="X691" s="64">
        <v>0.808857808857809</v>
      </c>
      <c r="Y691" s="68">
        <f t="shared" si="9"/>
        <v>0.8097910283</v>
      </c>
      <c r="Z691" s="68">
        <f t="shared" si="10"/>
        <v>-0.0009332194685</v>
      </c>
      <c r="AA691" s="63">
        <f t="shared" si="11"/>
        <v>0.01726224225</v>
      </c>
      <c r="AB691" s="68"/>
      <c r="AC691" s="61"/>
      <c r="AD691" s="61">
        <v>0.00571709732549397</v>
      </c>
      <c r="AE691" s="61"/>
      <c r="AF691" s="61"/>
      <c r="AG691" s="61"/>
      <c r="AH691" s="58" t="s">
        <v>711</v>
      </c>
      <c r="AI691" s="62">
        <v>0.687116564417178</v>
      </c>
      <c r="AJ691" s="63">
        <v>0.830344827586207</v>
      </c>
      <c r="AK691" s="71">
        <f t="shared" si="12"/>
        <v>10</v>
      </c>
      <c r="AL691" s="61">
        <v>0.101277851471035</v>
      </c>
      <c r="AM691" s="61">
        <v>1.07300722392584</v>
      </c>
      <c r="AN691" s="64">
        <v>0.804054054054054</v>
      </c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>
        <v>0.0196970586914944</v>
      </c>
      <c r="BM691" s="58">
        <v>0.0172622422508276</v>
      </c>
    </row>
    <row r="692" ht="12.75" customHeight="1">
      <c r="A692" s="49" t="s">
        <v>66</v>
      </c>
      <c r="B692" s="49">
        <v>985.0</v>
      </c>
      <c r="C692" s="44">
        <v>1.0</v>
      </c>
      <c r="D692" s="45">
        <v>3.0</v>
      </c>
      <c r="E692" s="44">
        <v>11.0</v>
      </c>
      <c r="F692" s="45">
        <v>13.0</v>
      </c>
      <c r="G692" s="62">
        <f t="shared" si="1"/>
        <v>0.25</v>
      </c>
      <c r="H692" s="63">
        <f t="shared" si="2"/>
        <v>0.4583333333</v>
      </c>
      <c r="I692" s="64">
        <f t="shared" si="3"/>
        <v>0.4285714286</v>
      </c>
      <c r="J692" s="65">
        <f t="shared" si="4"/>
        <v>0.5</v>
      </c>
      <c r="K692" s="55">
        <f t="shared" si="5"/>
        <v>6</v>
      </c>
      <c r="L692" s="66">
        <f t="shared" si="6"/>
        <v>0.5008672793</v>
      </c>
      <c r="M692" s="66">
        <f t="shared" si="7"/>
        <v>0.1473139946</v>
      </c>
      <c r="N692" s="67">
        <f t="shared" si="8"/>
        <v>0.4300486146</v>
      </c>
      <c r="O692" s="58"/>
      <c r="P692" s="58"/>
      <c r="Q692" s="58"/>
      <c r="R692" s="58" t="s">
        <v>515</v>
      </c>
      <c r="S692" s="62">
        <v>0.598765432098765</v>
      </c>
      <c r="T692" s="63">
        <v>0.843100189035917</v>
      </c>
      <c r="U692" s="62">
        <v>0.0167040435669369</v>
      </c>
      <c r="V692" s="61">
        <v>1.01955293003377</v>
      </c>
      <c r="W692" s="61">
        <v>0.172770930102176</v>
      </c>
      <c r="X692" s="64">
        <v>0.810655737704918</v>
      </c>
      <c r="Y692" s="68">
        <f t="shared" si="9"/>
        <v>0.7943008505</v>
      </c>
      <c r="Z692" s="68">
        <f t="shared" si="10"/>
        <v>0.0163548872</v>
      </c>
      <c r="AA692" s="63">
        <f t="shared" si="11"/>
        <v>0.2135050811</v>
      </c>
      <c r="AB692" s="68"/>
      <c r="AC692" s="61"/>
      <c r="AD692" s="61">
        <v>0.00572552507123408</v>
      </c>
      <c r="AE692" s="61"/>
      <c r="AF692" s="61"/>
      <c r="AG692" s="61"/>
      <c r="AH692" s="58" t="s">
        <v>86</v>
      </c>
      <c r="AI692" s="62">
        <v>0.261627906976744</v>
      </c>
      <c r="AJ692" s="63">
        <v>0.405774278215223</v>
      </c>
      <c r="AK692" s="71">
        <f t="shared" si="12"/>
        <v>10</v>
      </c>
      <c r="AL692" s="61">
        <v>0.101926953697438</v>
      </c>
      <c r="AM692" s="61">
        <v>0.471924594273362</v>
      </c>
      <c r="AN692" s="64">
        <v>0.393837265286471</v>
      </c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>
        <v>0.172770930102176</v>
      </c>
      <c r="BM692" s="58">
        <v>0.213505081080636</v>
      </c>
    </row>
    <row r="693" ht="12.75" customHeight="1">
      <c r="A693" s="49" t="s">
        <v>304</v>
      </c>
      <c r="B693" s="49">
        <v>986.0</v>
      </c>
      <c r="C693" s="44">
        <v>3.0</v>
      </c>
      <c r="D693" s="45">
        <v>4.0</v>
      </c>
      <c r="E693" s="44">
        <v>42.0</v>
      </c>
      <c r="F693" s="45">
        <v>16.0</v>
      </c>
      <c r="G693" s="62">
        <f t="shared" si="1"/>
        <v>0.4285714286</v>
      </c>
      <c r="H693" s="63">
        <f t="shared" si="2"/>
        <v>0.724137931</v>
      </c>
      <c r="I693" s="64">
        <f t="shared" si="3"/>
        <v>0.6923076923</v>
      </c>
      <c r="J693" s="65">
        <f t="shared" si="4"/>
        <v>0.2923076923</v>
      </c>
      <c r="K693" s="55">
        <f t="shared" si="5"/>
        <v>8.285714286</v>
      </c>
      <c r="L693" s="66">
        <f t="shared" si="6"/>
        <v>0.8150885708</v>
      </c>
      <c r="M693" s="66">
        <f t="shared" si="7"/>
        <v>0.2089972114</v>
      </c>
      <c r="N693" s="67">
        <f t="shared" si="8"/>
        <v>0.6713897596</v>
      </c>
      <c r="O693" s="58"/>
      <c r="P693" s="58"/>
      <c r="Q693" s="58"/>
      <c r="R693" s="58" t="s">
        <v>284</v>
      </c>
      <c r="S693" s="62">
        <v>0.732558139534884</v>
      </c>
      <c r="T693" s="63">
        <v>0.826625386996904</v>
      </c>
      <c r="U693" s="62">
        <v>0.00330048309041386</v>
      </c>
      <c r="V693" s="61">
        <v>1.10250923385649</v>
      </c>
      <c r="W693" s="61">
        <v>0.066515768715144</v>
      </c>
      <c r="X693" s="64">
        <v>0.810967741935484</v>
      </c>
      <c r="Y693" s="68">
        <f t="shared" si="9"/>
        <v>0.8093783901</v>
      </c>
      <c r="Z693" s="68">
        <f t="shared" si="10"/>
        <v>0.001589351836</v>
      </c>
      <c r="AA693" s="63">
        <f t="shared" si="11"/>
        <v>0.07061544887</v>
      </c>
      <c r="AB693" s="68"/>
      <c r="AC693" s="61"/>
      <c r="AD693" s="61">
        <v>0.00573533612852517</v>
      </c>
      <c r="AE693" s="61"/>
      <c r="AF693" s="61"/>
      <c r="AG693" s="61"/>
      <c r="AH693" s="58" t="s">
        <v>477</v>
      </c>
      <c r="AI693" s="62">
        <v>0.578231292517007</v>
      </c>
      <c r="AJ693" s="63">
        <v>0.722705314009662</v>
      </c>
      <c r="AK693" s="71">
        <f t="shared" si="12"/>
        <v>10</v>
      </c>
      <c r="AL693" s="61">
        <v>0.102158710612238</v>
      </c>
      <c r="AM693" s="61">
        <v>0.919901079676362</v>
      </c>
      <c r="AN693" s="64">
        <v>0.704737732656514</v>
      </c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>
        <v>0.066515768715144</v>
      </c>
      <c r="BM693" s="58">
        <v>0.0706154488693084</v>
      </c>
    </row>
    <row r="694" ht="12.75" customHeight="1">
      <c r="A694" s="49" t="s">
        <v>845</v>
      </c>
      <c r="B694" s="49">
        <v>990.0</v>
      </c>
      <c r="C694" s="44">
        <v>85.0</v>
      </c>
      <c r="D694" s="45">
        <v>5.0</v>
      </c>
      <c r="E694" s="44">
        <v>324.0</v>
      </c>
      <c r="F694" s="45">
        <v>20.0</v>
      </c>
      <c r="G694" s="62">
        <f t="shared" si="1"/>
        <v>0.9444444444</v>
      </c>
      <c r="H694" s="63">
        <f t="shared" si="2"/>
        <v>0.9418604651</v>
      </c>
      <c r="I694" s="64">
        <f t="shared" si="3"/>
        <v>0.9423963134</v>
      </c>
      <c r="J694" s="65">
        <f t="shared" si="4"/>
        <v>0.2419354839</v>
      </c>
      <c r="K694" s="55">
        <f t="shared" si="5"/>
        <v>3.822222222</v>
      </c>
      <c r="L694" s="66">
        <f t="shared" si="6"/>
        <v>1.333818993</v>
      </c>
      <c r="M694" s="66">
        <f t="shared" si="7"/>
        <v>-0.001826931363</v>
      </c>
      <c r="N694" s="67">
        <f t="shared" si="8"/>
        <v>0.9465146253</v>
      </c>
      <c r="O694" s="58"/>
      <c r="P694" s="58"/>
      <c r="Q694" s="58"/>
      <c r="R694" s="58" t="s">
        <v>178</v>
      </c>
      <c r="S694" s="62">
        <v>0.823529411764706</v>
      </c>
      <c r="T694" s="63">
        <v>0.808219178082192</v>
      </c>
      <c r="U694" s="62">
        <v>-0.00192664671541121</v>
      </c>
      <c r="V694" s="61">
        <v>1.15382049484125</v>
      </c>
      <c r="W694" s="61">
        <v>-0.0108257815271319</v>
      </c>
      <c r="X694" s="64">
        <v>0.811111111111111</v>
      </c>
      <c r="Y694" s="68">
        <f t="shared" si="9"/>
        <v>0.8157699687</v>
      </c>
      <c r="Z694" s="68">
        <f t="shared" si="10"/>
        <v>-0.004658857588</v>
      </c>
      <c r="AA694" s="63">
        <f t="shared" si="11"/>
        <v>-0.0231142238</v>
      </c>
      <c r="AB694" s="68"/>
      <c r="AC694" s="61"/>
      <c r="AD694" s="61">
        <v>0.00576807839130267</v>
      </c>
      <c r="AE694" s="61"/>
      <c r="AF694" s="61"/>
      <c r="AG694" s="61"/>
      <c r="AH694" s="58" t="s">
        <v>65</v>
      </c>
      <c r="AI694" s="62">
        <v>0.473684210526316</v>
      </c>
      <c r="AJ694" s="63">
        <v>0.619138755980861</v>
      </c>
      <c r="AK694" s="71">
        <f t="shared" si="12"/>
        <v>10</v>
      </c>
      <c r="AL694" s="61">
        <v>0.102852021709472</v>
      </c>
      <c r="AM694" s="61">
        <v>0.772742513447876</v>
      </c>
      <c r="AN694" s="64">
        <v>0.600668337510443</v>
      </c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>
        <v>-0.0108257815271319</v>
      </c>
      <c r="BM694" s="58">
        <v>-0.0231142237969422</v>
      </c>
    </row>
    <row r="695" ht="12.75" customHeight="1">
      <c r="A695" s="49" t="s">
        <v>60</v>
      </c>
      <c r="B695" s="49">
        <v>992.0</v>
      </c>
      <c r="C695" s="44">
        <v>4.0</v>
      </c>
      <c r="D695" s="45">
        <v>12.0</v>
      </c>
      <c r="E695" s="44">
        <v>21.0</v>
      </c>
      <c r="F695" s="45">
        <v>42.0</v>
      </c>
      <c r="G695" s="62">
        <f t="shared" si="1"/>
        <v>0.25</v>
      </c>
      <c r="H695" s="63">
        <f t="shared" si="2"/>
        <v>0.3333333333</v>
      </c>
      <c r="I695" s="64">
        <f t="shared" si="3"/>
        <v>0.3164556962</v>
      </c>
      <c r="J695" s="65">
        <f t="shared" si="4"/>
        <v>0.582278481</v>
      </c>
      <c r="K695" s="55">
        <f t="shared" si="5"/>
        <v>3.9375</v>
      </c>
      <c r="L695" s="66">
        <f t="shared" si="6"/>
        <v>0.4124789461</v>
      </c>
      <c r="M695" s="66">
        <f t="shared" si="7"/>
        <v>0.0589256325</v>
      </c>
      <c r="N695" s="67">
        <f t="shared" si="8"/>
        <v>0.3252875189</v>
      </c>
      <c r="O695" s="58"/>
      <c r="P695" s="58"/>
      <c r="Q695" s="58"/>
      <c r="R695" s="58" t="s">
        <v>677</v>
      </c>
      <c r="S695" s="62">
        <v>0.761904761904762</v>
      </c>
      <c r="T695" s="63">
        <v>0.821989528795812</v>
      </c>
      <c r="U695" s="62">
        <v>8.90232328025653E-4</v>
      </c>
      <c r="V695" s="61">
        <v>1.11998238669486</v>
      </c>
      <c r="W695" s="61">
        <v>0.0424865291169388</v>
      </c>
      <c r="X695" s="64">
        <v>0.811158798283262</v>
      </c>
      <c r="Y695" s="68">
        <f t="shared" si="9"/>
        <v>0.8122944617</v>
      </c>
      <c r="Z695" s="68">
        <f t="shared" si="10"/>
        <v>-0.00113566342</v>
      </c>
      <c r="AA695" s="63">
        <f t="shared" si="11"/>
        <v>0.03953495116</v>
      </c>
      <c r="AB695" s="68"/>
      <c r="AC695" s="61"/>
      <c r="AD695" s="61">
        <v>0.00581101081635316</v>
      </c>
      <c r="AE695" s="61"/>
      <c r="AF695" s="61"/>
      <c r="AG695" s="61"/>
      <c r="AH695" s="58" t="s">
        <v>67</v>
      </c>
      <c r="AI695" s="62">
        <v>0.591439688715953</v>
      </c>
      <c r="AJ695" s="63">
        <v>0.737704918032787</v>
      </c>
      <c r="AK695" s="71">
        <f t="shared" si="12"/>
        <v>10</v>
      </c>
      <c r="AL695" s="61">
        <v>0.103425289070365</v>
      </c>
      <c r="AM695" s="61">
        <v>0.939847147710145</v>
      </c>
      <c r="AN695" s="64">
        <v>0.715060240963855</v>
      </c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>
        <v>0.0424865291169388</v>
      </c>
      <c r="BM695" s="58">
        <v>0.0395349511623297</v>
      </c>
    </row>
    <row r="696" ht="12.75" customHeight="1">
      <c r="A696" s="49" t="s">
        <v>802</v>
      </c>
      <c r="B696" s="49">
        <v>994.0</v>
      </c>
      <c r="C696" s="44">
        <v>152.0</v>
      </c>
      <c r="D696" s="45">
        <v>51.0</v>
      </c>
      <c r="E696" s="44">
        <v>691.0</v>
      </c>
      <c r="F696" s="45">
        <v>213.0</v>
      </c>
      <c r="G696" s="62">
        <f t="shared" si="1"/>
        <v>0.7487684729</v>
      </c>
      <c r="H696" s="63">
        <f t="shared" si="2"/>
        <v>0.764380531</v>
      </c>
      <c r="I696" s="64">
        <f t="shared" si="3"/>
        <v>0.7615176152</v>
      </c>
      <c r="J696" s="65">
        <f t="shared" si="4"/>
        <v>0.3297199639</v>
      </c>
      <c r="K696" s="55">
        <f t="shared" si="5"/>
        <v>4.45320197</v>
      </c>
      <c r="L696" s="66">
        <f t="shared" si="6"/>
        <v>1.06995792</v>
      </c>
      <c r="M696" s="66">
        <f t="shared" si="7"/>
        <v>0.01103956696</v>
      </c>
      <c r="N696" s="67">
        <f t="shared" si="8"/>
        <v>0.764914178</v>
      </c>
      <c r="O696" s="58"/>
      <c r="P696" s="58"/>
      <c r="Q696" s="58"/>
      <c r="R696" s="58" t="s">
        <v>394</v>
      </c>
      <c r="S696" s="62">
        <v>0.759206798866855</v>
      </c>
      <c r="T696" s="63">
        <v>0.833523375142531</v>
      </c>
      <c r="U696" s="62">
        <v>-0.00644273697532549</v>
      </c>
      <c r="V696" s="61">
        <v>1.12623029805596</v>
      </c>
      <c r="W696" s="61">
        <v>0.0525499390622552</v>
      </c>
      <c r="X696" s="64">
        <v>0.812195121951219</v>
      </c>
      <c r="Y696" s="68">
        <f t="shared" si="9"/>
        <v>0.8205297273</v>
      </c>
      <c r="Z696" s="68">
        <f t="shared" si="10"/>
        <v>-0.00833460533</v>
      </c>
      <c r="AA696" s="63">
        <f t="shared" si="11"/>
        <v>0.03082959914</v>
      </c>
      <c r="AB696" s="68"/>
      <c r="AC696" s="61"/>
      <c r="AD696" s="61">
        <v>0.0059091841971648</v>
      </c>
      <c r="AE696" s="61"/>
      <c r="AF696" s="61"/>
      <c r="AG696" s="61"/>
      <c r="AH696" s="58" t="s">
        <v>1077</v>
      </c>
      <c r="AI696" s="62">
        <v>0.7</v>
      </c>
      <c r="AJ696" s="63">
        <v>0.846501128668172</v>
      </c>
      <c r="AK696" s="71">
        <f t="shared" si="12"/>
        <v>10</v>
      </c>
      <c r="AL696" s="61">
        <v>0.103592120214626</v>
      </c>
      <c r="AM696" s="61">
        <v>1.09354141826724</v>
      </c>
      <c r="AN696" s="64">
        <v>0.840172786177106</v>
      </c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>
        <v>0.0525499390622552</v>
      </c>
      <c r="BM696" s="58">
        <v>0.0308295991353372</v>
      </c>
    </row>
    <row r="697" ht="12.75" customHeight="1">
      <c r="A697" s="49" t="s">
        <v>761</v>
      </c>
      <c r="B697" s="49">
        <v>995.0</v>
      </c>
      <c r="C697" s="44">
        <v>156.0</v>
      </c>
      <c r="D697" s="45">
        <v>61.0</v>
      </c>
      <c r="E697" s="44">
        <v>532.0</v>
      </c>
      <c r="F697" s="45">
        <v>131.0</v>
      </c>
      <c r="G697" s="62">
        <f t="shared" si="1"/>
        <v>0.7188940092</v>
      </c>
      <c r="H697" s="63">
        <f t="shared" si="2"/>
        <v>0.802413273</v>
      </c>
      <c r="I697" s="64">
        <f t="shared" si="3"/>
        <v>0.7818181818</v>
      </c>
      <c r="J697" s="65">
        <f t="shared" si="4"/>
        <v>0.3261363636</v>
      </c>
      <c r="K697" s="55">
        <f t="shared" si="5"/>
        <v>3.055299539</v>
      </c>
      <c r="L697" s="66">
        <f t="shared" si="6"/>
        <v>1.075726686</v>
      </c>
      <c r="M697" s="66">
        <f t="shared" si="7"/>
        <v>0.05905721355</v>
      </c>
      <c r="N697" s="67">
        <f t="shared" si="8"/>
        <v>0.7878123754</v>
      </c>
      <c r="O697" s="58"/>
      <c r="P697" s="58"/>
      <c r="Q697" s="58"/>
      <c r="R697" s="58" t="s">
        <v>247</v>
      </c>
      <c r="S697" s="62">
        <v>0.838461538461539</v>
      </c>
      <c r="T697" s="63">
        <v>0.801346801346801</v>
      </c>
      <c r="U697" s="62">
        <v>0.00160499942775016</v>
      </c>
      <c r="V697" s="61">
        <v>1.15951960121293</v>
      </c>
      <c r="W697" s="61">
        <v>-0.0262438928332429</v>
      </c>
      <c r="X697" s="64">
        <v>0.812646370023419</v>
      </c>
      <c r="Y697" s="68">
        <f t="shared" si="9"/>
        <v>0.8139793794</v>
      </c>
      <c r="Z697" s="68">
        <f t="shared" si="10"/>
        <v>-0.001333009372</v>
      </c>
      <c r="AA697" s="63">
        <f t="shared" si="11"/>
        <v>-0.02976873794</v>
      </c>
      <c r="AB697" s="68"/>
      <c r="AC697" s="61"/>
      <c r="AD697" s="61">
        <v>0.00600545023170862</v>
      </c>
      <c r="AE697" s="61"/>
      <c r="AF697" s="61"/>
      <c r="AG697" s="61"/>
      <c r="AH697" s="58" t="s">
        <v>364</v>
      </c>
      <c r="AI697" s="62">
        <v>0.458333333333333</v>
      </c>
      <c r="AJ697" s="63">
        <v>0.605614035087719</v>
      </c>
      <c r="AK697" s="71">
        <f t="shared" si="12"/>
        <v>10</v>
      </c>
      <c r="AL697" s="61">
        <v>0.104143305876325</v>
      </c>
      <c r="AM697" s="61">
        <v>0.752324382019368</v>
      </c>
      <c r="AN697" s="64">
        <v>0.57915947035118</v>
      </c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>
        <v>-0.0262438928332429</v>
      </c>
      <c r="BM697" s="58">
        <v>-0.0297687379408523</v>
      </c>
    </row>
    <row r="698" ht="12.75" customHeight="1">
      <c r="A698" s="49" t="s">
        <v>705</v>
      </c>
      <c r="B698" s="49">
        <v>996.0</v>
      </c>
      <c r="C698" s="44">
        <v>15.0</v>
      </c>
      <c r="D698" s="45">
        <v>7.0</v>
      </c>
      <c r="E698" s="44">
        <v>169.0</v>
      </c>
      <c r="F698" s="45">
        <v>52.0</v>
      </c>
      <c r="G698" s="62">
        <f t="shared" si="1"/>
        <v>0.6818181818</v>
      </c>
      <c r="H698" s="63">
        <f t="shared" si="2"/>
        <v>0.7647058824</v>
      </c>
      <c r="I698" s="64">
        <f t="shared" si="3"/>
        <v>0.7572016461</v>
      </c>
      <c r="J698" s="65">
        <f t="shared" si="4"/>
        <v>0.2757201646</v>
      </c>
      <c r="K698" s="55">
        <f t="shared" si="5"/>
        <v>10.04545455</v>
      </c>
      <c r="L698" s="66">
        <f t="shared" si="6"/>
        <v>1.022846965</v>
      </c>
      <c r="M698" s="66">
        <f t="shared" si="7"/>
        <v>0.05861062226</v>
      </c>
      <c r="N698" s="67">
        <f t="shared" si="8"/>
        <v>0.7507621921</v>
      </c>
      <c r="O698" s="58"/>
      <c r="P698" s="58"/>
      <c r="Q698" s="58"/>
      <c r="R698" s="58" t="s">
        <v>780</v>
      </c>
      <c r="S698" s="62">
        <v>0.781376518218624</v>
      </c>
      <c r="T698" s="63">
        <v>0.821276595744681</v>
      </c>
      <c r="U698" s="62">
        <v>-9.32261060217932E-4</v>
      </c>
      <c r="V698" s="61">
        <v>1.13324688016314</v>
      </c>
      <c r="W698" s="61">
        <v>0.0282138005581929</v>
      </c>
      <c r="X698" s="64">
        <v>0.812973883740522</v>
      </c>
      <c r="Y698" s="68">
        <f t="shared" si="9"/>
        <v>0.8161198572</v>
      </c>
      <c r="Z698" s="68">
        <f t="shared" si="10"/>
        <v>-0.003145973474</v>
      </c>
      <c r="AA698" s="63">
        <f t="shared" si="11"/>
        <v>0.01999019625</v>
      </c>
      <c r="AB698" s="68"/>
      <c r="AC698" s="61"/>
      <c r="AD698" s="61">
        <v>0.00602606824851337</v>
      </c>
      <c r="AE698" s="61"/>
      <c r="AF698" s="61"/>
      <c r="AG698" s="61"/>
      <c r="AH698" s="58" t="s">
        <v>44</v>
      </c>
      <c r="AI698" s="62">
        <v>0.443609022556391</v>
      </c>
      <c r="AJ698" s="63">
        <v>0.591674925668979</v>
      </c>
      <c r="AK698" s="71">
        <f t="shared" si="12"/>
        <v>10</v>
      </c>
      <c r="AL698" s="61">
        <v>0.104698523769551</v>
      </c>
      <c r="AM698" s="61">
        <v>0.73205628313628</v>
      </c>
      <c r="AN698" s="64">
        <v>0.574430823117338</v>
      </c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>
        <v>0.0282138005581929</v>
      </c>
      <c r="BM698" s="58">
        <v>0.0199901962499048</v>
      </c>
    </row>
    <row r="699" ht="12.75" customHeight="1">
      <c r="A699" s="49" t="s">
        <v>678</v>
      </c>
      <c r="B699" s="49">
        <v>998.0</v>
      </c>
      <c r="C699" s="44">
        <v>2.0</v>
      </c>
      <c r="D699" s="45">
        <v>1.0</v>
      </c>
      <c r="E699" s="44">
        <v>15.0</v>
      </c>
      <c r="F699" s="45">
        <v>10.0</v>
      </c>
      <c r="G699" s="62">
        <f t="shared" si="1"/>
        <v>0.6666666667</v>
      </c>
      <c r="H699" s="63">
        <f t="shared" si="2"/>
        <v>0.6</v>
      </c>
      <c r="I699" s="64">
        <f t="shared" si="3"/>
        <v>0.6071428571</v>
      </c>
      <c r="J699" s="65">
        <f t="shared" si="4"/>
        <v>0.4285714286</v>
      </c>
      <c r="K699" s="55">
        <f t="shared" si="5"/>
        <v>8.333333333</v>
      </c>
      <c r="L699" s="66">
        <f t="shared" si="6"/>
        <v>0.8956685972</v>
      </c>
      <c r="M699" s="66">
        <f t="shared" si="7"/>
        <v>-0.04714030573</v>
      </c>
      <c r="N699" s="67">
        <f t="shared" si="8"/>
        <v>0.6174330354</v>
      </c>
      <c r="O699" s="58"/>
      <c r="P699" s="58"/>
      <c r="Q699" s="58"/>
      <c r="R699" s="58" t="s">
        <v>166</v>
      </c>
      <c r="S699" s="62">
        <v>0.707602339181287</v>
      </c>
      <c r="T699" s="63">
        <v>0.837912087912088</v>
      </c>
      <c r="U699" s="62">
        <v>0.00187400112874492</v>
      </c>
      <c r="V699" s="61">
        <v>1.09284371676344</v>
      </c>
      <c r="W699" s="61">
        <v>0.0921430855501406</v>
      </c>
      <c r="X699" s="64">
        <v>0.813125695216908</v>
      </c>
      <c r="Y699" s="68">
        <f t="shared" si="9"/>
        <v>0.8126273947</v>
      </c>
      <c r="Z699" s="68">
        <f t="shared" si="10"/>
        <v>0.0004983005513</v>
      </c>
      <c r="AA699" s="63">
        <f t="shared" si="11"/>
        <v>0.09342311631</v>
      </c>
      <c r="AB699" s="68"/>
      <c r="AC699" s="61"/>
      <c r="AD699" s="61">
        <v>0.00607505201189068</v>
      </c>
      <c r="AE699" s="61"/>
      <c r="AF699" s="61"/>
      <c r="AG699" s="61"/>
      <c r="AH699" s="58" t="s">
        <v>134</v>
      </c>
      <c r="AI699" s="62">
        <v>0.528735632183908</v>
      </c>
      <c r="AJ699" s="63">
        <v>0.677506775067751</v>
      </c>
      <c r="AK699" s="71">
        <f t="shared" si="12"/>
        <v>11</v>
      </c>
      <c r="AL699" s="61">
        <v>0.105197223346613</v>
      </c>
      <c r="AM699" s="61">
        <v>0.852942168733486</v>
      </c>
      <c r="AN699" s="64">
        <v>0.666666666666667</v>
      </c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>
        <v>0.0921430855501406</v>
      </c>
      <c r="BM699" s="58">
        <v>0.0934231163056179</v>
      </c>
    </row>
    <row r="700" ht="12.75" customHeight="1">
      <c r="A700" s="49" t="s">
        <v>840</v>
      </c>
      <c r="B700" s="49">
        <v>1001.0</v>
      </c>
      <c r="C700" s="44">
        <v>70.0</v>
      </c>
      <c r="D700" s="45">
        <v>18.0</v>
      </c>
      <c r="E700" s="44">
        <v>182.0</v>
      </c>
      <c r="F700" s="45">
        <v>23.0</v>
      </c>
      <c r="G700" s="62">
        <f t="shared" si="1"/>
        <v>0.7954545455</v>
      </c>
      <c r="H700" s="63">
        <f t="shared" si="2"/>
        <v>0.887804878</v>
      </c>
      <c r="I700" s="64">
        <f t="shared" si="3"/>
        <v>0.8600682594</v>
      </c>
      <c r="J700" s="65">
        <f t="shared" si="4"/>
        <v>0.3174061433</v>
      </c>
      <c r="K700" s="55">
        <f t="shared" si="5"/>
        <v>2.329545455</v>
      </c>
      <c r="L700" s="66">
        <f t="shared" si="6"/>
        <v>1.190244142</v>
      </c>
      <c r="M700" s="66">
        <f t="shared" si="7"/>
        <v>0.06530174091</v>
      </c>
      <c r="N700" s="67">
        <f t="shared" si="8"/>
        <v>0.8699908142</v>
      </c>
      <c r="O700" s="58"/>
      <c r="P700" s="58"/>
      <c r="Q700" s="58"/>
      <c r="R700" s="58" t="s">
        <v>476</v>
      </c>
      <c r="S700" s="62">
        <v>0.714285714285714</v>
      </c>
      <c r="T700" s="63">
        <v>0.82391713747646</v>
      </c>
      <c r="U700" s="62">
        <v>0.0113863179148437</v>
      </c>
      <c r="V700" s="61">
        <v>1.08767365465475</v>
      </c>
      <c r="W700" s="61">
        <v>0.0775213004924088</v>
      </c>
      <c r="X700" s="64">
        <v>0.813163481953291</v>
      </c>
      <c r="Y700" s="68">
        <f t="shared" si="9"/>
        <v>0.8033463223</v>
      </c>
      <c r="Z700" s="68">
        <f t="shared" si="10"/>
        <v>0.009817159694</v>
      </c>
      <c r="AA700" s="63">
        <f t="shared" si="11"/>
        <v>0.1026838509</v>
      </c>
      <c r="AB700" s="68"/>
      <c r="AC700" s="61"/>
      <c r="AD700" s="61">
        <v>0.0060761520983974</v>
      </c>
      <c r="AE700" s="61"/>
      <c r="AF700" s="61"/>
      <c r="AG700" s="61"/>
      <c r="AH700" s="58" t="s">
        <v>227</v>
      </c>
      <c r="AI700" s="62">
        <v>0.375634517766497</v>
      </c>
      <c r="AJ700" s="63">
        <v>0.524805939925751</v>
      </c>
      <c r="AK700" s="71">
        <f t="shared" si="12"/>
        <v>11</v>
      </c>
      <c r="AL700" s="61">
        <v>0.105480228204437</v>
      </c>
      <c r="AM700" s="61">
        <v>0.636707536453716</v>
      </c>
      <c r="AN700" s="64">
        <v>0.515506329113924</v>
      </c>
      <c r="AO700" s="58"/>
      <c r="AP700" s="58"/>
      <c r="AQ700" s="58"/>
      <c r="AR700" s="58"/>
      <c r="AS700" s="58"/>
      <c r="AT700" s="58"/>
      <c r="AU700" s="58" t="s">
        <v>23</v>
      </c>
      <c r="AV700" s="58" t="s">
        <v>1212</v>
      </c>
      <c r="AW700" s="58" t="s">
        <v>24</v>
      </c>
      <c r="AX700" s="58" t="s">
        <v>25</v>
      </c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>
        <v>0.0775213004924088</v>
      </c>
      <c r="BM700" s="58">
        <v>0.10268385086934</v>
      </c>
    </row>
    <row r="701" ht="12.75" customHeight="1">
      <c r="A701" s="49" t="s">
        <v>745</v>
      </c>
      <c r="B701" s="49">
        <v>1007.0</v>
      </c>
      <c r="C701" s="44">
        <v>138.0</v>
      </c>
      <c r="D701" s="45">
        <v>56.0</v>
      </c>
      <c r="E701" s="44">
        <v>418.0</v>
      </c>
      <c r="F701" s="45">
        <v>157.0</v>
      </c>
      <c r="G701" s="62">
        <f t="shared" si="1"/>
        <v>0.7113402062</v>
      </c>
      <c r="H701" s="63">
        <f t="shared" si="2"/>
        <v>0.7269565217</v>
      </c>
      <c r="I701" s="64">
        <f t="shared" si="3"/>
        <v>0.7230169051</v>
      </c>
      <c r="J701" s="65">
        <f t="shared" si="4"/>
        <v>0.3836150845</v>
      </c>
      <c r="K701" s="55">
        <f t="shared" si="5"/>
        <v>2.963917526</v>
      </c>
      <c r="L701" s="66">
        <f t="shared" si="6"/>
        <v>1.017029368</v>
      </c>
      <c r="M701" s="66">
        <f t="shared" si="7"/>
        <v>0.01104256881</v>
      </c>
      <c r="N701" s="67">
        <f t="shared" si="8"/>
        <v>0.7275866313</v>
      </c>
      <c r="O701" s="58"/>
      <c r="P701" s="58"/>
      <c r="Q701" s="58"/>
      <c r="R701" s="58" t="s">
        <v>237</v>
      </c>
      <c r="S701" s="62">
        <v>0.777777777777778</v>
      </c>
      <c r="T701" s="63">
        <v>0.818181818181818</v>
      </c>
      <c r="U701" s="62">
        <v>0.00261072369975768</v>
      </c>
      <c r="V701" s="61">
        <v>1.1285138481345</v>
      </c>
      <c r="W701" s="61">
        <v>0.0285701553533158</v>
      </c>
      <c r="X701" s="64">
        <v>0.813333333333333</v>
      </c>
      <c r="Y701" s="68">
        <f t="shared" si="9"/>
        <v>0.8129319604</v>
      </c>
      <c r="Z701" s="68">
        <f t="shared" si="10"/>
        <v>0.0004013729278</v>
      </c>
      <c r="AA701" s="63">
        <f t="shared" si="11"/>
        <v>0.02961718895</v>
      </c>
      <c r="AB701" s="68"/>
      <c r="AC701" s="61"/>
      <c r="AD701" s="61">
        <v>0.00611996025811135</v>
      </c>
      <c r="AE701" s="61"/>
      <c r="AF701" s="61"/>
      <c r="AG701" s="61"/>
      <c r="AH701" s="58" t="s">
        <v>750</v>
      </c>
      <c r="AI701" s="62">
        <v>0.755555555555556</v>
      </c>
      <c r="AJ701" s="63">
        <v>0.904731861198738</v>
      </c>
      <c r="AK701" s="71">
        <f t="shared" si="12"/>
        <v>11</v>
      </c>
      <c r="AL701" s="61">
        <v>0.105483769141335</v>
      </c>
      <c r="AM701" s="61">
        <v>1.17400047386989</v>
      </c>
      <c r="AN701" s="64">
        <v>0.893023255813954</v>
      </c>
      <c r="AO701" s="58"/>
      <c r="AP701" s="58"/>
      <c r="AQ701" s="58"/>
      <c r="AR701" s="58"/>
      <c r="AS701" s="58"/>
      <c r="AT701" s="58"/>
      <c r="AU701" s="58">
        <v>-9.0</v>
      </c>
      <c r="AV701" s="61">
        <f t="shared" ref="AV701:AV718" si="29">AU701/100</f>
        <v>-0.09</v>
      </c>
      <c r="AW701" s="58">
        <v>0.71641068</v>
      </c>
      <c r="AX701" s="58">
        <v>-0.04565468</v>
      </c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>
        <v>0.0285701553533158</v>
      </c>
      <c r="BM701" s="58">
        <v>0.029617188952417</v>
      </c>
    </row>
    <row r="702" ht="12.75" customHeight="1">
      <c r="A702" s="49" t="s">
        <v>556</v>
      </c>
      <c r="B702" s="49">
        <v>1009.0</v>
      </c>
      <c r="C702" s="44">
        <v>92.0</v>
      </c>
      <c r="D702" s="45">
        <v>60.0</v>
      </c>
      <c r="E702" s="44">
        <v>966.0</v>
      </c>
      <c r="F702" s="45">
        <v>550.0</v>
      </c>
      <c r="G702" s="62">
        <f t="shared" si="1"/>
        <v>0.6052631579</v>
      </c>
      <c r="H702" s="63">
        <f t="shared" si="2"/>
        <v>0.6372031662</v>
      </c>
      <c r="I702" s="64">
        <f t="shared" si="3"/>
        <v>0.6342925659</v>
      </c>
      <c r="J702" s="65">
        <f t="shared" si="4"/>
        <v>0.3848920863</v>
      </c>
      <c r="K702" s="55">
        <f t="shared" si="5"/>
        <v>9.973684211</v>
      </c>
      <c r="L702" s="66">
        <f t="shared" si="6"/>
        <v>0.8785563595</v>
      </c>
      <c r="M702" s="66">
        <f t="shared" si="7"/>
        <v>0.02258514004</v>
      </c>
      <c r="N702" s="67">
        <f t="shared" si="8"/>
        <v>0.6348318996</v>
      </c>
      <c r="O702" s="58"/>
      <c r="P702" s="58"/>
      <c r="Q702" s="58"/>
      <c r="R702" s="58" t="s">
        <v>174</v>
      </c>
      <c r="S702" s="62">
        <v>0.755274261603376</v>
      </c>
      <c r="T702" s="63">
        <v>0.838888888888889</v>
      </c>
      <c r="U702" s="62">
        <v>-0.00856967793460828</v>
      </c>
      <c r="V702" s="61">
        <v>1.12724356436999</v>
      </c>
      <c r="W702" s="61">
        <v>0.0591246541486951</v>
      </c>
      <c r="X702" s="64">
        <v>0.813384813384813</v>
      </c>
      <c r="Y702" s="68">
        <f t="shared" si="9"/>
        <v>0.8237591028</v>
      </c>
      <c r="Z702" s="68">
        <f t="shared" si="10"/>
        <v>-0.01037428937</v>
      </c>
      <c r="AA702" s="63">
        <f t="shared" si="11"/>
        <v>0.03207690612</v>
      </c>
      <c r="AB702" s="68"/>
      <c r="AC702" s="61"/>
      <c r="AD702" s="61">
        <v>0.00622625325249471</v>
      </c>
      <c r="AE702" s="61"/>
      <c r="AF702" s="61"/>
      <c r="AG702" s="61"/>
      <c r="AH702" s="58" t="s">
        <v>665</v>
      </c>
      <c r="AI702" s="62">
        <v>0.661764705882353</v>
      </c>
      <c r="AJ702" s="63">
        <v>0.811688311688312</v>
      </c>
      <c r="AK702" s="71">
        <f t="shared" si="12"/>
        <v>11</v>
      </c>
      <c r="AL702" s="61">
        <v>0.106012168567273</v>
      </c>
      <c r="AM702" s="61">
        <v>1.04188860316189</v>
      </c>
      <c r="AN702" s="64">
        <v>0.784574468085106</v>
      </c>
      <c r="AO702" s="58"/>
      <c r="AP702" s="58"/>
      <c r="AQ702" s="58"/>
      <c r="AR702" s="58"/>
      <c r="AS702" s="58"/>
      <c r="AT702" s="58"/>
      <c r="AU702" s="58">
        <v>-5.5</v>
      </c>
      <c r="AV702" s="61">
        <f t="shared" si="29"/>
        <v>-0.055</v>
      </c>
      <c r="AW702" s="58">
        <v>0.7247008838</v>
      </c>
      <c r="AX702" s="58">
        <v>-0.0381646427527</v>
      </c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>
        <v>0.0591246541486951</v>
      </c>
      <c r="BM702" s="58">
        <v>0.0320769061170626</v>
      </c>
    </row>
    <row r="703" ht="12.75" customHeight="1">
      <c r="A703" s="49" t="s">
        <v>539</v>
      </c>
      <c r="B703" s="49">
        <v>1010.0</v>
      </c>
      <c r="C703" s="44">
        <v>110.0</v>
      </c>
      <c r="D703" s="45">
        <v>77.0</v>
      </c>
      <c r="E703" s="44">
        <v>762.0</v>
      </c>
      <c r="F703" s="45">
        <v>500.0</v>
      </c>
      <c r="G703" s="62">
        <f t="shared" si="1"/>
        <v>0.5882352941</v>
      </c>
      <c r="H703" s="63">
        <f t="shared" si="2"/>
        <v>0.6038034865</v>
      </c>
      <c r="I703" s="64">
        <f t="shared" si="3"/>
        <v>0.6017943409</v>
      </c>
      <c r="J703" s="65">
        <f t="shared" si="4"/>
        <v>0.4209799862</v>
      </c>
      <c r="K703" s="55">
        <f t="shared" si="5"/>
        <v>6.748663102</v>
      </c>
      <c r="L703" s="66">
        <f t="shared" si="6"/>
        <v>0.8428987034</v>
      </c>
      <c r="M703" s="66">
        <f t="shared" si="7"/>
        <v>0.01100851215</v>
      </c>
      <c r="N703" s="67">
        <f t="shared" si="8"/>
        <v>0.6047634563</v>
      </c>
      <c r="O703" s="58"/>
      <c r="P703" s="58"/>
      <c r="Q703" s="58"/>
      <c r="R703" s="58" t="s">
        <v>613</v>
      </c>
      <c r="S703" s="62">
        <v>0.753012048192771</v>
      </c>
      <c r="T703" s="63">
        <v>0.822085889570552</v>
      </c>
      <c r="U703" s="62">
        <v>0.00725160974742178</v>
      </c>
      <c r="V703" s="61">
        <v>1.11376242484462</v>
      </c>
      <c r="W703" s="61">
        <v>0.0488427636267718</v>
      </c>
      <c r="X703" s="64">
        <v>0.815701559020045</v>
      </c>
      <c r="Y703" s="68">
        <f t="shared" si="9"/>
        <v>0.8103925734</v>
      </c>
      <c r="Z703" s="68">
        <f t="shared" si="10"/>
        <v>0.005308985601</v>
      </c>
      <c r="AA703" s="63">
        <f t="shared" si="11"/>
        <v>0.06260368885</v>
      </c>
      <c r="AB703" s="68"/>
      <c r="AC703" s="61"/>
      <c r="AD703" s="61">
        <v>0.00633247731024134</v>
      </c>
      <c r="AE703" s="61"/>
      <c r="AF703" s="61"/>
      <c r="AG703" s="61"/>
      <c r="AH703" s="58" t="s">
        <v>690</v>
      </c>
      <c r="AI703" s="62">
        <v>0.669421487603306</v>
      </c>
      <c r="AJ703" s="63">
        <v>0.819641170915958</v>
      </c>
      <c r="AK703" s="71">
        <f t="shared" si="12"/>
        <v>11</v>
      </c>
      <c r="AL703" s="61">
        <v>0.106221528783542</v>
      </c>
      <c r="AM703" s="61">
        <v>1.05292628609433</v>
      </c>
      <c r="AN703" s="64">
        <v>0.804237288135593</v>
      </c>
      <c r="AO703" s="58"/>
      <c r="AP703" s="58"/>
      <c r="AQ703" s="58"/>
      <c r="AR703" s="58"/>
      <c r="AS703" s="58"/>
      <c r="AT703" s="58"/>
      <c r="AU703" s="58">
        <v>-4.0</v>
      </c>
      <c r="AV703" s="61">
        <f t="shared" si="29"/>
        <v>-0.04</v>
      </c>
      <c r="AW703" s="58">
        <v>0.71813</v>
      </c>
      <c r="AX703" s="58">
        <v>0.027839</v>
      </c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>
        <v>0.0488427636267718</v>
      </c>
      <c r="BM703" s="58">
        <v>0.0626036888510932</v>
      </c>
    </row>
    <row r="704" ht="12.75" customHeight="1">
      <c r="A704" s="49" t="s">
        <v>494</v>
      </c>
      <c r="B704" s="49">
        <v>1011.0</v>
      </c>
      <c r="C704" s="44">
        <v>127.0</v>
      </c>
      <c r="D704" s="45">
        <v>101.0</v>
      </c>
      <c r="E704" s="44">
        <v>1418.0</v>
      </c>
      <c r="F704" s="45">
        <v>692.0</v>
      </c>
      <c r="G704" s="62">
        <f t="shared" si="1"/>
        <v>0.5570175439</v>
      </c>
      <c r="H704" s="63">
        <f t="shared" si="2"/>
        <v>0.6720379147</v>
      </c>
      <c r="I704" s="64">
        <f t="shared" si="3"/>
        <v>0.6608212147</v>
      </c>
      <c r="J704" s="65">
        <f t="shared" si="4"/>
        <v>0.3502994012</v>
      </c>
      <c r="K704" s="55">
        <f t="shared" si="5"/>
        <v>9.254385965</v>
      </c>
      <c r="L704" s="66">
        <f t="shared" si="6"/>
        <v>0.8690734359</v>
      </c>
      <c r="M704" s="66">
        <f t="shared" si="7"/>
        <v>0.08133182619</v>
      </c>
      <c r="N704" s="67">
        <f t="shared" si="8"/>
        <v>0.6532224932</v>
      </c>
      <c r="O704" s="58"/>
      <c r="P704" s="58"/>
      <c r="Q704" s="58"/>
      <c r="R704" s="58" t="s">
        <v>377</v>
      </c>
      <c r="S704" s="62">
        <v>0.6</v>
      </c>
      <c r="T704" s="63">
        <v>0.853801169590643</v>
      </c>
      <c r="U704" s="62">
        <v>0.0134749637961844</v>
      </c>
      <c r="V704" s="61">
        <v>1.02799263619042</v>
      </c>
      <c r="W704" s="61">
        <v>0.179464696061997</v>
      </c>
      <c r="X704" s="64">
        <v>0.81592039800995</v>
      </c>
      <c r="Y704" s="68">
        <f t="shared" si="9"/>
        <v>0.8027037534</v>
      </c>
      <c r="Z704" s="68">
        <f t="shared" si="10"/>
        <v>0.01321664461</v>
      </c>
      <c r="AA704" s="63">
        <f t="shared" si="11"/>
        <v>0.2124983411</v>
      </c>
      <c r="AB704" s="68"/>
      <c r="AC704" s="61"/>
      <c r="AD704" s="61">
        <v>0.00634806410478328</v>
      </c>
      <c r="AE704" s="61"/>
      <c r="AF704" s="61"/>
      <c r="AG704" s="61"/>
      <c r="AH704" s="58" t="s">
        <v>263</v>
      </c>
      <c r="AI704" s="62">
        <v>0.661157024793388</v>
      </c>
      <c r="AJ704" s="63">
        <v>0.811377245508982</v>
      </c>
      <c r="AK704" s="71">
        <f t="shared" si="12"/>
        <v>11</v>
      </c>
      <c r="AL704" s="61">
        <v>0.106221906875125</v>
      </c>
      <c r="AM704" s="61">
        <v>1.04123895070402</v>
      </c>
      <c r="AN704" s="64">
        <v>0.771428571428571</v>
      </c>
      <c r="AO704" s="58"/>
      <c r="AP704" s="58"/>
      <c r="AQ704" s="58"/>
      <c r="AR704" s="58"/>
      <c r="AS704" s="58"/>
      <c r="AT704" s="58"/>
      <c r="AU704" s="58">
        <v>-3.0</v>
      </c>
      <c r="AV704" s="61">
        <f t="shared" si="29"/>
        <v>-0.03</v>
      </c>
      <c r="AW704" s="58">
        <v>0.7182246</v>
      </c>
      <c r="AX704" s="58">
        <v>0.02422929</v>
      </c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>
        <v>0.179464696061997</v>
      </c>
      <c r="BM704" s="58">
        <v>0.212498341082082</v>
      </c>
    </row>
    <row r="705" ht="12.75" customHeight="1">
      <c r="A705" s="49" t="s">
        <v>720</v>
      </c>
      <c r="B705" s="49">
        <v>1012.0</v>
      </c>
      <c r="C705" s="44">
        <v>259.0</v>
      </c>
      <c r="D705" s="45">
        <v>112.0</v>
      </c>
      <c r="E705" s="44">
        <v>1823.0</v>
      </c>
      <c r="F705" s="45">
        <v>730.0</v>
      </c>
      <c r="G705" s="62">
        <f t="shared" si="1"/>
        <v>0.6981132075</v>
      </c>
      <c r="H705" s="63">
        <f t="shared" si="2"/>
        <v>0.714061888</v>
      </c>
      <c r="I705" s="64">
        <f t="shared" si="3"/>
        <v>0.7120383037</v>
      </c>
      <c r="J705" s="65">
        <f t="shared" si="4"/>
        <v>0.3382352941</v>
      </c>
      <c r="K705" s="55">
        <f t="shared" si="5"/>
        <v>6.881401617</v>
      </c>
      <c r="L705" s="66">
        <f t="shared" si="6"/>
        <v>0.9985585844</v>
      </c>
      <c r="M705" s="66">
        <f t="shared" si="7"/>
        <v>0.01127758324</v>
      </c>
      <c r="N705" s="67">
        <f t="shared" si="8"/>
        <v>0.7146549906</v>
      </c>
      <c r="O705" s="58"/>
      <c r="P705" s="58"/>
      <c r="Q705" s="58"/>
      <c r="R705" s="58" t="s">
        <v>69</v>
      </c>
      <c r="S705" s="62">
        <v>0.658823529411765</v>
      </c>
      <c r="T705" s="63">
        <v>0.846069868995633</v>
      </c>
      <c r="U705" s="62">
        <v>0.00899149467915072</v>
      </c>
      <c r="V705" s="61">
        <v>1.06412030534239</v>
      </c>
      <c r="W705" s="61">
        <v>0.132403330346657</v>
      </c>
      <c r="X705" s="64">
        <v>0.816758747697974</v>
      </c>
      <c r="Y705" s="68">
        <f t="shared" si="9"/>
        <v>0.8086235498</v>
      </c>
      <c r="Z705" s="68">
        <f t="shared" si="10"/>
        <v>0.008135197862</v>
      </c>
      <c r="AA705" s="63">
        <f t="shared" si="11"/>
        <v>0.1530471012</v>
      </c>
      <c r="AB705" s="68"/>
      <c r="AC705" s="61"/>
      <c r="AD705" s="61">
        <v>0.00643945402959034</v>
      </c>
      <c r="AE705" s="61"/>
      <c r="AF705" s="61"/>
      <c r="AG705" s="61"/>
      <c r="AH705" s="58" t="s">
        <v>260</v>
      </c>
      <c r="AI705" s="62">
        <v>0.714285714285714</v>
      </c>
      <c r="AJ705" s="63">
        <v>0.864661654135338</v>
      </c>
      <c r="AK705" s="71">
        <f t="shared" si="12"/>
        <v>11</v>
      </c>
      <c r="AL705" s="61">
        <v>0.106332029225669</v>
      </c>
      <c r="AM705" s="61">
        <v>1.11648437397281</v>
      </c>
      <c r="AN705" s="64">
        <v>0.844155844155844</v>
      </c>
      <c r="AO705" s="58"/>
      <c r="AP705" s="58"/>
      <c r="AQ705" s="58"/>
      <c r="AR705" s="58"/>
      <c r="AS705" s="58"/>
      <c r="AT705" s="58"/>
      <c r="AU705" s="58">
        <v>-2.0</v>
      </c>
      <c r="AV705" s="61">
        <f t="shared" si="29"/>
        <v>-0.02</v>
      </c>
      <c r="AW705" s="58">
        <v>0.71032144</v>
      </c>
      <c r="AX705" s="58">
        <v>-0.01231148</v>
      </c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>
        <v>0.132403330346657</v>
      </c>
      <c r="BM705" s="58">
        <v>0.153047101195314</v>
      </c>
    </row>
    <row r="706" ht="12.75" customHeight="1">
      <c r="A706" s="49" t="s">
        <v>528</v>
      </c>
      <c r="B706" s="49">
        <v>1013.0</v>
      </c>
      <c r="C706" s="44">
        <v>74.0</v>
      </c>
      <c r="D706" s="45">
        <v>54.0</v>
      </c>
      <c r="E706" s="44">
        <v>437.0</v>
      </c>
      <c r="F706" s="45">
        <v>269.0</v>
      </c>
      <c r="G706" s="62">
        <f t="shared" si="1"/>
        <v>0.578125</v>
      </c>
      <c r="H706" s="63">
        <f t="shared" si="2"/>
        <v>0.61898017</v>
      </c>
      <c r="I706" s="64">
        <f t="shared" si="3"/>
        <v>0.6127098321</v>
      </c>
      <c r="J706" s="65">
        <f t="shared" si="4"/>
        <v>0.4112709832</v>
      </c>
      <c r="K706" s="55">
        <f t="shared" si="5"/>
        <v>5.515625</v>
      </c>
      <c r="L706" s="66">
        <f t="shared" si="6"/>
        <v>0.8464811788</v>
      </c>
      <c r="M706" s="66">
        <f t="shared" si="7"/>
        <v>0.02888910605</v>
      </c>
      <c r="N706" s="67">
        <f t="shared" si="8"/>
        <v>0.6149849605</v>
      </c>
      <c r="O706" s="58"/>
      <c r="P706" s="58"/>
      <c r="Q706" s="58"/>
      <c r="R706" s="58" t="s">
        <v>575</v>
      </c>
      <c r="S706" s="62">
        <v>0.788461538461538</v>
      </c>
      <c r="T706" s="63">
        <v>0.825581395348837</v>
      </c>
      <c r="U706" s="62">
        <v>-0.00182396121821071</v>
      </c>
      <c r="V706" s="61">
        <v>1.14130069933472</v>
      </c>
      <c r="W706" s="61">
        <v>0.0262478890073055</v>
      </c>
      <c r="X706" s="64">
        <v>0.816964285714286</v>
      </c>
      <c r="Y706" s="68">
        <f t="shared" si="9"/>
        <v>0.8210274672</v>
      </c>
      <c r="Z706" s="68">
        <f t="shared" si="10"/>
        <v>-0.004063181509</v>
      </c>
      <c r="AA706" s="63">
        <f t="shared" si="11"/>
        <v>0.01558929545</v>
      </c>
      <c r="AB706" s="68"/>
      <c r="AC706" s="61"/>
      <c r="AD706" s="61">
        <v>0.00649970089713636</v>
      </c>
      <c r="AE706" s="61"/>
      <c r="AF706" s="61"/>
      <c r="AG706" s="61"/>
      <c r="AH706" s="58" t="s">
        <v>907</v>
      </c>
      <c r="AI706" s="62">
        <v>0.395759717314488</v>
      </c>
      <c r="AJ706" s="63">
        <v>0.548354935194417</v>
      </c>
      <c r="AK706" s="71">
        <f t="shared" si="12"/>
        <v>11</v>
      </c>
      <c r="AL706" s="61">
        <v>0.107901222422017</v>
      </c>
      <c r="AM706" s="61">
        <v>0.667589855375852</v>
      </c>
      <c r="AN706" s="64">
        <v>0.514774494556765</v>
      </c>
      <c r="AO706" s="58"/>
      <c r="AP706" s="58"/>
      <c r="AQ706" s="58"/>
      <c r="AR706" s="58"/>
      <c r="AS706" s="58"/>
      <c r="AT706" s="58"/>
      <c r="AU706" s="58">
        <v>-1.0</v>
      </c>
      <c r="AV706" s="61">
        <f t="shared" si="29"/>
        <v>-0.01</v>
      </c>
      <c r="AW706" s="58">
        <v>0.70823622</v>
      </c>
      <c r="AX706" s="58">
        <v>-0.0059931</v>
      </c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>
        <v>0.0262478890073055</v>
      </c>
      <c r="BM706" s="58">
        <v>0.0155892954515558</v>
      </c>
    </row>
    <row r="707" ht="12.75" customHeight="1">
      <c r="A707" s="49" t="s">
        <v>509</v>
      </c>
      <c r="B707" s="49">
        <v>1014.0</v>
      </c>
      <c r="C707" s="44">
        <v>86.0</v>
      </c>
      <c r="D707" s="45">
        <v>65.0</v>
      </c>
      <c r="E707" s="44">
        <v>620.0</v>
      </c>
      <c r="F707" s="45">
        <v>425.0</v>
      </c>
      <c r="G707" s="62">
        <f t="shared" si="1"/>
        <v>0.5695364238</v>
      </c>
      <c r="H707" s="63">
        <f t="shared" si="2"/>
        <v>0.5933014354</v>
      </c>
      <c r="I707" s="64">
        <f t="shared" si="3"/>
        <v>0.5903010033</v>
      </c>
      <c r="J707" s="65">
        <f t="shared" si="4"/>
        <v>0.4272575251</v>
      </c>
      <c r="K707" s="55">
        <f t="shared" si="5"/>
        <v>6.920529801</v>
      </c>
      <c r="L707" s="66">
        <f t="shared" si="6"/>
        <v>0.8222505329</v>
      </c>
      <c r="M707" s="66">
        <f t="shared" si="7"/>
        <v>0.01680453519</v>
      </c>
      <c r="N707" s="67">
        <f t="shared" si="8"/>
        <v>0.5927185952</v>
      </c>
      <c r="O707" s="58"/>
      <c r="P707" s="58"/>
      <c r="Q707" s="58"/>
      <c r="R707" s="58" t="s">
        <v>215</v>
      </c>
      <c r="S707" s="62">
        <v>0.713178294573643</v>
      </c>
      <c r="T707" s="63">
        <v>0.834838709677419</v>
      </c>
      <c r="U707" s="62">
        <v>0.00746120514518844</v>
      </c>
      <c r="V707" s="61">
        <v>1.09461330704142</v>
      </c>
      <c r="W707" s="61">
        <v>0.0860270833788725</v>
      </c>
      <c r="X707" s="64">
        <v>0.817477876106195</v>
      </c>
      <c r="Y707" s="68">
        <f t="shared" si="9"/>
        <v>0.8114724259</v>
      </c>
      <c r="Z707" s="68">
        <f t="shared" si="10"/>
        <v>0.006005450232</v>
      </c>
      <c r="AA707" s="63">
        <f t="shared" si="11"/>
        <v>0.1014655358</v>
      </c>
      <c r="AB707" s="68"/>
      <c r="AC707" s="61"/>
      <c r="AD707" s="61">
        <v>0.00651189956011067</v>
      </c>
      <c r="AE707" s="61"/>
      <c r="AF707" s="61"/>
      <c r="AG707" s="61"/>
      <c r="AH707" s="58" t="s">
        <v>605</v>
      </c>
      <c r="AI707" s="62">
        <v>0.625</v>
      </c>
      <c r="AJ707" s="63">
        <v>0.777777777777778</v>
      </c>
      <c r="AK707" s="71">
        <f t="shared" si="12"/>
        <v>11</v>
      </c>
      <c r="AL707" s="61">
        <v>0.108030364757441</v>
      </c>
      <c r="AM707" s="61">
        <v>0.99191366151259</v>
      </c>
      <c r="AN707" s="64">
        <v>0.76056338028169</v>
      </c>
      <c r="AO707" s="58"/>
      <c r="AP707" s="58"/>
      <c r="AQ707" s="58"/>
      <c r="AR707" s="58"/>
      <c r="AS707" s="58"/>
      <c r="AT707" s="58"/>
      <c r="AU707" s="58">
        <v>0.0</v>
      </c>
      <c r="AV707" s="61">
        <f t="shared" si="29"/>
        <v>0</v>
      </c>
      <c r="AW707" s="58">
        <v>0.70726534</v>
      </c>
      <c r="AX707" s="58">
        <v>0.0</v>
      </c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>
        <v>0.0860270833788725</v>
      </c>
      <c r="BM707" s="58">
        <v>0.101465535790619</v>
      </c>
    </row>
    <row r="708" ht="12.75" customHeight="1">
      <c r="A708" s="49" t="s">
        <v>505</v>
      </c>
      <c r="B708" s="49">
        <v>1016.0</v>
      </c>
      <c r="C708" s="44">
        <v>79.0</v>
      </c>
      <c r="D708" s="45">
        <v>62.0</v>
      </c>
      <c r="E708" s="44">
        <v>359.0</v>
      </c>
      <c r="F708" s="45">
        <v>253.0</v>
      </c>
      <c r="G708" s="62">
        <f t="shared" si="1"/>
        <v>0.5602836879</v>
      </c>
      <c r="H708" s="63">
        <f t="shared" si="2"/>
        <v>0.5866013072</v>
      </c>
      <c r="I708" s="64">
        <f t="shared" si="3"/>
        <v>0.5816733068</v>
      </c>
      <c r="J708" s="65">
        <f t="shared" si="4"/>
        <v>0.4409030544</v>
      </c>
      <c r="K708" s="55">
        <f t="shared" si="5"/>
        <v>4.340425532</v>
      </c>
      <c r="L708" s="66">
        <f t="shared" si="6"/>
        <v>0.8109701543</v>
      </c>
      <c r="M708" s="66">
        <f t="shared" si="7"/>
        <v>0.01860949954</v>
      </c>
      <c r="N708" s="67">
        <f t="shared" si="8"/>
        <v>0.5855612027</v>
      </c>
      <c r="O708" s="58"/>
      <c r="P708" s="58"/>
      <c r="Q708" s="58"/>
      <c r="R708" s="58" t="s">
        <v>516</v>
      </c>
      <c r="S708" s="62">
        <v>0.76984126984127</v>
      </c>
      <c r="T708" s="63">
        <v>0.822140221402214</v>
      </c>
      <c r="U708" s="62">
        <v>0.00560437865307739</v>
      </c>
      <c r="V708" s="61">
        <v>1.12570090193913</v>
      </c>
      <c r="W708" s="61">
        <v>0.0369811272343457</v>
      </c>
      <c r="X708" s="64">
        <v>0.817690749493585</v>
      </c>
      <c r="Y708" s="68">
        <f t="shared" si="9"/>
        <v>0.8141845313</v>
      </c>
      <c r="Z708" s="68">
        <f t="shared" si="10"/>
        <v>0.003506218155</v>
      </c>
      <c r="AA708" s="63">
        <f t="shared" si="11"/>
        <v>0.04611638199</v>
      </c>
      <c r="AB708" s="68"/>
      <c r="AC708" s="61"/>
      <c r="AD708" s="61">
        <v>0.00651260210875559</v>
      </c>
      <c r="AE708" s="61"/>
      <c r="AF708" s="61"/>
      <c r="AG708" s="61"/>
      <c r="AH708" s="58" t="s">
        <v>31</v>
      </c>
      <c r="AI708" s="62">
        <v>0.161764705882353</v>
      </c>
      <c r="AJ708" s="63">
        <v>0.315514993481095</v>
      </c>
      <c r="AK708" s="71">
        <f t="shared" si="12"/>
        <v>11</v>
      </c>
      <c r="AL708" s="61">
        <v>0.108717926115082</v>
      </c>
      <c r="AM708" s="61">
        <v>0.337487694178344</v>
      </c>
      <c r="AN708" s="64">
        <v>0.302994011976048</v>
      </c>
      <c r="AO708" s="58"/>
      <c r="AP708" s="58"/>
      <c r="AQ708" s="58"/>
      <c r="AR708" s="58"/>
      <c r="AS708" s="58"/>
      <c r="AT708" s="58"/>
      <c r="AU708" s="58">
        <v>1.0</v>
      </c>
      <c r="AV708" s="61">
        <f t="shared" si="29"/>
        <v>0.01</v>
      </c>
      <c r="AW708" s="58">
        <v>0.70512448</v>
      </c>
      <c r="AX708" s="58">
        <v>0.0065554</v>
      </c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>
        <v>0.0369811272343457</v>
      </c>
      <c r="BM708" s="58">
        <v>0.0461163819909418</v>
      </c>
    </row>
    <row r="709" ht="12.75" customHeight="1">
      <c r="A709" s="49" t="s">
        <v>844</v>
      </c>
      <c r="B709" s="49">
        <v>1017.0</v>
      </c>
      <c r="C709" s="44">
        <v>92.0</v>
      </c>
      <c r="D709" s="45">
        <v>20.0</v>
      </c>
      <c r="E709" s="44">
        <v>400.0</v>
      </c>
      <c r="F709" s="45">
        <v>51.0</v>
      </c>
      <c r="G709" s="62">
        <f t="shared" si="1"/>
        <v>0.8214285714</v>
      </c>
      <c r="H709" s="63">
        <f t="shared" si="2"/>
        <v>0.8869179601</v>
      </c>
      <c r="I709" s="64">
        <f t="shared" si="3"/>
        <v>0.8738898757</v>
      </c>
      <c r="J709" s="65">
        <f t="shared" si="4"/>
        <v>0.2539964476</v>
      </c>
      <c r="K709" s="55">
        <f t="shared" si="5"/>
        <v>4.026785714</v>
      </c>
      <c r="L709" s="66">
        <f t="shared" si="6"/>
        <v>1.207983409</v>
      </c>
      <c r="M709" s="66">
        <f t="shared" si="7"/>
        <v>0.0463081882</v>
      </c>
      <c r="N709" s="67">
        <f t="shared" si="8"/>
        <v>0.875311827</v>
      </c>
      <c r="O709" s="58"/>
      <c r="P709" s="58"/>
      <c r="Q709" s="58"/>
      <c r="R709" s="58" t="s">
        <v>1112</v>
      </c>
      <c r="S709" s="62">
        <v>1.0</v>
      </c>
      <c r="T709" s="63">
        <v>0.80952380952381</v>
      </c>
      <c r="U709" s="62">
        <v>-0.0379107466817965</v>
      </c>
      <c r="V709" s="61">
        <v>1.2795265784403</v>
      </c>
      <c r="W709" s="61">
        <v>-0.134686796868919</v>
      </c>
      <c r="X709" s="64">
        <v>0.818181818181818</v>
      </c>
      <c r="Y709" s="68">
        <f t="shared" si="9"/>
        <v>0.8605205909</v>
      </c>
      <c r="Z709" s="68">
        <f t="shared" si="10"/>
        <v>-0.04233877276</v>
      </c>
      <c r="AA709" s="63">
        <f t="shared" si="11"/>
        <v>-0.2528940258</v>
      </c>
      <c r="AB709" s="68"/>
      <c r="AC709" s="61"/>
      <c r="AD709" s="61">
        <v>0.0065174063550606</v>
      </c>
      <c r="AE709" s="61"/>
      <c r="AF709" s="61"/>
      <c r="AG709" s="61"/>
      <c r="AH709" s="58" t="s">
        <v>125</v>
      </c>
      <c r="AI709" s="62">
        <v>0.538461538461538</v>
      </c>
      <c r="AJ709" s="63">
        <v>0.692307692307692</v>
      </c>
      <c r="AK709" s="71">
        <f t="shared" si="12"/>
        <v>11</v>
      </c>
      <c r="AL709" s="61">
        <v>0.108785800846475</v>
      </c>
      <c r="AM709" s="61">
        <v>0.870285251377363</v>
      </c>
      <c r="AN709" s="64">
        <v>0.671794871794872</v>
      </c>
      <c r="AO709" s="58"/>
      <c r="AP709" s="58"/>
      <c r="AQ709" s="58"/>
      <c r="AR709" s="58"/>
      <c r="AS709" s="58"/>
      <c r="AT709" s="58"/>
      <c r="AU709" s="58">
        <v>2.0</v>
      </c>
      <c r="AV709" s="61">
        <f t="shared" si="29"/>
        <v>0.02</v>
      </c>
      <c r="AW709" s="58">
        <v>0.70511867</v>
      </c>
      <c r="AX709" s="58">
        <v>0.01153824</v>
      </c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>
        <v>-0.134686796868919</v>
      </c>
      <c r="BM709" s="58">
        <v>-0.252894025784497</v>
      </c>
    </row>
    <row r="710" ht="12.75" customHeight="1">
      <c r="A710" s="49" t="s">
        <v>486</v>
      </c>
      <c r="B710" s="49">
        <v>1018.0</v>
      </c>
      <c r="C710" s="44">
        <v>42.0</v>
      </c>
      <c r="D710" s="45">
        <v>34.0</v>
      </c>
      <c r="E710" s="44">
        <v>158.0</v>
      </c>
      <c r="F710" s="45">
        <v>99.0</v>
      </c>
      <c r="G710" s="62">
        <f t="shared" si="1"/>
        <v>0.5526315789</v>
      </c>
      <c r="H710" s="63">
        <f t="shared" si="2"/>
        <v>0.6147859922</v>
      </c>
      <c r="I710" s="64">
        <f t="shared" si="3"/>
        <v>0.6006006006</v>
      </c>
      <c r="J710" s="65">
        <f t="shared" si="4"/>
        <v>0.4234234234</v>
      </c>
      <c r="K710" s="55">
        <f t="shared" si="5"/>
        <v>3.381578947</v>
      </c>
      <c r="L710" s="66">
        <f t="shared" si="6"/>
        <v>0.8254888739</v>
      </c>
      <c r="M710" s="66">
        <f t="shared" si="7"/>
        <v>0.04394994199</v>
      </c>
      <c r="N710" s="67">
        <f t="shared" si="8"/>
        <v>0.6067763341</v>
      </c>
      <c r="O710" s="58"/>
      <c r="P710" s="58"/>
      <c r="Q710" s="58"/>
      <c r="R710" s="58" t="s">
        <v>168</v>
      </c>
      <c r="S710" s="62">
        <v>0.728395061728395</v>
      </c>
      <c r="T710" s="63">
        <v>0.838120104438642</v>
      </c>
      <c r="U710" s="62">
        <v>0.00326017748451346</v>
      </c>
      <c r="V710" s="61">
        <v>1.1076934841507</v>
      </c>
      <c r="W710" s="61">
        <v>0.0775875027606892</v>
      </c>
      <c r="X710" s="64">
        <v>0.818965517241379</v>
      </c>
      <c r="Y710" s="68">
        <f t="shared" si="9"/>
        <v>0.8172694268</v>
      </c>
      <c r="Z710" s="68">
        <f t="shared" si="10"/>
        <v>0.00169609045</v>
      </c>
      <c r="AA710" s="63">
        <f t="shared" si="11"/>
        <v>0.08197228427</v>
      </c>
      <c r="AB710" s="68"/>
      <c r="AC710" s="61"/>
      <c r="AD710" s="61">
        <v>0.00652300122869498</v>
      </c>
      <c r="AE710" s="61"/>
      <c r="AF710" s="61"/>
      <c r="AG710" s="61"/>
      <c r="AH710" s="58" t="s">
        <v>533</v>
      </c>
      <c r="AI710" s="62">
        <v>0.580645161290323</v>
      </c>
      <c r="AJ710" s="63">
        <v>0.73469387755102</v>
      </c>
      <c r="AK710" s="71">
        <f t="shared" si="12"/>
        <v>11</v>
      </c>
      <c r="AL710" s="61">
        <v>0.108929043874561</v>
      </c>
      <c r="AM710" s="61">
        <v>0.930085136125394</v>
      </c>
      <c r="AN710" s="64">
        <v>0.707865168539326</v>
      </c>
      <c r="AO710" s="58"/>
      <c r="AP710" s="58"/>
      <c r="AQ710" s="58"/>
      <c r="AR710" s="58"/>
      <c r="AS710" s="58"/>
      <c r="AT710" s="58"/>
      <c r="AU710" s="58">
        <v>3.0</v>
      </c>
      <c r="AV710" s="61">
        <f t="shared" si="29"/>
        <v>0.03</v>
      </c>
      <c r="AW710" s="58">
        <v>0.7015028</v>
      </c>
      <c r="AX710" s="58">
        <v>0.01933779</v>
      </c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>
        <v>0.0775875027606892</v>
      </c>
      <c r="BM710" s="58">
        <v>0.0819722842715338</v>
      </c>
    </row>
    <row r="711" ht="12.75" customHeight="1">
      <c r="A711" s="49" t="s">
        <v>662</v>
      </c>
      <c r="B711" s="49">
        <v>1019.0</v>
      </c>
      <c r="C711" s="44">
        <v>91.0</v>
      </c>
      <c r="D711" s="45">
        <v>47.0</v>
      </c>
      <c r="E711" s="44">
        <v>329.0</v>
      </c>
      <c r="F711" s="45">
        <v>413.0</v>
      </c>
      <c r="G711" s="62">
        <f t="shared" si="1"/>
        <v>0.6594202899</v>
      </c>
      <c r="H711" s="63">
        <f t="shared" si="2"/>
        <v>0.4433962264</v>
      </c>
      <c r="I711" s="64">
        <f t="shared" si="3"/>
        <v>0.4772727273</v>
      </c>
      <c r="J711" s="65">
        <f t="shared" si="4"/>
        <v>0.5727272727</v>
      </c>
      <c r="K711" s="55">
        <f t="shared" si="5"/>
        <v>5.376811594</v>
      </c>
      <c r="L711" s="66">
        <f t="shared" si="6"/>
        <v>0.779809062</v>
      </c>
      <c r="M711" s="66">
        <f t="shared" si="7"/>
        <v>-0.1527519527</v>
      </c>
      <c r="N711" s="67">
        <f t="shared" si="8"/>
        <v>0.4879743376</v>
      </c>
      <c r="O711" s="58"/>
      <c r="P711" s="58"/>
      <c r="Q711" s="58"/>
      <c r="R711" s="58" t="s">
        <v>711</v>
      </c>
      <c r="S711" s="62">
        <v>0.789473684210526</v>
      </c>
      <c r="T711" s="63">
        <v>0.830188679245283</v>
      </c>
      <c r="U711" s="62">
        <v>-0.00313763583156568</v>
      </c>
      <c r="V711" s="61">
        <v>1.14527423572803</v>
      </c>
      <c r="W711" s="61">
        <v>0.0287900362199411</v>
      </c>
      <c r="X711" s="64">
        <v>0.819444444444444</v>
      </c>
      <c r="Y711" s="68">
        <f t="shared" si="9"/>
        <v>0.8247872119</v>
      </c>
      <c r="Z711" s="68">
        <f t="shared" si="10"/>
        <v>-0.005342767412</v>
      </c>
      <c r="AA711" s="63">
        <f t="shared" si="11"/>
        <v>0.01475042518</v>
      </c>
      <c r="AB711" s="68"/>
      <c r="AC711" s="61"/>
      <c r="AD711" s="61">
        <v>0.00654016930976997</v>
      </c>
      <c r="AE711" s="61"/>
      <c r="AF711" s="61"/>
      <c r="AG711" s="61"/>
      <c r="AH711" s="58" t="s">
        <v>404</v>
      </c>
      <c r="AI711" s="62">
        <v>0.486842105263158</v>
      </c>
      <c r="AJ711" s="63">
        <v>0.641940085592011</v>
      </c>
      <c r="AK711" s="71">
        <f t="shared" si="12"/>
        <v>11</v>
      </c>
      <c r="AL711" s="61">
        <v>0.109670964057735</v>
      </c>
      <c r="AM711" s="61">
        <v>0.798169523716353</v>
      </c>
      <c r="AN711" s="64">
        <v>0.626769626769627</v>
      </c>
      <c r="AO711" s="58"/>
      <c r="AP711" s="58"/>
      <c r="AQ711" s="58"/>
      <c r="AR711" s="58"/>
      <c r="AS711" s="58"/>
      <c r="AT711" s="58"/>
      <c r="AU711" s="58">
        <v>4.0</v>
      </c>
      <c r="AV711" s="61">
        <f t="shared" si="29"/>
        <v>0.04</v>
      </c>
      <c r="AW711" s="58">
        <v>0.070191445</v>
      </c>
      <c r="AX711" s="58">
        <v>0.02442056</v>
      </c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>
        <v>0.0287900362199411</v>
      </c>
      <c r="BM711" s="58">
        <v>0.0147504251818724</v>
      </c>
    </row>
    <row r="712" ht="12.75" customHeight="1">
      <c r="A712" s="49" t="s">
        <v>593</v>
      </c>
      <c r="B712" s="49">
        <v>1020.0</v>
      </c>
      <c r="C712" s="44">
        <v>142.0</v>
      </c>
      <c r="D712" s="45">
        <v>86.0</v>
      </c>
      <c r="E712" s="44">
        <v>579.0</v>
      </c>
      <c r="F712" s="45">
        <v>301.0</v>
      </c>
      <c r="G712" s="62">
        <f t="shared" si="1"/>
        <v>0.6228070175</v>
      </c>
      <c r="H712" s="63">
        <f t="shared" si="2"/>
        <v>0.6579545455</v>
      </c>
      <c r="I712" s="64">
        <f t="shared" si="3"/>
        <v>0.6507220217</v>
      </c>
      <c r="J712" s="65">
        <f t="shared" si="4"/>
        <v>0.3998194946</v>
      </c>
      <c r="K712" s="55">
        <f t="shared" si="5"/>
        <v>3.859649123</v>
      </c>
      <c r="L712" s="66">
        <f t="shared" si="6"/>
        <v>0.9056351822</v>
      </c>
      <c r="M712" s="66">
        <f t="shared" si="7"/>
        <v>0.02485320331</v>
      </c>
      <c r="N712" s="67">
        <f t="shared" si="8"/>
        <v>0.6548312855</v>
      </c>
      <c r="O712" s="58"/>
      <c r="P712" s="58"/>
      <c r="Q712" s="58"/>
      <c r="R712" s="58" t="s">
        <v>86</v>
      </c>
      <c r="S712" s="62">
        <v>0.778125</v>
      </c>
      <c r="T712" s="63">
        <v>0.830656934306569</v>
      </c>
      <c r="U712" s="62">
        <v>2.30406885714629E-4</v>
      </c>
      <c r="V712" s="61">
        <v>1.13758060912906</v>
      </c>
      <c r="W712" s="61">
        <v>0.0371458728547907</v>
      </c>
      <c r="X712" s="64">
        <v>0.820710059171598</v>
      </c>
      <c r="Y712" s="68">
        <f t="shared" si="9"/>
        <v>0.8225744371</v>
      </c>
      <c r="Z712" s="68">
        <f t="shared" si="10"/>
        <v>-0.001864377955</v>
      </c>
      <c r="AA712" s="63">
        <f t="shared" si="11"/>
        <v>0.0322631524</v>
      </c>
      <c r="AB712" s="68"/>
      <c r="AC712" s="61"/>
      <c r="AD712" s="61">
        <v>0.00664597506715398</v>
      </c>
      <c r="AE712" s="61"/>
      <c r="AF712" s="61"/>
      <c r="AG712" s="61"/>
      <c r="AH712" s="58" t="s">
        <v>201</v>
      </c>
      <c r="AI712" s="62">
        <v>0.364406779661017</v>
      </c>
      <c r="AJ712" s="63">
        <v>0.52</v>
      </c>
      <c r="AK712" s="71">
        <f t="shared" si="12"/>
        <v>11</v>
      </c>
      <c r="AL712" s="61">
        <v>0.110021123392213</v>
      </c>
      <c r="AM712" s="61">
        <v>0.625370013248499</v>
      </c>
      <c r="AN712" s="64">
        <v>0.506578947368421</v>
      </c>
      <c r="AO712" s="58"/>
      <c r="AP712" s="58"/>
      <c r="AQ712" s="58"/>
      <c r="AR712" s="58"/>
      <c r="AS712" s="58"/>
      <c r="AT712" s="58"/>
      <c r="AU712" s="58">
        <v>5.0</v>
      </c>
      <c r="AV712" s="61">
        <f t="shared" si="29"/>
        <v>0.05</v>
      </c>
      <c r="AW712" s="58">
        <v>0.699116834</v>
      </c>
      <c r="AX712" s="58">
        <v>0.03207865</v>
      </c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>
        <v>0.0371458728547907</v>
      </c>
      <c r="BM712" s="58">
        <v>0.0322631524020885</v>
      </c>
    </row>
    <row r="713" ht="12.75" customHeight="1">
      <c r="A713" s="49" t="s">
        <v>597</v>
      </c>
      <c r="B713" s="49">
        <v>1021.0</v>
      </c>
      <c r="C713" s="44">
        <v>121.0</v>
      </c>
      <c r="D713" s="45">
        <v>73.0</v>
      </c>
      <c r="E713" s="44">
        <v>432.0</v>
      </c>
      <c r="F713" s="45">
        <v>298.0</v>
      </c>
      <c r="G713" s="62">
        <f t="shared" si="1"/>
        <v>0.6237113402</v>
      </c>
      <c r="H713" s="63">
        <f t="shared" si="2"/>
        <v>0.5917808219</v>
      </c>
      <c r="I713" s="64">
        <f t="shared" si="3"/>
        <v>0.5984848485</v>
      </c>
      <c r="J713" s="65">
        <f t="shared" si="4"/>
        <v>0.4534632035</v>
      </c>
      <c r="K713" s="55">
        <f t="shared" si="5"/>
        <v>3.762886598</v>
      </c>
      <c r="L713" s="66">
        <f t="shared" si="6"/>
        <v>0.859482754</v>
      </c>
      <c r="M713" s="66">
        <f t="shared" si="7"/>
        <v>-0.02257814557</v>
      </c>
      <c r="N713" s="67">
        <f t="shared" si="8"/>
        <v>0.6020785396</v>
      </c>
      <c r="O713" s="58"/>
      <c r="P713" s="58"/>
      <c r="Q713" s="58"/>
      <c r="R713" s="58" t="s">
        <v>477</v>
      </c>
      <c r="S713" s="62">
        <v>0.740331491712707</v>
      </c>
      <c r="T713" s="63">
        <v>0.83728813559322</v>
      </c>
      <c r="U713" s="62">
        <v>0.00326774631797699</v>
      </c>
      <c r="V713" s="61">
        <v>1.11554552539868</v>
      </c>
      <c r="W713" s="61">
        <v>0.0685588826462932</v>
      </c>
      <c r="X713" s="64">
        <v>0.820825515947467</v>
      </c>
      <c r="Y713" s="68">
        <f t="shared" si="9"/>
        <v>0.8192395497</v>
      </c>
      <c r="Z713" s="68">
        <f t="shared" si="10"/>
        <v>0.001585966297</v>
      </c>
      <c r="AA713" s="63">
        <f t="shared" si="11"/>
        <v>0.07267288663</v>
      </c>
      <c r="AB713" s="68"/>
      <c r="AC713" s="61"/>
      <c r="AD713" s="61">
        <v>0.00666740364366808</v>
      </c>
      <c r="AE713" s="61"/>
      <c r="AF713" s="61"/>
      <c r="AG713" s="61"/>
      <c r="AH713" s="58" t="s">
        <v>405</v>
      </c>
      <c r="AI713" s="62">
        <v>0.526627218934911</v>
      </c>
      <c r="AJ713" s="63">
        <v>0.682486350272995</v>
      </c>
      <c r="AK713" s="71">
        <f t="shared" si="12"/>
        <v>11</v>
      </c>
      <c r="AL713" s="61">
        <v>0.110209188379311</v>
      </c>
      <c r="AM713" s="61">
        <v>0.854972386003691</v>
      </c>
      <c r="AN713" s="64">
        <v>0.663111438028687</v>
      </c>
      <c r="AO713" s="58"/>
      <c r="AP713" s="58"/>
      <c r="AQ713" s="58"/>
      <c r="AR713" s="58"/>
      <c r="AS713" s="58"/>
      <c r="AT713" s="58"/>
      <c r="AU713" s="58">
        <v>6.0</v>
      </c>
      <c r="AV713" s="61">
        <f t="shared" si="29"/>
        <v>0.06</v>
      </c>
      <c r="AW713" s="58">
        <v>0.697151288</v>
      </c>
      <c r="AX713" s="58">
        <v>0.03718102</v>
      </c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>
        <v>0.0685588826462932</v>
      </c>
      <c r="BM713" s="58">
        <v>0.0726728866312317</v>
      </c>
    </row>
    <row r="714" ht="12.75" customHeight="1">
      <c r="A714" s="49" t="s">
        <v>543</v>
      </c>
      <c r="B714" s="49">
        <v>1022.0</v>
      </c>
      <c r="C714" s="44">
        <v>103.0</v>
      </c>
      <c r="D714" s="45">
        <v>70.0</v>
      </c>
      <c r="E714" s="44">
        <v>287.0</v>
      </c>
      <c r="F714" s="45">
        <v>317.0</v>
      </c>
      <c r="G714" s="62">
        <f t="shared" si="1"/>
        <v>0.5953757225</v>
      </c>
      <c r="H714" s="63">
        <f t="shared" si="2"/>
        <v>0.4751655629</v>
      </c>
      <c r="I714" s="64">
        <f t="shared" si="3"/>
        <v>0.5019305019</v>
      </c>
      <c r="J714" s="65">
        <f t="shared" si="4"/>
        <v>0.5405405405</v>
      </c>
      <c r="K714" s="55">
        <f t="shared" si="5"/>
        <v>3.49132948</v>
      </c>
      <c r="L714" s="66">
        <f t="shared" si="6"/>
        <v>0.7569870164</v>
      </c>
      <c r="M714" s="66">
        <f t="shared" si="7"/>
        <v>-0.08500129535</v>
      </c>
      <c r="N714" s="67">
        <f t="shared" si="8"/>
        <v>0.501422629</v>
      </c>
      <c r="O714" s="58"/>
      <c r="P714" s="58"/>
      <c r="Q714" s="58"/>
      <c r="R714" s="58" t="s">
        <v>65</v>
      </c>
      <c r="S714" s="62">
        <v>0.741379310344828</v>
      </c>
      <c r="T714" s="63">
        <v>0.839756592292089</v>
      </c>
      <c r="U714" s="62">
        <v>0.00132998044963484</v>
      </c>
      <c r="V714" s="61">
        <v>1.11803190736561</v>
      </c>
      <c r="W714" s="61">
        <v>0.0695634258631712</v>
      </c>
      <c r="X714" s="64">
        <v>0.821018062397373</v>
      </c>
      <c r="Y714" s="68">
        <f t="shared" si="9"/>
        <v>0.8213561161</v>
      </c>
      <c r="Z714" s="68">
        <f t="shared" si="10"/>
        <v>-0.0003380536717</v>
      </c>
      <c r="AA714" s="63">
        <f t="shared" si="11"/>
        <v>0.06868556941</v>
      </c>
      <c r="AB714" s="68"/>
      <c r="AC714" s="61"/>
      <c r="AD714" s="61">
        <v>0.00670900512780975</v>
      </c>
      <c r="AE714" s="61"/>
      <c r="AF714" s="61"/>
      <c r="AG714" s="61"/>
      <c r="AH714" s="58" t="s">
        <v>298</v>
      </c>
      <c r="AI714" s="62">
        <v>0.427586206896552</v>
      </c>
      <c r="AJ714" s="63">
        <v>0.583738707435719</v>
      </c>
      <c r="AK714" s="71">
        <f t="shared" si="12"/>
        <v>11</v>
      </c>
      <c r="AL714" s="61">
        <v>0.110416608878398</v>
      </c>
      <c r="AM714" s="61">
        <v>0.71511468686547</v>
      </c>
      <c r="AN714" s="64">
        <v>0.569444444444444</v>
      </c>
      <c r="AO714" s="58"/>
      <c r="AP714" s="58"/>
      <c r="AQ714" s="58"/>
      <c r="AR714" s="58"/>
      <c r="AS714" s="58"/>
      <c r="AT714" s="58"/>
      <c r="AU714" s="58">
        <v>7.0</v>
      </c>
      <c r="AV714" s="61">
        <f t="shared" si="29"/>
        <v>0.07</v>
      </c>
      <c r="AW714" s="58">
        <v>0.69856012</v>
      </c>
      <c r="AX714" s="58">
        <v>0.04325428</v>
      </c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>
        <v>0.0695634258631712</v>
      </c>
      <c r="BM714" s="58">
        <v>0.068685569409393</v>
      </c>
    </row>
    <row r="715" ht="12.75" customHeight="1">
      <c r="A715" s="49" t="s">
        <v>763</v>
      </c>
      <c r="B715" s="49">
        <v>1023.0</v>
      </c>
      <c r="C715" s="44">
        <v>224.0</v>
      </c>
      <c r="D715" s="45">
        <v>87.0</v>
      </c>
      <c r="E715" s="44">
        <v>703.0</v>
      </c>
      <c r="F715" s="45">
        <v>337.0</v>
      </c>
      <c r="G715" s="62">
        <f t="shared" si="1"/>
        <v>0.7202572347</v>
      </c>
      <c r="H715" s="63">
        <f t="shared" si="2"/>
        <v>0.6759615385</v>
      </c>
      <c r="I715" s="64">
        <f t="shared" si="3"/>
        <v>0.6861584012</v>
      </c>
      <c r="J715" s="65">
        <f t="shared" si="4"/>
        <v>0.4152479645</v>
      </c>
      <c r="K715" s="55">
        <f t="shared" si="5"/>
        <v>3.344051447</v>
      </c>
      <c r="L715" s="66">
        <f t="shared" si="6"/>
        <v>0.9872757677</v>
      </c>
      <c r="M715" s="66">
        <f t="shared" si="7"/>
        <v>-0.03132162589</v>
      </c>
      <c r="N715" s="67">
        <f t="shared" si="8"/>
        <v>0.6893651641</v>
      </c>
      <c r="O715" s="58"/>
      <c r="P715" s="58"/>
      <c r="Q715" s="58"/>
      <c r="R715" s="58" t="s">
        <v>67</v>
      </c>
      <c r="S715" s="62">
        <v>0.836283185840708</v>
      </c>
      <c r="T715" s="63">
        <v>0.817283950617284</v>
      </c>
      <c r="U715" s="62">
        <v>-0.00152874020502536</v>
      </c>
      <c r="V715" s="61">
        <v>1.16924853753181</v>
      </c>
      <c r="W715" s="61">
        <v>-0.0134342970116143</v>
      </c>
      <c r="X715" s="64">
        <v>0.821428571428571</v>
      </c>
      <c r="Y715" s="68">
        <f t="shared" si="9"/>
        <v>0.8257248326</v>
      </c>
      <c r="Z715" s="68">
        <f t="shared" si="10"/>
        <v>-0.004296261171</v>
      </c>
      <c r="AA715" s="63">
        <f t="shared" si="11"/>
        <v>-0.02484371845</v>
      </c>
      <c r="AB715" s="68"/>
      <c r="AC715" s="61"/>
      <c r="AD715" s="61">
        <v>0.00674986784650583</v>
      </c>
      <c r="AE715" s="61"/>
      <c r="AF715" s="61"/>
      <c r="AG715" s="61"/>
      <c r="AH715" s="58" t="s">
        <v>179</v>
      </c>
      <c r="AI715" s="62">
        <v>0.709401709401709</v>
      </c>
      <c r="AJ715" s="63">
        <v>0.866255144032922</v>
      </c>
      <c r="AK715" s="71">
        <f t="shared" si="12"/>
        <v>11</v>
      </c>
      <c r="AL715" s="61">
        <v>0.110912309330646</v>
      </c>
      <c r="AM715" s="61">
        <v>1.11415762776391</v>
      </c>
      <c r="AN715" s="64">
        <v>0.835820895522388</v>
      </c>
      <c r="AO715" s="58"/>
      <c r="AP715" s="58"/>
      <c r="AQ715" s="58"/>
      <c r="AR715" s="58"/>
      <c r="AS715" s="58"/>
      <c r="AT715" s="58"/>
      <c r="AU715" s="58">
        <v>8.0</v>
      </c>
      <c r="AV715" s="61">
        <f t="shared" si="29"/>
        <v>0.08</v>
      </c>
      <c r="AW715" s="58">
        <v>0.6919929287</v>
      </c>
      <c r="AX715" s="58">
        <v>0.054784955</v>
      </c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>
        <v>-0.0134342970116143</v>
      </c>
      <c r="BM715" s="58">
        <v>-0.0248437184495215</v>
      </c>
    </row>
    <row r="716" ht="12.75" customHeight="1">
      <c r="A716" s="49" t="s">
        <v>351</v>
      </c>
      <c r="B716" s="49">
        <v>1024.0</v>
      </c>
      <c r="C716" s="44">
        <v>52.0</v>
      </c>
      <c r="D716" s="45">
        <v>63.0</v>
      </c>
      <c r="E716" s="44">
        <v>364.0</v>
      </c>
      <c r="F716" s="45">
        <v>319.0</v>
      </c>
      <c r="G716" s="62">
        <f t="shared" si="1"/>
        <v>0.452173913</v>
      </c>
      <c r="H716" s="63">
        <f t="shared" si="2"/>
        <v>0.532942899</v>
      </c>
      <c r="I716" s="64">
        <f t="shared" si="3"/>
        <v>0.5213032581</v>
      </c>
      <c r="J716" s="65">
        <f t="shared" si="4"/>
        <v>0.4649122807</v>
      </c>
      <c r="K716" s="55">
        <f t="shared" si="5"/>
        <v>5.939130435</v>
      </c>
      <c r="L716" s="66">
        <f t="shared" si="6"/>
        <v>0.6965827687</v>
      </c>
      <c r="M716" s="66">
        <f t="shared" si="7"/>
        <v>0.05711241148</v>
      </c>
      <c r="N716" s="67">
        <f t="shared" si="8"/>
        <v>0.5225634753</v>
      </c>
      <c r="O716" s="58"/>
      <c r="P716" s="58"/>
      <c r="Q716" s="58"/>
      <c r="R716" s="58" t="s">
        <v>1077</v>
      </c>
      <c r="S716" s="62">
        <v>0.797619047619048</v>
      </c>
      <c r="T716" s="63">
        <v>0.825</v>
      </c>
      <c r="U716" s="62">
        <v>0.00108821678744597</v>
      </c>
      <c r="V716" s="61">
        <v>1.14736492869029</v>
      </c>
      <c r="W716" s="61">
        <v>0.0193614445804191</v>
      </c>
      <c r="X716" s="64">
        <v>0.821428571428571</v>
      </c>
      <c r="Y716" s="68">
        <f t="shared" si="9"/>
        <v>0.8226707624</v>
      </c>
      <c r="Z716" s="68">
        <f t="shared" si="10"/>
        <v>-0.001242190987</v>
      </c>
      <c r="AA716" s="63">
        <f t="shared" si="11"/>
        <v>0.01609424982</v>
      </c>
      <c r="AB716" s="68"/>
      <c r="AC716" s="61"/>
      <c r="AD716" s="61">
        <v>0.00679007957795874</v>
      </c>
      <c r="AE716" s="61"/>
      <c r="AF716" s="61"/>
      <c r="AG716" s="61"/>
      <c r="AH716" s="58" t="s">
        <v>449</v>
      </c>
      <c r="AI716" s="62">
        <v>0.545454545454545</v>
      </c>
      <c r="AJ716" s="63">
        <v>0.702746365105008</v>
      </c>
      <c r="AK716" s="71">
        <f t="shared" si="12"/>
        <v>11</v>
      </c>
      <c r="AL716" s="61">
        <v>0.111222256516451</v>
      </c>
      <c r="AM716" s="61">
        <v>0.882611309966462</v>
      </c>
      <c r="AN716" s="64">
        <v>0.685344827586207</v>
      </c>
      <c r="AO716" s="58"/>
      <c r="AP716" s="58"/>
      <c r="AQ716" s="58"/>
      <c r="AR716" s="58"/>
      <c r="AS716" s="58"/>
      <c r="AT716" s="58"/>
      <c r="AU716" s="58">
        <v>9.0</v>
      </c>
      <c r="AV716" s="61">
        <f t="shared" si="29"/>
        <v>0.09</v>
      </c>
      <c r="AW716" s="58">
        <v>0.68223517</v>
      </c>
      <c r="AX716" s="58">
        <v>0.06750189945</v>
      </c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>
        <v>0.0193614445804191</v>
      </c>
      <c r="BM716" s="58">
        <v>0.0160942498220197</v>
      </c>
    </row>
    <row r="717" ht="12.75" customHeight="1">
      <c r="A717" s="49" t="s">
        <v>808</v>
      </c>
      <c r="B717" s="49">
        <v>1025.0</v>
      </c>
      <c r="C717" s="44">
        <v>220.0</v>
      </c>
      <c r="D717" s="45">
        <v>73.0</v>
      </c>
      <c r="E717" s="44">
        <v>505.0</v>
      </c>
      <c r="F717" s="45">
        <v>238.0</v>
      </c>
      <c r="G717" s="62">
        <f t="shared" si="1"/>
        <v>0.7508532423</v>
      </c>
      <c r="H717" s="63">
        <f t="shared" si="2"/>
        <v>0.6796769852</v>
      </c>
      <c r="I717" s="64">
        <f t="shared" si="3"/>
        <v>0.6998069498</v>
      </c>
      <c r="J717" s="65">
        <f t="shared" si="4"/>
        <v>0.4420849421</v>
      </c>
      <c r="K717" s="55">
        <f t="shared" si="5"/>
        <v>2.535836177</v>
      </c>
      <c r="L717" s="66">
        <f t="shared" si="6"/>
        <v>1.011537633</v>
      </c>
      <c r="M717" s="66">
        <f t="shared" si="7"/>
        <v>-0.05032904879</v>
      </c>
      <c r="N717" s="67">
        <f t="shared" si="8"/>
        <v>0.6989906164</v>
      </c>
      <c r="O717" s="58"/>
      <c r="P717" s="58"/>
      <c r="Q717" s="58"/>
      <c r="R717" s="58" t="s">
        <v>364</v>
      </c>
      <c r="S717" s="62">
        <v>0.814432989690722</v>
      </c>
      <c r="T717" s="63">
        <v>0.825641025641026</v>
      </c>
      <c r="U717" s="62">
        <v>-0.00263387652159697</v>
      </c>
      <c r="V717" s="61">
        <v>1.15970745659394</v>
      </c>
      <c r="W717" s="61">
        <v>0.0079254677174817</v>
      </c>
      <c r="X717" s="64">
        <v>0.821917808219178</v>
      </c>
      <c r="Y717" s="68">
        <f t="shared" si="9"/>
        <v>0.8270339734</v>
      </c>
      <c r="Z717" s="68">
        <f t="shared" si="10"/>
        <v>-0.005116165182</v>
      </c>
      <c r="AA717" s="63">
        <f t="shared" si="11"/>
        <v>-0.005604206813</v>
      </c>
      <c r="AB717" s="68"/>
      <c r="AC717" s="61"/>
      <c r="AD717" s="61">
        <v>0.0068015608138296</v>
      </c>
      <c r="AE717" s="61"/>
      <c r="AF717" s="61"/>
      <c r="AG717" s="61"/>
      <c r="AH717" s="58" t="s">
        <v>96</v>
      </c>
      <c r="AI717" s="62">
        <v>0.269767441860465</v>
      </c>
      <c r="AJ717" s="63">
        <v>0.427487352445194</v>
      </c>
      <c r="AK717" s="71">
        <f t="shared" si="12"/>
        <v>11</v>
      </c>
      <c r="AL717" s="61">
        <v>0.111524898863027</v>
      </c>
      <c r="AM717" s="61">
        <v>0.493033575045486</v>
      </c>
      <c r="AN717" s="64">
        <v>0.403283369022127</v>
      </c>
      <c r="AO717" s="58"/>
      <c r="AP717" s="58"/>
      <c r="AQ717" s="58"/>
      <c r="AR717" s="58"/>
      <c r="AS717" s="58"/>
      <c r="AT717" s="58"/>
      <c r="AU717" s="58">
        <v>10.0</v>
      </c>
      <c r="AV717" s="61">
        <f t="shared" si="29"/>
        <v>0.1</v>
      </c>
      <c r="AW717" s="58">
        <v>0.7059468</v>
      </c>
      <c r="AX717" s="58">
        <v>0.05459243</v>
      </c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>
        <v>0.0079254677174817</v>
      </c>
      <c r="BM717" s="58">
        <v>-0.00560420681308796</v>
      </c>
    </row>
    <row r="718" ht="12.75" customHeight="1">
      <c r="A718" s="49" t="s">
        <v>266</v>
      </c>
      <c r="B718" s="49">
        <v>1030.0</v>
      </c>
      <c r="C718" s="44">
        <v>103.0</v>
      </c>
      <c r="D718" s="45">
        <v>151.0</v>
      </c>
      <c r="E718" s="44">
        <v>841.0</v>
      </c>
      <c r="F718" s="45">
        <v>952.0</v>
      </c>
      <c r="G718" s="62">
        <f t="shared" si="1"/>
        <v>0.405511811</v>
      </c>
      <c r="H718" s="63">
        <f t="shared" si="2"/>
        <v>0.4690462911</v>
      </c>
      <c r="I718" s="64">
        <f t="shared" si="3"/>
        <v>0.4611626771</v>
      </c>
      <c r="J718" s="65">
        <f t="shared" si="4"/>
        <v>0.5153883732</v>
      </c>
      <c r="K718" s="55">
        <f t="shared" si="5"/>
        <v>7.059055118</v>
      </c>
      <c r="L718" s="66">
        <f t="shared" si="6"/>
        <v>0.6184059572</v>
      </c>
      <c r="M718" s="66">
        <f t="shared" si="7"/>
        <v>0.04492576277</v>
      </c>
      <c r="N718" s="67">
        <f t="shared" si="8"/>
        <v>0.4623205164</v>
      </c>
      <c r="O718" s="58"/>
      <c r="P718" s="58"/>
      <c r="Q718" s="58"/>
      <c r="R718" s="58" t="s">
        <v>44</v>
      </c>
      <c r="S718" s="62">
        <v>0.663043478260869</v>
      </c>
      <c r="T718" s="63">
        <v>0.874551971326165</v>
      </c>
      <c r="U718" s="62">
        <v>-0.00843391794203296</v>
      </c>
      <c r="V718" s="61">
        <v>1.08724414468698</v>
      </c>
      <c r="W718" s="61">
        <v>0.149559267377939</v>
      </c>
      <c r="X718" s="64">
        <v>0.822102425876011</v>
      </c>
      <c r="Y718" s="68">
        <f t="shared" si="9"/>
        <v>0.8311589051</v>
      </c>
      <c r="Z718" s="68">
        <f t="shared" si="10"/>
        <v>-0.009056479226</v>
      </c>
      <c r="AA718" s="63">
        <f t="shared" si="11"/>
        <v>0.12635069</v>
      </c>
      <c r="AB718" s="68"/>
      <c r="AC718" s="61"/>
      <c r="AD718" s="61">
        <v>0.00686849842557591</v>
      </c>
      <c r="AE718" s="61"/>
      <c r="AF718" s="61"/>
      <c r="AG718" s="61"/>
      <c r="AH718" s="58" t="s">
        <v>119</v>
      </c>
      <c r="AI718" s="62">
        <v>0.405128205128205</v>
      </c>
      <c r="AJ718" s="63">
        <v>0.562918838421445</v>
      </c>
      <c r="AK718" s="71">
        <f t="shared" si="12"/>
        <v>11</v>
      </c>
      <c r="AL718" s="61">
        <v>0.111574938656985</v>
      </c>
      <c r="AM718" s="61">
        <v>0.684512610770495</v>
      </c>
      <c r="AN718" s="64">
        <v>0.542912873862159</v>
      </c>
      <c r="AO718" s="58"/>
      <c r="AP718" s="58"/>
      <c r="AQ718" s="58"/>
      <c r="AR718" s="58"/>
      <c r="AS718" s="58"/>
      <c r="AT718" s="58"/>
      <c r="AU718" s="58">
        <v>11.0</v>
      </c>
      <c r="AV718" s="61">
        <f t="shared" si="29"/>
        <v>0.11</v>
      </c>
      <c r="AW718" s="58">
        <v>0.6979085</v>
      </c>
      <c r="AX718" s="58">
        <v>0.06574673</v>
      </c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>
        <v>0.149559267377939</v>
      </c>
      <c r="BM718" s="58">
        <v>0.126350690034443</v>
      </c>
    </row>
    <row r="719" ht="12.75" customHeight="1">
      <c r="A719" s="49" t="s">
        <v>608</v>
      </c>
      <c r="B719" s="49">
        <v>1031.0</v>
      </c>
      <c r="C719" s="44">
        <v>140.0</v>
      </c>
      <c r="D719" s="45">
        <v>83.0</v>
      </c>
      <c r="E719" s="44">
        <v>536.0</v>
      </c>
      <c r="F719" s="45">
        <v>375.0</v>
      </c>
      <c r="G719" s="62">
        <f t="shared" si="1"/>
        <v>0.6278026906</v>
      </c>
      <c r="H719" s="63">
        <f t="shared" si="2"/>
        <v>0.5883644347</v>
      </c>
      <c r="I719" s="64">
        <f t="shared" si="3"/>
        <v>0.5961199295</v>
      </c>
      <c r="J719" s="65">
        <f t="shared" si="4"/>
        <v>0.4541446208</v>
      </c>
      <c r="K719" s="55">
        <f t="shared" si="5"/>
        <v>4.085201794</v>
      </c>
      <c r="L719" s="66">
        <f t="shared" si="6"/>
        <v>0.8599600259</v>
      </c>
      <c r="M719" s="66">
        <f t="shared" si="7"/>
        <v>-0.02788691767</v>
      </c>
      <c r="N719" s="67">
        <f t="shared" si="8"/>
        <v>0.6001451224</v>
      </c>
      <c r="O719" s="58"/>
      <c r="P719" s="58"/>
      <c r="Q719" s="58"/>
      <c r="R719" s="58" t="s">
        <v>134</v>
      </c>
      <c r="S719" s="62">
        <v>1.0</v>
      </c>
      <c r="T719" s="63">
        <v>0.8125</v>
      </c>
      <c r="U719" s="62">
        <v>-0.0348795189241334</v>
      </c>
      <c r="V719" s="61">
        <v>1.28163106256425</v>
      </c>
      <c r="W719" s="61">
        <v>-0.132582312057234</v>
      </c>
      <c r="X719" s="64">
        <v>0.823529411764706</v>
      </c>
      <c r="Y719" s="68">
        <f t="shared" si="9"/>
        <v>0.8628089609</v>
      </c>
      <c r="Z719" s="68">
        <f t="shared" si="10"/>
        <v>-0.0392795491</v>
      </c>
      <c r="AA719" s="63">
        <f t="shared" si="11"/>
        <v>-0.2423558756</v>
      </c>
      <c r="AB719" s="68"/>
      <c r="AC719" s="61"/>
      <c r="AD719" s="61">
        <v>0.00693271607949475</v>
      </c>
      <c r="AE719" s="61"/>
      <c r="AF719" s="61"/>
      <c r="AG719" s="61"/>
      <c r="AH719" s="58" t="s">
        <v>709</v>
      </c>
      <c r="AI719" s="62">
        <v>0.68421052631579</v>
      </c>
      <c r="AJ719" s="63">
        <v>0.843283582089552</v>
      </c>
      <c r="AK719" s="71">
        <f t="shared" si="12"/>
        <v>11</v>
      </c>
      <c r="AL719" s="61">
        <v>0.112481812927512</v>
      </c>
      <c r="AM719" s="61">
        <v>1.08010142389669</v>
      </c>
      <c r="AN719" s="64">
        <v>0.829545454545455</v>
      </c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>
        <v>-0.132582312057234</v>
      </c>
      <c r="BM719" s="58">
        <v>-0.242355875569167</v>
      </c>
    </row>
    <row r="720" ht="12.75" customHeight="1">
      <c r="A720" s="49" t="s">
        <v>296</v>
      </c>
      <c r="B720" s="49">
        <v>1034.0</v>
      </c>
      <c r="C720" s="44">
        <v>70.0</v>
      </c>
      <c r="D720" s="45">
        <v>94.0</v>
      </c>
      <c r="E720" s="44">
        <v>1291.0</v>
      </c>
      <c r="F720" s="45">
        <v>815.0</v>
      </c>
      <c r="G720" s="62">
        <f t="shared" si="1"/>
        <v>0.4268292683</v>
      </c>
      <c r="H720" s="63">
        <f t="shared" si="2"/>
        <v>0.6130104463</v>
      </c>
      <c r="I720" s="64">
        <f t="shared" si="3"/>
        <v>0.5995594714</v>
      </c>
      <c r="J720" s="65">
        <f t="shared" si="4"/>
        <v>0.3898678414</v>
      </c>
      <c r="K720" s="55">
        <f t="shared" si="5"/>
        <v>12.84146341</v>
      </c>
      <c r="L720" s="66">
        <f t="shared" si="6"/>
        <v>0.7352776921</v>
      </c>
      <c r="M720" s="66">
        <f t="shared" si="7"/>
        <v>0.1316500937</v>
      </c>
      <c r="N720" s="67">
        <f t="shared" si="8"/>
        <v>0.5830152367</v>
      </c>
      <c r="O720" s="58"/>
      <c r="P720" s="58"/>
      <c r="Q720" s="58"/>
      <c r="R720" s="58" t="s">
        <v>227</v>
      </c>
      <c r="S720" s="62">
        <v>0.770833333333333</v>
      </c>
      <c r="T720" s="63">
        <v>0.835838150289017</v>
      </c>
      <c r="U720" s="62">
        <v>0.00110987060028567</v>
      </c>
      <c r="V720" s="61">
        <v>1.13608829369778</v>
      </c>
      <c r="W720" s="61">
        <v>0.0459655325130832</v>
      </c>
      <c r="X720" s="64">
        <v>0.8240302743614</v>
      </c>
      <c r="Y720" s="68">
        <f t="shared" si="9"/>
        <v>0.8248982698</v>
      </c>
      <c r="Z720" s="68">
        <f t="shared" si="10"/>
        <v>-0.0008679954696</v>
      </c>
      <c r="AA720" s="63">
        <f t="shared" si="11"/>
        <v>0.04369377193</v>
      </c>
      <c r="AB720" s="68"/>
      <c r="AC720" s="61"/>
      <c r="AD720" s="61">
        <v>0.00693531067564668</v>
      </c>
      <c r="AE720" s="61"/>
      <c r="AF720" s="61"/>
      <c r="AG720" s="61"/>
      <c r="AH720" s="58" t="s">
        <v>169</v>
      </c>
      <c r="AI720" s="62">
        <v>0.627450980392157</v>
      </c>
      <c r="AJ720" s="63">
        <v>0.786802030456853</v>
      </c>
      <c r="AK720" s="71">
        <f t="shared" si="12"/>
        <v>11</v>
      </c>
      <c r="AL720" s="61">
        <v>0.112678371491948</v>
      </c>
      <c r="AM720" s="61">
        <v>1.00002787587348</v>
      </c>
      <c r="AN720" s="64">
        <v>0.760892667375133</v>
      </c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>
        <v>0.0459655325130832</v>
      </c>
      <c r="BM720" s="58">
        <v>0.0436937719325621</v>
      </c>
    </row>
    <row r="721" ht="12.75" customHeight="1">
      <c r="A721" s="49" t="s">
        <v>455</v>
      </c>
      <c r="B721" s="49">
        <v>1037.0</v>
      </c>
      <c r="C721" s="44">
        <v>190.0</v>
      </c>
      <c r="D721" s="45">
        <v>167.0</v>
      </c>
      <c r="E721" s="44">
        <v>1388.0</v>
      </c>
      <c r="F721" s="45">
        <v>964.0</v>
      </c>
      <c r="G721" s="62">
        <f t="shared" si="1"/>
        <v>0.5322128852</v>
      </c>
      <c r="H721" s="63">
        <f t="shared" si="2"/>
        <v>0.5901360544</v>
      </c>
      <c r="I721" s="64">
        <f t="shared" si="3"/>
        <v>0.5825027685</v>
      </c>
      <c r="J721" s="65">
        <f t="shared" si="4"/>
        <v>0.4259874492</v>
      </c>
      <c r="K721" s="55">
        <f t="shared" si="5"/>
        <v>6.588235294</v>
      </c>
      <c r="L721" s="66">
        <f t="shared" si="6"/>
        <v>0.7936205393</v>
      </c>
      <c r="M721" s="66">
        <f t="shared" si="7"/>
        <v>0.04095799545</v>
      </c>
      <c r="N721" s="67">
        <f t="shared" si="8"/>
        <v>0.5831615152</v>
      </c>
      <c r="O721" s="58"/>
      <c r="P721" s="58"/>
      <c r="Q721" s="58"/>
      <c r="R721" s="58" t="s">
        <v>750</v>
      </c>
      <c r="S721" s="62">
        <v>0.765765765765766</v>
      </c>
      <c r="T721" s="63">
        <v>0.844936708860759</v>
      </c>
      <c r="U721" s="62">
        <v>-0.00451401114513905</v>
      </c>
      <c r="V721" s="61">
        <v>1.13893863313499</v>
      </c>
      <c r="W721" s="61">
        <v>0.0559824968350715</v>
      </c>
      <c r="X721" s="64">
        <v>0.824355971896956</v>
      </c>
      <c r="Y721" s="68">
        <f t="shared" si="9"/>
        <v>0.8307144563</v>
      </c>
      <c r="Z721" s="68">
        <f t="shared" si="10"/>
        <v>-0.006358484384</v>
      </c>
      <c r="AA721" s="63">
        <f t="shared" si="11"/>
        <v>0.03932004058</v>
      </c>
      <c r="AB721" s="68"/>
      <c r="AC721" s="61"/>
      <c r="AD721" s="61">
        <v>0.00695946627206279</v>
      </c>
      <c r="AE721" s="61"/>
      <c r="AF721" s="61"/>
      <c r="AG721" s="61"/>
      <c r="AH721" s="58" t="s">
        <v>170</v>
      </c>
      <c r="AI721" s="62">
        <v>0.335526315789474</v>
      </c>
      <c r="AJ721" s="63">
        <v>0.495575221238938</v>
      </c>
      <c r="AK721" s="71">
        <f t="shared" si="12"/>
        <v>11</v>
      </c>
      <c r="AL721" s="61">
        <v>0.113171762389809</v>
      </c>
      <c r="AM721" s="61">
        <v>0.587677514195383</v>
      </c>
      <c r="AN721" s="64">
        <v>0.478136200716846</v>
      </c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>
        <v>0.0559824968350715</v>
      </c>
      <c r="BM721" s="58">
        <v>0.0393200405755371</v>
      </c>
    </row>
    <row r="722" ht="12.75" customHeight="1">
      <c r="A722" s="49" t="s">
        <v>727</v>
      </c>
      <c r="B722" s="49">
        <v>1039.0</v>
      </c>
      <c r="C722" s="44">
        <v>26.0</v>
      </c>
      <c r="D722" s="45">
        <v>11.0</v>
      </c>
      <c r="E722" s="44">
        <v>250.0</v>
      </c>
      <c r="F722" s="45">
        <v>64.0</v>
      </c>
      <c r="G722" s="62">
        <f t="shared" si="1"/>
        <v>0.7027027027</v>
      </c>
      <c r="H722" s="63">
        <f t="shared" si="2"/>
        <v>0.7961783439</v>
      </c>
      <c r="I722" s="64">
        <f t="shared" si="3"/>
        <v>0.7863247863</v>
      </c>
      <c r="J722" s="65">
        <f t="shared" si="4"/>
        <v>0.2564102564</v>
      </c>
      <c r="K722" s="55">
        <f t="shared" si="5"/>
        <v>8.486486486</v>
      </c>
      <c r="L722" s="66">
        <f t="shared" si="6"/>
        <v>1.059868941</v>
      </c>
      <c r="M722" s="66">
        <f t="shared" si="7"/>
        <v>0.06609743298</v>
      </c>
      <c r="N722" s="67">
        <f t="shared" si="8"/>
        <v>0.7795347067</v>
      </c>
      <c r="O722" s="58"/>
      <c r="P722" s="58"/>
      <c r="Q722" s="58"/>
      <c r="R722" s="58" t="s">
        <v>665</v>
      </c>
      <c r="S722" s="62">
        <v>0.750943396226415</v>
      </c>
      <c r="T722" s="63">
        <v>0.844</v>
      </c>
      <c r="U722" s="62">
        <v>-4.81990587677505E-4</v>
      </c>
      <c r="V722" s="61">
        <v>1.12779528032868</v>
      </c>
      <c r="W722" s="61">
        <v>0.0658011398413633</v>
      </c>
      <c r="X722" s="64">
        <v>0.824505928853755</v>
      </c>
      <c r="Y722" s="68">
        <f t="shared" si="9"/>
        <v>0.8267039714</v>
      </c>
      <c r="Z722" s="68">
        <f t="shared" si="10"/>
        <v>-0.002198042498</v>
      </c>
      <c r="AA722" s="63">
        <f t="shared" si="11"/>
        <v>0.06006905026</v>
      </c>
      <c r="AB722" s="68"/>
      <c r="AC722" s="61"/>
      <c r="AD722" s="61">
        <v>0.00700553605775034</v>
      </c>
      <c r="AE722" s="61"/>
      <c r="AF722" s="61"/>
      <c r="AG722" s="61"/>
      <c r="AH722" s="58" t="s">
        <v>128</v>
      </c>
      <c r="AI722" s="62">
        <v>0.307692307692308</v>
      </c>
      <c r="AJ722" s="63">
        <v>0.468227424749164</v>
      </c>
      <c r="AK722" s="71">
        <f t="shared" si="12"/>
        <v>11</v>
      </c>
      <c r="AL722" s="61">
        <v>0.113515559538812</v>
      </c>
      <c r="AM722" s="61">
        <v>0.548658085917671</v>
      </c>
      <c r="AN722" s="64">
        <v>0.456233421750663</v>
      </c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>
        <v>0.0658011398413633</v>
      </c>
      <c r="BM722" s="58">
        <v>0.0600690502609893</v>
      </c>
    </row>
    <row r="723" ht="12.75" customHeight="1">
      <c r="A723" s="49" t="s">
        <v>532</v>
      </c>
      <c r="B723" s="49">
        <v>1040.0</v>
      </c>
      <c r="C723" s="44">
        <v>121.0</v>
      </c>
      <c r="D723" s="45">
        <v>88.0</v>
      </c>
      <c r="E723" s="44">
        <v>1114.0</v>
      </c>
      <c r="F723" s="45">
        <v>659.0</v>
      </c>
      <c r="G723" s="62">
        <f t="shared" si="1"/>
        <v>0.5789473684</v>
      </c>
      <c r="H723" s="63">
        <f t="shared" si="2"/>
        <v>0.6283135928</v>
      </c>
      <c r="I723" s="64">
        <f t="shared" si="3"/>
        <v>0.6231079717</v>
      </c>
      <c r="J723" s="65">
        <f t="shared" si="4"/>
        <v>0.3935418769</v>
      </c>
      <c r="K723" s="55">
        <f t="shared" si="5"/>
        <v>8.483253589</v>
      </c>
      <c r="L723" s="66">
        <f t="shared" si="6"/>
        <v>0.8536624066</v>
      </c>
      <c r="M723" s="66">
        <f t="shared" si="7"/>
        <v>0.03490733149</v>
      </c>
      <c r="N723" s="67">
        <f t="shared" si="8"/>
        <v>0.6226110094</v>
      </c>
      <c r="O723" s="58"/>
      <c r="P723" s="58"/>
      <c r="Q723" s="58"/>
      <c r="R723" s="58" t="s">
        <v>690</v>
      </c>
      <c r="S723" s="62">
        <v>0.416666666666667</v>
      </c>
      <c r="T723" s="63">
        <v>0.897058823529412</v>
      </c>
      <c r="U723" s="62">
        <v>0.020890848746637</v>
      </c>
      <c r="V723" s="61">
        <v>0.928944147231013</v>
      </c>
      <c r="W723" s="61">
        <v>0.339688703533586</v>
      </c>
      <c r="X723" s="64">
        <v>0.825</v>
      </c>
      <c r="Y723" s="68">
        <f t="shared" si="9"/>
        <v>0.8023785632</v>
      </c>
      <c r="Z723" s="68">
        <f t="shared" si="10"/>
        <v>0.02262143683</v>
      </c>
      <c r="AA723" s="63">
        <f t="shared" si="11"/>
        <v>0.3939882473</v>
      </c>
      <c r="AB723" s="68"/>
      <c r="AC723" s="61"/>
      <c r="AD723" s="61">
        <v>0.00708073747128679</v>
      </c>
      <c r="AE723" s="61"/>
      <c r="AF723" s="61"/>
      <c r="AG723" s="61"/>
      <c r="AH723" s="58" t="s">
        <v>314</v>
      </c>
      <c r="AI723" s="62">
        <v>0.43455497382199</v>
      </c>
      <c r="AJ723" s="63">
        <v>0.595111583421892</v>
      </c>
      <c r="AK723" s="71">
        <f t="shared" si="12"/>
        <v>11</v>
      </c>
      <c r="AL723" s="61">
        <v>0.113530786379512</v>
      </c>
      <c r="AM723" s="61">
        <v>0.728084186437524</v>
      </c>
      <c r="AN723" s="64">
        <v>0.568021201413428</v>
      </c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>
        <v>0.339688703533586</v>
      </c>
      <c r="BM723" s="58">
        <v>0.393988247312489</v>
      </c>
    </row>
    <row r="724" ht="12.75" customHeight="1">
      <c r="A724" s="49" t="s">
        <v>457</v>
      </c>
      <c r="B724" s="49">
        <v>1041.0</v>
      </c>
      <c r="C724" s="44">
        <v>15.0</v>
      </c>
      <c r="D724" s="45">
        <v>13.0</v>
      </c>
      <c r="E724" s="44">
        <v>248.0</v>
      </c>
      <c r="F724" s="45">
        <v>125.0</v>
      </c>
      <c r="G724" s="62">
        <f t="shared" si="1"/>
        <v>0.5357142857</v>
      </c>
      <c r="H724" s="63">
        <f t="shared" si="2"/>
        <v>0.6648793566</v>
      </c>
      <c r="I724" s="64">
        <f t="shared" si="3"/>
        <v>0.6558603491</v>
      </c>
      <c r="J724" s="65">
        <f t="shared" si="4"/>
        <v>0.349127182</v>
      </c>
      <c r="K724" s="55">
        <f t="shared" si="5"/>
        <v>13.32142857</v>
      </c>
      <c r="L724" s="66">
        <f t="shared" si="6"/>
        <v>0.848947891</v>
      </c>
      <c r="M724" s="66">
        <f t="shared" si="7"/>
        <v>0.09133363621</v>
      </c>
      <c r="N724" s="67">
        <f t="shared" si="8"/>
        <v>0.6435645425</v>
      </c>
      <c r="O724" s="58"/>
      <c r="P724" s="58"/>
      <c r="Q724" s="58"/>
      <c r="R724" s="58" t="s">
        <v>263</v>
      </c>
      <c r="S724" s="62">
        <v>0.674418604651163</v>
      </c>
      <c r="T724" s="63">
        <v>0.835222978080121</v>
      </c>
      <c r="U724" s="62">
        <v>0.0229420188916548</v>
      </c>
      <c r="V724" s="61">
        <v>1.06747778173122</v>
      </c>
      <c r="W724" s="61">
        <v>0.113706037319217</v>
      </c>
      <c r="X724" s="64">
        <v>0.82540809084457</v>
      </c>
      <c r="Y724" s="68">
        <f t="shared" si="9"/>
        <v>0.8035658773</v>
      </c>
      <c r="Z724" s="68">
        <f t="shared" si="10"/>
        <v>0.0218422135</v>
      </c>
      <c r="AA724" s="63">
        <f t="shared" si="11"/>
        <v>0.1692113669</v>
      </c>
      <c r="AB724" s="68"/>
      <c r="AC724" s="61"/>
      <c r="AD724" s="61">
        <v>0.00712008585382973</v>
      </c>
      <c r="AE724" s="61"/>
      <c r="AF724" s="61"/>
      <c r="AG724" s="61"/>
      <c r="AH724" s="58" t="s">
        <v>698</v>
      </c>
      <c r="AI724" s="62">
        <v>0.674418604651163</v>
      </c>
      <c r="AJ724" s="63">
        <v>0.835222978080121</v>
      </c>
      <c r="AK724" s="71">
        <f t="shared" si="12"/>
        <v>11</v>
      </c>
      <c r="AL724" s="61">
        <v>0.113706037319217</v>
      </c>
      <c r="AM724" s="61">
        <v>1.06747778173122</v>
      </c>
      <c r="AN724" s="64">
        <v>0.82540809084457</v>
      </c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>
        <v>0.113706037319217</v>
      </c>
      <c r="BM724" s="58">
        <v>0.169211366873591</v>
      </c>
    </row>
    <row r="725" ht="12.75" customHeight="1">
      <c r="A725" s="49" t="s">
        <v>655</v>
      </c>
      <c r="B725" s="49">
        <v>1042.0</v>
      </c>
      <c r="C725" s="44">
        <v>91.0</v>
      </c>
      <c r="D725" s="45">
        <v>48.0</v>
      </c>
      <c r="E725" s="44">
        <v>417.0</v>
      </c>
      <c r="F725" s="45">
        <v>197.0</v>
      </c>
      <c r="G725" s="62">
        <f t="shared" si="1"/>
        <v>0.654676259</v>
      </c>
      <c r="H725" s="63">
        <f t="shared" si="2"/>
        <v>0.6791530945</v>
      </c>
      <c r="I725" s="64">
        <f t="shared" si="3"/>
        <v>0.6746347942</v>
      </c>
      <c r="J725" s="65">
        <f t="shared" si="4"/>
        <v>0.3824701195</v>
      </c>
      <c r="K725" s="55">
        <f t="shared" si="5"/>
        <v>4.417266187</v>
      </c>
      <c r="L725" s="66">
        <f t="shared" si="6"/>
        <v>0.9431597779</v>
      </c>
      <c r="M725" s="66">
        <f t="shared" si="7"/>
        <v>0.01730789045</v>
      </c>
      <c r="N725" s="67">
        <f t="shared" si="8"/>
        <v>0.6780842124</v>
      </c>
      <c r="O725" s="58"/>
      <c r="P725" s="58"/>
      <c r="Q725" s="58"/>
      <c r="R725" s="58" t="s">
        <v>260</v>
      </c>
      <c r="S725" s="62">
        <v>0.767441860465116</v>
      </c>
      <c r="T725" s="63">
        <v>0.839285714285714</v>
      </c>
      <c r="U725" s="62">
        <v>9.74519770765236E-4</v>
      </c>
      <c r="V725" s="61">
        <v>1.13612795532491</v>
      </c>
      <c r="W725" s="61">
        <v>0.0508014618635293</v>
      </c>
      <c r="X725" s="64">
        <v>0.825834542815675</v>
      </c>
      <c r="Y725" s="68">
        <f t="shared" si="9"/>
        <v>0.8267736934</v>
      </c>
      <c r="Z725" s="68">
        <f t="shared" si="10"/>
        <v>-0.0009391506222</v>
      </c>
      <c r="AA725" s="63">
        <f t="shared" si="11"/>
        <v>0.04834342798</v>
      </c>
      <c r="AB725" s="68"/>
      <c r="AC725" s="61"/>
      <c r="AD725" s="61">
        <v>0.00715063636833402</v>
      </c>
      <c r="AE725" s="61"/>
      <c r="AF725" s="61"/>
      <c r="AG725" s="61"/>
      <c r="AH725" s="58" t="s">
        <v>712</v>
      </c>
      <c r="AI725" s="62">
        <v>0.709677419354839</v>
      </c>
      <c r="AJ725" s="63">
        <v>0.873239436619718</v>
      </c>
      <c r="AK725" s="71">
        <f t="shared" si="12"/>
        <v>12</v>
      </c>
      <c r="AL725" s="61">
        <v>0.115655994441879</v>
      </c>
      <c r="AM725" s="61">
        <v>1.11929122401622</v>
      </c>
      <c r="AN725" s="64">
        <v>0.852459016393443</v>
      </c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>
        <v>0.0508014618635293</v>
      </c>
      <c r="BM725" s="58">
        <v>0.0483434279801022</v>
      </c>
    </row>
    <row r="726" ht="12.75" customHeight="1">
      <c r="A726" s="49" t="s">
        <v>666</v>
      </c>
      <c r="B726" s="49">
        <v>1043.0</v>
      </c>
      <c r="C726" s="44">
        <v>147.0</v>
      </c>
      <c r="D726" s="45">
        <v>75.0</v>
      </c>
      <c r="E726" s="44">
        <v>383.0</v>
      </c>
      <c r="F726" s="45">
        <v>220.0</v>
      </c>
      <c r="G726" s="62">
        <f t="shared" si="1"/>
        <v>0.6621621622</v>
      </c>
      <c r="H726" s="63">
        <f t="shared" si="2"/>
        <v>0.6351575456</v>
      </c>
      <c r="I726" s="64">
        <f t="shared" si="3"/>
        <v>0.6424242424</v>
      </c>
      <c r="J726" s="65">
        <f t="shared" si="4"/>
        <v>0.4448484848</v>
      </c>
      <c r="K726" s="55">
        <f t="shared" si="5"/>
        <v>2.716216216</v>
      </c>
      <c r="L726" s="66">
        <f t="shared" si="6"/>
        <v>0.9173435658</v>
      </c>
      <c r="M726" s="66">
        <f t="shared" si="7"/>
        <v>-0.0190949976</v>
      </c>
      <c r="N726" s="67">
        <f t="shared" si="8"/>
        <v>0.6446678733</v>
      </c>
      <c r="O726" s="58"/>
      <c r="P726" s="58"/>
      <c r="Q726" s="58"/>
      <c r="R726" s="58" t="s">
        <v>907</v>
      </c>
      <c r="S726" s="62">
        <v>0.839160839160839</v>
      </c>
      <c r="T726" s="63">
        <v>0.823064770932069</v>
      </c>
      <c r="U726" s="62">
        <v>-0.00206748702163806</v>
      </c>
      <c r="V726" s="61">
        <v>1.17537100261836</v>
      </c>
      <c r="W726" s="61">
        <v>-0.011381446942382</v>
      </c>
      <c r="X726" s="64">
        <v>0.826030927835051</v>
      </c>
      <c r="Y726" s="68">
        <f t="shared" si="9"/>
        <v>0.8308386915</v>
      </c>
      <c r="Z726" s="68">
        <f t="shared" si="10"/>
        <v>-0.004807763615</v>
      </c>
      <c r="AA726" s="63">
        <f t="shared" si="11"/>
        <v>-0.0241839395</v>
      </c>
      <c r="AB726" s="68"/>
      <c r="AC726" s="61"/>
      <c r="AD726" s="61">
        <v>0.00715582807260384</v>
      </c>
      <c r="AE726" s="61"/>
      <c r="AF726" s="61"/>
      <c r="AG726" s="61"/>
      <c r="AH726" s="58" t="s">
        <v>523</v>
      </c>
      <c r="AI726" s="62">
        <v>0.577338129496403</v>
      </c>
      <c r="AJ726" s="63">
        <v>0.741738066095471</v>
      </c>
      <c r="AK726" s="71">
        <f t="shared" si="12"/>
        <v>12</v>
      </c>
      <c r="AL726" s="61">
        <v>0.116248462401168</v>
      </c>
      <c r="AM726" s="61">
        <v>0.932727703810077</v>
      </c>
      <c r="AN726" s="64">
        <v>0.722042663219134</v>
      </c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>
        <v>-0.011381446942382</v>
      </c>
      <c r="BM726" s="58">
        <v>-0.0241839395035928</v>
      </c>
    </row>
    <row r="727" ht="12.75" customHeight="1">
      <c r="A727" s="49" t="s">
        <v>633</v>
      </c>
      <c r="B727" s="49">
        <v>1047.0</v>
      </c>
      <c r="C727" s="44">
        <v>20.0</v>
      </c>
      <c r="D727" s="45">
        <v>11.0</v>
      </c>
      <c r="E727" s="44">
        <v>285.0</v>
      </c>
      <c r="F727" s="45">
        <v>190.0</v>
      </c>
      <c r="G727" s="62">
        <f t="shared" si="1"/>
        <v>0.6451612903</v>
      </c>
      <c r="H727" s="63">
        <f t="shared" si="2"/>
        <v>0.6</v>
      </c>
      <c r="I727" s="64">
        <f t="shared" si="3"/>
        <v>0.6027667984</v>
      </c>
      <c r="J727" s="65">
        <f t="shared" si="4"/>
        <v>0.4150197628</v>
      </c>
      <c r="K727" s="55">
        <f t="shared" si="5"/>
        <v>15.32258065</v>
      </c>
      <c r="L727" s="66">
        <f t="shared" si="6"/>
        <v>0.8804619973</v>
      </c>
      <c r="M727" s="66">
        <f t="shared" si="7"/>
        <v>-0.03193371077</v>
      </c>
      <c r="N727" s="67">
        <f t="shared" si="8"/>
        <v>0.6130188829</v>
      </c>
      <c r="O727" s="58"/>
      <c r="P727" s="58"/>
      <c r="Q727" s="58"/>
      <c r="R727" s="58" t="s">
        <v>605</v>
      </c>
      <c r="S727" s="62">
        <v>0.857142857142857</v>
      </c>
      <c r="T727" s="63">
        <v>0.816091954022988</v>
      </c>
      <c r="U727" s="62">
        <v>-6.90451965531747E-4</v>
      </c>
      <c r="V727" s="61">
        <v>1.18315568623574</v>
      </c>
      <c r="W727" s="61">
        <v>-0.0290271786452715</v>
      </c>
      <c r="X727" s="64">
        <v>0.826086956521739</v>
      </c>
      <c r="Y727" s="68">
        <f t="shared" si="9"/>
        <v>0.8297543936</v>
      </c>
      <c r="Z727" s="68">
        <f t="shared" si="10"/>
        <v>-0.00366743703</v>
      </c>
      <c r="AA727" s="63">
        <f t="shared" si="11"/>
        <v>-0.0388269773</v>
      </c>
      <c r="AB727" s="68"/>
      <c r="AC727" s="61"/>
      <c r="AD727" s="61">
        <v>0.00715641803131073</v>
      </c>
      <c r="AE727" s="61"/>
      <c r="AF727" s="61"/>
      <c r="AG727" s="61"/>
      <c r="AH727" s="58" t="s">
        <v>749</v>
      </c>
      <c r="AI727" s="62">
        <v>0.712871287128713</v>
      </c>
      <c r="AJ727" s="63">
        <v>0.877659574468085</v>
      </c>
      <c r="AK727" s="71">
        <f t="shared" si="12"/>
        <v>12</v>
      </c>
      <c r="AL727" s="61">
        <v>0.116523099206837</v>
      </c>
      <c r="AM727" s="61">
        <v>1.12467513888202</v>
      </c>
      <c r="AN727" s="64">
        <v>0.852631578947368</v>
      </c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>
        <v>-0.0290271786452715</v>
      </c>
      <c r="BM727" s="58">
        <v>-0.0388269773044182</v>
      </c>
    </row>
    <row r="728" ht="12.75" customHeight="1">
      <c r="A728" s="49" t="s">
        <v>846</v>
      </c>
      <c r="B728" s="49">
        <v>1048.0</v>
      </c>
      <c r="C728" s="44">
        <v>31.0</v>
      </c>
      <c r="D728" s="45">
        <v>6.0</v>
      </c>
      <c r="E728" s="44">
        <v>90.0</v>
      </c>
      <c r="F728" s="45">
        <v>19.0</v>
      </c>
      <c r="G728" s="62">
        <f t="shared" si="1"/>
        <v>0.8378378378</v>
      </c>
      <c r="H728" s="63">
        <f t="shared" si="2"/>
        <v>0.8256880734</v>
      </c>
      <c r="I728" s="64">
        <f t="shared" si="3"/>
        <v>0.8287671233</v>
      </c>
      <c r="J728" s="65">
        <f t="shared" si="4"/>
        <v>0.3424657534</v>
      </c>
      <c r="K728" s="55">
        <f t="shared" si="5"/>
        <v>2.945945946</v>
      </c>
      <c r="L728" s="66">
        <f t="shared" si="6"/>
        <v>1.176290454</v>
      </c>
      <c r="M728" s="66">
        <f t="shared" si="7"/>
        <v>-0.008590988625</v>
      </c>
      <c r="N728" s="67">
        <f t="shared" si="8"/>
        <v>0.8325380685</v>
      </c>
      <c r="O728" s="58"/>
      <c r="P728" s="58"/>
      <c r="Q728" s="58"/>
      <c r="R728" s="58" t="s">
        <v>31</v>
      </c>
      <c r="S728" s="62">
        <v>0.5</v>
      </c>
      <c r="T728" s="63">
        <v>0.857142857142857</v>
      </c>
      <c r="U728" s="62">
        <v>0.0389555585022191</v>
      </c>
      <c r="V728" s="61">
        <v>0.9596448760605</v>
      </c>
      <c r="W728" s="61">
        <v>0.25253829294158</v>
      </c>
      <c r="X728" s="64">
        <v>0.826086956521739</v>
      </c>
      <c r="Y728" s="68">
        <f t="shared" si="9"/>
        <v>0.7864878144</v>
      </c>
      <c r="Z728" s="68">
        <f t="shared" si="10"/>
        <v>0.03959914211</v>
      </c>
      <c r="AA728" s="63">
        <f t="shared" si="11"/>
        <v>0.3487723637</v>
      </c>
      <c r="AB728" s="68"/>
      <c r="AC728" s="61"/>
      <c r="AD728" s="61">
        <v>0.00718372635035058</v>
      </c>
      <c r="AE728" s="61"/>
      <c r="AF728" s="61"/>
      <c r="AG728" s="61"/>
      <c r="AH728" s="58" t="s">
        <v>696</v>
      </c>
      <c r="AI728" s="62">
        <v>0.673469387755102</v>
      </c>
      <c r="AJ728" s="63">
        <v>0.839080459770115</v>
      </c>
      <c r="AK728" s="71">
        <f t="shared" si="12"/>
        <v>12</v>
      </c>
      <c r="AL728" s="61">
        <v>0.117104886820556</v>
      </c>
      <c r="AM728" s="61">
        <v>1.06953423493313</v>
      </c>
      <c r="AN728" s="64">
        <v>0.802690582959641</v>
      </c>
      <c r="AO728" s="58"/>
      <c r="AP728" s="58"/>
      <c r="AQ728" s="58"/>
      <c r="AR728" s="58"/>
      <c r="AS728" s="58"/>
      <c r="AT728" s="58"/>
      <c r="AU728" s="58" t="s">
        <v>23</v>
      </c>
      <c r="AV728" s="58" t="s">
        <v>1212</v>
      </c>
      <c r="AW728" s="58" t="s">
        <v>24</v>
      </c>
      <c r="AX728" s="58" t="s">
        <v>25</v>
      </c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>
        <v>0.25253829294158</v>
      </c>
      <c r="BM728" s="58">
        <v>0.348772363733079</v>
      </c>
    </row>
    <row r="729" ht="12.75" customHeight="1">
      <c r="A729" s="49" t="s">
        <v>365</v>
      </c>
      <c r="B729" s="49">
        <v>1049.0</v>
      </c>
      <c r="C729" s="44">
        <v>34.0</v>
      </c>
      <c r="D729" s="45">
        <v>40.0</v>
      </c>
      <c r="E729" s="44">
        <v>110.0</v>
      </c>
      <c r="F729" s="45">
        <v>133.0</v>
      </c>
      <c r="G729" s="62">
        <f t="shared" si="1"/>
        <v>0.4594594595</v>
      </c>
      <c r="H729" s="63">
        <f t="shared" si="2"/>
        <v>0.4526748971</v>
      </c>
      <c r="I729" s="64">
        <f t="shared" si="3"/>
        <v>0.4542586751</v>
      </c>
      <c r="J729" s="65">
        <f t="shared" si="4"/>
        <v>0.5268138801</v>
      </c>
      <c r="K729" s="55">
        <f t="shared" si="5"/>
        <v>3.283783784</v>
      </c>
      <c r="L729" s="66">
        <f t="shared" si="6"/>
        <v>0.6449763897</v>
      </c>
      <c r="M729" s="66">
        <f t="shared" si="7"/>
        <v>-0.004797304651</v>
      </c>
      <c r="N729" s="67">
        <f t="shared" si="8"/>
        <v>0.4578415525</v>
      </c>
      <c r="O729" s="58"/>
      <c r="P729" s="58"/>
      <c r="Q729" s="58"/>
      <c r="R729" s="58" t="s">
        <v>125</v>
      </c>
      <c r="S729" s="62">
        <v>0.625850340136054</v>
      </c>
      <c r="T729" s="63">
        <v>0.842479674796748</v>
      </c>
      <c r="U729" s="62">
        <v>0.028828855679725</v>
      </c>
      <c r="V729" s="61">
        <v>1.03826608554948</v>
      </c>
      <c r="W729" s="61">
        <v>0.153180241192537</v>
      </c>
      <c r="X729" s="64">
        <v>0.8274231678487</v>
      </c>
      <c r="Y729" s="68">
        <f t="shared" si="9"/>
        <v>0.79918958</v>
      </c>
      <c r="Z729" s="68">
        <f t="shared" si="10"/>
        <v>0.02823358782</v>
      </c>
      <c r="AA729" s="63">
        <f t="shared" si="11"/>
        <v>0.2240504869</v>
      </c>
      <c r="AB729" s="68"/>
      <c r="AC729" s="61"/>
      <c r="AD729" s="61">
        <v>0.00723489268860911</v>
      </c>
      <c r="AE729" s="61"/>
      <c r="AF729" s="61"/>
      <c r="AG729" s="61"/>
      <c r="AH729" s="58" t="s">
        <v>102</v>
      </c>
      <c r="AI729" s="62">
        <v>0.274509803921569</v>
      </c>
      <c r="AJ729" s="63">
        <v>0.440145102781137</v>
      </c>
      <c r="AK729" s="71">
        <f t="shared" si="12"/>
        <v>12</v>
      </c>
      <c r="AL729" s="61">
        <v>0.11712192559829</v>
      </c>
      <c r="AM729" s="61">
        <v>0.505337311600305</v>
      </c>
      <c r="AN729" s="64">
        <v>0.421959095801938</v>
      </c>
      <c r="AO729" s="58"/>
      <c r="AP729" s="58"/>
      <c r="AQ729" s="58"/>
      <c r="AR729" s="58"/>
      <c r="AS729" s="58"/>
      <c r="AT729" s="58"/>
      <c r="AU729" s="58">
        <v>-9.0</v>
      </c>
      <c r="AV729" s="61">
        <f t="shared" ref="AV729:AV747" si="30">AU729/100</f>
        <v>-0.09</v>
      </c>
      <c r="AW729" s="58">
        <v>0.71641068</v>
      </c>
      <c r="AX729" s="58">
        <v>-0.04565468</v>
      </c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>
        <v>0.153180241192537</v>
      </c>
      <c r="BM729" s="58">
        <v>0.224050486871495</v>
      </c>
    </row>
    <row r="730" ht="12.75" customHeight="1">
      <c r="A730" s="49" t="s">
        <v>540</v>
      </c>
      <c r="B730" s="49">
        <v>1051.0</v>
      </c>
      <c r="C730" s="44">
        <v>62.0</v>
      </c>
      <c r="D730" s="45">
        <v>43.0</v>
      </c>
      <c r="E730" s="44">
        <v>351.0</v>
      </c>
      <c r="F730" s="45">
        <v>187.0</v>
      </c>
      <c r="G730" s="62">
        <f t="shared" si="1"/>
        <v>0.5904761905</v>
      </c>
      <c r="H730" s="63">
        <f t="shared" si="2"/>
        <v>0.6524163569</v>
      </c>
      <c r="I730" s="64">
        <f t="shared" si="3"/>
        <v>0.6423017107</v>
      </c>
      <c r="J730" s="65">
        <f t="shared" si="4"/>
        <v>0.3872472784</v>
      </c>
      <c r="K730" s="55">
        <f t="shared" si="5"/>
        <v>5.123809524</v>
      </c>
      <c r="L730" s="66">
        <f t="shared" si="6"/>
        <v>0.8788577414</v>
      </c>
      <c r="M730" s="66">
        <f t="shared" si="7"/>
        <v>0.04379845529</v>
      </c>
      <c r="N730" s="67">
        <f t="shared" si="8"/>
        <v>0.6440585211</v>
      </c>
      <c r="O730" s="58"/>
      <c r="P730" s="58"/>
      <c r="Q730" s="58"/>
      <c r="R730" s="58" t="s">
        <v>533</v>
      </c>
      <c r="S730" s="62">
        <v>0.732394366197183</v>
      </c>
      <c r="T730" s="63">
        <v>0.840736040609137</v>
      </c>
      <c r="U730" s="62">
        <v>0.00927386150233167</v>
      </c>
      <c r="V730" s="61">
        <v>1.11237116582575</v>
      </c>
      <c r="W730" s="61">
        <v>0.0766093144204088</v>
      </c>
      <c r="X730" s="64">
        <v>0.827836780324203</v>
      </c>
      <c r="Y730" s="68">
        <f t="shared" si="9"/>
        <v>0.8201389456</v>
      </c>
      <c r="Z730" s="68">
        <f t="shared" si="10"/>
        <v>0.007697834727</v>
      </c>
      <c r="AA730" s="63">
        <f t="shared" si="11"/>
        <v>0.09655016716</v>
      </c>
      <c r="AB730" s="68"/>
      <c r="AC730" s="61"/>
      <c r="AD730" s="61">
        <v>0.00725192851803258</v>
      </c>
      <c r="AE730" s="61"/>
      <c r="AF730" s="61"/>
      <c r="AG730" s="61"/>
      <c r="AH730" s="58" t="s">
        <v>550</v>
      </c>
      <c r="AI730" s="62">
        <v>0.6</v>
      </c>
      <c r="AJ730" s="63">
        <v>0.765957446808511</v>
      </c>
      <c r="AK730" s="71">
        <f t="shared" si="12"/>
        <v>12</v>
      </c>
      <c r="AL730" s="61">
        <v>0.117349793848666</v>
      </c>
      <c r="AM730" s="61">
        <v>0.965877754275916</v>
      </c>
      <c r="AN730" s="64">
        <v>0.75</v>
      </c>
      <c r="AO730" s="58"/>
      <c r="AP730" s="58"/>
      <c r="AQ730" s="58"/>
      <c r="AR730" s="58"/>
      <c r="AS730" s="58"/>
      <c r="AT730" s="58"/>
      <c r="AU730" s="58">
        <v>-5.5</v>
      </c>
      <c r="AV730" s="61">
        <f t="shared" si="30"/>
        <v>-0.055</v>
      </c>
      <c r="AW730" s="58">
        <v>0.7247008838</v>
      </c>
      <c r="AX730" s="58">
        <v>-0.0381646427527</v>
      </c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>
        <v>0.0766093144204088</v>
      </c>
      <c r="BM730" s="58">
        <v>0.096550167164205</v>
      </c>
    </row>
    <row r="731" ht="12.75" customHeight="1">
      <c r="A731" s="49" t="s">
        <v>722</v>
      </c>
      <c r="B731" s="49">
        <v>1052.0</v>
      </c>
      <c r="C731" s="44">
        <v>7.0</v>
      </c>
      <c r="D731" s="45">
        <v>3.0</v>
      </c>
      <c r="E731" s="44">
        <v>28.0</v>
      </c>
      <c r="F731" s="45">
        <v>6.0</v>
      </c>
      <c r="G731" s="62">
        <f t="shared" si="1"/>
        <v>0.7</v>
      </c>
      <c r="H731" s="63">
        <f t="shared" si="2"/>
        <v>0.8235294118</v>
      </c>
      <c r="I731" s="64">
        <f t="shared" si="3"/>
        <v>0.7954545455</v>
      </c>
      <c r="J731" s="65">
        <f t="shared" si="4"/>
        <v>0.2954545455</v>
      </c>
      <c r="K731" s="55">
        <f t="shared" si="5"/>
        <v>3.4</v>
      </c>
      <c r="L731" s="66">
        <f t="shared" si="6"/>
        <v>1.077297964</v>
      </c>
      <c r="M731" s="66">
        <f t="shared" si="7"/>
        <v>0.08734866076</v>
      </c>
      <c r="N731" s="67">
        <f t="shared" si="8"/>
        <v>0.7999947925</v>
      </c>
      <c r="O731" s="58"/>
      <c r="P731" s="58"/>
      <c r="Q731" s="58"/>
      <c r="R731" s="58" t="s">
        <v>404</v>
      </c>
      <c r="S731" s="62">
        <v>0.718614718614719</v>
      </c>
      <c r="T731" s="63">
        <v>0.8525390625</v>
      </c>
      <c r="U731" s="62">
        <v>0.00306996565427153</v>
      </c>
      <c r="V731" s="61">
        <v>1.11097347743954</v>
      </c>
      <c r="W731" s="61">
        <v>0.0946989932574741</v>
      </c>
      <c r="X731" s="64">
        <v>0.827888446215139</v>
      </c>
      <c r="Y731" s="68">
        <f t="shared" si="9"/>
        <v>0.8261559104</v>
      </c>
      <c r="Z731" s="68">
        <f t="shared" si="10"/>
        <v>0.001732535793</v>
      </c>
      <c r="AA731" s="63">
        <f t="shared" si="11"/>
        <v>0.09918433324</v>
      </c>
      <c r="AB731" s="68"/>
      <c r="AC731" s="61"/>
      <c r="AD731" s="61">
        <v>0.00728229022350602</v>
      </c>
      <c r="AE731" s="61"/>
      <c r="AF731" s="61"/>
      <c r="AG731" s="61"/>
      <c r="AH731" s="58" t="s">
        <v>272</v>
      </c>
      <c r="AI731" s="62">
        <v>0.410876132930514</v>
      </c>
      <c r="AJ731" s="63">
        <v>0.577067669172932</v>
      </c>
      <c r="AK731" s="71">
        <f t="shared" si="12"/>
        <v>12</v>
      </c>
      <c r="AL731" s="61">
        <v>0.1175152763993</v>
      </c>
      <c r="AM731" s="61">
        <v>0.69858174269688</v>
      </c>
      <c r="AN731" s="64">
        <v>0.558676028084253</v>
      </c>
      <c r="AO731" s="58"/>
      <c r="AP731" s="58"/>
      <c r="AQ731" s="58"/>
      <c r="AR731" s="58"/>
      <c r="AS731" s="58"/>
      <c r="AT731" s="58"/>
      <c r="AU731" s="58">
        <v>-4.0</v>
      </c>
      <c r="AV731" s="61">
        <f t="shared" si="30"/>
        <v>-0.04</v>
      </c>
      <c r="AW731" s="58">
        <v>0.71813</v>
      </c>
      <c r="AX731" s="58">
        <v>0.027839</v>
      </c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>
        <v>0.0946989932574741</v>
      </c>
      <c r="BM731" s="58">
        <v>0.099184333241451</v>
      </c>
    </row>
    <row r="732" ht="12.75" customHeight="1">
      <c r="A732" s="49" t="s">
        <v>566</v>
      </c>
      <c r="B732" s="49">
        <v>1053.0</v>
      </c>
      <c r="C732" s="44">
        <v>51.0</v>
      </c>
      <c r="D732" s="45">
        <v>32.0</v>
      </c>
      <c r="E732" s="44">
        <v>253.0</v>
      </c>
      <c r="F732" s="45">
        <v>125.0</v>
      </c>
      <c r="G732" s="62">
        <f t="shared" si="1"/>
        <v>0.6144578313</v>
      </c>
      <c r="H732" s="63">
        <f t="shared" si="2"/>
        <v>0.6693121693</v>
      </c>
      <c r="I732" s="64">
        <f t="shared" si="3"/>
        <v>0.6594360087</v>
      </c>
      <c r="J732" s="65">
        <f t="shared" si="4"/>
        <v>0.3817787419</v>
      </c>
      <c r="K732" s="55">
        <f t="shared" si="5"/>
        <v>4.554216867</v>
      </c>
      <c r="L732" s="66">
        <f t="shared" si="6"/>
        <v>0.9077624666</v>
      </c>
      <c r="M732" s="66">
        <f t="shared" si="7"/>
        <v>0.03878802269</v>
      </c>
      <c r="N732" s="67">
        <f t="shared" si="8"/>
        <v>0.662181194</v>
      </c>
      <c r="O732" s="58"/>
      <c r="P732" s="58"/>
      <c r="Q732" s="58"/>
      <c r="R732" s="58" t="s">
        <v>201</v>
      </c>
      <c r="S732" s="62">
        <v>0.837837837837838</v>
      </c>
      <c r="T732" s="63">
        <v>0.825688073394495</v>
      </c>
      <c r="U732" s="62">
        <v>-0.00106798318578116</v>
      </c>
      <c r="V732" s="61">
        <v>1.17629045391567</v>
      </c>
      <c r="W732" s="61">
        <v>-0.00859098862484819</v>
      </c>
      <c r="X732" s="64">
        <v>0.828767123287671</v>
      </c>
      <c r="Y732" s="68">
        <f t="shared" si="9"/>
        <v>0.8325380685</v>
      </c>
      <c r="Z732" s="68">
        <f t="shared" si="10"/>
        <v>-0.00377094522</v>
      </c>
      <c r="AA732" s="63">
        <f t="shared" si="11"/>
        <v>-0.01863665858</v>
      </c>
      <c r="AB732" s="68"/>
      <c r="AC732" s="61"/>
      <c r="AD732" s="61">
        <v>0.00731245501285416</v>
      </c>
      <c r="AE732" s="61"/>
      <c r="AF732" s="61"/>
      <c r="AG732" s="61"/>
      <c r="AH732" s="58" t="s">
        <v>194</v>
      </c>
      <c r="AI732" s="62">
        <v>0.359375</v>
      </c>
      <c r="AJ732" s="63">
        <v>0.525624178712221</v>
      </c>
      <c r="AK732" s="71">
        <f t="shared" si="12"/>
        <v>12</v>
      </c>
      <c r="AL732" s="61">
        <v>0.117556023886417</v>
      </c>
      <c r="AM732" s="61">
        <v>0.625788901403591</v>
      </c>
      <c r="AN732" s="64">
        <v>0.512727272727273</v>
      </c>
      <c r="AO732" s="58"/>
      <c r="AP732" s="58"/>
      <c r="AQ732" s="58"/>
      <c r="AR732" s="58"/>
      <c r="AS732" s="58"/>
      <c r="AT732" s="58"/>
      <c r="AU732" s="58">
        <v>-3.0</v>
      </c>
      <c r="AV732" s="61">
        <f t="shared" si="30"/>
        <v>-0.03</v>
      </c>
      <c r="AW732" s="58">
        <v>0.7182246</v>
      </c>
      <c r="AX732" s="58">
        <v>0.02422929</v>
      </c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>
        <v>-0.00859098862484819</v>
      </c>
      <c r="BM732" s="58">
        <v>-0.0186366585806173</v>
      </c>
    </row>
    <row r="733" ht="12.75" customHeight="1">
      <c r="A733" s="49" t="s">
        <v>432</v>
      </c>
      <c r="B733" s="49">
        <v>1055.0</v>
      </c>
      <c r="C733" s="44">
        <v>1.0</v>
      </c>
      <c r="D733" s="45">
        <v>1.0</v>
      </c>
      <c r="E733" s="44">
        <v>17.0</v>
      </c>
      <c r="F733" s="45">
        <v>7.0</v>
      </c>
      <c r="G733" s="62">
        <f t="shared" si="1"/>
        <v>0.5</v>
      </c>
      <c r="H733" s="63">
        <f t="shared" si="2"/>
        <v>0.7083333333</v>
      </c>
      <c r="I733" s="64">
        <f t="shared" si="3"/>
        <v>0.6923076923</v>
      </c>
      <c r="J733" s="65">
        <f t="shared" si="4"/>
        <v>0.3076923077</v>
      </c>
      <c r="K733" s="55">
        <f t="shared" si="5"/>
        <v>12</v>
      </c>
      <c r="L733" s="66">
        <f t="shared" si="6"/>
        <v>0.8544206699</v>
      </c>
      <c r="M733" s="66">
        <f t="shared" si="7"/>
        <v>0.1473140524</v>
      </c>
      <c r="N733" s="67">
        <f t="shared" si="8"/>
        <v>0.6713680786</v>
      </c>
      <c r="O733" s="58"/>
      <c r="P733" s="58"/>
      <c r="Q733" s="58"/>
      <c r="R733" s="58" t="s">
        <v>405</v>
      </c>
      <c r="S733" s="62">
        <v>0.734375</v>
      </c>
      <c r="T733" s="63">
        <v>0.857142857142857</v>
      </c>
      <c r="U733" s="62">
        <v>-0.00246270264217641</v>
      </c>
      <c r="V733" s="61">
        <v>1.12537305498065</v>
      </c>
      <c r="W733" s="61">
        <v>0.0868101681805422</v>
      </c>
      <c r="X733" s="64">
        <v>0.829181494661922</v>
      </c>
      <c r="Y733" s="68">
        <f t="shared" si="9"/>
        <v>0.8330824236</v>
      </c>
      <c r="Z733" s="68">
        <f t="shared" si="10"/>
        <v>-0.003900928905</v>
      </c>
      <c r="AA733" s="63">
        <f t="shared" si="11"/>
        <v>0.07664796344</v>
      </c>
      <c r="AB733" s="68"/>
      <c r="AC733" s="61"/>
      <c r="AD733" s="61">
        <v>0.0073835364401178</v>
      </c>
      <c r="AE733" s="61"/>
      <c r="AF733" s="61"/>
      <c r="AG733" s="61"/>
      <c r="AH733" s="58" t="s">
        <v>353</v>
      </c>
      <c r="AI733" s="62">
        <v>0.453061224489796</v>
      </c>
      <c r="AJ733" s="63">
        <v>0.619565217391304</v>
      </c>
      <c r="AK733" s="71">
        <f t="shared" si="12"/>
        <v>12</v>
      </c>
      <c r="AL733" s="61">
        <v>0.117736226405954</v>
      </c>
      <c r="AM733" s="61">
        <v>0.758461411496335</v>
      </c>
      <c r="AN733" s="64">
        <v>0.592954990215264</v>
      </c>
      <c r="AO733" s="58"/>
      <c r="AP733" s="58"/>
      <c r="AQ733" s="58"/>
      <c r="AR733" s="58"/>
      <c r="AS733" s="58"/>
      <c r="AT733" s="58"/>
      <c r="AU733" s="58">
        <v>-2.0</v>
      </c>
      <c r="AV733" s="61">
        <f t="shared" si="30"/>
        <v>-0.02</v>
      </c>
      <c r="AW733" s="58">
        <v>0.71032144</v>
      </c>
      <c r="AX733" s="58">
        <v>-0.01231148</v>
      </c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>
        <v>0.0868101681805422</v>
      </c>
      <c r="BM733" s="58">
        <v>0.0766479634402974</v>
      </c>
    </row>
    <row r="734" ht="12.75" customHeight="1">
      <c r="A734" s="49" t="s">
        <v>738</v>
      </c>
      <c r="B734" s="49">
        <v>1057.0</v>
      </c>
      <c r="C734" s="44">
        <v>78.0</v>
      </c>
      <c r="D734" s="45">
        <v>32.0</v>
      </c>
      <c r="E734" s="44">
        <v>255.0</v>
      </c>
      <c r="F734" s="45">
        <v>121.0</v>
      </c>
      <c r="G734" s="62">
        <f t="shared" si="1"/>
        <v>0.7090909091</v>
      </c>
      <c r="H734" s="63">
        <f t="shared" si="2"/>
        <v>0.6781914894</v>
      </c>
      <c r="I734" s="64">
        <f t="shared" si="3"/>
        <v>0.6851851852</v>
      </c>
      <c r="J734" s="65">
        <f t="shared" si="4"/>
        <v>0.4094650206</v>
      </c>
      <c r="K734" s="55">
        <f t="shared" si="5"/>
        <v>3.418181818</v>
      </c>
      <c r="L734" s="66">
        <f t="shared" si="6"/>
        <v>0.9809567949</v>
      </c>
      <c r="M734" s="66">
        <f t="shared" si="7"/>
        <v>-0.02184902894</v>
      </c>
      <c r="N734" s="67">
        <f t="shared" si="8"/>
        <v>0.6887282001</v>
      </c>
      <c r="O734" s="58"/>
      <c r="P734" s="58"/>
      <c r="Q734" s="58"/>
      <c r="R734" s="58" t="s">
        <v>298</v>
      </c>
      <c r="S734" s="62">
        <v>0.793333333333333</v>
      </c>
      <c r="T734" s="63">
        <v>0.839416058394161</v>
      </c>
      <c r="U734" s="62">
        <v>-0.00105813168802293</v>
      </c>
      <c r="V734" s="61">
        <v>1.15452816154433</v>
      </c>
      <c r="W734" s="61">
        <v>0.0325855960330221</v>
      </c>
      <c r="X734" s="64">
        <v>0.829512893982808</v>
      </c>
      <c r="Y734" s="68">
        <f t="shared" si="9"/>
        <v>0.8327248666</v>
      </c>
      <c r="Z734" s="68">
        <f t="shared" si="10"/>
        <v>-0.003211972623</v>
      </c>
      <c r="AA734" s="63">
        <f t="shared" si="11"/>
        <v>0.02411089548</v>
      </c>
      <c r="AB734" s="68"/>
      <c r="AC734" s="61"/>
      <c r="AD734" s="61">
        <v>0.00738932474899379</v>
      </c>
      <c r="AE734" s="61"/>
      <c r="AF734" s="61"/>
      <c r="AG734" s="61"/>
      <c r="AH734" s="58" t="s">
        <v>1049</v>
      </c>
      <c r="AI734" s="62">
        <v>0.0</v>
      </c>
      <c r="AJ734" s="63">
        <v>0.166666666666667</v>
      </c>
      <c r="AK734" s="71">
        <f t="shared" si="12"/>
        <v>12</v>
      </c>
      <c r="AL734" s="61">
        <v>0.11785114945433</v>
      </c>
      <c r="AM734" s="61">
        <v>0.117851110941182</v>
      </c>
      <c r="AN734" s="64">
        <v>0.142857142857143</v>
      </c>
      <c r="AO734" s="58"/>
      <c r="AP734" s="58"/>
      <c r="AQ734" s="58"/>
      <c r="AR734" s="58"/>
      <c r="AS734" s="58"/>
      <c r="AT734" s="58"/>
      <c r="AU734" s="58">
        <v>-1.0</v>
      </c>
      <c r="AV734" s="61">
        <f t="shared" si="30"/>
        <v>-0.01</v>
      </c>
      <c r="AW734" s="58">
        <v>0.70823622</v>
      </c>
      <c r="AX734" s="58">
        <v>-0.0059931</v>
      </c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>
        <v>0.0325855960330221</v>
      </c>
      <c r="BM734" s="58">
        <v>0.0241108954777829</v>
      </c>
    </row>
    <row r="735" ht="12.75" customHeight="1">
      <c r="A735" s="49" t="s">
        <v>499</v>
      </c>
      <c r="B735" s="49">
        <v>1062.0</v>
      </c>
      <c r="C735" s="44">
        <v>107.0</v>
      </c>
      <c r="D735" s="45">
        <v>85.0</v>
      </c>
      <c r="E735" s="44">
        <v>702.0</v>
      </c>
      <c r="F735" s="45">
        <v>640.0</v>
      </c>
      <c r="G735" s="62">
        <f t="shared" si="1"/>
        <v>0.5572916667</v>
      </c>
      <c r="H735" s="63">
        <f t="shared" si="2"/>
        <v>0.523099851</v>
      </c>
      <c r="I735" s="64">
        <f t="shared" si="3"/>
        <v>0.5273794003</v>
      </c>
      <c r="J735" s="65">
        <f t="shared" si="4"/>
        <v>0.4869621904</v>
      </c>
      <c r="K735" s="55">
        <f t="shared" si="5"/>
        <v>6.989583333</v>
      </c>
      <c r="L735" s="66">
        <f t="shared" si="6"/>
        <v>0.7639521724</v>
      </c>
      <c r="M735" s="66">
        <f t="shared" si="7"/>
        <v>-0.02417713991</v>
      </c>
      <c r="N735" s="67">
        <f t="shared" si="8"/>
        <v>0.5334586153</v>
      </c>
      <c r="O735" s="58"/>
      <c r="P735" s="58"/>
      <c r="Q735" s="58"/>
      <c r="R735" s="58" t="s">
        <v>179</v>
      </c>
      <c r="S735" s="62">
        <v>0.68421052631579</v>
      </c>
      <c r="T735" s="63">
        <v>0.843283582089552</v>
      </c>
      <c r="U735" s="62">
        <v>0.0188837083343177</v>
      </c>
      <c r="V735" s="61">
        <v>1.08010142389669</v>
      </c>
      <c r="W735" s="61">
        <v>0.112481812927512</v>
      </c>
      <c r="X735" s="64">
        <v>0.829545454545455</v>
      </c>
      <c r="Y735" s="68">
        <f t="shared" si="9"/>
        <v>0.8117737339</v>
      </c>
      <c r="Z735" s="68">
        <f t="shared" si="10"/>
        <v>0.01777172067</v>
      </c>
      <c r="AA735" s="63">
        <f t="shared" si="11"/>
        <v>0.1578859798</v>
      </c>
      <c r="AB735" s="68"/>
      <c r="AC735" s="61"/>
      <c r="AD735" s="61">
        <v>0.00755568758899283</v>
      </c>
      <c r="AE735" s="61"/>
      <c r="AF735" s="61"/>
      <c r="AG735" s="61"/>
      <c r="AH735" s="58" t="s">
        <v>338</v>
      </c>
      <c r="AI735" s="62">
        <v>0.5</v>
      </c>
      <c r="AJ735" s="63">
        <v>0.666666666666667</v>
      </c>
      <c r="AK735" s="71">
        <f t="shared" si="12"/>
        <v>12</v>
      </c>
      <c r="AL735" s="61">
        <v>0.117851264993774</v>
      </c>
      <c r="AM735" s="61">
        <v>0.82495789212772</v>
      </c>
      <c r="AN735" s="64">
        <v>0.642857142857143</v>
      </c>
      <c r="AO735" s="58"/>
      <c r="AP735" s="58"/>
      <c r="AQ735" s="58"/>
      <c r="AR735" s="58"/>
      <c r="AS735" s="58"/>
      <c r="AT735" s="58"/>
      <c r="AU735" s="58">
        <v>0.0</v>
      </c>
      <c r="AV735" s="61">
        <f t="shared" si="30"/>
        <v>0</v>
      </c>
      <c r="AW735" s="58">
        <v>0.70726534</v>
      </c>
      <c r="AX735" s="58">
        <v>0.0</v>
      </c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>
        <v>0.112481812927512</v>
      </c>
      <c r="BM735" s="58">
        <v>0.157885979801587</v>
      </c>
    </row>
    <row r="736" ht="12.75" customHeight="1">
      <c r="A736" s="49" t="s">
        <v>391</v>
      </c>
      <c r="B736" s="49">
        <v>1064.0</v>
      </c>
      <c r="C736" s="44">
        <v>127.0</v>
      </c>
      <c r="D736" s="45">
        <v>142.0</v>
      </c>
      <c r="E736" s="44">
        <v>733.0</v>
      </c>
      <c r="F736" s="45">
        <v>648.0</v>
      </c>
      <c r="G736" s="62">
        <f t="shared" si="1"/>
        <v>0.4721189591</v>
      </c>
      <c r="H736" s="63">
        <f t="shared" si="2"/>
        <v>0.5307748009</v>
      </c>
      <c r="I736" s="64">
        <f t="shared" si="3"/>
        <v>0.5212121212</v>
      </c>
      <c r="J736" s="65">
        <f t="shared" si="4"/>
        <v>0.4696969697</v>
      </c>
      <c r="K736" s="55">
        <f t="shared" si="5"/>
        <v>5.133828996</v>
      </c>
      <c r="L736" s="66">
        <f t="shared" si="6"/>
        <v>0.7091529717</v>
      </c>
      <c r="M736" s="66">
        <f t="shared" si="7"/>
        <v>0.04147605934</v>
      </c>
      <c r="N736" s="67">
        <f t="shared" si="8"/>
        <v>0.5242453346</v>
      </c>
      <c r="O736" s="58"/>
      <c r="P736" s="58"/>
      <c r="Q736" s="58"/>
      <c r="R736" s="58" t="s">
        <v>449</v>
      </c>
      <c r="S736" s="62">
        <v>0.763636363636364</v>
      </c>
      <c r="T736" s="63">
        <v>0.850746268656716</v>
      </c>
      <c r="U736" s="62">
        <v>-0.00265804278794102</v>
      </c>
      <c r="V736" s="61">
        <v>1.14154089665958</v>
      </c>
      <c r="W736" s="61">
        <v>0.061596191073278</v>
      </c>
      <c r="X736" s="64">
        <v>0.830242510699001</v>
      </c>
      <c r="Y736" s="68">
        <f t="shared" si="9"/>
        <v>0.8346700359</v>
      </c>
      <c r="Z736" s="68">
        <f t="shared" si="10"/>
        <v>-0.004427525249</v>
      </c>
      <c r="AA736" s="63">
        <f t="shared" si="11"/>
        <v>0.04998062621</v>
      </c>
      <c r="AB736" s="68"/>
      <c r="AC736" s="61"/>
      <c r="AD736" s="61">
        <v>0.00758140364722926</v>
      </c>
      <c r="AE736" s="61"/>
      <c r="AF736" s="61"/>
      <c r="AG736" s="61"/>
      <c r="AH736" s="58" t="s">
        <v>373</v>
      </c>
      <c r="AI736" s="62">
        <v>0.461847389558233</v>
      </c>
      <c r="AJ736" s="63">
        <v>0.628703094140882</v>
      </c>
      <c r="AK736" s="71">
        <f t="shared" si="12"/>
        <v>12</v>
      </c>
      <c r="AL736" s="61">
        <v>0.117984926191645</v>
      </c>
      <c r="AM736" s="61">
        <v>0.771135622971488</v>
      </c>
      <c r="AN736" s="64">
        <v>0.605203619909502</v>
      </c>
      <c r="AO736" s="58"/>
      <c r="AP736" s="58"/>
      <c r="AQ736" s="58"/>
      <c r="AR736" s="58"/>
      <c r="AS736" s="58"/>
      <c r="AT736" s="58"/>
      <c r="AU736" s="58">
        <v>1.0</v>
      </c>
      <c r="AV736" s="61">
        <f t="shared" si="30"/>
        <v>0.01</v>
      </c>
      <c r="AW736" s="58">
        <v>0.70512448</v>
      </c>
      <c r="AX736" s="58">
        <v>0.0065554</v>
      </c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>
        <v>0.061596191073278</v>
      </c>
      <c r="BM736" s="58">
        <v>0.0499806262082742</v>
      </c>
    </row>
    <row r="737" ht="12.75" customHeight="1">
      <c r="A737" s="49" t="s">
        <v>320</v>
      </c>
      <c r="B737" s="49">
        <v>1065.0</v>
      </c>
      <c r="C737" s="44">
        <v>41.0</v>
      </c>
      <c r="D737" s="45">
        <v>53.0</v>
      </c>
      <c r="E737" s="44">
        <v>302.0</v>
      </c>
      <c r="F737" s="45">
        <v>350.0</v>
      </c>
      <c r="G737" s="62">
        <f t="shared" si="1"/>
        <v>0.4361702128</v>
      </c>
      <c r="H737" s="63">
        <f t="shared" si="2"/>
        <v>0.463190184</v>
      </c>
      <c r="I737" s="64">
        <f t="shared" si="3"/>
        <v>0.4597855228</v>
      </c>
      <c r="J737" s="65">
        <f t="shared" si="4"/>
        <v>0.5241286863</v>
      </c>
      <c r="K737" s="55">
        <f t="shared" si="5"/>
        <v>6.936170213</v>
      </c>
      <c r="L737" s="66">
        <f t="shared" si="6"/>
        <v>0.6359438322</v>
      </c>
      <c r="M737" s="66">
        <f t="shared" si="7"/>
        <v>0.01910610883</v>
      </c>
      <c r="N737" s="67">
        <f t="shared" si="8"/>
        <v>0.4625729032</v>
      </c>
      <c r="O737" s="58"/>
      <c r="P737" s="58"/>
      <c r="Q737" s="58"/>
      <c r="R737" s="58" t="s">
        <v>96</v>
      </c>
      <c r="S737" s="62">
        <v>0.812903225806452</v>
      </c>
      <c r="T737" s="63">
        <v>0.837837837837838</v>
      </c>
      <c r="U737" s="62">
        <v>-0.00156808621210658</v>
      </c>
      <c r="V737" s="61">
        <v>1.16725019720502</v>
      </c>
      <c r="W737" s="61">
        <v>0.0176316239793528</v>
      </c>
      <c r="X737" s="64">
        <v>0.832095096582467</v>
      </c>
      <c r="Y737" s="68">
        <f t="shared" si="9"/>
        <v>0.836015656</v>
      </c>
      <c r="Z737" s="68">
        <f t="shared" si="10"/>
        <v>-0.003920559426</v>
      </c>
      <c r="AA737" s="63">
        <f t="shared" si="11"/>
        <v>0.007229140587</v>
      </c>
      <c r="AB737" s="68"/>
      <c r="AC737" s="61"/>
      <c r="AD737" s="61">
        <v>0.00759872155176578</v>
      </c>
      <c r="AE737" s="61"/>
      <c r="AF737" s="61"/>
      <c r="AG737" s="61"/>
      <c r="AH737" s="58" t="s">
        <v>786</v>
      </c>
      <c r="AI737" s="62">
        <v>0.75</v>
      </c>
      <c r="AJ737" s="63">
        <v>0.918918918918919</v>
      </c>
      <c r="AK737" s="71">
        <f t="shared" si="12"/>
        <v>12</v>
      </c>
      <c r="AL737" s="61">
        <v>0.11944390586423</v>
      </c>
      <c r="AM737" s="61">
        <v>1.18010386530128</v>
      </c>
      <c r="AN737" s="64">
        <v>0.902439024390244</v>
      </c>
      <c r="AO737" s="58"/>
      <c r="AP737" s="58"/>
      <c r="AQ737" s="58"/>
      <c r="AR737" s="58"/>
      <c r="AS737" s="58"/>
      <c r="AT737" s="58"/>
      <c r="AU737" s="58">
        <v>2.0</v>
      </c>
      <c r="AV737" s="61">
        <f t="shared" si="30"/>
        <v>0.02</v>
      </c>
      <c r="AW737" s="58">
        <v>0.70511867</v>
      </c>
      <c r="AX737" s="58">
        <v>0.01153824</v>
      </c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>
        <v>0.0176316239793528</v>
      </c>
      <c r="BM737" s="58">
        <v>0.00722914058736462</v>
      </c>
    </row>
    <row r="738" ht="12.75" customHeight="1">
      <c r="A738" s="49" t="s">
        <v>456</v>
      </c>
      <c r="B738" s="49">
        <v>1066.0</v>
      </c>
      <c r="C738" s="44">
        <v>62.0</v>
      </c>
      <c r="D738" s="45">
        <v>54.0</v>
      </c>
      <c r="E738" s="44">
        <v>337.0</v>
      </c>
      <c r="F738" s="45">
        <v>281.0</v>
      </c>
      <c r="G738" s="62">
        <f t="shared" si="1"/>
        <v>0.5344827586</v>
      </c>
      <c r="H738" s="63">
        <f t="shared" si="2"/>
        <v>0.5453074434</v>
      </c>
      <c r="I738" s="64">
        <f t="shared" si="3"/>
        <v>0.5435967302</v>
      </c>
      <c r="J738" s="65">
        <f t="shared" si="4"/>
        <v>0.4673024523</v>
      </c>
      <c r="K738" s="55">
        <f t="shared" si="5"/>
        <v>5.327586207</v>
      </c>
      <c r="L738" s="66">
        <f t="shared" si="6"/>
        <v>0.7635269728</v>
      </c>
      <c r="M738" s="66">
        <f t="shared" si="7"/>
        <v>0.007654332746</v>
      </c>
      <c r="N738" s="67">
        <f t="shared" si="8"/>
        <v>0.5472949554</v>
      </c>
      <c r="O738" s="58"/>
      <c r="P738" s="58"/>
      <c r="Q738" s="58"/>
      <c r="R738" s="58" t="s">
        <v>119</v>
      </c>
      <c r="S738" s="62">
        <v>0.785714285714286</v>
      </c>
      <c r="T738" s="63">
        <v>0.836304700162075</v>
      </c>
      <c r="U738" s="62">
        <v>0.00559424878754167</v>
      </c>
      <c r="V738" s="61">
        <v>1.1469406182813</v>
      </c>
      <c r="W738" s="61">
        <v>0.0357730125262402</v>
      </c>
      <c r="X738" s="64">
        <v>0.832095096582467</v>
      </c>
      <c r="Y738" s="68">
        <f t="shared" si="9"/>
        <v>0.8286129554</v>
      </c>
      <c r="Z738" s="68">
        <f t="shared" si="10"/>
        <v>0.003482141212</v>
      </c>
      <c r="AA738" s="63">
        <f t="shared" si="11"/>
        <v>0.04492999234</v>
      </c>
      <c r="AB738" s="68"/>
      <c r="AC738" s="61"/>
      <c r="AD738" s="61">
        <v>0.0076952137262849</v>
      </c>
      <c r="AE738" s="61"/>
      <c r="AF738" s="61"/>
      <c r="AG738" s="61"/>
      <c r="AH738" s="58" t="s">
        <v>431</v>
      </c>
      <c r="AI738" s="62">
        <v>0.587378640776699</v>
      </c>
      <c r="AJ738" s="63">
        <v>0.756624825662483</v>
      </c>
      <c r="AK738" s="71">
        <f t="shared" si="12"/>
        <v>12</v>
      </c>
      <c r="AL738" s="61">
        <v>0.119675280308101</v>
      </c>
      <c r="AM738" s="61">
        <v>0.950353945502749</v>
      </c>
      <c r="AN738" s="64">
        <v>0.735365853658537</v>
      </c>
      <c r="AO738" s="58"/>
      <c r="AP738" s="58"/>
      <c r="AQ738" s="58"/>
      <c r="AR738" s="58"/>
      <c r="AS738" s="58"/>
      <c r="AT738" s="58"/>
      <c r="AU738" s="58">
        <v>3.0</v>
      </c>
      <c r="AV738" s="61">
        <f t="shared" si="30"/>
        <v>0.03</v>
      </c>
      <c r="AW738" s="58">
        <v>0.7015028</v>
      </c>
      <c r="AX738" s="58">
        <v>0.01933779</v>
      </c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>
        <v>0.0357730125262402</v>
      </c>
      <c r="BM738" s="58">
        <v>0.0449299923405132</v>
      </c>
    </row>
    <row r="739" ht="12.75" customHeight="1">
      <c r="A739" s="49" t="s">
        <v>773</v>
      </c>
      <c r="B739" s="49">
        <v>1067.0</v>
      </c>
      <c r="C739" s="44">
        <v>51.0</v>
      </c>
      <c r="D739" s="45">
        <v>19.0</v>
      </c>
      <c r="E739" s="44">
        <v>213.0</v>
      </c>
      <c r="F739" s="45">
        <v>172.0</v>
      </c>
      <c r="G739" s="62">
        <f t="shared" si="1"/>
        <v>0.7285714286</v>
      </c>
      <c r="H739" s="63">
        <f t="shared" si="2"/>
        <v>0.5532467532</v>
      </c>
      <c r="I739" s="64">
        <f t="shared" si="3"/>
        <v>0.5802197802</v>
      </c>
      <c r="J739" s="65">
        <f t="shared" si="4"/>
        <v>0.4901098901</v>
      </c>
      <c r="K739" s="55">
        <f t="shared" si="5"/>
        <v>5.5</v>
      </c>
      <c r="L739" s="66">
        <f t="shared" si="6"/>
        <v>0.9063823489</v>
      </c>
      <c r="M739" s="66">
        <f t="shared" si="7"/>
        <v>-0.1239731187</v>
      </c>
      <c r="N739" s="67">
        <f t="shared" si="8"/>
        <v>0.5927951631</v>
      </c>
      <c r="O739" s="58"/>
      <c r="P739" s="58"/>
      <c r="Q739" s="58"/>
      <c r="R739" s="58" t="s">
        <v>709</v>
      </c>
      <c r="S739" s="62">
        <v>0.783783783783784</v>
      </c>
      <c r="T739" s="63">
        <v>0.852336448598131</v>
      </c>
      <c r="U739" s="62">
        <v>-0.00623860716562552</v>
      </c>
      <c r="V739" s="61">
        <v>1.15691170323321</v>
      </c>
      <c r="W739" s="61">
        <v>0.048474243195054</v>
      </c>
      <c r="X739" s="64">
        <v>0.83223249669749</v>
      </c>
      <c r="Y739" s="68">
        <f t="shared" si="9"/>
        <v>0.8404129402</v>
      </c>
      <c r="Z739" s="68">
        <f t="shared" si="10"/>
        <v>-0.008180443517</v>
      </c>
      <c r="AA739" s="63">
        <f t="shared" si="11"/>
        <v>0.02686772328</v>
      </c>
      <c r="AB739" s="68"/>
      <c r="AC739" s="61"/>
      <c r="AD739" s="61">
        <v>0.00769783472742558</v>
      </c>
      <c r="AE739" s="61"/>
      <c r="AF739" s="61"/>
      <c r="AG739" s="61"/>
      <c r="AH739" s="58" t="s">
        <v>401</v>
      </c>
      <c r="AI739" s="62">
        <v>0.477272727272727</v>
      </c>
      <c r="AJ739" s="63">
        <v>0.64808362369338</v>
      </c>
      <c r="AK739" s="71">
        <f t="shared" si="12"/>
        <v>12</v>
      </c>
      <c r="AL739" s="61">
        <v>0.120781673182641</v>
      </c>
      <c r="AM739" s="61">
        <v>0.795747087284076</v>
      </c>
      <c r="AN739" s="64">
        <v>0.625377643504532</v>
      </c>
      <c r="AO739" s="58"/>
      <c r="AP739" s="58"/>
      <c r="AQ739" s="58"/>
      <c r="AR739" s="58"/>
      <c r="AS739" s="58"/>
      <c r="AT739" s="58"/>
      <c r="AU739" s="58">
        <v>4.0</v>
      </c>
      <c r="AV739" s="61">
        <f t="shared" si="30"/>
        <v>0.04</v>
      </c>
      <c r="AW739" s="58">
        <v>0.070191445</v>
      </c>
      <c r="AX739" s="58">
        <v>0.02442056</v>
      </c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>
        <v>0.048474243195054</v>
      </c>
      <c r="BM739" s="58">
        <v>0.026867723276888</v>
      </c>
    </row>
    <row r="740" ht="12.75" customHeight="1">
      <c r="A740" s="49" t="s">
        <v>804</v>
      </c>
      <c r="B740" s="49">
        <v>1068.0</v>
      </c>
      <c r="C740" s="44">
        <v>6.0</v>
      </c>
      <c r="D740" s="45">
        <v>2.0</v>
      </c>
      <c r="E740" s="44">
        <v>15.0</v>
      </c>
      <c r="F740" s="45">
        <v>6.0</v>
      </c>
      <c r="G740" s="62">
        <f t="shared" si="1"/>
        <v>0.75</v>
      </c>
      <c r="H740" s="63">
        <f t="shared" si="2"/>
        <v>0.7142857143</v>
      </c>
      <c r="I740" s="64">
        <f t="shared" si="3"/>
        <v>0.724137931</v>
      </c>
      <c r="J740" s="65">
        <f t="shared" si="4"/>
        <v>0.4137931034</v>
      </c>
      <c r="K740" s="55">
        <f t="shared" si="5"/>
        <v>2.625</v>
      </c>
      <c r="L740" s="66">
        <f t="shared" si="6"/>
        <v>1.035406362</v>
      </c>
      <c r="M740" s="66">
        <f t="shared" si="7"/>
        <v>-0.02525364443</v>
      </c>
      <c r="N740" s="67">
        <f t="shared" si="8"/>
        <v>0.7260701689</v>
      </c>
      <c r="O740" s="58"/>
      <c r="P740" s="58"/>
      <c r="Q740" s="58"/>
      <c r="R740" s="58" t="s">
        <v>169</v>
      </c>
      <c r="S740" s="62">
        <v>0.75</v>
      </c>
      <c r="T740" s="63">
        <v>0.849740932642487</v>
      </c>
      <c r="U740" s="62">
        <v>0.00339548562101566</v>
      </c>
      <c r="V740" s="61">
        <v>1.13118765008917</v>
      </c>
      <c r="W740" s="61">
        <v>0.0705276746665497</v>
      </c>
      <c r="X740" s="64">
        <v>0.832618025751073</v>
      </c>
      <c r="Y740" s="68">
        <f t="shared" si="9"/>
        <v>0.8308753128</v>
      </c>
      <c r="Z740" s="68">
        <f t="shared" si="10"/>
        <v>0.001742712969</v>
      </c>
      <c r="AA740" s="63">
        <f t="shared" si="11"/>
        <v>0.07507905955</v>
      </c>
      <c r="AB740" s="68"/>
      <c r="AC740" s="61"/>
      <c r="AD740" s="61">
        <v>0.00770888727033137</v>
      </c>
      <c r="AE740" s="61"/>
      <c r="AF740" s="61"/>
      <c r="AG740" s="61"/>
      <c r="AH740" s="58" t="s">
        <v>219</v>
      </c>
      <c r="AI740" s="62">
        <v>0.372972972972973</v>
      </c>
      <c r="AJ740" s="63">
        <v>0.543951915852742</v>
      </c>
      <c r="AK740" s="71">
        <f t="shared" si="12"/>
        <v>12</v>
      </c>
      <c r="AL740" s="61">
        <v>0.120900475891382</v>
      </c>
      <c r="AM740" s="61">
        <v>0.648363786972564</v>
      </c>
      <c r="AN740" s="64">
        <v>0.523087071240106</v>
      </c>
      <c r="AO740" s="58"/>
      <c r="AP740" s="58"/>
      <c r="AQ740" s="58"/>
      <c r="AR740" s="58"/>
      <c r="AS740" s="58"/>
      <c r="AT740" s="58"/>
      <c r="AU740" s="58">
        <v>5.0</v>
      </c>
      <c r="AV740" s="61">
        <f t="shared" si="30"/>
        <v>0.05</v>
      </c>
      <c r="AW740" s="58">
        <v>0.699116834</v>
      </c>
      <c r="AX740" s="58">
        <v>0.03207865</v>
      </c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>
        <v>0.0705276746665497</v>
      </c>
      <c r="BM740" s="58">
        <v>0.0750790595546383</v>
      </c>
    </row>
    <row r="741" ht="12.75" customHeight="1">
      <c r="A741" s="49" t="s">
        <v>514</v>
      </c>
      <c r="B741" s="49">
        <v>1069.0</v>
      </c>
      <c r="C741" s="44">
        <v>105.0</v>
      </c>
      <c r="D741" s="45">
        <v>79.0</v>
      </c>
      <c r="E741" s="44">
        <v>554.0</v>
      </c>
      <c r="F741" s="45">
        <v>472.0</v>
      </c>
      <c r="G741" s="62">
        <f t="shared" si="1"/>
        <v>0.5706521739</v>
      </c>
      <c r="H741" s="63">
        <f t="shared" si="2"/>
        <v>0.5399610136</v>
      </c>
      <c r="I741" s="64">
        <f t="shared" si="3"/>
        <v>0.5446280992</v>
      </c>
      <c r="J741" s="65">
        <f t="shared" si="4"/>
        <v>0.4768595041</v>
      </c>
      <c r="K741" s="55">
        <f t="shared" si="5"/>
        <v>5.576086957</v>
      </c>
      <c r="L741" s="66">
        <f t="shared" si="6"/>
        <v>0.7853221197</v>
      </c>
      <c r="M741" s="66">
        <f t="shared" si="7"/>
        <v>-0.02170179923</v>
      </c>
      <c r="N741" s="67">
        <f t="shared" si="8"/>
        <v>0.5497460511</v>
      </c>
      <c r="O741" s="58"/>
      <c r="P741" s="58"/>
      <c r="Q741" s="58"/>
      <c r="R741" s="58" t="s">
        <v>170</v>
      </c>
      <c r="S741" s="62">
        <v>0.74384236453202</v>
      </c>
      <c r="T741" s="63">
        <v>0.845665961945032</v>
      </c>
      <c r="U741" s="62">
        <v>0.00814725572371089</v>
      </c>
      <c r="V741" s="61">
        <v>1.12395210463975</v>
      </c>
      <c r="W741" s="61">
        <v>0.0720003398664567</v>
      </c>
      <c r="X741" s="64">
        <v>0.832922318125771</v>
      </c>
      <c r="Y741" s="68">
        <f t="shared" si="9"/>
        <v>0.826409716</v>
      </c>
      <c r="Z741" s="68">
        <f t="shared" si="10"/>
        <v>0.006512602109</v>
      </c>
      <c r="AA741" s="63">
        <f t="shared" si="11"/>
        <v>0.08895568353</v>
      </c>
      <c r="AB741" s="68"/>
      <c r="AC741" s="61"/>
      <c r="AD741" s="61">
        <v>0.00773890521563081</v>
      </c>
      <c r="AE741" s="61"/>
      <c r="AF741" s="61"/>
      <c r="AG741" s="61"/>
      <c r="AH741" s="58" t="s">
        <v>54</v>
      </c>
      <c r="AI741" s="62">
        <v>0.247706422018349</v>
      </c>
      <c r="AJ741" s="63">
        <v>0.419036564132327</v>
      </c>
      <c r="AK741" s="71">
        <f t="shared" si="12"/>
        <v>12</v>
      </c>
      <c r="AL741" s="61">
        <v>0.121148782345561</v>
      </c>
      <c r="AM741" s="61">
        <v>0.471458467020316</v>
      </c>
      <c r="AN741" s="64">
        <v>0.408842794759825</v>
      </c>
      <c r="AO741" s="58"/>
      <c r="AP741" s="58"/>
      <c r="AQ741" s="58"/>
      <c r="AR741" s="58"/>
      <c r="AS741" s="58"/>
      <c r="AT741" s="58"/>
      <c r="AU741" s="58">
        <v>6.0</v>
      </c>
      <c r="AV741" s="61">
        <f t="shared" si="30"/>
        <v>0.06</v>
      </c>
      <c r="AW741" s="58">
        <v>0.697151288</v>
      </c>
      <c r="AX741" s="58">
        <v>0.03718102</v>
      </c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>
        <v>0.0720003398664567</v>
      </c>
      <c r="BM741" s="58">
        <v>0.0889556835307065</v>
      </c>
    </row>
    <row r="742" ht="12.75" customHeight="1">
      <c r="A742" s="49" t="s">
        <v>454</v>
      </c>
      <c r="B742" s="49">
        <v>1070.0</v>
      </c>
      <c r="C742" s="44">
        <v>58.0</v>
      </c>
      <c r="D742" s="45">
        <v>51.0</v>
      </c>
      <c r="E742" s="44">
        <v>241.0</v>
      </c>
      <c r="F742" s="45">
        <v>132.0</v>
      </c>
      <c r="G742" s="62">
        <f t="shared" si="1"/>
        <v>0.5321100917</v>
      </c>
      <c r="H742" s="63">
        <f t="shared" si="2"/>
        <v>0.6461126005</v>
      </c>
      <c r="I742" s="64">
        <f t="shared" si="3"/>
        <v>0.6203319502</v>
      </c>
      <c r="J742" s="65">
        <f t="shared" si="4"/>
        <v>0.3941908714</v>
      </c>
      <c r="K742" s="55">
        <f t="shared" si="5"/>
        <v>3.422018349</v>
      </c>
      <c r="L742" s="66">
        <f t="shared" si="6"/>
        <v>0.8331292423</v>
      </c>
      <c r="M742" s="66">
        <f t="shared" si="7"/>
        <v>0.08061208317</v>
      </c>
      <c r="N742" s="67">
        <f t="shared" si="8"/>
        <v>0.6279820027</v>
      </c>
      <c r="O742" s="58"/>
      <c r="P742" s="58"/>
      <c r="Q742" s="58"/>
      <c r="R742" s="58" t="s">
        <v>128</v>
      </c>
      <c r="S742" s="62">
        <v>0.656976744186046</v>
      </c>
      <c r="T742" s="63">
        <v>0.859633827375763</v>
      </c>
      <c r="U742" s="62">
        <v>0.0153390302353965</v>
      </c>
      <c r="V742" s="61">
        <v>1.07240559615566</v>
      </c>
      <c r="W742" s="61">
        <v>0.143300373007275</v>
      </c>
      <c r="X742" s="64">
        <v>0.833206974981046</v>
      </c>
      <c r="Y742" s="68">
        <f t="shared" si="9"/>
        <v>0.8185785084</v>
      </c>
      <c r="Z742" s="68">
        <f t="shared" si="10"/>
        <v>0.01462846659</v>
      </c>
      <c r="AA742" s="63">
        <f t="shared" si="11"/>
        <v>0.1805519104</v>
      </c>
      <c r="AB742" s="68"/>
      <c r="AC742" s="61"/>
      <c r="AD742" s="61">
        <v>0.00778258888264116</v>
      </c>
      <c r="AE742" s="61"/>
      <c r="AF742" s="61"/>
      <c r="AG742" s="61"/>
      <c r="AH742" s="58" t="s">
        <v>534</v>
      </c>
      <c r="AI742" s="62">
        <v>0.580645161290323</v>
      </c>
      <c r="AJ742" s="63">
        <v>0.752577319587629</v>
      </c>
      <c r="AK742" s="71">
        <f t="shared" si="12"/>
        <v>12</v>
      </c>
      <c r="AL742" s="61">
        <v>0.121574549075846</v>
      </c>
      <c r="AM742" s="61">
        <v>0.942730637194193</v>
      </c>
      <c r="AN742" s="64">
        <v>0.728888888888889</v>
      </c>
      <c r="AO742" s="58"/>
      <c r="AP742" s="58"/>
      <c r="AQ742" s="58"/>
      <c r="AR742" s="58"/>
      <c r="AS742" s="58"/>
      <c r="AT742" s="58"/>
      <c r="AU742" s="58">
        <v>7.0</v>
      </c>
      <c r="AV742" s="61">
        <f t="shared" si="30"/>
        <v>0.07</v>
      </c>
      <c r="AW742" s="58">
        <v>0.69856012</v>
      </c>
      <c r="AX742" s="58">
        <v>0.04325428</v>
      </c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>
        <v>0.143300373007275</v>
      </c>
      <c r="BM742" s="58">
        <v>0.180551910363818</v>
      </c>
    </row>
    <row r="743" ht="12.75" customHeight="1">
      <c r="A743" s="49" t="s">
        <v>506</v>
      </c>
      <c r="B743" s="49">
        <v>1071.0</v>
      </c>
      <c r="C743" s="44">
        <v>138.0</v>
      </c>
      <c r="D743" s="45">
        <v>108.0</v>
      </c>
      <c r="E743" s="44">
        <v>654.0</v>
      </c>
      <c r="F743" s="45">
        <v>542.0</v>
      </c>
      <c r="G743" s="62">
        <f t="shared" si="1"/>
        <v>0.5609756098</v>
      </c>
      <c r="H743" s="63">
        <f t="shared" si="2"/>
        <v>0.5468227425</v>
      </c>
      <c r="I743" s="64">
        <f t="shared" si="3"/>
        <v>0.5492371706</v>
      </c>
      <c r="J743" s="65">
        <f t="shared" si="4"/>
        <v>0.4715672677</v>
      </c>
      <c r="K743" s="55">
        <f t="shared" si="5"/>
        <v>4.861788618</v>
      </c>
      <c r="L743" s="66">
        <f t="shared" si="6"/>
        <v>0.7833317287</v>
      </c>
      <c r="M743" s="66">
        <f t="shared" si="7"/>
        <v>-0.01000746043</v>
      </c>
      <c r="N743" s="67">
        <f t="shared" si="8"/>
        <v>0.5534871544</v>
      </c>
      <c r="O743" s="58"/>
      <c r="P743" s="58"/>
      <c r="Q743" s="58"/>
      <c r="R743" s="58" t="s">
        <v>314</v>
      </c>
      <c r="S743" s="62">
        <v>0.875</v>
      </c>
      <c r="T743" s="63">
        <v>0.8</v>
      </c>
      <c r="U743" s="62">
        <v>0.0149679439210759</v>
      </c>
      <c r="V743" s="61">
        <v>1.18440386715291</v>
      </c>
      <c r="W743" s="61">
        <v>-0.0530328150604221</v>
      </c>
      <c r="X743" s="64">
        <v>0.833333333333333</v>
      </c>
      <c r="Y743" s="68">
        <f t="shared" si="9"/>
        <v>0.8216642508</v>
      </c>
      <c r="Z743" s="68">
        <f t="shared" si="10"/>
        <v>0.01166908249</v>
      </c>
      <c r="AA743" s="63">
        <f t="shared" si="11"/>
        <v>-0.02183438936</v>
      </c>
      <c r="AB743" s="68"/>
      <c r="AC743" s="61"/>
      <c r="AD743" s="61">
        <v>0.00780087051403589</v>
      </c>
      <c r="AE743" s="61"/>
      <c r="AF743" s="61"/>
      <c r="AG743" s="61"/>
      <c r="AH743" s="58" t="s">
        <v>82</v>
      </c>
      <c r="AI743" s="62">
        <v>0.258064516129032</v>
      </c>
      <c r="AJ743" s="63">
        <v>0.430194805194805</v>
      </c>
      <c r="AK743" s="71">
        <f t="shared" si="12"/>
        <v>12</v>
      </c>
      <c r="AL743" s="61">
        <v>0.121714574167106</v>
      </c>
      <c r="AM743" s="61">
        <v>0.486672813435092</v>
      </c>
      <c r="AN743" s="64">
        <v>0.414454277286136</v>
      </c>
      <c r="AO743" s="58"/>
      <c r="AP743" s="58"/>
      <c r="AQ743" s="58"/>
      <c r="AR743" s="58"/>
      <c r="AS743" s="58"/>
      <c r="AT743" s="58"/>
      <c r="AU743" s="58">
        <v>8.0</v>
      </c>
      <c r="AV743" s="61">
        <f t="shared" si="30"/>
        <v>0.08</v>
      </c>
      <c r="AW743" s="58">
        <v>0.6919929287</v>
      </c>
      <c r="AX743" s="58">
        <v>0.054784955</v>
      </c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>
        <v>-0.0530328150604221</v>
      </c>
      <c r="BM743" s="58">
        <v>-0.0218343893631888</v>
      </c>
    </row>
    <row r="744" ht="12.75" customHeight="1">
      <c r="A744" s="49" t="s">
        <v>704</v>
      </c>
      <c r="B744" s="49">
        <v>1073.0</v>
      </c>
      <c r="C744" s="44">
        <v>183.0</v>
      </c>
      <c r="D744" s="45">
        <v>86.0</v>
      </c>
      <c r="E744" s="44">
        <v>748.0</v>
      </c>
      <c r="F744" s="45">
        <v>597.0</v>
      </c>
      <c r="G744" s="62">
        <f t="shared" si="1"/>
        <v>0.6802973978</v>
      </c>
      <c r="H744" s="63">
        <f t="shared" si="2"/>
        <v>0.556133829</v>
      </c>
      <c r="I744" s="64">
        <f t="shared" si="3"/>
        <v>0.5768277571</v>
      </c>
      <c r="J744" s="65">
        <f t="shared" si="4"/>
        <v>0.4832713755</v>
      </c>
      <c r="K744" s="55">
        <f t="shared" si="5"/>
        <v>5</v>
      </c>
      <c r="L744" s="66">
        <f t="shared" si="6"/>
        <v>0.8742889193</v>
      </c>
      <c r="M744" s="66">
        <f t="shared" si="7"/>
        <v>-0.0877967586</v>
      </c>
      <c r="N744" s="67">
        <f t="shared" si="8"/>
        <v>0.584839335</v>
      </c>
      <c r="O744" s="58"/>
      <c r="P744" s="58"/>
      <c r="Q744" s="58"/>
      <c r="R744" s="58" t="s">
        <v>698</v>
      </c>
      <c r="S744" s="62">
        <v>0.827586206896552</v>
      </c>
      <c r="T744" s="63">
        <v>0.83495145631068</v>
      </c>
      <c r="U744" s="62">
        <v>-0.00137285522603658</v>
      </c>
      <c r="V744" s="61">
        <v>1.17559165478088</v>
      </c>
      <c r="W744" s="61">
        <v>0.00520820989453674</v>
      </c>
      <c r="X744" s="64">
        <v>0.833333333333333</v>
      </c>
      <c r="Y744" s="68">
        <f t="shared" si="9"/>
        <v>0.8372244949</v>
      </c>
      <c r="Z744" s="68">
        <f t="shared" si="10"/>
        <v>-0.003891161532</v>
      </c>
      <c r="AA744" s="63">
        <f t="shared" si="11"/>
        <v>-0.00515449707</v>
      </c>
      <c r="AB744" s="68"/>
      <c r="AC744" s="61"/>
      <c r="AD744" s="61">
        <v>0.00783191977850051</v>
      </c>
      <c r="AE744" s="61"/>
      <c r="AF744" s="61"/>
      <c r="AG744" s="61"/>
      <c r="AH744" s="58" t="s">
        <v>312</v>
      </c>
      <c r="AI744" s="62">
        <v>0.542483660130719</v>
      </c>
      <c r="AJ744" s="63">
        <v>0.715281234444997</v>
      </c>
      <c r="AK744" s="71">
        <f t="shared" si="12"/>
        <v>12</v>
      </c>
      <c r="AL744" s="61">
        <v>0.122186481891667</v>
      </c>
      <c r="AM744" s="61">
        <v>0.889374066127925</v>
      </c>
      <c r="AN744" s="64">
        <v>0.69244060475162</v>
      </c>
      <c r="AO744" s="58"/>
      <c r="AP744" s="58"/>
      <c r="AQ744" s="58"/>
      <c r="AR744" s="58"/>
      <c r="AS744" s="58"/>
      <c r="AT744" s="58"/>
      <c r="AU744" s="58">
        <v>9.0</v>
      </c>
      <c r="AV744" s="61">
        <f t="shared" si="30"/>
        <v>0.09</v>
      </c>
      <c r="AW744" s="58">
        <v>0.68223517</v>
      </c>
      <c r="AX744" s="58">
        <v>0.06750189945</v>
      </c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>
        <v>0.00520820989453674</v>
      </c>
      <c r="BM744" s="58">
        <v>-0.0051544970695975</v>
      </c>
    </row>
    <row r="745" ht="12.75" customHeight="1">
      <c r="A745" s="49" t="s">
        <v>525</v>
      </c>
      <c r="B745" s="49">
        <v>1074.0</v>
      </c>
      <c r="C745" s="44">
        <v>93.0</v>
      </c>
      <c r="D745" s="45">
        <v>68.0</v>
      </c>
      <c r="E745" s="44">
        <v>540.0</v>
      </c>
      <c r="F745" s="45">
        <v>321.0</v>
      </c>
      <c r="G745" s="62">
        <f t="shared" si="1"/>
        <v>0.5776397516</v>
      </c>
      <c r="H745" s="63">
        <f t="shared" si="2"/>
        <v>0.6271777003</v>
      </c>
      <c r="I745" s="64">
        <f t="shared" si="3"/>
        <v>0.6193737769</v>
      </c>
      <c r="J745" s="65">
        <f t="shared" si="4"/>
        <v>0.4050880626</v>
      </c>
      <c r="K745" s="55">
        <f t="shared" si="5"/>
        <v>5.347826087</v>
      </c>
      <c r="L745" s="66">
        <f t="shared" si="6"/>
        <v>0.8519345846</v>
      </c>
      <c r="M745" s="66">
        <f t="shared" si="7"/>
        <v>0.03502875872</v>
      </c>
      <c r="N745" s="67">
        <f t="shared" si="8"/>
        <v>0.6214514526</v>
      </c>
      <c r="O745" s="58"/>
      <c r="P745" s="58"/>
      <c r="Q745" s="58"/>
      <c r="R745" s="58" t="s">
        <v>712</v>
      </c>
      <c r="S745" s="62">
        <v>0.80952380952381</v>
      </c>
      <c r="T745" s="63">
        <v>0.838582677165354</v>
      </c>
      <c r="U745" s="62">
        <v>9.69222701032169E-4</v>
      </c>
      <c r="V745" s="61">
        <v>1.16538726949798</v>
      </c>
      <c r="W745" s="61">
        <v>0.0205479127842449</v>
      </c>
      <c r="X745" s="64">
        <v>0.834459459459459</v>
      </c>
      <c r="Y745" s="68">
        <f t="shared" si="9"/>
        <v>0.835803858</v>
      </c>
      <c r="Z745" s="68">
        <f t="shared" si="10"/>
        <v>-0.001344398581</v>
      </c>
      <c r="AA745" s="63">
        <f t="shared" si="11"/>
        <v>0.01698373465</v>
      </c>
      <c r="AB745" s="68"/>
      <c r="AC745" s="61"/>
      <c r="AD745" s="61">
        <v>0.00784890721213383</v>
      </c>
      <c r="AE745" s="61"/>
      <c r="AF745" s="61"/>
      <c r="AG745" s="61"/>
      <c r="AH745" s="58" t="s">
        <v>175</v>
      </c>
      <c r="AI745" s="62">
        <v>0.548387096774194</v>
      </c>
      <c r="AJ745" s="63">
        <v>0.721635883905013</v>
      </c>
      <c r="AK745" s="71">
        <f t="shared" si="12"/>
        <v>12</v>
      </c>
      <c r="AL745" s="61">
        <v>0.122505538950294</v>
      </c>
      <c r="AM745" s="61">
        <v>0.898041841883938</v>
      </c>
      <c r="AN745" s="64">
        <v>0.708536585365854</v>
      </c>
      <c r="AO745" s="58"/>
      <c r="AP745" s="58"/>
      <c r="AQ745" s="58"/>
      <c r="AR745" s="58"/>
      <c r="AS745" s="58"/>
      <c r="AT745" s="58"/>
      <c r="AU745" s="58">
        <v>10.0</v>
      </c>
      <c r="AV745" s="61">
        <f t="shared" si="30"/>
        <v>0.1</v>
      </c>
      <c r="AW745" s="58">
        <v>0.7059468</v>
      </c>
      <c r="AX745" s="58">
        <v>0.05459243</v>
      </c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>
        <v>0.0205479127842449</v>
      </c>
      <c r="BM745" s="58">
        <v>0.0169837346538457</v>
      </c>
    </row>
    <row r="746" ht="12.75" customHeight="1">
      <c r="A746" s="49" t="s">
        <v>730</v>
      </c>
      <c r="B746" s="49">
        <v>1076.0</v>
      </c>
      <c r="C746" s="44">
        <v>228.0</v>
      </c>
      <c r="D746" s="45">
        <v>95.0</v>
      </c>
      <c r="E746" s="44">
        <v>1242.0</v>
      </c>
      <c r="F746" s="45">
        <v>513.0</v>
      </c>
      <c r="G746" s="62">
        <f t="shared" si="1"/>
        <v>0.7058823529</v>
      </c>
      <c r="H746" s="63">
        <f t="shared" si="2"/>
        <v>0.7076923077</v>
      </c>
      <c r="I746" s="64">
        <f t="shared" si="3"/>
        <v>0.7074109721</v>
      </c>
      <c r="J746" s="65">
        <f t="shared" si="4"/>
        <v>0.3565928778</v>
      </c>
      <c r="K746" s="55">
        <f t="shared" si="5"/>
        <v>5.433436533</v>
      </c>
      <c r="L746" s="66">
        <f t="shared" si="6"/>
        <v>0.999548228</v>
      </c>
      <c r="M746" s="66">
        <f t="shared" si="7"/>
        <v>0.001279994602</v>
      </c>
      <c r="N746" s="67">
        <f t="shared" si="8"/>
        <v>0.7113055184</v>
      </c>
      <c r="O746" s="58"/>
      <c r="P746" s="58"/>
      <c r="Q746" s="58"/>
      <c r="R746" s="58" t="s">
        <v>523</v>
      </c>
      <c r="S746" s="62">
        <v>0.84375</v>
      </c>
      <c r="T746" s="63">
        <v>0.831632653061224</v>
      </c>
      <c r="U746" s="62">
        <v>-0.00116878288403988</v>
      </c>
      <c r="V746" s="61">
        <v>1.18467443646192</v>
      </c>
      <c r="W746" s="61">
        <v>-0.00856806461761839</v>
      </c>
      <c r="X746" s="64">
        <v>0.834615384615385</v>
      </c>
      <c r="Y746" s="68">
        <f t="shared" si="9"/>
        <v>0.838487017</v>
      </c>
      <c r="Z746" s="68">
        <f t="shared" si="10"/>
        <v>-0.003871632429</v>
      </c>
      <c r="AA746" s="63">
        <f t="shared" si="11"/>
        <v>-0.0189204982</v>
      </c>
      <c r="AB746" s="68"/>
      <c r="AC746" s="61"/>
      <c r="AD746" s="61">
        <v>0.00787960750647077</v>
      </c>
      <c r="AE746" s="61"/>
      <c r="AF746" s="61"/>
      <c r="AG746" s="61"/>
      <c r="AH746" s="58" t="s">
        <v>197</v>
      </c>
      <c r="AI746" s="62">
        <v>0.361581920903955</v>
      </c>
      <c r="AJ746" s="63">
        <v>0.535326086956522</v>
      </c>
      <c r="AK746" s="71">
        <f t="shared" si="12"/>
        <v>12</v>
      </c>
      <c r="AL746" s="61">
        <v>0.122855781635622</v>
      </c>
      <c r="AM746" s="61">
        <v>0.634209714384348</v>
      </c>
      <c r="AN746" s="64">
        <v>0.516676773802304</v>
      </c>
      <c r="AO746" s="58"/>
      <c r="AP746" s="58"/>
      <c r="AQ746" s="58"/>
      <c r="AR746" s="58"/>
      <c r="AS746" s="58"/>
      <c r="AT746" s="58"/>
      <c r="AU746" s="58">
        <v>11.0</v>
      </c>
      <c r="AV746" s="61">
        <f t="shared" si="30"/>
        <v>0.11</v>
      </c>
      <c r="AW746" s="58">
        <v>0.6979085</v>
      </c>
      <c r="AX746" s="58">
        <v>0.06574673</v>
      </c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>
        <v>-0.00856806461761839</v>
      </c>
      <c r="BM746" s="58">
        <v>-0.0189204981986183</v>
      </c>
    </row>
    <row r="747" ht="12.75" customHeight="1">
      <c r="A747" s="49" t="s">
        <v>785</v>
      </c>
      <c r="B747" s="49">
        <v>1078.0</v>
      </c>
      <c r="C747" s="44">
        <v>144.0</v>
      </c>
      <c r="D747" s="45">
        <v>52.0</v>
      </c>
      <c r="E747" s="44">
        <v>652.0</v>
      </c>
      <c r="F747" s="45">
        <v>191.0</v>
      </c>
      <c r="G747" s="62">
        <f t="shared" si="1"/>
        <v>0.7346938776</v>
      </c>
      <c r="H747" s="63">
        <f t="shared" si="2"/>
        <v>0.7734282325</v>
      </c>
      <c r="I747" s="64">
        <f t="shared" si="3"/>
        <v>0.7661212705</v>
      </c>
      <c r="J747" s="65">
        <f t="shared" si="4"/>
        <v>0.322425409</v>
      </c>
      <c r="K747" s="55">
        <f t="shared" si="5"/>
        <v>4.301020408</v>
      </c>
      <c r="L747" s="66">
        <f t="shared" si="6"/>
        <v>1.066403366</v>
      </c>
      <c r="M747" s="66">
        <f t="shared" si="7"/>
        <v>0.0273894993</v>
      </c>
      <c r="N747" s="67">
        <f t="shared" si="8"/>
        <v>0.7688441507</v>
      </c>
      <c r="O747" s="58"/>
      <c r="P747" s="58"/>
      <c r="Q747" s="58"/>
      <c r="R747" s="58" t="s">
        <v>749</v>
      </c>
      <c r="S747" s="62">
        <v>0.780254777070064</v>
      </c>
      <c r="T747" s="63">
        <v>0.853182751540041</v>
      </c>
      <c r="U747" s="62">
        <v>-0.00295465192700817</v>
      </c>
      <c r="V747" s="61">
        <v>1.15501474469873</v>
      </c>
      <c r="W747" s="61">
        <v>0.0515680540123831</v>
      </c>
      <c r="X747" s="64">
        <v>0.835403726708075</v>
      </c>
      <c r="Y747" s="68">
        <f t="shared" si="9"/>
        <v>0.8402592393</v>
      </c>
      <c r="Z747" s="68">
        <f t="shared" si="10"/>
        <v>-0.004855512581</v>
      </c>
      <c r="AA747" s="63">
        <f t="shared" si="11"/>
        <v>0.03875417711</v>
      </c>
      <c r="AB747" s="68"/>
      <c r="AC747" s="61"/>
      <c r="AD747" s="61">
        <v>0.00790850140081612</v>
      </c>
      <c r="AE747" s="61"/>
      <c r="AF747" s="61"/>
      <c r="AG747" s="61"/>
      <c r="AH747" s="58" t="s">
        <v>574</v>
      </c>
      <c r="AI747" s="62">
        <v>0.754098360655738</v>
      </c>
      <c r="AJ747" s="63">
        <v>0.928327645051195</v>
      </c>
      <c r="AK747" s="71">
        <f t="shared" si="12"/>
        <v>12</v>
      </c>
      <c r="AL747" s="61">
        <v>0.12319890286387</v>
      </c>
      <c r="AM747" s="61">
        <v>1.1896548173496</v>
      </c>
      <c r="AN747" s="64">
        <v>0.898305084745763</v>
      </c>
      <c r="AO747" s="58"/>
      <c r="AP747" s="58"/>
      <c r="AQ747" s="58"/>
      <c r="AR747" s="58"/>
      <c r="AS747" s="58"/>
      <c r="AT747" s="58"/>
      <c r="AU747" s="58">
        <v>12.0</v>
      </c>
      <c r="AV747" s="61">
        <f t="shared" si="30"/>
        <v>0.12</v>
      </c>
      <c r="AW747" s="58">
        <v>0.69934463</v>
      </c>
      <c r="AX747" s="58">
        <v>0.0693407</v>
      </c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>
        <v>0.0515680540123831</v>
      </c>
      <c r="BM747" s="58">
        <v>0.0387541771070908</v>
      </c>
    </row>
    <row r="748" ht="12.75" customHeight="1">
      <c r="A748" s="49" t="s">
        <v>413</v>
      </c>
      <c r="B748" s="49">
        <v>1080.0</v>
      </c>
      <c r="C748" s="44">
        <v>100.0</v>
      </c>
      <c r="D748" s="45">
        <v>102.0</v>
      </c>
      <c r="E748" s="44">
        <v>573.0</v>
      </c>
      <c r="F748" s="45">
        <v>586.0</v>
      </c>
      <c r="G748" s="62">
        <f t="shared" si="1"/>
        <v>0.495049505</v>
      </c>
      <c r="H748" s="63">
        <f t="shared" si="2"/>
        <v>0.494391717</v>
      </c>
      <c r="I748" s="64">
        <f t="shared" si="3"/>
        <v>0.4944893461</v>
      </c>
      <c r="J748" s="65">
        <f t="shared" si="4"/>
        <v>0.5040411462</v>
      </c>
      <c r="K748" s="55">
        <f t="shared" si="5"/>
        <v>5.737623762</v>
      </c>
      <c r="L748" s="66">
        <f t="shared" si="6"/>
        <v>0.6996405977</v>
      </c>
      <c r="M748" s="66">
        <f t="shared" si="7"/>
        <v>-0.0004650120027</v>
      </c>
      <c r="N748" s="67">
        <f t="shared" si="8"/>
        <v>0.4985091126</v>
      </c>
      <c r="O748" s="58"/>
      <c r="P748" s="58"/>
      <c r="Q748" s="58"/>
      <c r="R748" s="58" t="s">
        <v>696</v>
      </c>
      <c r="S748" s="62">
        <v>0.709401709401709</v>
      </c>
      <c r="T748" s="63">
        <v>0.866255144032922</v>
      </c>
      <c r="U748" s="62">
        <v>0.00233201985350528</v>
      </c>
      <c r="V748" s="61">
        <v>1.11415762776391</v>
      </c>
      <c r="W748" s="61">
        <v>0.110912309330646</v>
      </c>
      <c r="X748" s="64">
        <v>0.835820895522388</v>
      </c>
      <c r="Y748" s="68">
        <f t="shared" si="9"/>
        <v>0.8346112425</v>
      </c>
      <c r="Z748" s="68">
        <f t="shared" si="10"/>
        <v>0.001209653043</v>
      </c>
      <c r="AA748" s="63">
        <f t="shared" si="11"/>
        <v>0.1140482733</v>
      </c>
      <c r="AB748" s="68"/>
      <c r="AC748" s="61"/>
      <c r="AD748" s="61">
        <v>0.00812440215457788</v>
      </c>
      <c r="AE748" s="61"/>
      <c r="AF748" s="61"/>
      <c r="AG748" s="61"/>
      <c r="AH748" s="58" t="s">
        <v>614</v>
      </c>
      <c r="AI748" s="62">
        <v>0.634615384615385</v>
      </c>
      <c r="AJ748" s="63">
        <v>0.809241706161137</v>
      </c>
      <c r="AK748" s="71">
        <f t="shared" si="12"/>
        <v>12</v>
      </c>
      <c r="AL748" s="61">
        <v>0.123479622961108</v>
      </c>
      <c r="AM748" s="61">
        <v>1.02096111977612</v>
      </c>
      <c r="AN748" s="64">
        <v>0.782</v>
      </c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>
        <v>0.110912309330646</v>
      </c>
      <c r="BM748" s="58">
        <v>0.114048273285771</v>
      </c>
    </row>
    <row r="749" ht="12.75" customHeight="1">
      <c r="A749" s="49" t="s">
        <v>555</v>
      </c>
      <c r="B749" s="49">
        <v>1081.0</v>
      </c>
      <c r="C749" s="44">
        <v>93.0</v>
      </c>
      <c r="D749" s="45">
        <v>61.0</v>
      </c>
      <c r="E749" s="44">
        <v>446.0</v>
      </c>
      <c r="F749" s="45">
        <v>351.0</v>
      </c>
      <c r="G749" s="62">
        <f t="shared" si="1"/>
        <v>0.6038961039</v>
      </c>
      <c r="H749" s="63">
        <f t="shared" si="2"/>
        <v>0.5595984944</v>
      </c>
      <c r="I749" s="64">
        <f t="shared" si="3"/>
        <v>0.5667718191</v>
      </c>
      <c r="J749" s="65">
        <f t="shared" si="4"/>
        <v>0.4668769716</v>
      </c>
      <c r="K749" s="55">
        <f t="shared" si="5"/>
        <v>5.175324675</v>
      </c>
      <c r="L749" s="66">
        <f t="shared" si="6"/>
        <v>0.8227149254</v>
      </c>
      <c r="M749" s="66">
        <f t="shared" si="7"/>
        <v>-0.03132300567</v>
      </c>
      <c r="N749" s="67">
        <f t="shared" si="8"/>
        <v>0.5721434254</v>
      </c>
      <c r="O749" s="58"/>
      <c r="P749" s="58"/>
      <c r="Q749" s="58"/>
      <c r="R749" s="58" t="s">
        <v>102</v>
      </c>
      <c r="S749" s="62">
        <v>0.803921568627451</v>
      </c>
      <c r="T749" s="63">
        <v>0.838254172015404</v>
      </c>
      <c r="U749" s="62">
        <v>0.00414662376575892</v>
      </c>
      <c r="V749" s="61">
        <v>1.16119359814182</v>
      </c>
      <c r="W749" s="61">
        <v>0.0242770064074813</v>
      </c>
      <c r="X749" s="64">
        <v>0.836144578313253</v>
      </c>
      <c r="Y749" s="68">
        <f t="shared" si="9"/>
        <v>0.8342620572</v>
      </c>
      <c r="Z749" s="68">
        <f t="shared" si="10"/>
        <v>0.001882521155</v>
      </c>
      <c r="AA749" s="63">
        <f t="shared" si="11"/>
        <v>0.02925858768</v>
      </c>
      <c r="AB749" s="68"/>
      <c r="AC749" s="61"/>
      <c r="AD749" s="61">
        <v>0.00813519786179861</v>
      </c>
      <c r="AE749" s="61"/>
      <c r="AF749" s="61"/>
      <c r="AG749" s="61"/>
      <c r="AH749" s="58" t="s">
        <v>972</v>
      </c>
      <c r="AI749" s="62">
        <v>0.346320346320346</v>
      </c>
      <c r="AJ749" s="63">
        <v>0.522020725388601</v>
      </c>
      <c r="AK749" s="71">
        <f t="shared" si="12"/>
        <v>12</v>
      </c>
      <c r="AL749" s="61">
        <v>0.124239029823852</v>
      </c>
      <c r="AM749" s="61">
        <v>0.614009839887858</v>
      </c>
      <c r="AN749" s="64">
        <v>0.481555333998006</v>
      </c>
      <c r="AO749" s="58"/>
      <c r="AP749" s="58"/>
      <c r="AQ749" s="58"/>
      <c r="AR749" s="58"/>
      <c r="AS749" s="58"/>
      <c r="AT749" s="58"/>
      <c r="AU749" s="58" t="s">
        <v>23</v>
      </c>
      <c r="AV749" s="58" t="s">
        <v>1212</v>
      </c>
      <c r="AW749" s="58" t="s">
        <v>24</v>
      </c>
      <c r="AX749" s="58" t="s">
        <v>25</v>
      </c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>
        <v>0.0242770064074813</v>
      </c>
      <c r="BM749" s="58">
        <v>0.029258587676539</v>
      </c>
    </row>
    <row r="750" ht="12.75" customHeight="1">
      <c r="A750" s="49" t="s">
        <v>402</v>
      </c>
      <c r="B750" s="49">
        <v>1082.0</v>
      </c>
      <c r="C750" s="44">
        <v>18.0</v>
      </c>
      <c r="D750" s="45">
        <v>19.0</v>
      </c>
      <c r="E750" s="44">
        <v>87.0</v>
      </c>
      <c r="F750" s="45">
        <v>84.0</v>
      </c>
      <c r="G750" s="62">
        <f t="shared" si="1"/>
        <v>0.4864864865</v>
      </c>
      <c r="H750" s="63">
        <f t="shared" si="2"/>
        <v>0.5087719298</v>
      </c>
      <c r="I750" s="64">
        <f t="shared" si="3"/>
        <v>0.5048076923</v>
      </c>
      <c r="J750" s="65">
        <f t="shared" si="4"/>
        <v>0.4903846154</v>
      </c>
      <c r="K750" s="55">
        <f t="shared" si="5"/>
        <v>4.621621622</v>
      </c>
      <c r="L750" s="66">
        <f t="shared" si="6"/>
        <v>0.7037539726</v>
      </c>
      <c r="M750" s="66">
        <f t="shared" si="7"/>
        <v>0.0157583031</v>
      </c>
      <c r="N750" s="67">
        <f t="shared" si="8"/>
        <v>0.5087856221</v>
      </c>
      <c r="O750" s="58"/>
      <c r="P750" s="58"/>
      <c r="Q750" s="58"/>
      <c r="R750" s="58" t="s">
        <v>550</v>
      </c>
      <c r="S750" s="62">
        <v>0.768707482993197</v>
      </c>
      <c r="T750" s="63">
        <v>0.855864811133201</v>
      </c>
      <c r="U750" s="62">
        <v>-0.00178195835967454</v>
      </c>
      <c r="V750" s="61">
        <v>1.14874607563444</v>
      </c>
      <c r="W750" s="61">
        <v>0.0616297254600759</v>
      </c>
      <c r="X750" s="64">
        <v>0.836153846153846</v>
      </c>
      <c r="Y750" s="68">
        <f t="shared" si="9"/>
        <v>0.8397036403</v>
      </c>
      <c r="Z750" s="68">
        <f t="shared" si="10"/>
        <v>-0.003549794192</v>
      </c>
      <c r="AA750" s="63">
        <f t="shared" si="11"/>
        <v>0.05228744618</v>
      </c>
      <c r="AB750" s="68"/>
      <c r="AC750" s="61"/>
      <c r="AD750" s="61">
        <v>0.00815083006375455</v>
      </c>
      <c r="AE750" s="61"/>
      <c r="AF750" s="61"/>
      <c r="AG750" s="61"/>
      <c r="AH750" s="58" t="s">
        <v>328</v>
      </c>
      <c r="AI750" s="62">
        <v>0.442622950819672</v>
      </c>
      <c r="AJ750" s="63">
        <v>0.618421052631579</v>
      </c>
      <c r="AK750" s="71">
        <f t="shared" si="12"/>
        <v>12</v>
      </c>
      <c r="AL750" s="61">
        <v>0.124308152503355</v>
      </c>
      <c r="AM750" s="61">
        <v>0.750271389666077</v>
      </c>
      <c r="AN750" s="64">
        <v>0.600337268128162</v>
      </c>
      <c r="AO750" s="58"/>
      <c r="AP750" s="58"/>
      <c r="AQ750" s="58"/>
      <c r="AR750" s="58"/>
      <c r="AS750" s="58"/>
      <c r="AT750" s="58"/>
      <c r="AU750" s="58">
        <v>-9.0</v>
      </c>
      <c r="AV750" s="61">
        <f t="shared" ref="AV750:AV771" si="31">AU750/100</f>
        <v>-0.09</v>
      </c>
      <c r="AW750" s="58">
        <v>0.71641068</v>
      </c>
      <c r="AX750" s="58">
        <v>-0.04565468</v>
      </c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>
        <v>0.0616297254600759</v>
      </c>
      <c r="BM750" s="58">
        <v>0.0522874461820008</v>
      </c>
    </row>
    <row r="751" ht="12.75" customHeight="1">
      <c r="A751" s="49" t="s">
        <v>805</v>
      </c>
      <c r="B751" s="49">
        <v>1083.0</v>
      </c>
      <c r="C751" s="44">
        <v>54.0</v>
      </c>
      <c r="D751" s="45">
        <v>18.0</v>
      </c>
      <c r="E751" s="44">
        <v>247.0</v>
      </c>
      <c r="F751" s="45">
        <v>90.0</v>
      </c>
      <c r="G751" s="62">
        <f t="shared" si="1"/>
        <v>0.75</v>
      </c>
      <c r="H751" s="63">
        <f t="shared" si="2"/>
        <v>0.7329376855</v>
      </c>
      <c r="I751" s="64">
        <f t="shared" si="3"/>
        <v>0.7359413203</v>
      </c>
      <c r="J751" s="65">
        <f t="shared" si="4"/>
        <v>0.3520782396</v>
      </c>
      <c r="K751" s="55">
        <f t="shared" si="5"/>
        <v>4.680555556</v>
      </c>
      <c r="L751" s="66">
        <f t="shared" si="6"/>
        <v>1.048595295</v>
      </c>
      <c r="M751" s="66">
        <f t="shared" si="7"/>
        <v>-0.01206470698</v>
      </c>
      <c r="N751" s="67">
        <f t="shared" si="8"/>
        <v>0.7406832238</v>
      </c>
      <c r="O751" s="58"/>
      <c r="P751" s="58"/>
      <c r="Q751" s="58"/>
      <c r="R751" s="58" t="s">
        <v>272</v>
      </c>
      <c r="S751" s="62">
        <v>0.783582089552239</v>
      </c>
      <c r="T751" s="63">
        <v>0.858960763520679</v>
      </c>
      <c r="U751" s="62">
        <v>-0.0071032807162561</v>
      </c>
      <c r="V751" s="61">
        <v>1.16145318108813</v>
      </c>
      <c r="W751" s="61">
        <v>0.0533009612984205</v>
      </c>
      <c r="X751" s="64">
        <v>0.836431226765799</v>
      </c>
      <c r="Y751" s="68">
        <f t="shared" si="9"/>
        <v>0.8454113493</v>
      </c>
      <c r="Z751" s="68">
        <f t="shared" si="10"/>
        <v>-0.008980122562</v>
      </c>
      <c r="AA751" s="63">
        <f t="shared" si="11"/>
        <v>0.02953478349</v>
      </c>
      <c r="AB751" s="68"/>
      <c r="AC751" s="61"/>
      <c r="AD751" s="61">
        <v>0.00815274031365037</v>
      </c>
      <c r="AE751" s="61"/>
      <c r="AF751" s="61"/>
      <c r="AG751" s="61"/>
      <c r="AH751" s="58" t="s">
        <v>208</v>
      </c>
      <c r="AI751" s="62">
        <v>0.367521367521368</v>
      </c>
      <c r="AJ751" s="63">
        <v>0.543516873889876</v>
      </c>
      <c r="AK751" s="71">
        <f t="shared" si="12"/>
        <v>12</v>
      </c>
      <c r="AL751" s="61">
        <v>0.124447721272382</v>
      </c>
      <c r="AM751" s="61">
        <v>0.644201298087726</v>
      </c>
      <c r="AN751" s="64">
        <v>0.526950925181014</v>
      </c>
      <c r="AO751" s="58"/>
      <c r="AP751" s="58"/>
      <c r="AQ751" s="58"/>
      <c r="AR751" s="58"/>
      <c r="AS751" s="58"/>
      <c r="AT751" s="58"/>
      <c r="AU751" s="58">
        <v>-5.5</v>
      </c>
      <c r="AV751" s="61">
        <f t="shared" si="31"/>
        <v>-0.055</v>
      </c>
      <c r="AW751" s="58">
        <v>0.7247008838</v>
      </c>
      <c r="AX751" s="58">
        <v>-0.0381646427527</v>
      </c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>
        <v>0.0533009612984205</v>
      </c>
      <c r="BM751" s="58">
        <v>0.0295347834940702</v>
      </c>
    </row>
    <row r="752" ht="12.75" customHeight="1">
      <c r="A752" s="49" t="s">
        <v>186</v>
      </c>
      <c r="B752" s="49">
        <v>1084.0</v>
      </c>
      <c r="C752" s="44">
        <v>11.0</v>
      </c>
      <c r="D752" s="45">
        <v>20.0</v>
      </c>
      <c r="E752" s="44">
        <v>117.0</v>
      </c>
      <c r="F752" s="45">
        <v>178.0</v>
      </c>
      <c r="G752" s="62">
        <f t="shared" si="1"/>
        <v>0.3548387097</v>
      </c>
      <c r="H752" s="63">
        <f t="shared" si="2"/>
        <v>0.3966101695</v>
      </c>
      <c r="I752" s="64">
        <f t="shared" si="3"/>
        <v>0.3926380368</v>
      </c>
      <c r="J752" s="65">
        <f t="shared" si="4"/>
        <v>0.5797546012</v>
      </c>
      <c r="K752" s="55">
        <f t="shared" si="5"/>
        <v>9.516129032</v>
      </c>
      <c r="L752" s="66">
        <f t="shared" si="6"/>
        <v>0.5313545933</v>
      </c>
      <c r="M752" s="66">
        <f t="shared" si="7"/>
        <v>0.02953696932</v>
      </c>
      <c r="N752" s="67">
        <f t="shared" si="8"/>
        <v>0.3939869363</v>
      </c>
      <c r="O752" s="58"/>
      <c r="P752" s="58"/>
      <c r="Q752" s="58"/>
      <c r="R752" s="58" t="s">
        <v>194</v>
      </c>
      <c r="S752" s="62">
        <v>0.770833333333333</v>
      </c>
      <c r="T752" s="63">
        <v>0.843971631205674</v>
      </c>
      <c r="U752" s="62">
        <v>0.00730589461957909</v>
      </c>
      <c r="V752" s="61">
        <v>1.14183953226886</v>
      </c>
      <c r="W752" s="61">
        <v>0.0517167729636401</v>
      </c>
      <c r="X752" s="64">
        <v>0.836518046709129</v>
      </c>
      <c r="Y752" s="68">
        <f t="shared" si="9"/>
        <v>0.831112874</v>
      </c>
      <c r="Z752" s="68">
        <f t="shared" si="10"/>
        <v>0.005405172718</v>
      </c>
      <c r="AA752" s="63">
        <f t="shared" si="11"/>
        <v>0.06589903734</v>
      </c>
      <c r="AB752" s="68"/>
      <c r="AC752" s="61"/>
      <c r="AD752" s="61">
        <v>0.00815937182734222</v>
      </c>
      <c r="AE752" s="61"/>
      <c r="AF752" s="61"/>
      <c r="AG752" s="61"/>
      <c r="AH752" s="58" t="s">
        <v>474</v>
      </c>
      <c r="AI752" s="62">
        <v>0.546875</v>
      </c>
      <c r="AJ752" s="63">
        <v>0.723021582733813</v>
      </c>
      <c r="AK752" s="71">
        <f t="shared" si="12"/>
        <v>12</v>
      </c>
      <c r="AL752" s="61">
        <v>0.124554589857059</v>
      </c>
      <c r="AM752" s="61">
        <v>0.897952464704813</v>
      </c>
      <c r="AN752" s="64">
        <v>0.690058479532164</v>
      </c>
      <c r="AO752" s="58"/>
      <c r="AP752" s="58"/>
      <c r="AQ752" s="58"/>
      <c r="AR752" s="58"/>
      <c r="AS752" s="58"/>
      <c r="AT752" s="58"/>
      <c r="AU752" s="58">
        <v>-4.0</v>
      </c>
      <c r="AV752" s="61">
        <f t="shared" si="31"/>
        <v>-0.04</v>
      </c>
      <c r="AW752" s="58">
        <v>0.71813</v>
      </c>
      <c r="AX752" s="58">
        <v>0.027839</v>
      </c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>
        <v>0.0517167729636401</v>
      </c>
      <c r="BM752" s="58">
        <v>0.0658990373390049</v>
      </c>
    </row>
    <row r="753" ht="12.75" customHeight="1">
      <c r="A753" s="49" t="s">
        <v>564</v>
      </c>
      <c r="B753" s="49">
        <v>1085.0</v>
      </c>
      <c r="C753" s="44">
        <v>11.0</v>
      </c>
      <c r="D753" s="45">
        <v>7.0</v>
      </c>
      <c r="E753" s="44">
        <v>58.0</v>
      </c>
      <c r="F753" s="45">
        <v>47.0</v>
      </c>
      <c r="G753" s="62">
        <f t="shared" si="1"/>
        <v>0.6111111111</v>
      </c>
      <c r="H753" s="63">
        <f t="shared" si="2"/>
        <v>0.5523809524</v>
      </c>
      <c r="I753" s="64">
        <f t="shared" si="3"/>
        <v>0.5609756098</v>
      </c>
      <c r="J753" s="65">
        <f t="shared" si="4"/>
        <v>0.4715447154</v>
      </c>
      <c r="K753" s="55">
        <f t="shared" si="5"/>
        <v>5.833333333</v>
      </c>
      <c r="L753" s="66">
        <f t="shared" si="6"/>
        <v>0.8227131347</v>
      </c>
      <c r="M753" s="66">
        <f t="shared" si="7"/>
        <v>-0.04152835907</v>
      </c>
      <c r="N753" s="67">
        <f t="shared" si="8"/>
        <v>0.5677098657</v>
      </c>
      <c r="O753" s="58"/>
      <c r="P753" s="58"/>
      <c r="Q753" s="58"/>
      <c r="R753" s="58" t="s">
        <v>353</v>
      </c>
      <c r="S753" s="62">
        <v>0.79646017699115</v>
      </c>
      <c r="T753" s="63">
        <v>0.851485148514851</v>
      </c>
      <c r="U753" s="62">
        <v>-0.00404273701022917</v>
      </c>
      <c r="V753" s="61">
        <v>1.1652733083324</v>
      </c>
      <c r="W753" s="61">
        <v>0.0389087209016913</v>
      </c>
      <c r="X753" s="64">
        <v>0.836538461538462</v>
      </c>
      <c r="Y753" s="68">
        <f t="shared" si="9"/>
        <v>0.8426496627</v>
      </c>
      <c r="Z753" s="68">
        <f t="shared" si="10"/>
        <v>-0.006111201149</v>
      </c>
      <c r="AA753" s="63">
        <f t="shared" si="11"/>
        <v>0.02270793561</v>
      </c>
      <c r="AB753" s="68"/>
      <c r="AC753" s="61"/>
      <c r="AD753" s="61">
        <v>0.00817145162350552</v>
      </c>
      <c r="AE753" s="61"/>
      <c r="AF753" s="61"/>
      <c r="AG753" s="61"/>
      <c r="AH753" s="58" t="s">
        <v>63</v>
      </c>
      <c r="AI753" s="62">
        <v>0.449781659388646</v>
      </c>
      <c r="AJ753" s="63">
        <v>0.626297577854671</v>
      </c>
      <c r="AK753" s="71">
        <f t="shared" si="12"/>
        <v>12</v>
      </c>
      <c r="AL753" s="61">
        <v>0.124815727264293</v>
      </c>
      <c r="AM753" s="61">
        <v>0.760902905354236</v>
      </c>
      <c r="AN753" s="64">
        <v>0.60570555272542</v>
      </c>
      <c r="AO753" s="58"/>
      <c r="AP753" s="58"/>
      <c r="AQ753" s="58"/>
      <c r="AR753" s="58"/>
      <c r="AS753" s="58"/>
      <c r="AT753" s="58"/>
      <c r="AU753" s="58">
        <v>-3.0</v>
      </c>
      <c r="AV753" s="61">
        <f t="shared" si="31"/>
        <v>-0.03</v>
      </c>
      <c r="AW753" s="58">
        <v>0.7182246</v>
      </c>
      <c r="AX753" s="58">
        <v>0.02422929</v>
      </c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>
        <v>0.0389087209016913</v>
      </c>
      <c r="BM753" s="58">
        <v>0.0227079356104157</v>
      </c>
    </row>
    <row r="754" ht="12.75" customHeight="1">
      <c r="A754" s="49" t="s">
        <v>624</v>
      </c>
      <c r="B754" s="49">
        <v>1086.0</v>
      </c>
      <c r="C754" s="44">
        <v>85.0</v>
      </c>
      <c r="D754" s="45">
        <v>48.0</v>
      </c>
      <c r="E754" s="44">
        <v>360.0</v>
      </c>
      <c r="F754" s="45">
        <v>204.0</v>
      </c>
      <c r="G754" s="62">
        <f t="shared" si="1"/>
        <v>0.6390977444</v>
      </c>
      <c r="H754" s="63">
        <f t="shared" si="2"/>
        <v>0.6382978723</v>
      </c>
      <c r="I754" s="64">
        <f t="shared" si="3"/>
        <v>0.6384505022</v>
      </c>
      <c r="J754" s="65">
        <f t="shared" si="4"/>
        <v>0.4146341463</v>
      </c>
      <c r="K754" s="55">
        <f t="shared" si="5"/>
        <v>4.240601504</v>
      </c>
      <c r="L754" s="66">
        <f t="shared" si="6"/>
        <v>0.9032551029</v>
      </c>
      <c r="M754" s="66">
        <f t="shared" si="7"/>
        <v>-0.0005654473402</v>
      </c>
      <c r="N754" s="67">
        <f t="shared" si="8"/>
        <v>0.6424598184</v>
      </c>
      <c r="O754" s="58"/>
      <c r="P754" s="58"/>
      <c r="Q754" s="58"/>
      <c r="R754" s="58" t="s">
        <v>1049</v>
      </c>
      <c r="S754" s="62">
        <v>0.681818181818182</v>
      </c>
      <c r="T754" s="63">
        <v>0.878048780487805</v>
      </c>
      <c r="U754" s="62">
        <v>-4.17785685470462E-4</v>
      </c>
      <c r="V754" s="61">
        <v>1.10299248412304</v>
      </c>
      <c r="W754" s="61">
        <v>0.138756167221746</v>
      </c>
      <c r="X754" s="64">
        <v>0.836538461538462</v>
      </c>
      <c r="Y754" s="68">
        <f t="shared" si="9"/>
        <v>0.8377148673</v>
      </c>
      <c r="Z754" s="68">
        <f t="shared" si="10"/>
        <v>-0.001176405758</v>
      </c>
      <c r="AA754" s="63">
        <f t="shared" si="11"/>
        <v>0.1357210372</v>
      </c>
      <c r="AB754" s="68"/>
      <c r="AC754" s="61"/>
      <c r="AD754" s="61">
        <v>0.00821437890136845</v>
      </c>
      <c r="AE754" s="61"/>
      <c r="AF754" s="61"/>
      <c r="AG754" s="61"/>
      <c r="AH754" s="58" t="s">
        <v>48</v>
      </c>
      <c r="AI754" s="62">
        <v>0.236842105263158</v>
      </c>
      <c r="AJ754" s="63">
        <v>0.414163090128755</v>
      </c>
      <c r="AK754" s="71">
        <f t="shared" si="12"/>
        <v>13</v>
      </c>
      <c r="AL754" s="61">
        <v>0.125384946061918</v>
      </c>
      <c r="AM754" s="61">
        <v>0.460330167761721</v>
      </c>
      <c r="AN754" s="64">
        <v>0.400793650793651</v>
      </c>
      <c r="AO754" s="58"/>
      <c r="AP754" s="58"/>
      <c r="AQ754" s="58"/>
      <c r="AR754" s="58"/>
      <c r="AS754" s="58"/>
      <c r="AT754" s="58"/>
      <c r="AU754" s="58">
        <v>-2.0</v>
      </c>
      <c r="AV754" s="61">
        <f t="shared" si="31"/>
        <v>-0.02</v>
      </c>
      <c r="AW754" s="58">
        <v>0.71032144</v>
      </c>
      <c r="AX754" s="58">
        <v>-0.01231148</v>
      </c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>
        <v>0.138756167221746</v>
      </c>
      <c r="BM754" s="58">
        <v>0.135721037167797</v>
      </c>
    </row>
    <row r="755" ht="12.75" customHeight="1">
      <c r="A755" s="49" t="s">
        <v>322</v>
      </c>
      <c r="B755" s="49">
        <v>1087.0</v>
      </c>
      <c r="C755" s="44">
        <v>7.0</v>
      </c>
      <c r="D755" s="45">
        <v>9.0</v>
      </c>
      <c r="E755" s="44">
        <v>45.0</v>
      </c>
      <c r="F755" s="45">
        <v>44.0</v>
      </c>
      <c r="G755" s="62">
        <f t="shared" si="1"/>
        <v>0.4375</v>
      </c>
      <c r="H755" s="63">
        <f t="shared" si="2"/>
        <v>0.5056179775</v>
      </c>
      <c r="I755" s="64">
        <f t="shared" si="3"/>
        <v>0.4952380952</v>
      </c>
      <c r="J755" s="65">
        <f t="shared" si="4"/>
        <v>0.4857142857</v>
      </c>
      <c r="K755" s="55">
        <f t="shared" si="5"/>
        <v>5.5625</v>
      </c>
      <c r="L755" s="66">
        <f t="shared" si="6"/>
        <v>0.6668851095</v>
      </c>
      <c r="M755" s="66">
        <f t="shared" si="7"/>
        <v>0.0481667928</v>
      </c>
      <c r="N755" s="67">
        <f t="shared" si="8"/>
        <v>0.4977292445</v>
      </c>
      <c r="O755" s="58"/>
      <c r="P755" s="58"/>
      <c r="Q755" s="58"/>
      <c r="R755" s="58" t="s">
        <v>338</v>
      </c>
      <c r="S755" s="62">
        <v>0.769230769230769</v>
      </c>
      <c r="T755" s="63">
        <v>0.859649122807017</v>
      </c>
      <c r="U755" s="62">
        <v>-0.00436322442824488</v>
      </c>
      <c r="V755" s="61">
        <v>1.15179200695143</v>
      </c>
      <c r="W755" s="61">
        <v>0.0639356191573638</v>
      </c>
      <c r="X755" s="64">
        <v>0.836601307189543</v>
      </c>
      <c r="Y755" s="68">
        <f t="shared" si="9"/>
        <v>0.8427011543</v>
      </c>
      <c r="Z755" s="68">
        <f t="shared" si="10"/>
        <v>-0.006099847077</v>
      </c>
      <c r="AA755" s="63">
        <f t="shared" si="11"/>
        <v>0.04786068361</v>
      </c>
      <c r="AB755" s="68"/>
      <c r="AC755" s="61"/>
      <c r="AD755" s="61">
        <v>0.00825070228659441</v>
      </c>
      <c r="AE755" s="61"/>
      <c r="AF755" s="61"/>
      <c r="AG755" s="61"/>
      <c r="AH755" s="58" t="s">
        <v>87</v>
      </c>
      <c r="AI755" s="62">
        <v>0.475935828877005</v>
      </c>
      <c r="AJ755" s="63">
        <v>0.654659357870008</v>
      </c>
      <c r="AK755" s="71">
        <f t="shared" si="12"/>
        <v>13</v>
      </c>
      <c r="AL755" s="61">
        <v>0.12637674993688</v>
      </c>
      <c r="AM755" s="61">
        <v>0.799451502676056</v>
      </c>
      <c r="AN755" s="64">
        <v>0.631830601092896</v>
      </c>
      <c r="AO755" s="58"/>
      <c r="AP755" s="58"/>
      <c r="AQ755" s="58"/>
      <c r="AR755" s="58"/>
      <c r="AS755" s="58"/>
      <c r="AT755" s="58"/>
      <c r="AU755" s="58">
        <v>-1.0</v>
      </c>
      <c r="AV755" s="61">
        <f t="shared" si="31"/>
        <v>-0.01</v>
      </c>
      <c r="AW755" s="58">
        <v>0.70823622</v>
      </c>
      <c r="AX755" s="58">
        <v>-0.0059931</v>
      </c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>
        <v>0.0639356191573638</v>
      </c>
      <c r="BM755" s="58">
        <v>0.0478606836092828</v>
      </c>
    </row>
    <row r="756" ht="12.75" customHeight="1">
      <c r="A756" s="49" t="s">
        <v>472</v>
      </c>
      <c r="B756" s="49">
        <v>1088.0</v>
      </c>
      <c r="C756" s="44">
        <v>30.0</v>
      </c>
      <c r="D756" s="45">
        <v>25.0</v>
      </c>
      <c r="E756" s="44">
        <v>127.0</v>
      </c>
      <c r="F756" s="45">
        <v>96.0</v>
      </c>
      <c r="G756" s="62">
        <f t="shared" si="1"/>
        <v>0.5454545455</v>
      </c>
      <c r="H756" s="63">
        <f t="shared" si="2"/>
        <v>0.5695067265</v>
      </c>
      <c r="I756" s="64">
        <f t="shared" si="3"/>
        <v>0.5647482014</v>
      </c>
      <c r="J756" s="65">
        <f t="shared" si="4"/>
        <v>0.4532374101</v>
      </c>
      <c r="K756" s="55">
        <f t="shared" si="5"/>
        <v>4.054545455</v>
      </c>
      <c r="L756" s="66">
        <f t="shared" si="6"/>
        <v>0.7883966734</v>
      </c>
      <c r="M756" s="66">
        <f t="shared" si="7"/>
        <v>0.01700758911</v>
      </c>
      <c r="N756" s="67">
        <f t="shared" si="8"/>
        <v>0.5689644676</v>
      </c>
      <c r="O756" s="58"/>
      <c r="P756" s="58"/>
      <c r="Q756" s="58"/>
      <c r="R756" s="58" t="s">
        <v>373</v>
      </c>
      <c r="S756" s="62">
        <v>0.677777777777778</v>
      </c>
      <c r="T756" s="63">
        <v>0.857142857142857</v>
      </c>
      <c r="U756" s="62">
        <v>0.0178319546186086</v>
      </c>
      <c r="V756" s="61">
        <v>1.08535276881179</v>
      </c>
      <c r="W756" s="61">
        <v>0.126830441270985</v>
      </c>
      <c r="X756" s="64">
        <v>0.837902264600715</v>
      </c>
      <c r="Y756" s="68">
        <f t="shared" si="9"/>
        <v>0.820992211</v>
      </c>
      <c r="Z756" s="68">
        <f t="shared" si="10"/>
        <v>0.01691005365</v>
      </c>
      <c r="AA756" s="63">
        <f t="shared" si="11"/>
        <v>0.1701299948</v>
      </c>
      <c r="AB756" s="68"/>
      <c r="AC756" s="61"/>
      <c r="AD756" s="61">
        <v>0.00825228306456427</v>
      </c>
      <c r="AE756" s="61"/>
      <c r="AF756" s="61"/>
      <c r="AG756" s="61"/>
      <c r="AH756" s="58" t="s">
        <v>450</v>
      </c>
      <c r="AI756" s="62">
        <v>0.530120481927711</v>
      </c>
      <c r="AJ756" s="63">
        <v>0.708933717579251</v>
      </c>
      <c r="AK756" s="71">
        <f t="shared" si="12"/>
        <v>13</v>
      </c>
      <c r="AL756" s="61">
        <v>0.126440194654743</v>
      </c>
      <c r="AM756" s="61">
        <v>0.876143606069048</v>
      </c>
      <c r="AN756" s="64">
        <v>0.68983268983269</v>
      </c>
      <c r="AO756" s="58"/>
      <c r="AP756" s="58"/>
      <c r="AQ756" s="58"/>
      <c r="AR756" s="58"/>
      <c r="AS756" s="58"/>
      <c r="AT756" s="58"/>
      <c r="AU756" s="58">
        <v>0.0</v>
      </c>
      <c r="AV756" s="61">
        <f t="shared" si="31"/>
        <v>0</v>
      </c>
      <c r="AW756" s="58">
        <v>0.70726534</v>
      </c>
      <c r="AX756" s="58">
        <v>0.0</v>
      </c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>
        <v>0.126830441270985</v>
      </c>
      <c r="BM756" s="58">
        <v>0.170129994839519</v>
      </c>
    </row>
    <row r="757" ht="12.75" customHeight="1">
      <c r="A757" s="49" t="s">
        <v>203</v>
      </c>
      <c r="B757" s="49">
        <v>1089.0</v>
      </c>
      <c r="C757" s="44">
        <v>46.0</v>
      </c>
      <c r="D757" s="45">
        <v>80.0</v>
      </c>
      <c r="E757" s="44">
        <v>362.0</v>
      </c>
      <c r="F757" s="45">
        <v>401.0</v>
      </c>
      <c r="G757" s="62">
        <f t="shared" si="1"/>
        <v>0.3650793651</v>
      </c>
      <c r="H757" s="63">
        <f t="shared" si="2"/>
        <v>0.4744429882</v>
      </c>
      <c r="I757" s="64">
        <f t="shared" si="3"/>
        <v>0.4589426322</v>
      </c>
      <c r="J757" s="65">
        <f t="shared" si="4"/>
        <v>0.5028121485</v>
      </c>
      <c r="K757" s="55">
        <f t="shared" si="5"/>
        <v>6.055555556</v>
      </c>
      <c r="L757" s="66">
        <f t="shared" si="6"/>
        <v>0.5936319363</v>
      </c>
      <c r="M757" s="66">
        <f t="shared" si="7"/>
        <v>0.07733185652</v>
      </c>
      <c r="N757" s="67">
        <f t="shared" si="8"/>
        <v>0.4602996893</v>
      </c>
      <c r="O757" s="58"/>
      <c r="P757" s="58"/>
      <c r="Q757" s="58"/>
      <c r="R757" s="58" t="s">
        <v>786</v>
      </c>
      <c r="S757" s="62">
        <v>0.7</v>
      </c>
      <c r="T757" s="63">
        <v>0.846501128668172</v>
      </c>
      <c r="U757" s="62">
        <v>0.0238319910571396</v>
      </c>
      <c r="V757" s="61">
        <v>1.09354141826724</v>
      </c>
      <c r="W757" s="61">
        <v>0.103592120214626</v>
      </c>
      <c r="X757" s="64">
        <v>0.840172786177106</v>
      </c>
      <c r="Y757" s="68">
        <f t="shared" si="9"/>
        <v>0.8175656693</v>
      </c>
      <c r="Z757" s="68">
        <f t="shared" si="10"/>
        <v>0.02260711685</v>
      </c>
      <c r="AA757" s="63">
        <f t="shared" si="11"/>
        <v>0.1616824662</v>
      </c>
      <c r="AB757" s="68"/>
      <c r="AC757" s="61"/>
      <c r="AD757" s="61">
        <v>0.00831186480613477</v>
      </c>
      <c r="AE757" s="61"/>
      <c r="AF757" s="61"/>
      <c r="AG757" s="61"/>
      <c r="AH757" s="58" t="s">
        <v>448</v>
      </c>
      <c r="AI757" s="62">
        <v>0.5234375</v>
      </c>
      <c r="AJ757" s="63">
        <v>0.70234291799787</v>
      </c>
      <c r="AK757" s="71">
        <f t="shared" si="12"/>
        <v>13</v>
      </c>
      <c r="AL757" s="61">
        <v>0.126505375883294</v>
      </c>
      <c r="AM757" s="61">
        <v>0.866757625141331</v>
      </c>
      <c r="AN757" s="64">
        <v>0.690927218344965</v>
      </c>
      <c r="AO757" s="58"/>
      <c r="AP757" s="58"/>
      <c r="AQ757" s="58"/>
      <c r="AR757" s="58"/>
      <c r="AS757" s="58"/>
      <c r="AT757" s="58"/>
      <c r="AU757" s="58">
        <v>1.0</v>
      </c>
      <c r="AV757" s="61">
        <f t="shared" si="31"/>
        <v>0.01</v>
      </c>
      <c r="AW757" s="58">
        <v>0.70512448</v>
      </c>
      <c r="AX757" s="58">
        <v>0.0065554</v>
      </c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>
        <v>0.103592120214626</v>
      </c>
      <c r="BM757" s="58">
        <v>0.161682466174371</v>
      </c>
    </row>
    <row r="758" ht="12.75" customHeight="1">
      <c r="A758" s="49" t="s">
        <v>264</v>
      </c>
      <c r="B758" s="49">
        <v>1090.0</v>
      </c>
      <c r="C758" s="44">
        <v>57.0</v>
      </c>
      <c r="D758" s="45">
        <v>84.0</v>
      </c>
      <c r="E758" s="44">
        <v>369.0</v>
      </c>
      <c r="F758" s="45">
        <v>315.0</v>
      </c>
      <c r="G758" s="62">
        <f t="shared" si="1"/>
        <v>0.4042553191</v>
      </c>
      <c r="H758" s="63">
        <f t="shared" si="2"/>
        <v>0.5394736842</v>
      </c>
      <c r="I758" s="64">
        <f t="shared" si="3"/>
        <v>0.5163636364</v>
      </c>
      <c r="J758" s="65">
        <f t="shared" si="4"/>
        <v>0.4509090909</v>
      </c>
      <c r="K758" s="55">
        <f t="shared" si="5"/>
        <v>4.85106383</v>
      </c>
      <c r="L758" s="66">
        <f t="shared" si="6"/>
        <v>0.6673171623</v>
      </c>
      <c r="M758" s="66">
        <f t="shared" si="7"/>
        <v>0.09561393191</v>
      </c>
      <c r="N758" s="67">
        <f t="shared" si="8"/>
        <v>0.5198668861</v>
      </c>
      <c r="O758" s="58"/>
      <c r="P758" s="58"/>
      <c r="Q758" s="58"/>
      <c r="R758" s="58" t="s">
        <v>431</v>
      </c>
      <c r="S758" s="62">
        <v>0.735294117647059</v>
      </c>
      <c r="T758" s="63">
        <v>0.854954034729316</v>
      </c>
      <c r="U758" s="62">
        <v>0.0102096529012974</v>
      </c>
      <c r="V758" s="61">
        <v>1.12447523848926</v>
      </c>
      <c r="W758" s="61">
        <v>0.0846125225414695</v>
      </c>
      <c r="X758" s="64">
        <v>0.840358744394619</v>
      </c>
      <c r="Y758" s="68">
        <f t="shared" si="9"/>
        <v>0.8316166302</v>
      </c>
      <c r="Z758" s="68">
        <f t="shared" si="10"/>
        <v>0.00874211418</v>
      </c>
      <c r="AA758" s="63">
        <f t="shared" si="11"/>
        <v>0.1073774945</v>
      </c>
      <c r="AB758" s="68"/>
      <c r="AC758" s="61"/>
      <c r="AD758" s="61">
        <v>0.00837262465731514</v>
      </c>
      <c r="AE758" s="61"/>
      <c r="AF758" s="61"/>
      <c r="AG758" s="61"/>
      <c r="AH758" s="58" t="s">
        <v>190</v>
      </c>
      <c r="AI758" s="62">
        <v>0.355871886120996</v>
      </c>
      <c r="AJ758" s="63">
        <v>0.535211267605634</v>
      </c>
      <c r="AK758" s="71">
        <f t="shared" si="12"/>
        <v>13</v>
      </c>
      <c r="AL758" s="61">
        <v>0.126812195736838</v>
      </c>
      <c r="AM758" s="61">
        <v>0.630090919880414</v>
      </c>
      <c r="AN758" s="64">
        <v>0.50288646568313</v>
      </c>
      <c r="AO758" s="58"/>
      <c r="AP758" s="58"/>
      <c r="AQ758" s="58"/>
      <c r="AR758" s="58"/>
      <c r="AS758" s="58"/>
      <c r="AT758" s="58"/>
      <c r="AU758" s="58">
        <v>2.0</v>
      </c>
      <c r="AV758" s="61">
        <f t="shared" si="31"/>
        <v>0.02</v>
      </c>
      <c r="AW758" s="58">
        <v>0.70511867</v>
      </c>
      <c r="AX758" s="58">
        <v>0.01153824</v>
      </c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>
        <v>0.0846125225414695</v>
      </c>
      <c r="BM758" s="58">
        <v>0.107377494466351</v>
      </c>
    </row>
    <row r="759" ht="12.75" customHeight="1">
      <c r="A759" s="49" t="s">
        <v>795</v>
      </c>
      <c r="B759" s="49">
        <v>1091.0</v>
      </c>
      <c r="C759" s="44">
        <v>29.0</v>
      </c>
      <c r="D759" s="45">
        <v>10.0</v>
      </c>
      <c r="E759" s="44">
        <v>82.0</v>
      </c>
      <c r="F759" s="45">
        <v>41.0</v>
      </c>
      <c r="G759" s="62">
        <f t="shared" si="1"/>
        <v>0.7435897436</v>
      </c>
      <c r="H759" s="63">
        <f t="shared" si="2"/>
        <v>0.6666666667</v>
      </c>
      <c r="I759" s="64">
        <f t="shared" si="3"/>
        <v>0.6851851852</v>
      </c>
      <c r="J759" s="65">
        <f t="shared" si="4"/>
        <v>0.4320987654</v>
      </c>
      <c r="K759" s="55">
        <f t="shared" si="5"/>
        <v>3.153846154</v>
      </c>
      <c r="L759" s="66">
        <f t="shared" si="6"/>
        <v>0.9972018798</v>
      </c>
      <c r="M759" s="66">
        <f t="shared" si="7"/>
        <v>-0.05439266638</v>
      </c>
      <c r="N759" s="67">
        <f t="shared" si="8"/>
        <v>0.6870867648</v>
      </c>
      <c r="O759" s="58"/>
      <c r="P759" s="58"/>
      <c r="Q759" s="58"/>
      <c r="R759" s="58" t="s">
        <v>401</v>
      </c>
      <c r="S759" s="62">
        <v>0.862068965517241</v>
      </c>
      <c r="T759" s="63">
        <v>0.839378238341969</v>
      </c>
      <c r="U759" s="62">
        <v>-0.00362627879443833</v>
      </c>
      <c r="V759" s="61">
        <v>1.2031048583014</v>
      </c>
      <c r="W759" s="61">
        <v>-0.0160445704714254</v>
      </c>
      <c r="X759" s="64">
        <v>0.842342342342342</v>
      </c>
      <c r="Y759" s="68">
        <f t="shared" si="9"/>
        <v>0.8487724932</v>
      </c>
      <c r="Z759" s="68">
        <f t="shared" si="10"/>
        <v>-0.00643015081</v>
      </c>
      <c r="AA759" s="63">
        <f t="shared" si="11"/>
        <v>-0.03338066771</v>
      </c>
      <c r="AB759" s="68"/>
      <c r="AC759" s="61"/>
      <c r="AD759" s="61">
        <v>0.0084848927265615</v>
      </c>
      <c r="AE759" s="61"/>
      <c r="AF759" s="61"/>
      <c r="AG759" s="61"/>
      <c r="AH759" s="58" t="s">
        <v>664</v>
      </c>
      <c r="AI759" s="62">
        <v>0.677777777777778</v>
      </c>
      <c r="AJ759" s="63">
        <v>0.857142857142857</v>
      </c>
      <c r="AK759" s="71">
        <f t="shared" si="12"/>
        <v>13</v>
      </c>
      <c r="AL759" s="61">
        <v>0.126830441270985</v>
      </c>
      <c r="AM759" s="61">
        <v>1.08535276881179</v>
      </c>
      <c r="AN759" s="64">
        <v>0.837902264600715</v>
      </c>
      <c r="AO759" s="58"/>
      <c r="AP759" s="58"/>
      <c r="AQ759" s="58"/>
      <c r="AR759" s="58"/>
      <c r="AS759" s="58"/>
      <c r="AT759" s="58"/>
      <c r="AU759" s="58">
        <v>3.0</v>
      </c>
      <c r="AV759" s="61">
        <f t="shared" si="31"/>
        <v>0.03</v>
      </c>
      <c r="AW759" s="58">
        <v>0.7015028</v>
      </c>
      <c r="AX759" s="58">
        <v>0.01933779</v>
      </c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>
        <v>-0.0160445704714254</v>
      </c>
      <c r="BM759" s="58">
        <v>-0.033380667709634</v>
      </c>
    </row>
    <row r="760" ht="12.75" customHeight="1">
      <c r="A760" s="49" t="s">
        <v>833</v>
      </c>
      <c r="B760" s="49">
        <v>1092.0</v>
      </c>
      <c r="C760" s="44">
        <v>132.0</v>
      </c>
      <c r="D760" s="45">
        <v>39.0</v>
      </c>
      <c r="E760" s="44">
        <v>846.0</v>
      </c>
      <c r="F760" s="45">
        <v>104.0</v>
      </c>
      <c r="G760" s="62">
        <f t="shared" si="1"/>
        <v>0.7719298246</v>
      </c>
      <c r="H760" s="63">
        <f t="shared" si="2"/>
        <v>0.8905263158</v>
      </c>
      <c r="I760" s="64">
        <f t="shared" si="3"/>
        <v>0.8724353256</v>
      </c>
      <c r="J760" s="65">
        <f t="shared" si="4"/>
        <v>0.2105263158</v>
      </c>
      <c r="K760" s="55">
        <f t="shared" si="5"/>
        <v>5.555555556</v>
      </c>
      <c r="L760" s="66">
        <f t="shared" si="6"/>
        <v>1.175533997</v>
      </c>
      <c r="M760" s="66">
        <f t="shared" si="7"/>
        <v>0.08386057525</v>
      </c>
      <c r="N760" s="67">
        <f t="shared" si="8"/>
        <v>0.8667182283</v>
      </c>
      <c r="O760" s="58"/>
      <c r="P760" s="58"/>
      <c r="Q760" s="58"/>
      <c r="R760" s="58" t="s">
        <v>219</v>
      </c>
      <c r="S760" s="62">
        <v>0.787878787878788</v>
      </c>
      <c r="T760" s="63">
        <v>0.854003139717425</v>
      </c>
      <c r="U760" s="62">
        <v>0.00200506864022443</v>
      </c>
      <c r="V760" s="61">
        <v>1.16098583727094</v>
      </c>
      <c r="W760" s="61">
        <v>0.0467571672887898</v>
      </c>
      <c r="X760" s="64">
        <v>0.842652795838752</v>
      </c>
      <c r="Y760" s="68">
        <f t="shared" si="9"/>
        <v>0.8426119368</v>
      </c>
      <c r="Z760" s="68">
        <f t="shared" si="10"/>
        <v>0.00004085901481</v>
      </c>
      <c r="AA760" s="63">
        <f t="shared" si="11"/>
        <v>0.04686527967</v>
      </c>
      <c r="AB760" s="68"/>
      <c r="AC760" s="61"/>
      <c r="AD760" s="61">
        <v>0.0085955955057776</v>
      </c>
      <c r="AE760" s="61"/>
      <c r="AF760" s="61"/>
      <c r="AG760" s="61"/>
      <c r="AH760" s="58" t="s">
        <v>691</v>
      </c>
      <c r="AI760" s="62">
        <v>0.708333333333333</v>
      </c>
      <c r="AJ760" s="63">
        <v>0.888268156424581</v>
      </c>
      <c r="AK760" s="71">
        <f t="shared" si="12"/>
        <v>13</v>
      </c>
      <c r="AL760" s="61">
        <v>0.127233318049869</v>
      </c>
      <c r="AM760" s="61">
        <v>1.12896771947078</v>
      </c>
      <c r="AN760" s="64">
        <v>0.866995073891626</v>
      </c>
      <c r="AO760" s="58"/>
      <c r="AP760" s="58"/>
      <c r="AQ760" s="58"/>
      <c r="AR760" s="58"/>
      <c r="AS760" s="58"/>
      <c r="AT760" s="58"/>
      <c r="AU760" s="58">
        <v>4.0</v>
      </c>
      <c r="AV760" s="61">
        <f t="shared" si="31"/>
        <v>0.04</v>
      </c>
      <c r="AW760" s="58">
        <v>0.070191445</v>
      </c>
      <c r="AX760" s="58">
        <v>0.02442056</v>
      </c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>
        <v>0.0467571672887898</v>
      </c>
      <c r="BM760" s="58">
        <v>0.046865279674858</v>
      </c>
    </row>
    <row r="761" ht="12.75" customHeight="1">
      <c r="A761" s="49" t="s">
        <v>710</v>
      </c>
      <c r="B761" s="49">
        <v>1093.0</v>
      </c>
      <c r="C761" s="44">
        <v>105.0</v>
      </c>
      <c r="D761" s="45">
        <v>48.0</v>
      </c>
      <c r="E761" s="44">
        <v>566.0</v>
      </c>
      <c r="F761" s="45">
        <v>281.0</v>
      </c>
      <c r="G761" s="62">
        <f t="shared" si="1"/>
        <v>0.6862745098</v>
      </c>
      <c r="H761" s="63">
        <f t="shared" si="2"/>
        <v>0.6682408501</v>
      </c>
      <c r="I761" s="64">
        <f t="shared" si="3"/>
        <v>0.671</v>
      </c>
      <c r="J761" s="65">
        <f t="shared" si="4"/>
        <v>0.386</v>
      </c>
      <c r="K761" s="55">
        <f t="shared" si="5"/>
        <v>5.535947712</v>
      </c>
      <c r="L761" s="66">
        <f t="shared" si="6"/>
        <v>0.9577869983</v>
      </c>
      <c r="M761" s="66">
        <f t="shared" si="7"/>
        <v>-0.0127515666</v>
      </c>
      <c r="N761" s="67">
        <f t="shared" si="8"/>
        <v>0.6760066182</v>
      </c>
      <c r="O761" s="58"/>
      <c r="P761" s="58"/>
      <c r="Q761" s="58"/>
      <c r="R761" s="58" t="s">
        <v>54</v>
      </c>
      <c r="S761" s="62">
        <v>0.761904761904762</v>
      </c>
      <c r="T761" s="63">
        <v>0.85632183908046</v>
      </c>
      <c r="U761" s="62">
        <v>0.00640338392682349</v>
      </c>
      <c r="V761" s="61">
        <v>1.1442589921442</v>
      </c>
      <c r="W761" s="61">
        <v>0.0667631424997499</v>
      </c>
      <c r="X761" s="64">
        <v>0.843234323432343</v>
      </c>
      <c r="Y761" s="68">
        <f t="shared" si="9"/>
        <v>0.8385312709</v>
      </c>
      <c r="Z761" s="68">
        <f t="shared" si="10"/>
        <v>0.00470305256</v>
      </c>
      <c r="AA761" s="63">
        <f t="shared" si="11"/>
        <v>0.07911623173</v>
      </c>
      <c r="AB761" s="68"/>
      <c r="AC761" s="61"/>
      <c r="AD761" s="61">
        <v>0.00862330695882974</v>
      </c>
      <c r="AE761" s="61"/>
      <c r="AF761" s="61"/>
      <c r="AG761" s="61"/>
      <c r="AH761" s="58" t="s">
        <v>589</v>
      </c>
      <c r="AI761" s="62">
        <v>0.620689655172414</v>
      </c>
      <c r="AJ761" s="63">
        <v>0.801401869158878</v>
      </c>
      <c r="AK761" s="71">
        <f t="shared" si="12"/>
        <v>13</v>
      </c>
      <c r="AL761" s="61">
        <v>0.127782996260725</v>
      </c>
      <c r="AM761" s="61">
        <v>1.00557053944317</v>
      </c>
      <c r="AN761" s="64">
        <v>0.762867647058823</v>
      </c>
      <c r="AO761" s="58"/>
      <c r="AP761" s="58"/>
      <c r="AQ761" s="58"/>
      <c r="AR761" s="58"/>
      <c r="AS761" s="58"/>
      <c r="AT761" s="58"/>
      <c r="AU761" s="58">
        <v>5.0</v>
      </c>
      <c r="AV761" s="61">
        <f t="shared" si="31"/>
        <v>0.05</v>
      </c>
      <c r="AW761" s="58">
        <v>0.699116834</v>
      </c>
      <c r="AX761" s="58">
        <v>0.03207865</v>
      </c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>
        <v>0.0667631424997499</v>
      </c>
      <c r="BM761" s="58">
        <v>0.0791162317313988</v>
      </c>
    </row>
    <row r="762" ht="12.75" customHeight="1">
      <c r="A762" s="49" t="s">
        <v>447</v>
      </c>
      <c r="B762" s="49">
        <v>1094.0</v>
      </c>
      <c r="C762" s="44">
        <v>97.0</v>
      </c>
      <c r="D762" s="45">
        <v>90.0</v>
      </c>
      <c r="E762" s="44">
        <v>601.0</v>
      </c>
      <c r="F762" s="45">
        <v>391.0</v>
      </c>
      <c r="G762" s="62">
        <f t="shared" si="1"/>
        <v>0.5187165775</v>
      </c>
      <c r="H762" s="63">
        <f t="shared" si="2"/>
        <v>0.6058467742</v>
      </c>
      <c r="I762" s="64">
        <f t="shared" si="3"/>
        <v>0.5920271416</v>
      </c>
      <c r="J762" s="65">
        <f t="shared" si="4"/>
        <v>0.4139100933</v>
      </c>
      <c r="K762" s="55">
        <f t="shared" si="5"/>
        <v>5.304812834</v>
      </c>
      <c r="L762" s="66">
        <f t="shared" si="6"/>
        <v>0.7951863618</v>
      </c>
      <c r="M762" s="66">
        <f t="shared" si="7"/>
        <v>0.06161048283</v>
      </c>
      <c r="N762" s="67">
        <f t="shared" si="8"/>
        <v>0.5933223554</v>
      </c>
      <c r="O762" s="58"/>
      <c r="P762" s="58"/>
      <c r="Q762" s="58"/>
      <c r="R762" s="58" t="s">
        <v>534</v>
      </c>
      <c r="S762" s="62">
        <v>0.825757575757576</v>
      </c>
      <c r="T762" s="63">
        <v>0.845243962543125</v>
      </c>
      <c r="U762" s="62">
        <v>0.00179603320071708</v>
      </c>
      <c r="V762" s="61">
        <v>1.18157651685412</v>
      </c>
      <c r="W762" s="61">
        <v>0.0137791493034736</v>
      </c>
      <c r="X762" s="64">
        <v>0.844053678852383</v>
      </c>
      <c r="Y762" s="68">
        <f t="shared" si="9"/>
        <v>0.8446610459</v>
      </c>
      <c r="Z762" s="68">
        <f t="shared" si="10"/>
        <v>-0.0006073670327</v>
      </c>
      <c r="AA762" s="63">
        <f t="shared" si="11"/>
        <v>0.0121573378</v>
      </c>
      <c r="AB762" s="68"/>
      <c r="AC762" s="61"/>
      <c r="AD762" s="61">
        <v>0.00868290605033029</v>
      </c>
      <c r="AE762" s="61"/>
      <c r="AF762" s="61"/>
      <c r="AG762" s="61"/>
      <c r="AH762" s="58" t="s">
        <v>385</v>
      </c>
      <c r="AI762" s="62">
        <v>0.468354430379747</v>
      </c>
      <c r="AJ762" s="63">
        <v>0.649112764739553</v>
      </c>
      <c r="AK762" s="71">
        <f t="shared" si="12"/>
        <v>13</v>
      </c>
      <c r="AL762" s="61">
        <v>0.127815573093341</v>
      </c>
      <c r="AM762" s="61">
        <v>0.79016861053764</v>
      </c>
      <c r="AN762" s="64">
        <v>0.634120734908136</v>
      </c>
      <c r="AO762" s="58"/>
      <c r="AP762" s="58"/>
      <c r="AQ762" s="58"/>
      <c r="AR762" s="58"/>
      <c r="AS762" s="58"/>
      <c r="AT762" s="58"/>
      <c r="AU762" s="58">
        <v>6.0</v>
      </c>
      <c r="AV762" s="61">
        <f t="shared" si="31"/>
        <v>0.06</v>
      </c>
      <c r="AW762" s="58">
        <v>0.697151288</v>
      </c>
      <c r="AX762" s="58">
        <v>0.03718102</v>
      </c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>
        <v>0.0137791493034736</v>
      </c>
      <c r="BM762" s="58">
        <v>0.0121573377998635</v>
      </c>
    </row>
    <row r="763" ht="12.75" customHeight="1">
      <c r="A763" s="49" t="s">
        <v>638</v>
      </c>
      <c r="B763" s="49">
        <v>1095.0</v>
      </c>
      <c r="C763" s="44">
        <v>120.0</v>
      </c>
      <c r="D763" s="45">
        <v>65.0</v>
      </c>
      <c r="E763" s="44">
        <v>541.0</v>
      </c>
      <c r="F763" s="45">
        <v>288.0</v>
      </c>
      <c r="G763" s="62">
        <f t="shared" si="1"/>
        <v>0.6486486486</v>
      </c>
      <c r="H763" s="63">
        <f t="shared" si="2"/>
        <v>0.6525934861</v>
      </c>
      <c r="I763" s="64">
        <f t="shared" si="3"/>
        <v>0.6518737673</v>
      </c>
      <c r="J763" s="65">
        <f t="shared" si="4"/>
        <v>0.4023668639</v>
      </c>
      <c r="K763" s="55">
        <f t="shared" si="5"/>
        <v>4.481081081</v>
      </c>
      <c r="L763" s="66">
        <f t="shared" si="6"/>
        <v>0.920117137</v>
      </c>
      <c r="M763" s="66">
        <f t="shared" si="7"/>
        <v>0.002789571677</v>
      </c>
      <c r="N763" s="67">
        <f t="shared" si="8"/>
        <v>0.6557873181</v>
      </c>
      <c r="O763" s="58"/>
      <c r="P763" s="58"/>
      <c r="Q763" s="58"/>
      <c r="R763" s="58" t="s">
        <v>82</v>
      </c>
      <c r="S763" s="62">
        <v>0.714285714285714</v>
      </c>
      <c r="T763" s="63">
        <v>0.864661654135338</v>
      </c>
      <c r="U763" s="62">
        <v>0.0108895783306761</v>
      </c>
      <c r="V763" s="61">
        <v>1.11648437397281</v>
      </c>
      <c r="W763" s="61">
        <v>0.106332029225669</v>
      </c>
      <c r="X763" s="64">
        <v>0.844155844155844</v>
      </c>
      <c r="Y763" s="68">
        <f t="shared" si="9"/>
        <v>0.8344484886</v>
      </c>
      <c r="Z763" s="68">
        <f t="shared" si="10"/>
        <v>0.009707355512</v>
      </c>
      <c r="AA763" s="63">
        <f t="shared" si="11"/>
        <v>0.1315231798</v>
      </c>
      <c r="AB763" s="68"/>
      <c r="AC763" s="61"/>
      <c r="AD763" s="61">
        <v>0.00868444324964446</v>
      </c>
      <c r="AE763" s="61"/>
      <c r="AF763" s="61"/>
      <c r="AG763" s="61"/>
      <c r="AH763" s="58" t="s">
        <v>695</v>
      </c>
      <c r="AI763" s="62">
        <v>0.673076923076923</v>
      </c>
      <c r="AJ763" s="63">
        <v>0.855263157894737</v>
      </c>
      <c r="AK763" s="71">
        <f t="shared" si="12"/>
        <v>13</v>
      </c>
      <c r="AL763" s="61">
        <v>0.128825298662082</v>
      </c>
      <c r="AM763" s="61">
        <v>1.08069961416455</v>
      </c>
      <c r="AN763" s="64">
        <v>0.808823529411765</v>
      </c>
      <c r="AO763" s="58"/>
      <c r="AP763" s="58"/>
      <c r="AQ763" s="58"/>
      <c r="AR763" s="58"/>
      <c r="AS763" s="58"/>
      <c r="AT763" s="58"/>
      <c r="AU763" s="58">
        <v>7.0</v>
      </c>
      <c r="AV763" s="61">
        <f t="shared" si="31"/>
        <v>0.07</v>
      </c>
      <c r="AW763" s="58">
        <v>0.69856012</v>
      </c>
      <c r="AX763" s="58">
        <v>0.04325428</v>
      </c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>
        <v>0.106332029225669</v>
      </c>
      <c r="BM763" s="58">
        <v>0.131523179773378</v>
      </c>
    </row>
    <row r="764" ht="12.75" customHeight="1">
      <c r="A764" s="49" t="s">
        <v>462</v>
      </c>
      <c r="B764" s="49">
        <v>1096.0</v>
      </c>
      <c r="C764" s="44">
        <v>41.0</v>
      </c>
      <c r="D764" s="45">
        <v>35.0</v>
      </c>
      <c r="E764" s="44">
        <v>209.0</v>
      </c>
      <c r="F764" s="45">
        <v>154.0</v>
      </c>
      <c r="G764" s="62">
        <f t="shared" si="1"/>
        <v>0.5394736842</v>
      </c>
      <c r="H764" s="63">
        <f t="shared" si="2"/>
        <v>0.5757575758</v>
      </c>
      <c r="I764" s="64">
        <f t="shared" si="3"/>
        <v>0.569476082</v>
      </c>
      <c r="J764" s="65">
        <f t="shared" si="4"/>
        <v>0.444191344</v>
      </c>
      <c r="K764" s="55">
        <f t="shared" si="5"/>
        <v>4.776315789</v>
      </c>
      <c r="L764" s="66">
        <f t="shared" si="6"/>
        <v>0.7885875823</v>
      </c>
      <c r="M764" s="66">
        <f t="shared" si="7"/>
        <v>0.02565671461</v>
      </c>
      <c r="N764" s="67">
        <f t="shared" si="8"/>
        <v>0.5729045114</v>
      </c>
      <c r="O764" s="58"/>
      <c r="P764" s="58"/>
      <c r="Q764" s="58"/>
      <c r="R764" s="58" t="s">
        <v>312</v>
      </c>
      <c r="S764" s="62">
        <v>0.807692307692308</v>
      </c>
      <c r="T764" s="63">
        <v>0.853211009174312</v>
      </c>
      <c r="U764" s="62">
        <v>5.79879067644784E-5</v>
      </c>
      <c r="V764" s="61">
        <v>1.17443599299239</v>
      </c>
      <c r="W764" s="61">
        <v>0.0321867743885762</v>
      </c>
      <c r="X764" s="64">
        <v>0.844444444444444</v>
      </c>
      <c r="Y764" s="68">
        <f t="shared" si="9"/>
        <v>0.8465438781</v>
      </c>
      <c r="Z764" s="68">
        <f t="shared" si="10"/>
        <v>-0.002099433661</v>
      </c>
      <c r="AA764" s="63">
        <f t="shared" si="11"/>
        <v>0.02659855561</v>
      </c>
      <c r="AB764" s="68"/>
      <c r="AC764" s="61"/>
      <c r="AD764" s="61">
        <v>0.00870372373711259</v>
      </c>
      <c r="AE764" s="61"/>
      <c r="AF764" s="61"/>
      <c r="AG764" s="61"/>
      <c r="AH764" s="58" t="s">
        <v>114</v>
      </c>
      <c r="AI764" s="62">
        <v>0.287671232876712</v>
      </c>
      <c r="AJ764" s="63">
        <v>0.471275559883155</v>
      </c>
      <c r="AK764" s="71">
        <f t="shared" si="12"/>
        <v>13</v>
      </c>
      <c r="AL764" s="61">
        <v>0.129827952369736</v>
      </c>
      <c r="AM764" s="61">
        <v>0.536656402506734</v>
      </c>
      <c r="AN764" s="64">
        <v>0.459090909090909</v>
      </c>
      <c r="AO764" s="58"/>
      <c r="AP764" s="58"/>
      <c r="AQ764" s="58"/>
      <c r="AR764" s="58"/>
      <c r="AS764" s="58"/>
      <c r="AT764" s="58"/>
      <c r="AU764" s="58">
        <v>8.0</v>
      </c>
      <c r="AV764" s="61">
        <f t="shared" si="31"/>
        <v>0.08</v>
      </c>
      <c r="AW764" s="58">
        <v>0.6919929287</v>
      </c>
      <c r="AX764" s="58">
        <v>0.054784955</v>
      </c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>
        <v>0.0321867743885762</v>
      </c>
      <c r="BM764" s="58">
        <v>0.0265985556123151</v>
      </c>
    </row>
    <row r="765" ht="12.75" customHeight="1">
      <c r="A765" s="49" t="s">
        <v>504</v>
      </c>
      <c r="B765" s="49">
        <v>1097.0</v>
      </c>
      <c r="C765" s="44">
        <v>79.0</v>
      </c>
      <c r="D765" s="45">
        <v>62.0</v>
      </c>
      <c r="E765" s="44">
        <v>476.0</v>
      </c>
      <c r="F765" s="45">
        <v>371.0</v>
      </c>
      <c r="G765" s="62">
        <f t="shared" si="1"/>
        <v>0.5602836879</v>
      </c>
      <c r="H765" s="63">
        <f t="shared" si="2"/>
        <v>0.5619834711</v>
      </c>
      <c r="I765" s="64">
        <f t="shared" si="3"/>
        <v>0.5617408907</v>
      </c>
      <c r="J765" s="65">
        <f t="shared" si="4"/>
        <v>0.455465587</v>
      </c>
      <c r="K765" s="55">
        <f t="shared" si="5"/>
        <v>6.007092199</v>
      </c>
      <c r="L765" s="66">
        <f t="shared" si="6"/>
        <v>0.7935627182</v>
      </c>
      <c r="M765" s="66">
        <f t="shared" si="7"/>
        <v>0.001202057845</v>
      </c>
      <c r="N765" s="67">
        <f t="shared" si="8"/>
        <v>0.5656614839</v>
      </c>
      <c r="O765" s="58"/>
      <c r="P765" s="58"/>
      <c r="Q765" s="58"/>
      <c r="R765" s="58" t="s">
        <v>175</v>
      </c>
      <c r="S765" s="62">
        <v>0.675675675675676</v>
      </c>
      <c r="T765" s="63">
        <v>0.897872340425532</v>
      </c>
      <c r="U765" s="62">
        <v>-0.00624601016628723</v>
      </c>
      <c r="V765" s="61">
        <v>1.11266644703531</v>
      </c>
      <c r="W765" s="61">
        <v>0.157116950208518</v>
      </c>
      <c r="X765" s="64">
        <v>0.844660194174757</v>
      </c>
      <c r="Y765" s="68">
        <f t="shared" si="9"/>
        <v>0.8514186432</v>
      </c>
      <c r="Z765" s="68">
        <f t="shared" si="10"/>
        <v>-0.006758449014</v>
      </c>
      <c r="AA765" s="63">
        <f t="shared" si="11"/>
        <v>0.1396072966</v>
      </c>
      <c r="AB765" s="68"/>
      <c r="AC765" s="61"/>
      <c r="AD765" s="61">
        <v>0.00874211417990789</v>
      </c>
      <c r="AE765" s="61"/>
      <c r="AF765" s="61"/>
      <c r="AG765" s="61"/>
      <c r="AH765" s="58" t="s">
        <v>184</v>
      </c>
      <c r="AI765" s="62">
        <v>0.354651162790698</v>
      </c>
      <c r="AJ765" s="63">
        <v>0.538978494623656</v>
      </c>
      <c r="AK765" s="71">
        <f t="shared" si="12"/>
        <v>13</v>
      </c>
      <c r="AL765" s="61">
        <v>0.130339209546579</v>
      </c>
      <c r="AM765" s="61">
        <v>0.631891569330015</v>
      </c>
      <c r="AN765" s="64">
        <v>0.519879518072289</v>
      </c>
      <c r="AO765" s="58"/>
      <c r="AP765" s="58"/>
      <c r="AQ765" s="58"/>
      <c r="AR765" s="58"/>
      <c r="AS765" s="58"/>
      <c r="AT765" s="58"/>
      <c r="AU765" s="58">
        <v>9.0</v>
      </c>
      <c r="AV765" s="61">
        <f t="shared" si="31"/>
        <v>0.09</v>
      </c>
      <c r="AW765" s="58">
        <v>0.68223517</v>
      </c>
      <c r="AX765" s="58">
        <v>0.06750189945</v>
      </c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>
        <v>0.157116950208518</v>
      </c>
      <c r="BM765" s="58">
        <v>0.139607296570097</v>
      </c>
    </row>
    <row r="766" ht="12.75" customHeight="1">
      <c r="A766" s="49" t="s">
        <v>399</v>
      </c>
      <c r="B766" s="49">
        <v>1098.0</v>
      </c>
      <c r="C766" s="44">
        <v>51.0</v>
      </c>
      <c r="D766" s="45">
        <v>56.0</v>
      </c>
      <c r="E766" s="44">
        <v>452.0</v>
      </c>
      <c r="F766" s="45">
        <v>464.0</v>
      </c>
      <c r="G766" s="62">
        <f t="shared" si="1"/>
        <v>0.476635514</v>
      </c>
      <c r="H766" s="63">
        <f t="shared" si="2"/>
        <v>0.4934497817</v>
      </c>
      <c r="I766" s="64">
        <f t="shared" si="3"/>
        <v>0.4916911046</v>
      </c>
      <c r="J766" s="65">
        <f t="shared" si="4"/>
        <v>0.5034213099</v>
      </c>
      <c r="K766" s="55">
        <f t="shared" si="5"/>
        <v>8.560747664</v>
      </c>
      <c r="L766" s="66">
        <f t="shared" si="6"/>
        <v>0.685953889</v>
      </c>
      <c r="M766" s="66">
        <f t="shared" si="7"/>
        <v>0.01188959475</v>
      </c>
      <c r="N766" s="67">
        <f t="shared" si="8"/>
        <v>0.4944774142</v>
      </c>
      <c r="O766" s="58"/>
      <c r="P766" s="58"/>
      <c r="Q766" s="58"/>
      <c r="R766" s="58" t="s">
        <v>197</v>
      </c>
      <c r="S766" s="62">
        <v>0.888888888888889</v>
      </c>
      <c r="T766" s="63">
        <v>0.839130434782609</v>
      </c>
      <c r="U766" s="62">
        <v>-0.00614173912007254</v>
      </c>
      <c r="V766" s="61">
        <v>1.22189418753856</v>
      </c>
      <c r="W766" s="61">
        <v>-0.0351843406655186</v>
      </c>
      <c r="X766" s="64">
        <v>0.845864661654135</v>
      </c>
      <c r="Y766" s="68">
        <f t="shared" si="9"/>
        <v>0.8550695838</v>
      </c>
      <c r="Z766" s="68">
        <f t="shared" si="10"/>
        <v>-0.009204922166</v>
      </c>
      <c r="AA766" s="63">
        <f t="shared" si="11"/>
        <v>-0.06021271</v>
      </c>
      <c r="AB766" s="68"/>
      <c r="AC766" s="61"/>
      <c r="AD766" s="61">
        <v>0.00889677997528393</v>
      </c>
      <c r="AE766" s="61"/>
      <c r="AF766" s="61"/>
      <c r="AG766" s="61"/>
      <c r="AH766" s="58" t="s">
        <v>296</v>
      </c>
      <c r="AI766" s="62">
        <v>0.426829268292683</v>
      </c>
      <c r="AJ766" s="63">
        <v>0.61301044634378</v>
      </c>
      <c r="AK766" s="71">
        <f t="shared" si="12"/>
        <v>13</v>
      </c>
      <c r="AL766" s="61">
        <v>0.131650093671731</v>
      </c>
      <c r="AM766" s="61">
        <v>0.735277692055248</v>
      </c>
      <c r="AN766" s="64">
        <v>0.599559471365639</v>
      </c>
      <c r="AO766" s="58"/>
      <c r="AP766" s="58"/>
      <c r="AQ766" s="58"/>
      <c r="AR766" s="58"/>
      <c r="AS766" s="58"/>
      <c r="AT766" s="58"/>
      <c r="AU766" s="58">
        <v>10.0</v>
      </c>
      <c r="AV766" s="61">
        <f t="shared" si="31"/>
        <v>0.1</v>
      </c>
      <c r="AW766" s="58">
        <v>0.7059468</v>
      </c>
      <c r="AX766" s="58">
        <v>0.05459243</v>
      </c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>
        <v>-0.0351843406655186</v>
      </c>
      <c r="BM766" s="58">
        <v>-0.060212710001767</v>
      </c>
    </row>
    <row r="767" ht="12.75" customHeight="1">
      <c r="A767" s="49" t="s">
        <v>401</v>
      </c>
      <c r="B767" s="49">
        <v>1099.0</v>
      </c>
      <c r="C767" s="44">
        <v>21.0</v>
      </c>
      <c r="D767" s="45">
        <v>23.0</v>
      </c>
      <c r="E767" s="44">
        <v>186.0</v>
      </c>
      <c r="F767" s="45">
        <v>101.0</v>
      </c>
      <c r="G767" s="62">
        <f t="shared" si="1"/>
        <v>0.4772727273</v>
      </c>
      <c r="H767" s="63">
        <f t="shared" si="2"/>
        <v>0.6480836237</v>
      </c>
      <c r="I767" s="64">
        <f t="shared" si="3"/>
        <v>0.6253776435</v>
      </c>
      <c r="J767" s="65">
        <f t="shared" si="4"/>
        <v>0.3685800604</v>
      </c>
      <c r="K767" s="55">
        <f t="shared" si="5"/>
        <v>6.522727273</v>
      </c>
      <c r="L767" s="66">
        <f t="shared" si="6"/>
        <v>0.7957470873</v>
      </c>
      <c r="M767" s="66">
        <f t="shared" si="7"/>
        <v>0.1207816732</v>
      </c>
      <c r="N767" s="67">
        <f t="shared" si="8"/>
        <v>0.6196776488</v>
      </c>
      <c r="O767" s="58"/>
      <c r="P767" s="58"/>
      <c r="Q767" s="58"/>
      <c r="R767" s="58" t="s">
        <v>574</v>
      </c>
      <c r="S767" s="62">
        <v>0.76219512195122</v>
      </c>
      <c r="T767" s="63">
        <v>0.868253968253968</v>
      </c>
      <c r="U767" s="62">
        <v>2.68179193086193E-4</v>
      </c>
      <c r="V767" s="61">
        <v>1.15290159580953</v>
      </c>
      <c r="W767" s="61">
        <v>0.0749951178066752</v>
      </c>
      <c r="X767" s="64">
        <v>0.846347607052897</v>
      </c>
      <c r="Y767" s="68">
        <f t="shared" si="9"/>
        <v>0.8476685563</v>
      </c>
      <c r="Z767" s="68">
        <f t="shared" si="10"/>
        <v>-0.001320949216</v>
      </c>
      <c r="AA767" s="63">
        <f t="shared" si="11"/>
        <v>0.07151232114</v>
      </c>
      <c r="AB767" s="68"/>
      <c r="AC767" s="61"/>
      <c r="AD767" s="61">
        <v>0.00897367619030537</v>
      </c>
      <c r="AE767" s="61"/>
      <c r="AF767" s="61"/>
      <c r="AG767" s="61"/>
      <c r="AH767" s="58" t="s">
        <v>580</v>
      </c>
      <c r="AI767" s="62">
        <v>0.773333333333333</v>
      </c>
      <c r="AJ767" s="63">
        <v>0.959537572254335</v>
      </c>
      <c r="AK767" s="71">
        <f t="shared" si="12"/>
        <v>13</v>
      </c>
      <c r="AL767" s="61">
        <v>0.131666480241659</v>
      </c>
      <c r="AM767" s="61">
        <v>1.22532474674796</v>
      </c>
      <c r="AN767" s="64">
        <v>0.926365795724466</v>
      </c>
      <c r="AO767" s="58"/>
      <c r="AP767" s="58"/>
      <c r="AQ767" s="58"/>
      <c r="AR767" s="58"/>
      <c r="AS767" s="58"/>
      <c r="AT767" s="58"/>
      <c r="AU767" s="58">
        <v>11.0</v>
      </c>
      <c r="AV767" s="61">
        <f t="shared" si="31"/>
        <v>0.11</v>
      </c>
      <c r="AW767" s="58">
        <v>0.6979085</v>
      </c>
      <c r="AX767" s="58">
        <v>0.06574673</v>
      </c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>
        <v>0.0749951178066752</v>
      </c>
      <c r="BM767" s="58">
        <v>0.0715123211443385</v>
      </c>
    </row>
    <row r="768" ht="12.75" customHeight="1">
      <c r="A768" s="49" t="s">
        <v>82</v>
      </c>
      <c r="B768" s="49">
        <v>1100.0</v>
      </c>
      <c r="C768" s="44">
        <v>16.0</v>
      </c>
      <c r="D768" s="45">
        <v>46.0</v>
      </c>
      <c r="E768" s="44">
        <v>265.0</v>
      </c>
      <c r="F768" s="45">
        <v>351.0</v>
      </c>
      <c r="G768" s="62">
        <f t="shared" si="1"/>
        <v>0.2580645161</v>
      </c>
      <c r="H768" s="63">
        <f t="shared" si="2"/>
        <v>0.4301948052</v>
      </c>
      <c r="I768" s="64">
        <f t="shared" si="3"/>
        <v>0.4144542773</v>
      </c>
      <c r="J768" s="65">
        <f t="shared" si="4"/>
        <v>0.5412979351</v>
      </c>
      <c r="K768" s="55">
        <f t="shared" si="5"/>
        <v>9.935483871</v>
      </c>
      <c r="L768" s="66">
        <f t="shared" si="6"/>
        <v>0.4866728134</v>
      </c>
      <c r="M768" s="66">
        <f t="shared" si="7"/>
        <v>0.1217145742</v>
      </c>
      <c r="N768" s="67">
        <f t="shared" si="8"/>
        <v>0.4078083022</v>
      </c>
      <c r="O768" s="58"/>
      <c r="P768" s="58"/>
      <c r="Q768" s="58"/>
      <c r="R768" s="58" t="s">
        <v>614</v>
      </c>
      <c r="S768" s="62">
        <v>0.845410628019324</v>
      </c>
      <c r="T768" s="63">
        <v>0.848911651728553</v>
      </c>
      <c r="U768" s="62">
        <v>-0.00134866184719218</v>
      </c>
      <c r="V768" s="61">
        <v>1.19806677312065</v>
      </c>
      <c r="W768" s="61">
        <v>0.00247579336694459</v>
      </c>
      <c r="X768" s="64">
        <v>0.848178137651822</v>
      </c>
      <c r="Y768" s="68">
        <f t="shared" si="9"/>
        <v>0.8520815163</v>
      </c>
      <c r="Z768" s="68">
        <f t="shared" si="10"/>
        <v>-0.00390337862</v>
      </c>
      <c r="AA768" s="63">
        <f t="shared" si="11"/>
        <v>-0.008024194455</v>
      </c>
      <c r="AB768" s="68"/>
      <c r="AC768" s="61"/>
      <c r="AD768" s="61">
        <v>0.00908632475050286</v>
      </c>
      <c r="AE768" s="61"/>
      <c r="AF768" s="61"/>
      <c r="AG768" s="61"/>
      <c r="AH768" s="58" t="s">
        <v>129</v>
      </c>
      <c r="AI768" s="62">
        <v>0.41726618705036</v>
      </c>
      <c r="AJ768" s="63">
        <v>0.604248183342649</v>
      </c>
      <c r="AK768" s="71">
        <f t="shared" si="12"/>
        <v>13</v>
      </c>
      <c r="AL768" s="61">
        <v>0.132216355563276</v>
      </c>
      <c r="AM768" s="61">
        <v>0.722319716780598</v>
      </c>
      <c r="AN768" s="64">
        <v>0.590767634854772</v>
      </c>
      <c r="AO768" s="58"/>
      <c r="AP768" s="58"/>
      <c r="AQ768" s="58"/>
      <c r="AR768" s="58"/>
      <c r="AS768" s="58"/>
      <c r="AT768" s="58"/>
      <c r="AU768" s="58">
        <v>12.0</v>
      </c>
      <c r="AV768" s="61">
        <f t="shared" si="31"/>
        <v>0.12</v>
      </c>
      <c r="AW768" s="58">
        <v>0.69934463</v>
      </c>
      <c r="AX768" s="58">
        <v>0.0693407</v>
      </c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>
        <v>0.00247579336694459</v>
      </c>
      <c r="BM768" s="58">
        <v>-0.00802419445453247</v>
      </c>
    </row>
    <row r="769" ht="12.75" customHeight="1">
      <c r="A769" s="49" t="s">
        <v>646</v>
      </c>
      <c r="B769" s="49">
        <v>1101.0</v>
      </c>
      <c r="C769" s="44">
        <v>58.0</v>
      </c>
      <c r="D769" s="45">
        <v>31.0</v>
      </c>
      <c r="E769" s="44">
        <v>317.0</v>
      </c>
      <c r="F769" s="45">
        <v>209.0</v>
      </c>
      <c r="G769" s="62">
        <f t="shared" si="1"/>
        <v>0.6516853933</v>
      </c>
      <c r="H769" s="63">
        <f t="shared" si="2"/>
        <v>0.602661597</v>
      </c>
      <c r="I769" s="64">
        <f t="shared" si="3"/>
        <v>0.6097560976</v>
      </c>
      <c r="J769" s="65">
        <f t="shared" si="4"/>
        <v>0.4341463415</v>
      </c>
      <c r="K769" s="55">
        <f t="shared" si="5"/>
        <v>5.91011236</v>
      </c>
      <c r="L769" s="66">
        <f t="shared" si="6"/>
        <v>0.8869572684</v>
      </c>
      <c r="M769" s="66">
        <f t="shared" si="7"/>
        <v>-0.03466491388</v>
      </c>
      <c r="N769" s="67">
        <f t="shared" si="8"/>
        <v>0.6164893587</v>
      </c>
      <c r="O769" s="58"/>
      <c r="P769" s="58"/>
      <c r="Q769" s="58"/>
      <c r="R769" s="58" t="s">
        <v>972</v>
      </c>
      <c r="S769" s="62">
        <v>0.709677419354839</v>
      </c>
      <c r="T769" s="63">
        <v>0.873239436619718</v>
      </c>
      <c r="U769" s="62">
        <v>0.013544996542786</v>
      </c>
      <c r="V769" s="61">
        <v>1.11929122401622</v>
      </c>
      <c r="W769" s="61">
        <v>0.115655994441879</v>
      </c>
      <c r="X769" s="64">
        <v>0.852459016393443</v>
      </c>
      <c r="Y769" s="68">
        <f t="shared" si="9"/>
        <v>0.8399720964</v>
      </c>
      <c r="Z769" s="68">
        <f t="shared" si="10"/>
        <v>0.01248692001</v>
      </c>
      <c r="AA769" s="63">
        <f t="shared" si="11"/>
        <v>0.1480996624</v>
      </c>
      <c r="AB769" s="68"/>
      <c r="AC769" s="61"/>
      <c r="AD769" s="61">
        <v>0.00910812500916036</v>
      </c>
      <c r="AE769" s="61"/>
      <c r="AF769" s="61"/>
      <c r="AG769" s="61"/>
      <c r="AH769" s="58" t="s">
        <v>573</v>
      </c>
      <c r="AI769" s="62">
        <v>0.658823529411765</v>
      </c>
      <c r="AJ769" s="63">
        <v>0.846069868995633</v>
      </c>
      <c r="AK769" s="71">
        <f t="shared" si="12"/>
        <v>13</v>
      </c>
      <c r="AL769" s="61">
        <v>0.132403330346657</v>
      </c>
      <c r="AM769" s="61">
        <v>1.06412030534239</v>
      </c>
      <c r="AN769" s="64">
        <v>0.816758747697974</v>
      </c>
      <c r="AO769" s="58"/>
      <c r="AP769" s="58"/>
      <c r="AQ769" s="58"/>
      <c r="AR769" s="58"/>
      <c r="AS769" s="58"/>
      <c r="AT769" s="58"/>
      <c r="AU769" s="58">
        <v>13.0</v>
      </c>
      <c r="AV769" s="61">
        <f t="shared" si="31"/>
        <v>0.13</v>
      </c>
      <c r="AW769" s="58">
        <v>0.69044483</v>
      </c>
      <c r="AX769" s="58">
        <v>0.0839935</v>
      </c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>
        <v>0.115655994441879</v>
      </c>
      <c r="BM769" s="58">
        <v>0.148099662357052</v>
      </c>
    </row>
    <row r="770" ht="12.75" customHeight="1">
      <c r="A770" s="49" t="s">
        <v>376</v>
      </c>
      <c r="B770" s="49">
        <v>1102.0</v>
      </c>
      <c r="C770" s="44">
        <v>19.0</v>
      </c>
      <c r="D770" s="45">
        <v>22.0</v>
      </c>
      <c r="E770" s="44">
        <v>143.0</v>
      </c>
      <c r="F770" s="45">
        <v>156.0</v>
      </c>
      <c r="G770" s="62">
        <f t="shared" si="1"/>
        <v>0.4634146341</v>
      </c>
      <c r="H770" s="63">
        <f t="shared" si="2"/>
        <v>0.4782608696</v>
      </c>
      <c r="I770" s="64">
        <f t="shared" si="3"/>
        <v>0.4764705882</v>
      </c>
      <c r="J770" s="65">
        <f t="shared" si="4"/>
        <v>0.5147058824</v>
      </c>
      <c r="K770" s="55">
        <f t="shared" si="5"/>
        <v>7.292682927</v>
      </c>
      <c r="L770" s="66">
        <f t="shared" si="6"/>
        <v>0.6658651326</v>
      </c>
      <c r="M770" s="66">
        <f t="shared" si="7"/>
        <v>0.01049798254</v>
      </c>
      <c r="N770" s="67">
        <f t="shared" si="8"/>
        <v>0.4796715569</v>
      </c>
      <c r="O770" s="58"/>
      <c r="P770" s="58"/>
      <c r="Q770" s="58"/>
      <c r="R770" s="58" t="s">
        <v>328</v>
      </c>
      <c r="S770" s="62">
        <v>0.712871287128713</v>
      </c>
      <c r="T770" s="63">
        <v>0.877659574468085</v>
      </c>
      <c r="U770" s="62">
        <v>0.0096682165054256</v>
      </c>
      <c r="V770" s="61">
        <v>1.12467513888202</v>
      </c>
      <c r="W770" s="61">
        <v>0.116523099206837</v>
      </c>
      <c r="X770" s="64">
        <v>0.852631578947368</v>
      </c>
      <c r="Y770" s="68">
        <f t="shared" si="9"/>
        <v>0.844008272</v>
      </c>
      <c r="Z770" s="68">
        <f t="shared" si="10"/>
        <v>0.008623306959</v>
      </c>
      <c r="AA770" s="63">
        <f t="shared" si="11"/>
        <v>0.1389806386</v>
      </c>
      <c r="AB770" s="68"/>
      <c r="AC770" s="61"/>
      <c r="AD770" s="61">
        <v>0.00919205916880722</v>
      </c>
      <c r="AE770" s="61"/>
      <c r="AF770" s="61"/>
      <c r="AG770" s="61"/>
      <c r="AH770" s="58" t="s">
        <v>1046</v>
      </c>
      <c r="AI770" s="62">
        <v>0.714285714285714</v>
      </c>
      <c r="AJ770" s="63">
        <v>0.902040816326531</v>
      </c>
      <c r="AK770" s="71">
        <f t="shared" si="12"/>
        <v>13</v>
      </c>
      <c r="AL770" s="61">
        <v>0.1327630926049</v>
      </c>
      <c r="AM770" s="61">
        <v>1.14291542871451</v>
      </c>
      <c r="AN770" s="64">
        <v>0.891891891891892</v>
      </c>
      <c r="AO770" s="58"/>
      <c r="AP770" s="58"/>
      <c r="AQ770" s="58"/>
      <c r="AR770" s="58"/>
      <c r="AS770" s="58"/>
      <c r="AT770" s="58"/>
      <c r="AU770" s="58">
        <v>14.0</v>
      </c>
      <c r="AV770" s="61">
        <f t="shared" si="31"/>
        <v>0.14</v>
      </c>
      <c r="AW770" s="58">
        <v>0.7073890048</v>
      </c>
      <c r="AX770" s="58">
        <v>0.07198011</v>
      </c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>
        <v>0.116523099206837</v>
      </c>
      <c r="BM770" s="58">
        <v>0.138980638630173</v>
      </c>
    </row>
    <row r="771" ht="12.75" customHeight="1">
      <c r="A771" s="49" t="s">
        <v>68</v>
      </c>
      <c r="B771" s="49">
        <v>1103.0</v>
      </c>
      <c r="C771" s="44">
        <v>5.0</v>
      </c>
      <c r="D771" s="45">
        <v>15.0</v>
      </c>
      <c r="E771" s="44">
        <v>74.0</v>
      </c>
      <c r="F771" s="45">
        <v>78.0</v>
      </c>
      <c r="G771" s="62">
        <f t="shared" si="1"/>
        <v>0.25</v>
      </c>
      <c r="H771" s="63">
        <f t="shared" si="2"/>
        <v>0.4868421053</v>
      </c>
      <c r="I771" s="64">
        <f t="shared" si="3"/>
        <v>0.4593023256</v>
      </c>
      <c r="J771" s="65">
        <f t="shared" si="4"/>
        <v>0.4825581395</v>
      </c>
      <c r="K771" s="55">
        <f t="shared" si="5"/>
        <v>7.6</v>
      </c>
      <c r="L771" s="66">
        <f t="shared" si="6"/>
        <v>0.5210260219</v>
      </c>
      <c r="M771" s="66">
        <f t="shared" si="7"/>
        <v>0.1674727438</v>
      </c>
      <c r="N771" s="67">
        <f t="shared" si="8"/>
        <v>0.4535768005</v>
      </c>
      <c r="O771" s="58"/>
      <c r="P771" s="58"/>
      <c r="Q771" s="58"/>
      <c r="R771" s="58" t="s">
        <v>208</v>
      </c>
      <c r="S771" s="62">
        <v>0.803174603174603</v>
      </c>
      <c r="T771" s="63">
        <v>0.868101028999064</v>
      </c>
      <c r="U771" s="62">
        <v>-0.00153299456145461</v>
      </c>
      <c r="V771" s="61">
        <v>1.18177032524026</v>
      </c>
      <c r="W771" s="61">
        <v>0.0459101090769382</v>
      </c>
      <c r="X771" s="64">
        <v>0.853323699421965</v>
      </c>
      <c r="Y771" s="68">
        <f t="shared" si="9"/>
        <v>0.8568296233</v>
      </c>
      <c r="Z771" s="68">
        <f t="shared" si="10"/>
        <v>-0.003505923913</v>
      </c>
      <c r="AA771" s="63">
        <f t="shared" si="11"/>
        <v>0.03654766776</v>
      </c>
      <c r="AB771" s="68"/>
      <c r="AC771" s="61"/>
      <c r="AD771" s="61">
        <v>0.00926227306656979</v>
      </c>
      <c r="AE771" s="61"/>
      <c r="AF771" s="61"/>
      <c r="AG771" s="61"/>
      <c r="AH771" s="58" t="s">
        <v>924</v>
      </c>
      <c r="AI771" s="62">
        <v>0.225</v>
      </c>
      <c r="AJ771" s="63">
        <v>0.414607948442535</v>
      </c>
      <c r="AK771" s="71">
        <f t="shared" si="12"/>
        <v>13</v>
      </c>
      <c r="AL771" s="61">
        <v>0.13407314001053</v>
      </c>
      <c r="AM771" s="61">
        <v>0.452271095737329</v>
      </c>
      <c r="AN771" s="64">
        <v>0.386801099908341</v>
      </c>
      <c r="AO771" s="58"/>
      <c r="AP771" s="58"/>
      <c r="AQ771" s="58"/>
      <c r="AR771" s="58"/>
      <c r="AS771" s="58"/>
      <c r="AT771" s="58"/>
      <c r="AU771" s="58">
        <v>15.0</v>
      </c>
      <c r="AV771" s="61">
        <f t="shared" si="31"/>
        <v>0.15</v>
      </c>
      <c r="AW771" s="58">
        <v>0.697129723</v>
      </c>
      <c r="AX771" s="58">
        <v>0.0842279311</v>
      </c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>
        <v>0.0459101090769382</v>
      </c>
      <c r="BM771" s="58">
        <v>0.0365476677614706</v>
      </c>
    </row>
    <row r="772" ht="12.75" customHeight="1">
      <c r="A772" s="49" t="s">
        <v>375</v>
      </c>
      <c r="B772" s="49">
        <v>1104.0</v>
      </c>
      <c r="C772" s="44">
        <v>31.0</v>
      </c>
      <c r="D772" s="45">
        <v>36.0</v>
      </c>
      <c r="E772" s="44">
        <v>289.0</v>
      </c>
      <c r="F772" s="45">
        <v>206.0</v>
      </c>
      <c r="G772" s="62">
        <f t="shared" si="1"/>
        <v>0.4626865672</v>
      </c>
      <c r="H772" s="63">
        <f t="shared" si="2"/>
        <v>0.5838383838</v>
      </c>
      <c r="I772" s="64">
        <f t="shared" si="3"/>
        <v>0.5693950178</v>
      </c>
      <c r="J772" s="65">
        <f t="shared" si="4"/>
        <v>0.4217081851</v>
      </c>
      <c r="K772" s="55">
        <f t="shared" si="5"/>
        <v>7.388059701</v>
      </c>
      <c r="L772" s="66">
        <f t="shared" si="6"/>
        <v>0.7400048755</v>
      </c>
      <c r="M772" s="66">
        <f t="shared" si="7"/>
        <v>0.08566739204</v>
      </c>
      <c r="N772" s="67">
        <f t="shared" si="8"/>
        <v>0.5656495455</v>
      </c>
      <c r="O772" s="58"/>
      <c r="P772" s="58"/>
      <c r="Q772" s="58"/>
      <c r="R772" s="58" t="s">
        <v>474</v>
      </c>
      <c r="S772" s="62">
        <v>0.76530612244898</v>
      </c>
      <c r="T772" s="63">
        <v>0.864315937940762</v>
      </c>
      <c r="U772" s="62">
        <v>0.0107419517585408</v>
      </c>
      <c r="V772" s="61">
        <v>1.15231679823323</v>
      </c>
      <c r="W772" s="61">
        <v>0.0700107002238933</v>
      </c>
      <c r="X772" s="64">
        <v>0.854457708915418</v>
      </c>
      <c r="Y772" s="68">
        <f t="shared" si="9"/>
        <v>0.8453713842</v>
      </c>
      <c r="Z772" s="68">
        <f t="shared" si="10"/>
        <v>0.00908632475</v>
      </c>
      <c r="AA772" s="63">
        <f t="shared" si="11"/>
        <v>0.09396142515</v>
      </c>
      <c r="AB772" s="68"/>
      <c r="AC772" s="61"/>
      <c r="AD772" s="61">
        <v>0.00934664861878953</v>
      </c>
      <c r="AE772" s="61"/>
      <c r="AF772" s="61"/>
      <c r="AG772" s="61"/>
      <c r="AH772" s="58" t="s">
        <v>157</v>
      </c>
      <c r="AI772" s="62">
        <v>0.333333333333333</v>
      </c>
      <c r="AJ772" s="63">
        <v>0.524216524216524</v>
      </c>
      <c r="AK772" s="71">
        <f t="shared" si="12"/>
        <v>13</v>
      </c>
      <c r="AL772" s="61">
        <v>0.134974897768862</v>
      </c>
      <c r="AM772" s="61">
        <v>0.606379297424516</v>
      </c>
      <c r="AN772" s="64">
        <v>0.514905149051491</v>
      </c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>
        <v>0.0700107002238933</v>
      </c>
      <c r="BM772" s="58">
        <v>0.0939614251456113</v>
      </c>
    </row>
    <row r="773" ht="12.75" customHeight="1">
      <c r="A773" s="49" t="s">
        <v>503</v>
      </c>
      <c r="B773" s="49">
        <v>1106.0</v>
      </c>
      <c r="C773" s="44">
        <v>211.0</v>
      </c>
      <c r="D773" s="45">
        <v>167.0</v>
      </c>
      <c r="E773" s="44">
        <v>1626.0</v>
      </c>
      <c r="F773" s="45">
        <v>908.0</v>
      </c>
      <c r="G773" s="62">
        <f t="shared" si="1"/>
        <v>0.5582010582</v>
      </c>
      <c r="H773" s="63">
        <f t="shared" si="2"/>
        <v>0.6416732439</v>
      </c>
      <c r="I773" s="64">
        <f t="shared" si="3"/>
        <v>0.6308379121</v>
      </c>
      <c r="J773" s="65">
        <f t="shared" si="4"/>
        <v>0.384271978</v>
      </c>
      <c r="K773" s="55">
        <f t="shared" si="5"/>
        <v>6.703703704</v>
      </c>
      <c r="L773" s="66">
        <f t="shared" si="6"/>
        <v>0.8484392459</v>
      </c>
      <c r="M773" s="66">
        <f t="shared" si="7"/>
        <v>0.05902388717</v>
      </c>
      <c r="N773" s="67">
        <f t="shared" si="8"/>
        <v>0.629318715</v>
      </c>
      <c r="O773" s="58"/>
      <c r="P773" s="58"/>
      <c r="Q773" s="58"/>
      <c r="R773" s="58" t="s">
        <v>63</v>
      </c>
      <c r="S773" s="62">
        <v>0.801801801801802</v>
      </c>
      <c r="T773" s="63">
        <v>0.877076411960133</v>
      </c>
      <c r="U773" s="62">
        <v>-0.00465305760972212</v>
      </c>
      <c r="V773" s="61">
        <v>1.18714616104022</v>
      </c>
      <c r="W773" s="61">
        <v>0.0532273812707838</v>
      </c>
      <c r="X773" s="64">
        <v>0.856796116504854</v>
      </c>
      <c r="Y773" s="68">
        <f t="shared" si="9"/>
        <v>0.8633232989</v>
      </c>
      <c r="Z773" s="68">
        <f t="shared" si="10"/>
        <v>-0.006527182368</v>
      </c>
      <c r="AA773" s="63">
        <f t="shared" si="11"/>
        <v>0.03575497442</v>
      </c>
      <c r="AB773" s="68"/>
      <c r="AC773" s="61"/>
      <c r="AD773" s="61">
        <v>0.00942088787720652</v>
      </c>
      <c r="AE773" s="61"/>
      <c r="AF773" s="61"/>
      <c r="AG773" s="61"/>
      <c r="AH773" s="58" t="s">
        <v>487</v>
      </c>
      <c r="AI773" s="62">
        <v>0.553191489361702</v>
      </c>
      <c r="AJ773" s="63">
        <v>0.744725738396624</v>
      </c>
      <c r="AK773" s="71">
        <f t="shared" si="12"/>
        <v>14</v>
      </c>
      <c r="AL773" s="61">
        <v>0.135435316282699</v>
      </c>
      <c r="AM773" s="61">
        <v>0.917766051036984</v>
      </c>
      <c r="AN773" s="64">
        <v>0.713028169014085</v>
      </c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>
        <v>0.0532273812707838</v>
      </c>
      <c r="BM773" s="58">
        <v>0.0357549744151541</v>
      </c>
    </row>
    <row r="774" ht="12.75" customHeight="1">
      <c r="A774" s="49" t="s">
        <v>830</v>
      </c>
      <c r="B774" s="49">
        <v>1107.0</v>
      </c>
      <c r="C774" s="44">
        <v>148.0</v>
      </c>
      <c r="D774" s="45">
        <v>44.0</v>
      </c>
      <c r="E774" s="44">
        <v>723.0</v>
      </c>
      <c r="F774" s="45">
        <v>142.0</v>
      </c>
      <c r="G774" s="62">
        <f t="shared" si="1"/>
        <v>0.7708333333</v>
      </c>
      <c r="H774" s="63">
        <f t="shared" si="2"/>
        <v>0.8358381503</v>
      </c>
      <c r="I774" s="64">
        <f t="shared" si="3"/>
        <v>0.8240302744</v>
      </c>
      <c r="J774" s="65">
        <f t="shared" si="4"/>
        <v>0.2743614002</v>
      </c>
      <c r="K774" s="55">
        <f t="shared" si="5"/>
        <v>4.505208333</v>
      </c>
      <c r="L774" s="66">
        <f t="shared" si="6"/>
        <v>1.136088294</v>
      </c>
      <c r="M774" s="66">
        <f t="shared" si="7"/>
        <v>0.04596553251</v>
      </c>
      <c r="N774" s="67">
        <f t="shared" si="8"/>
        <v>0.8248982698</v>
      </c>
      <c r="O774" s="58"/>
      <c r="P774" s="58"/>
      <c r="Q774" s="58"/>
      <c r="R774" s="58" t="s">
        <v>48</v>
      </c>
      <c r="S774" s="62">
        <v>1.0</v>
      </c>
      <c r="T774" s="63">
        <v>0.833333333333333</v>
      </c>
      <c r="U774" s="62">
        <v>-0.0174399691415049</v>
      </c>
      <c r="V774" s="61">
        <v>1.29636245143189</v>
      </c>
      <c r="W774" s="61">
        <v>-0.117850918375443</v>
      </c>
      <c r="X774" s="64">
        <v>0.857142857142857</v>
      </c>
      <c r="Y774" s="68">
        <f t="shared" si="9"/>
        <v>0.8787862144</v>
      </c>
      <c r="Z774" s="68">
        <f t="shared" si="10"/>
        <v>-0.02164335725</v>
      </c>
      <c r="AA774" s="63">
        <f t="shared" si="11"/>
        <v>-0.1787549596</v>
      </c>
      <c r="AB774" s="68"/>
      <c r="AC774" s="61"/>
      <c r="AD774" s="61">
        <v>0.00942345252175758</v>
      </c>
      <c r="AE774" s="61"/>
      <c r="AF774" s="61"/>
      <c r="AG774" s="61"/>
      <c r="AH774" s="58" t="s">
        <v>1122</v>
      </c>
      <c r="AI774" s="62">
        <v>0.757142857142857</v>
      </c>
      <c r="AJ774" s="63">
        <v>0.94954128440367</v>
      </c>
      <c r="AK774" s="71">
        <f t="shared" si="12"/>
        <v>14</v>
      </c>
      <c r="AL774" s="61">
        <v>0.136046429795082</v>
      </c>
      <c r="AM774" s="61">
        <v>1.20680790760147</v>
      </c>
      <c r="AN774" s="64">
        <v>0.902777777777778</v>
      </c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>
        <v>-0.117850918375443</v>
      </c>
      <c r="BM774" s="58">
        <v>-0.178754959621105</v>
      </c>
    </row>
    <row r="775" ht="12.75" customHeight="1">
      <c r="A775" s="49" t="s">
        <v>683</v>
      </c>
      <c r="B775" s="49">
        <v>1108.0</v>
      </c>
      <c r="C775" s="44">
        <v>10.0</v>
      </c>
      <c r="D775" s="45">
        <v>5.0</v>
      </c>
      <c r="E775" s="44">
        <v>71.0</v>
      </c>
      <c r="F775" s="45">
        <v>37.0</v>
      </c>
      <c r="G775" s="62">
        <f t="shared" si="1"/>
        <v>0.6666666667</v>
      </c>
      <c r="H775" s="63">
        <f t="shared" si="2"/>
        <v>0.6574074074</v>
      </c>
      <c r="I775" s="64">
        <f t="shared" si="3"/>
        <v>0.6585365854</v>
      </c>
      <c r="J775" s="65">
        <f t="shared" si="4"/>
        <v>0.3821138211</v>
      </c>
      <c r="K775" s="55">
        <f t="shared" si="5"/>
        <v>7.2</v>
      </c>
      <c r="L775" s="66">
        <f t="shared" si="6"/>
        <v>0.9362617576</v>
      </c>
      <c r="M775" s="66">
        <f t="shared" si="7"/>
        <v>-0.006547132028</v>
      </c>
      <c r="N775" s="67">
        <f t="shared" si="8"/>
        <v>0.6633174566</v>
      </c>
      <c r="O775" s="58"/>
      <c r="P775" s="58"/>
      <c r="Q775" s="58"/>
      <c r="R775" s="58" t="s">
        <v>87</v>
      </c>
      <c r="S775" s="62">
        <v>0.767045454545455</v>
      </c>
      <c r="T775" s="63">
        <v>0.866416309012875</v>
      </c>
      <c r="U775" s="62">
        <v>0.0121385567983145</v>
      </c>
      <c r="V775" s="61">
        <v>1.15503187833976</v>
      </c>
      <c r="W775" s="61">
        <v>0.0702659937754774</v>
      </c>
      <c r="X775" s="64">
        <v>0.857843137254902</v>
      </c>
      <c r="Y775" s="68">
        <f t="shared" si="9"/>
        <v>0.8473562916</v>
      </c>
      <c r="Z775" s="68">
        <f t="shared" si="10"/>
        <v>0.01048684565</v>
      </c>
      <c r="AA775" s="63">
        <f t="shared" si="11"/>
        <v>0.09794137505</v>
      </c>
      <c r="AB775" s="68"/>
      <c r="AC775" s="61"/>
      <c r="AD775" s="61">
        <v>0.00949882677181546</v>
      </c>
      <c r="AE775" s="61"/>
      <c r="AF775" s="61"/>
      <c r="AG775" s="61"/>
      <c r="AH775" s="58" t="s">
        <v>643</v>
      </c>
      <c r="AI775" s="62">
        <v>0.651162790697674</v>
      </c>
      <c r="AJ775" s="63">
        <v>0.84393063583815</v>
      </c>
      <c r="AK775" s="71">
        <f t="shared" si="12"/>
        <v>14</v>
      </c>
      <c r="AL775" s="61">
        <v>0.13630762323581</v>
      </c>
      <c r="AM775" s="61">
        <v>1.05719067813861</v>
      </c>
      <c r="AN775" s="64">
        <v>0.805555555555556</v>
      </c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>
        <v>0.0702659937754774</v>
      </c>
      <c r="BM775" s="58">
        <v>0.0979413750535507</v>
      </c>
    </row>
    <row r="776" ht="12.75" customHeight="1">
      <c r="A776" s="49" t="s">
        <v>700</v>
      </c>
      <c r="B776" s="49">
        <v>1109.0</v>
      </c>
      <c r="C776" s="44">
        <v>84.0</v>
      </c>
      <c r="D776" s="45">
        <v>40.0</v>
      </c>
      <c r="E776" s="44">
        <v>409.0</v>
      </c>
      <c r="F776" s="45">
        <v>202.0</v>
      </c>
      <c r="G776" s="62">
        <f t="shared" si="1"/>
        <v>0.6774193548</v>
      </c>
      <c r="H776" s="63">
        <f t="shared" si="2"/>
        <v>0.6693944354</v>
      </c>
      <c r="I776" s="64">
        <f t="shared" si="3"/>
        <v>0.6707482993</v>
      </c>
      <c r="J776" s="65">
        <f t="shared" si="4"/>
        <v>0.3891156463</v>
      </c>
      <c r="K776" s="55">
        <f t="shared" si="5"/>
        <v>4.927419355</v>
      </c>
      <c r="L776" s="66">
        <f t="shared" si="6"/>
        <v>0.952341165</v>
      </c>
      <c r="M776" s="66">
        <f t="shared" si="7"/>
        <v>-0.005674319377</v>
      </c>
      <c r="N776" s="67">
        <f t="shared" si="8"/>
        <v>0.6750650744</v>
      </c>
      <c r="O776" s="58"/>
      <c r="P776" s="58"/>
      <c r="Q776" s="58"/>
      <c r="R776" s="58" t="s">
        <v>450</v>
      </c>
      <c r="S776" s="62">
        <v>0.768421052631579</v>
      </c>
      <c r="T776" s="63">
        <v>0.868203309692671</v>
      </c>
      <c r="U776" s="62">
        <v>0.0107555331239292</v>
      </c>
      <c r="V776" s="61">
        <v>1.15726817332578</v>
      </c>
      <c r="W776" s="61">
        <v>0.0705568997046652</v>
      </c>
      <c r="X776" s="64">
        <v>0.858129649309245</v>
      </c>
      <c r="Y776" s="68">
        <f t="shared" si="9"/>
        <v>0.8490215243</v>
      </c>
      <c r="Z776" s="68">
        <f t="shared" si="10"/>
        <v>0.009108125009</v>
      </c>
      <c r="AA776" s="63">
        <f t="shared" si="11"/>
        <v>0.09461742528</v>
      </c>
      <c r="AB776" s="68"/>
      <c r="AC776" s="61"/>
      <c r="AD776" s="61">
        <v>0.00951239946695692</v>
      </c>
      <c r="AE776" s="61"/>
      <c r="AF776" s="61"/>
      <c r="AG776" s="61"/>
      <c r="AH776" s="58" t="s">
        <v>126</v>
      </c>
      <c r="AI776" s="62">
        <v>0.307086614173228</v>
      </c>
      <c r="AJ776" s="63">
        <v>0.500450856627592</v>
      </c>
      <c r="AK776" s="71">
        <f t="shared" si="12"/>
        <v>14</v>
      </c>
      <c r="AL776" s="61">
        <v>0.136729260380909</v>
      </c>
      <c r="AM776" s="61">
        <v>0.571015199324289</v>
      </c>
      <c r="AN776" s="64">
        <v>0.480582524271845</v>
      </c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>
        <v>0.0705568997046652</v>
      </c>
      <c r="BM776" s="58">
        <v>0.0946174252768223</v>
      </c>
    </row>
    <row r="777" ht="12.75" customHeight="1">
      <c r="A777" s="49" t="s">
        <v>446</v>
      </c>
      <c r="B777" s="49">
        <v>1111.0</v>
      </c>
      <c r="C777" s="44">
        <v>58.0</v>
      </c>
      <c r="D777" s="45">
        <v>54.0</v>
      </c>
      <c r="E777" s="44">
        <v>445.0</v>
      </c>
      <c r="F777" s="45">
        <v>442.0</v>
      </c>
      <c r="G777" s="62">
        <f t="shared" si="1"/>
        <v>0.5178571429</v>
      </c>
      <c r="H777" s="63">
        <f t="shared" si="2"/>
        <v>0.5016910936</v>
      </c>
      <c r="I777" s="64">
        <f t="shared" si="3"/>
        <v>0.5035035035</v>
      </c>
      <c r="J777" s="65">
        <f t="shared" si="4"/>
        <v>0.5005005005</v>
      </c>
      <c r="K777" s="55">
        <f t="shared" si="5"/>
        <v>7.919642857</v>
      </c>
      <c r="L777" s="66">
        <f t="shared" si="6"/>
        <v>0.7209294736</v>
      </c>
      <c r="M777" s="66">
        <f t="shared" si="7"/>
        <v>-0.01143100528</v>
      </c>
      <c r="N777" s="67">
        <f t="shared" si="8"/>
        <v>0.5086156071</v>
      </c>
      <c r="O777" s="58"/>
      <c r="P777" s="58"/>
      <c r="Q777" s="58"/>
      <c r="R777" s="58" t="s">
        <v>448</v>
      </c>
      <c r="S777" s="62">
        <v>0.761904761904762</v>
      </c>
      <c r="T777" s="63">
        <v>0.86374695863747</v>
      </c>
      <c r="U777" s="62">
        <v>0.0162460760081711</v>
      </c>
      <c r="V777" s="61">
        <v>1.14950934367618</v>
      </c>
      <c r="W777" s="61">
        <v>0.0720134957475266</v>
      </c>
      <c r="X777" s="64">
        <v>0.858796296296296</v>
      </c>
      <c r="Y777" s="68">
        <f t="shared" si="9"/>
        <v>0.8441797219</v>
      </c>
      <c r="Z777" s="68">
        <f t="shared" si="10"/>
        <v>0.01461657442</v>
      </c>
      <c r="AA777" s="63">
        <f t="shared" si="11"/>
        <v>0.1104939948</v>
      </c>
      <c r="AB777" s="68"/>
      <c r="AC777" s="61"/>
      <c r="AD777" s="61">
        <v>0.00961645717143655</v>
      </c>
      <c r="AE777" s="61"/>
      <c r="AF777" s="61"/>
      <c r="AG777" s="61"/>
      <c r="AH777" s="58" t="s">
        <v>307</v>
      </c>
      <c r="AI777" s="62">
        <v>0.431266846361186</v>
      </c>
      <c r="AJ777" s="63">
        <v>0.625477707006369</v>
      </c>
      <c r="AK777" s="71">
        <f t="shared" si="12"/>
        <v>14</v>
      </c>
      <c r="AL777" s="61">
        <v>0.137327938637961</v>
      </c>
      <c r="AM777" s="61">
        <v>0.747231217229123</v>
      </c>
      <c r="AN777" s="64">
        <v>0.599046221570066</v>
      </c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>
        <v>0.0720134957475266</v>
      </c>
      <c r="BM777" s="58">
        <v>0.110493994843793</v>
      </c>
    </row>
    <row r="778" ht="12.75" customHeight="1">
      <c r="A778" s="49" t="s">
        <v>357</v>
      </c>
      <c r="B778" s="49">
        <v>1112.0</v>
      </c>
      <c r="C778" s="44">
        <v>25.0</v>
      </c>
      <c r="D778" s="45">
        <v>30.0</v>
      </c>
      <c r="E778" s="44">
        <v>220.0</v>
      </c>
      <c r="F778" s="45">
        <v>179.0</v>
      </c>
      <c r="G778" s="62">
        <f t="shared" si="1"/>
        <v>0.4545454545</v>
      </c>
      <c r="H778" s="63">
        <f t="shared" si="2"/>
        <v>0.5513784461</v>
      </c>
      <c r="I778" s="64">
        <f t="shared" si="3"/>
        <v>0.5396475771</v>
      </c>
      <c r="J778" s="65">
        <f t="shared" si="4"/>
        <v>0.449339207</v>
      </c>
      <c r="K778" s="55">
        <f t="shared" si="5"/>
        <v>7.254545455</v>
      </c>
      <c r="L778" s="66">
        <f t="shared" si="6"/>
        <v>0.7112956003</v>
      </c>
      <c r="M778" s="66">
        <f t="shared" si="7"/>
        <v>0.06847138121</v>
      </c>
      <c r="N778" s="67">
        <f t="shared" si="8"/>
        <v>0.5379712131</v>
      </c>
      <c r="O778" s="58"/>
      <c r="P778" s="58"/>
      <c r="Q778" s="58"/>
      <c r="R778" s="58" t="s">
        <v>190</v>
      </c>
      <c r="S778" s="62">
        <v>0.795454545454545</v>
      </c>
      <c r="T778" s="63">
        <v>0.88780487804878</v>
      </c>
      <c r="U778" s="62">
        <v>-0.00821091493653592</v>
      </c>
      <c r="V778" s="61">
        <v>1.19024414218524</v>
      </c>
      <c r="W778" s="61">
        <v>0.0653017409050732</v>
      </c>
      <c r="X778" s="64">
        <v>0.860068259385666</v>
      </c>
      <c r="Y778" s="68">
        <f t="shared" si="9"/>
        <v>0.8699908142</v>
      </c>
      <c r="Z778" s="68">
        <f t="shared" si="10"/>
        <v>-0.009922554828</v>
      </c>
      <c r="AA778" s="63">
        <f t="shared" si="11"/>
        <v>0.03870360696</v>
      </c>
      <c r="AB778" s="68"/>
      <c r="AC778" s="61"/>
      <c r="AD778" s="61">
        <v>0.00968039996545145</v>
      </c>
      <c r="AE778" s="61"/>
      <c r="AF778" s="61"/>
      <c r="AG778" s="61"/>
      <c r="AH778" s="58" t="s">
        <v>92</v>
      </c>
      <c r="AI778" s="62">
        <v>0.264705882352941</v>
      </c>
      <c r="AJ778" s="63">
        <v>0.460144927536232</v>
      </c>
      <c r="AK778" s="71">
        <f t="shared" si="12"/>
        <v>14</v>
      </c>
      <c r="AL778" s="61">
        <v>0.138196357906586</v>
      </c>
      <c r="AM778" s="61">
        <v>0.51254690044027</v>
      </c>
      <c r="AN778" s="64">
        <v>0.438709677419355</v>
      </c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>
        <v>0.0653017409050732</v>
      </c>
      <c r="BM778" s="58">
        <v>0.038703606963155</v>
      </c>
    </row>
    <row r="779" ht="12.75" customHeight="1">
      <c r="A779" s="49" t="s">
        <v>309</v>
      </c>
      <c r="B779" s="49">
        <v>1113.0</v>
      </c>
      <c r="C779" s="44">
        <v>16.0</v>
      </c>
      <c r="D779" s="45">
        <v>21.0</v>
      </c>
      <c r="E779" s="44">
        <v>160.0</v>
      </c>
      <c r="F779" s="45">
        <v>135.0</v>
      </c>
      <c r="G779" s="62">
        <f t="shared" si="1"/>
        <v>0.4324324324</v>
      </c>
      <c r="H779" s="63">
        <f t="shared" si="2"/>
        <v>0.5423728814</v>
      </c>
      <c r="I779" s="64">
        <f t="shared" si="3"/>
        <v>0.5301204819</v>
      </c>
      <c r="J779" s="65">
        <f t="shared" si="4"/>
        <v>0.4548192771</v>
      </c>
      <c r="K779" s="55">
        <f t="shared" si="5"/>
        <v>7.972972973</v>
      </c>
      <c r="L779" s="66">
        <f t="shared" si="6"/>
        <v>0.689291435</v>
      </c>
      <c r="M779" s="66">
        <f t="shared" si="7"/>
        <v>0.07773974959</v>
      </c>
      <c r="N779" s="67">
        <f t="shared" si="8"/>
        <v>0.5268944706</v>
      </c>
      <c r="O779" s="58"/>
      <c r="P779" s="58"/>
      <c r="Q779" s="58"/>
      <c r="R779" s="58" t="s">
        <v>664</v>
      </c>
      <c r="S779" s="62">
        <v>0.875</v>
      </c>
      <c r="T779" s="63">
        <v>0.858333333333333</v>
      </c>
      <c r="U779" s="62">
        <v>-0.00109251965427637</v>
      </c>
      <c r="V779" s="61">
        <v>1.22565175598232</v>
      </c>
      <c r="W779" s="61">
        <v>-0.0117849127514066</v>
      </c>
      <c r="X779" s="64">
        <v>0.8625</v>
      </c>
      <c r="Y779" s="68">
        <f t="shared" si="9"/>
        <v>0.8663397972</v>
      </c>
      <c r="Z779" s="68">
        <f t="shared" si="10"/>
        <v>-0.003839797217</v>
      </c>
      <c r="AA779" s="63">
        <f t="shared" si="11"/>
        <v>-0.02224320753</v>
      </c>
      <c r="AB779" s="68"/>
      <c r="AC779" s="61"/>
      <c r="AD779" s="61">
        <v>0.00970735551196744</v>
      </c>
      <c r="AE779" s="61"/>
      <c r="AF779" s="61"/>
      <c r="AG779" s="61"/>
      <c r="AH779" s="58" t="s">
        <v>706</v>
      </c>
      <c r="AI779" s="62">
        <v>0.681818181818182</v>
      </c>
      <c r="AJ779" s="63">
        <v>0.878048780487805</v>
      </c>
      <c r="AK779" s="71">
        <f t="shared" si="12"/>
        <v>14</v>
      </c>
      <c r="AL779" s="61">
        <v>0.138756167221746</v>
      </c>
      <c r="AM779" s="61">
        <v>1.10299248412304</v>
      </c>
      <c r="AN779" s="64">
        <v>0.836538461538462</v>
      </c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>
        <v>-0.0117849127514066</v>
      </c>
      <c r="BM779" s="58">
        <v>-0.0222432075276027</v>
      </c>
    </row>
    <row r="780" ht="12.75" customHeight="1">
      <c r="A780" s="49" t="s">
        <v>450</v>
      </c>
      <c r="B780" s="49">
        <v>1115.0</v>
      </c>
      <c r="C780" s="44">
        <v>44.0</v>
      </c>
      <c r="D780" s="45">
        <v>39.0</v>
      </c>
      <c r="E780" s="44">
        <v>492.0</v>
      </c>
      <c r="F780" s="45">
        <v>202.0</v>
      </c>
      <c r="G780" s="62">
        <f t="shared" si="1"/>
        <v>0.5301204819</v>
      </c>
      <c r="H780" s="63">
        <f t="shared" si="2"/>
        <v>0.7089337176</v>
      </c>
      <c r="I780" s="64">
        <f t="shared" si="3"/>
        <v>0.6898326898</v>
      </c>
      <c r="J780" s="65">
        <f t="shared" si="4"/>
        <v>0.3166023166</v>
      </c>
      <c r="K780" s="55">
        <f t="shared" si="5"/>
        <v>8.361445783</v>
      </c>
      <c r="L780" s="66">
        <f t="shared" si="6"/>
        <v>0.8761436061</v>
      </c>
      <c r="M780" s="66">
        <f t="shared" si="7"/>
        <v>0.1264401947</v>
      </c>
      <c r="N780" s="67">
        <f t="shared" si="8"/>
        <v>0.6773153292</v>
      </c>
      <c r="O780" s="58"/>
      <c r="P780" s="58"/>
      <c r="Q780" s="58"/>
      <c r="R780" s="58" t="s">
        <v>691</v>
      </c>
      <c r="S780" s="62">
        <v>0.857142857142857</v>
      </c>
      <c r="T780" s="63">
        <v>0.863636363636364</v>
      </c>
      <c r="U780" s="62">
        <v>-3.98359556997741E-4</v>
      </c>
      <c r="V780" s="61">
        <v>1.21677465518762</v>
      </c>
      <c r="W780" s="61">
        <v>0.0045918012931111</v>
      </c>
      <c r="X780" s="64">
        <v>0.863157894736842</v>
      </c>
      <c r="Y780" s="68">
        <f t="shared" si="9"/>
        <v>0.866082297</v>
      </c>
      <c r="Z780" s="68">
        <f t="shared" si="10"/>
        <v>-0.002924402226</v>
      </c>
      <c r="AA780" s="63">
        <f t="shared" si="11"/>
        <v>-0.003341302492</v>
      </c>
      <c r="AB780" s="68"/>
      <c r="AC780" s="61"/>
      <c r="AD780" s="61">
        <v>0.00973909739232834</v>
      </c>
      <c r="AE780" s="61"/>
      <c r="AF780" s="61"/>
      <c r="AG780" s="61"/>
      <c r="AH780" s="58" t="s">
        <v>217</v>
      </c>
      <c r="AI780" s="62">
        <v>0.372727272727273</v>
      </c>
      <c r="AJ780" s="63">
        <v>0.56953642384106</v>
      </c>
      <c r="AK780" s="71">
        <f t="shared" si="12"/>
        <v>14</v>
      </c>
      <c r="AL780" s="61">
        <v>0.139165194220748</v>
      </c>
      <c r="AM780" s="61">
        <v>0.666281026770142</v>
      </c>
      <c r="AN780" s="64">
        <v>0.554799183117767</v>
      </c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>
        <v>0.0045918012931111</v>
      </c>
      <c r="BM780" s="58">
        <v>-0.00334130249209111</v>
      </c>
    </row>
    <row r="781" ht="12.75" customHeight="1">
      <c r="A781" s="49" t="s">
        <v>847</v>
      </c>
      <c r="B781" s="49">
        <v>1117.0</v>
      </c>
      <c r="C781" s="44">
        <v>7.0</v>
      </c>
      <c r="D781" s="45">
        <v>1.0</v>
      </c>
      <c r="E781" s="44">
        <v>101.0</v>
      </c>
      <c r="F781" s="45">
        <v>63.0</v>
      </c>
      <c r="G781" s="62">
        <f t="shared" si="1"/>
        <v>0.875</v>
      </c>
      <c r="H781" s="63">
        <f t="shared" si="2"/>
        <v>0.6158536585</v>
      </c>
      <c r="I781" s="64">
        <f t="shared" si="3"/>
        <v>0.6279069767</v>
      </c>
      <c r="J781" s="65">
        <f t="shared" si="4"/>
        <v>0.4069767442</v>
      </c>
      <c r="K781" s="55">
        <f t="shared" si="5"/>
        <v>20.5</v>
      </c>
      <c r="L781" s="66">
        <f t="shared" si="6"/>
        <v>1.054192762</v>
      </c>
      <c r="M781" s="66">
        <f t="shared" si="7"/>
        <v>-0.1832439631</v>
      </c>
      <c r="N781" s="67">
        <f t="shared" si="8"/>
        <v>0.6769117564</v>
      </c>
      <c r="O781" s="58"/>
      <c r="P781" s="58"/>
      <c r="Q781" s="58"/>
      <c r="R781" s="58" t="s">
        <v>589</v>
      </c>
      <c r="S781" s="62">
        <v>0.770731707317073</v>
      </c>
      <c r="T781" s="63">
        <v>0.892586989409985</v>
      </c>
      <c r="U781" s="62">
        <v>-0.00282975097721605</v>
      </c>
      <c r="V781" s="61">
        <v>1.17614391565097</v>
      </c>
      <c r="W781" s="61">
        <v>0.0861648884702132</v>
      </c>
      <c r="X781" s="64">
        <v>0.863741339491917</v>
      </c>
      <c r="Y781" s="68">
        <f t="shared" si="9"/>
        <v>0.8680060313</v>
      </c>
      <c r="Z781" s="68">
        <f t="shared" si="10"/>
        <v>-0.00426469176</v>
      </c>
      <c r="AA781" s="63">
        <f t="shared" si="11"/>
        <v>0.07480463363</v>
      </c>
      <c r="AB781" s="68"/>
      <c r="AC781" s="61"/>
      <c r="AD781" s="61">
        <v>0.0097794795156092</v>
      </c>
      <c r="AE781" s="61"/>
      <c r="AF781" s="61"/>
      <c r="AG781" s="61"/>
      <c r="AH781" s="58" t="s">
        <v>496</v>
      </c>
      <c r="AI781" s="62">
        <v>0.557046979865772</v>
      </c>
      <c r="AJ781" s="63">
        <v>0.754124116260801</v>
      </c>
      <c r="AK781" s="71">
        <f t="shared" si="12"/>
        <v>14</v>
      </c>
      <c r="AL781" s="61">
        <v>0.139354731053729</v>
      </c>
      <c r="AM781" s="61">
        <v>0.927137950596703</v>
      </c>
      <c r="AN781" s="64">
        <v>0.733473980309423</v>
      </c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>
        <v>0.0861648884702132</v>
      </c>
      <c r="BM781" s="58">
        <v>0.0748046336273705</v>
      </c>
    </row>
    <row r="782" ht="12.75" customHeight="1">
      <c r="A782" s="49" t="s">
        <v>838</v>
      </c>
      <c r="B782" s="49">
        <v>1118.0</v>
      </c>
      <c r="C782" s="44">
        <v>41.0</v>
      </c>
      <c r="D782" s="45">
        <v>11.0</v>
      </c>
      <c r="E782" s="44">
        <v>142.0</v>
      </c>
      <c r="F782" s="45">
        <v>30.0</v>
      </c>
      <c r="G782" s="62">
        <f t="shared" si="1"/>
        <v>0.7884615385</v>
      </c>
      <c r="H782" s="63">
        <f t="shared" si="2"/>
        <v>0.8255813953</v>
      </c>
      <c r="I782" s="64">
        <f t="shared" si="3"/>
        <v>0.8169642857</v>
      </c>
      <c r="J782" s="65">
        <f t="shared" si="4"/>
        <v>0.3169642857</v>
      </c>
      <c r="K782" s="55">
        <f t="shared" si="5"/>
        <v>3.307692308</v>
      </c>
      <c r="L782" s="66">
        <f t="shared" si="6"/>
        <v>1.141300699</v>
      </c>
      <c r="M782" s="66">
        <f t="shared" si="7"/>
        <v>0.02624788901</v>
      </c>
      <c r="N782" s="67">
        <f t="shared" si="8"/>
        <v>0.8210274672</v>
      </c>
      <c r="O782" s="58"/>
      <c r="P782" s="58"/>
      <c r="Q782" s="58"/>
      <c r="R782" s="58" t="s">
        <v>385</v>
      </c>
      <c r="S782" s="62">
        <v>0.708333333333333</v>
      </c>
      <c r="T782" s="63">
        <v>0.888268156424581</v>
      </c>
      <c r="U782" s="62">
        <v>0.0168315764451539</v>
      </c>
      <c r="V782" s="61">
        <v>1.12896771947078</v>
      </c>
      <c r="W782" s="61">
        <v>0.127233318049869</v>
      </c>
      <c r="X782" s="64">
        <v>0.866995073891626</v>
      </c>
      <c r="Y782" s="68">
        <f t="shared" si="9"/>
        <v>0.8510650972</v>
      </c>
      <c r="Z782" s="68">
        <f t="shared" si="10"/>
        <v>0.0159299767</v>
      </c>
      <c r="AA782" s="63">
        <f t="shared" si="11"/>
        <v>0.1687969404</v>
      </c>
      <c r="AB782" s="68"/>
      <c r="AC782" s="61"/>
      <c r="AD782" s="61">
        <v>0.00978774021068374</v>
      </c>
      <c r="AE782" s="61"/>
      <c r="AF782" s="61"/>
      <c r="AG782" s="61"/>
      <c r="AH782" s="58" t="s">
        <v>290</v>
      </c>
      <c r="AI782" s="62">
        <v>0.419354838709677</v>
      </c>
      <c r="AJ782" s="63">
        <v>0.617088607594937</v>
      </c>
      <c r="AK782" s="71">
        <f t="shared" si="12"/>
        <v>14</v>
      </c>
      <c r="AL782" s="61">
        <v>0.139819008598438</v>
      </c>
      <c r="AM782" s="61">
        <v>0.732876166352289</v>
      </c>
      <c r="AN782" s="64">
        <v>0.599423631123919</v>
      </c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>
        <v>0.127233318049869</v>
      </c>
      <c r="BM782" s="58">
        <v>0.168796940438055</v>
      </c>
    </row>
    <row r="783" ht="12.75" customHeight="1">
      <c r="A783" s="49" t="s">
        <v>831</v>
      </c>
      <c r="B783" s="49">
        <v>1120.0</v>
      </c>
      <c r="C783" s="44">
        <v>71.0</v>
      </c>
      <c r="D783" s="45">
        <v>21.0</v>
      </c>
      <c r="E783" s="44">
        <v>352.0</v>
      </c>
      <c r="F783" s="45">
        <v>139.0</v>
      </c>
      <c r="G783" s="62">
        <f t="shared" si="1"/>
        <v>0.7717391304</v>
      </c>
      <c r="H783" s="63">
        <f t="shared" si="2"/>
        <v>0.716904277</v>
      </c>
      <c r="I783" s="64">
        <f t="shared" si="3"/>
        <v>0.7255574614</v>
      </c>
      <c r="J783" s="65">
        <f t="shared" si="4"/>
        <v>0.3602058319</v>
      </c>
      <c r="K783" s="55">
        <f t="shared" si="5"/>
        <v>5.336956522</v>
      </c>
      <c r="L783" s="66">
        <f t="shared" si="6"/>
        <v>1.052629854</v>
      </c>
      <c r="M783" s="66">
        <f t="shared" si="7"/>
        <v>-0.03877392472</v>
      </c>
      <c r="N783" s="67">
        <f t="shared" si="8"/>
        <v>0.7329676103</v>
      </c>
      <c r="O783" s="58"/>
      <c r="P783" s="58"/>
      <c r="Q783" s="58"/>
      <c r="R783" s="58" t="s">
        <v>695</v>
      </c>
      <c r="S783" s="62">
        <v>0.747422680412371</v>
      </c>
      <c r="T783" s="63">
        <v>0.887892376681614</v>
      </c>
      <c r="U783" s="62">
        <v>0.00906499274211692</v>
      </c>
      <c r="V783" s="61">
        <v>1.15634235001782</v>
      </c>
      <c r="W783" s="61">
        <v>0.0993272637265871</v>
      </c>
      <c r="X783" s="64">
        <v>0.86707410236822</v>
      </c>
      <c r="Y783" s="68">
        <f t="shared" si="9"/>
        <v>0.8592732319</v>
      </c>
      <c r="Z783" s="68">
        <f t="shared" si="10"/>
        <v>0.007800870514</v>
      </c>
      <c r="AA783" s="63">
        <f t="shared" si="11"/>
        <v>0.1199260773</v>
      </c>
      <c r="AB783" s="68"/>
      <c r="AC783" s="61"/>
      <c r="AD783" s="61">
        <v>0.00979183460165456</v>
      </c>
      <c r="AE783" s="61"/>
      <c r="AF783" s="61"/>
      <c r="AG783" s="61"/>
      <c r="AH783" s="58" t="s">
        <v>390</v>
      </c>
      <c r="AI783" s="62">
        <v>0.471153846153846</v>
      </c>
      <c r="AJ783" s="63">
        <v>0.669582504970179</v>
      </c>
      <c r="AK783" s="71">
        <f t="shared" si="12"/>
        <v>14</v>
      </c>
      <c r="AL783" s="61">
        <v>0.140310382030822</v>
      </c>
      <c r="AM783" s="61">
        <v>0.806622386499449</v>
      </c>
      <c r="AN783" s="64">
        <v>0.654425266250459</v>
      </c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>
        <v>0.0993272637265871</v>
      </c>
      <c r="BM783" s="58">
        <v>0.119926077255551</v>
      </c>
    </row>
    <row r="784" ht="12.75" customHeight="1">
      <c r="A784" s="49" t="s">
        <v>396</v>
      </c>
      <c r="B784" s="49">
        <v>1121.0</v>
      </c>
      <c r="C784" s="44">
        <v>92.0</v>
      </c>
      <c r="D784" s="45">
        <v>102.0</v>
      </c>
      <c r="E784" s="44">
        <v>968.0</v>
      </c>
      <c r="F784" s="45">
        <v>758.0</v>
      </c>
      <c r="G784" s="62">
        <f t="shared" si="1"/>
        <v>0.4742268041</v>
      </c>
      <c r="H784" s="63">
        <f t="shared" si="2"/>
        <v>0.560834299</v>
      </c>
      <c r="I784" s="64">
        <f t="shared" si="3"/>
        <v>0.5520833333</v>
      </c>
      <c r="J784" s="65">
        <f t="shared" si="4"/>
        <v>0.4427083333</v>
      </c>
      <c r="K784" s="55">
        <f t="shared" si="5"/>
        <v>8.896907216</v>
      </c>
      <c r="L784" s="66">
        <f t="shared" si="6"/>
        <v>0.7318987149</v>
      </c>
      <c r="M784" s="66">
        <f t="shared" si="7"/>
        <v>0.06124086649</v>
      </c>
      <c r="N784" s="67">
        <f t="shared" si="8"/>
        <v>0.5490549725</v>
      </c>
      <c r="O784" s="58"/>
      <c r="P784" s="58"/>
      <c r="Q784" s="58"/>
      <c r="R784" s="58" t="s">
        <v>114</v>
      </c>
      <c r="S784" s="62">
        <v>0.708333333333333</v>
      </c>
      <c r="T784" s="63">
        <v>0.954545454545455</v>
      </c>
      <c r="U784" s="62">
        <v>-0.0329003321642808</v>
      </c>
      <c r="V784" s="61">
        <v>1.17583283875313</v>
      </c>
      <c r="W784" s="61">
        <v>0.174098452647503</v>
      </c>
      <c r="X784" s="64">
        <v>0.867647058823529</v>
      </c>
      <c r="Y784" s="68">
        <f t="shared" si="9"/>
        <v>0.9008057562</v>
      </c>
      <c r="Z784" s="68">
        <f t="shared" si="10"/>
        <v>-0.03315869739</v>
      </c>
      <c r="AA784" s="63">
        <f t="shared" si="11"/>
        <v>0.08578275315</v>
      </c>
      <c r="AB784" s="68"/>
      <c r="AC784" s="61"/>
      <c r="AD784" s="61">
        <v>0.00981715969390384</v>
      </c>
      <c r="AE784" s="61"/>
      <c r="AF784" s="61"/>
      <c r="AG784" s="61"/>
      <c r="AH784" s="58" t="s">
        <v>860</v>
      </c>
      <c r="AI784" s="62">
        <v>0.0</v>
      </c>
      <c r="AJ784" s="63">
        <v>0.2</v>
      </c>
      <c r="AK784" s="71">
        <f t="shared" si="12"/>
        <v>14</v>
      </c>
      <c r="AL784" s="61">
        <v>0.141421379345196</v>
      </c>
      <c r="AM784" s="61">
        <v>0.141421333129419</v>
      </c>
      <c r="AN784" s="64">
        <v>0.142857142857143</v>
      </c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>
        <v>0.174098452647503</v>
      </c>
      <c r="BM784" s="58">
        <v>0.0857827531523984</v>
      </c>
    </row>
    <row r="785" ht="12.75" customHeight="1">
      <c r="A785" s="49" t="s">
        <v>508</v>
      </c>
      <c r="B785" s="49">
        <v>1122.0</v>
      </c>
      <c r="C785" s="44">
        <v>53.0</v>
      </c>
      <c r="D785" s="45">
        <v>41.0</v>
      </c>
      <c r="E785" s="44">
        <v>308.0</v>
      </c>
      <c r="F785" s="45">
        <v>164.0</v>
      </c>
      <c r="G785" s="62">
        <f t="shared" si="1"/>
        <v>0.5638297872</v>
      </c>
      <c r="H785" s="63">
        <f t="shared" si="2"/>
        <v>0.6525423729</v>
      </c>
      <c r="I785" s="64">
        <f t="shared" si="3"/>
        <v>0.6378091873</v>
      </c>
      <c r="J785" s="65">
        <f t="shared" si="4"/>
        <v>0.3833922261</v>
      </c>
      <c r="K785" s="55">
        <f t="shared" si="5"/>
        <v>5.021276596</v>
      </c>
      <c r="L785" s="66">
        <f t="shared" si="6"/>
        <v>0.8601049926</v>
      </c>
      <c r="M785" s="66">
        <f t="shared" si="7"/>
        <v>0.06272941143</v>
      </c>
      <c r="N785" s="67">
        <f t="shared" si="8"/>
        <v>0.6390391364</v>
      </c>
      <c r="O785" s="58"/>
      <c r="P785" s="58"/>
      <c r="Q785" s="58"/>
      <c r="R785" s="58" t="s">
        <v>184</v>
      </c>
      <c r="S785" s="62">
        <v>0.862745098039216</v>
      </c>
      <c r="T785" s="63">
        <v>0.870818915801615</v>
      </c>
      <c r="U785" s="62">
        <v>-0.00108614766715498</v>
      </c>
      <c r="V785" s="61">
        <v>1.22581486887496</v>
      </c>
      <c r="W785" s="61">
        <v>0.00570925158487845</v>
      </c>
      <c r="X785" s="64">
        <v>0.869281045751634</v>
      </c>
      <c r="Y785" s="68">
        <f t="shared" si="9"/>
        <v>0.87287802</v>
      </c>
      <c r="Z785" s="68">
        <f t="shared" si="10"/>
        <v>-0.003596974285</v>
      </c>
      <c r="AA785" s="63">
        <f t="shared" si="11"/>
        <v>-0.004088402002</v>
      </c>
      <c r="AB785" s="68"/>
      <c r="AC785" s="61"/>
      <c r="AD785" s="61">
        <v>0.00984688559139357</v>
      </c>
      <c r="AE785" s="61"/>
      <c r="AF785" s="61"/>
      <c r="AG785" s="61"/>
      <c r="AH785" s="58" t="s">
        <v>1060</v>
      </c>
      <c r="AI785" s="62">
        <v>0.2</v>
      </c>
      <c r="AJ785" s="63">
        <v>0.4</v>
      </c>
      <c r="AK785" s="71">
        <f t="shared" si="12"/>
        <v>14</v>
      </c>
      <c r="AL785" s="61">
        <v>0.141421425560974</v>
      </c>
      <c r="AM785" s="61">
        <v>0.424264045604034</v>
      </c>
      <c r="AN785" s="64">
        <v>0.35</v>
      </c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>
        <v>0.00570925158487845</v>
      </c>
      <c r="BM785" s="58">
        <v>-0.00408840200172161</v>
      </c>
    </row>
    <row r="786" ht="12.75" customHeight="1">
      <c r="A786" s="49" t="s">
        <v>487</v>
      </c>
      <c r="B786" s="49">
        <v>1123.0</v>
      </c>
      <c r="C786" s="44">
        <v>52.0</v>
      </c>
      <c r="D786" s="45">
        <v>42.0</v>
      </c>
      <c r="E786" s="44">
        <v>353.0</v>
      </c>
      <c r="F786" s="45">
        <v>121.0</v>
      </c>
      <c r="G786" s="62">
        <f t="shared" si="1"/>
        <v>0.5531914894</v>
      </c>
      <c r="H786" s="63">
        <f t="shared" si="2"/>
        <v>0.7447257384</v>
      </c>
      <c r="I786" s="64">
        <f t="shared" si="3"/>
        <v>0.713028169</v>
      </c>
      <c r="J786" s="65">
        <f t="shared" si="4"/>
        <v>0.3045774648</v>
      </c>
      <c r="K786" s="55">
        <f t="shared" si="5"/>
        <v>5.042553191</v>
      </c>
      <c r="L786" s="66">
        <f t="shared" si="6"/>
        <v>0.917766051</v>
      </c>
      <c r="M786" s="66">
        <f t="shared" si="7"/>
        <v>0.1354353163</v>
      </c>
      <c r="N786" s="67">
        <f t="shared" si="8"/>
        <v>0.7096338839</v>
      </c>
      <c r="O786" s="58"/>
      <c r="P786" s="58"/>
      <c r="Q786" s="58"/>
      <c r="R786" s="58" t="s">
        <v>296</v>
      </c>
      <c r="S786" s="62">
        <v>0.848920863309353</v>
      </c>
      <c r="T786" s="63">
        <v>0.871762476310802</v>
      </c>
      <c r="U786" s="62">
        <v>0.00199290117121709</v>
      </c>
      <c r="V786" s="61">
        <v>1.216706855081</v>
      </c>
      <c r="W786" s="61">
        <v>0.0161516582533595</v>
      </c>
      <c r="X786" s="64">
        <v>0.869918699186992</v>
      </c>
      <c r="Y786" s="68">
        <f t="shared" si="9"/>
        <v>0.8702958799</v>
      </c>
      <c r="Z786" s="68">
        <f t="shared" si="10"/>
        <v>-0.0003771807622</v>
      </c>
      <c r="AA786" s="63">
        <f t="shared" si="11"/>
        <v>0.01512850132</v>
      </c>
      <c r="AB786" s="68"/>
      <c r="AC786" s="61"/>
      <c r="AD786" s="61">
        <v>0.00992196535673984</v>
      </c>
      <c r="AE786" s="61"/>
      <c r="AF786" s="61"/>
      <c r="AG786" s="61"/>
      <c r="AH786" s="58" t="s">
        <v>537</v>
      </c>
      <c r="AI786" s="62">
        <v>0.583333333333333</v>
      </c>
      <c r="AJ786" s="63">
        <v>0.783496732026144</v>
      </c>
      <c r="AK786" s="71">
        <f t="shared" si="12"/>
        <v>14</v>
      </c>
      <c r="AL786" s="61">
        <v>0.141537054483816</v>
      </c>
      <c r="AM786" s="61">
        <v>0.966494784818557</v>
      </c>
      <c r="AN786" s="64">
        <v>0.767267267267267</v>
      </c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>
        <v>0.0161516582533595</v>
      </c>
      <c r="BM786" s="58">
        <v>0.0151285013203212</v>
      </c>
    </row>
    <row r="787" ht="12.75" customHeight="1">
      <c r="A787" s="49" t="s">
        <v>335</v>
      </c>
      <c r="B787" s="49">
        <v>1124.0</v>
      </c>
      <c r="C787" s="44">
        <v>16.0</v>
      </c>
      <c r="D787" s="45">
        <v>20.0</v>
      </c>
      <c r="E787" s="44">
        <v>312.0</v>
      </c>
      <c r="F787" s="45">
        <v>157.0</v>
      </c>
      <c r="G787" s="62">
        <f t="shared" si="1"/>
        <v>0.4444444444</v>
      </c>
      <c r="H787" s="63">
        <f t="shared" si="2"/>
        <v>0.6652452026</v>
      </c>
      <c r="I787" s="64">
        <f t="shared" si="3"/>
        <v>0.6495049505</v>
      </c>
      <c r="J787" s="65">
        <f t="shared" si="4"/>
        <v>0.3425742574</v>
      </c>
      <c r="K787" s="55">
        <f t="shared" si="5"/>
        <v>13.02777778</v>
      </c>
      <c r="L787" s="66">
        <f t="shared" si="6"/>
        <v>0.7846690489</v>
      </c>
      <c r="M787" s="66">
        <f t="shared" si="7"/>
        <v>0.1561298416</v>
      </c>
      <c r="N787" s="67">
        <f t="shared" si="8"/>
        <v>0.6276434811</v>
      </c>
      <c r="O787" s="58"/>
      <c r="P787" s="58"/>
      <c r="Q787" s="58"/>
      <c r="R787" s="58" t="s">
        <v>580</v>
      </c>
      <c r="S787" s="62">
        <v>0.785714285714286</v>
      </c>
      <c r="T787" s="63">
        <v>0.877172653534183</v>
      </c>
      <c r="U787" s="62">
        <v>0.012308898748301</v>
      </c>
      <c r="V787" s="61">
        <v>1.17583862052207</v>
      </c>
      <c r="W787" s="61">
        <v>0.064671024210734</v>
      </c>
      <c r="X787" s="64">
        <v>0.870310825294748</v>
      </c>
      <c r="Y787" s="68">
        <f t="shared" si="9"/>
        <v>0.8597245504</v>
      </c>
      <c r="Z787" s="68">
        <f t="shared" si="10"/>
        <v>0.01058627488</v>
      </c>
      <c r="AA787" s="63">
        <f t="shared" si="11"/>
        <v>0.09286684443</v>
      </c>
      <c r="AB787" s="68"/>
      <c r="AC787" s="61"/>
      <c r="AD787" s="61">
        <v>0.00993390673534544</v>
      </c>
      <c r="AE787" s="61"/>
      <c r="AF787" s="61"/>
      <c r="AG787" s="61"/>
      <c r="AH787" s="58" t="s">
        <v>235</v>
      </c>
      <c r="AI787" s="62">
        <v>0.379464285714286</v>
      </c>
      <c r="AJ787" s="63">
        <v>0.579810181190682</v>
      </c>
      <c r="AK787" s="71">
        <f t="shared" si="12"/>
        <v>14</v>
      </c>
      <c r="AL787" s="61">
        <v>0.141666052108287</v>
      </c>
      <c r="AM787" s="61">
        <v>0.67830945741975</v>
      </c>
      <c r="AN787" s="64">
        <v>0.562155782848151</v>
      </c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>
        <v>0.064671024210734</v>
      </c>
      <c r="BM787" s="58">
        <v>0.0928668444295539</v>
      </c>
    </row>
    <row r="788" ht="12.75" customHeight="1">
      <c r="A788" s="49" t="s">
        <v>390</v>
      </c>
      <c r="B788" s="49">
        <v>1127.0</v>
      </c>
      <c r="C788" s="44">
        <v>98.0</v>
      </c>
      <c r="D788" s="45">
        <v>110.0</v>
      </c>
      <c r="E788" s="44">
        <v>1684.0</v>
      </c>
      <c r="F788" s="45">
        <v>831.0</v>
      </c>
      <c r="G788" s="62">
        <f t="shared" si="1"/>
        <v>0.4711538462</v>
      </c>
      <c r="H788" s="63">
        <f t="shared" si="2"/>
        <v>0.669582505</v>
      </c>
      <c r="I788" s="64">
        <f t="shared" si="3"/>
        <v>0.6544252663</v>
      </c>
      <c r="J788" s="65">
        <f t="shared" si="4"/>
        <v>0.3411678296</v>
      </c>
      <c r="K788" s="55">
        <f t="shared" si="5"/>
        <v>12.09134615</v>
      </c>
      <c r="L788" s="66">
        <f t="shared" si="6"/>
        <v>0.8066223865</v>
      </c>
      <c r="M788" s="66">
        <f t="shared" si="7"/>
        <v>0.140310382</v>
      </c>
      <c r="N788" s="67">
        <f t="shared" si="8"/>
        <v>0.6356826037</v>
      </c>
      <c r="O788" s="58"/>
      <c r="P788" s="58"/>
      <c r="Q788" s="58"/>
      <c r="R788" s="58" t="s">
        <v>129</v>
      </c>
      <c r="S788" s="62">
        <v>0.8</v>
      </c>
      <c r="T788" s="63">
        <v>0.886666666666667</v>
      </c>
      <c r="U788" s="62">
        <v>0.00381685989684255</v>
      </c>
      <c r="V788" s="61">
        <v>1.19265342758788</v>
      </c>
      <c r="W788" s="61">
        <v>0.0612827825793616</v>
      </c>
      <c r="X788" s="64">
        <v>0.872222222222222</v>
      </c>
      <c r="Y788" s="68">
        <f t="shared" si="9"/>
        <v>0.8701705376</v>
      </c>
      <c r="Z788" s="68">
        <f t="shared" si="10"/>
        <v>0.002051684598</v>
      </c>
      <c r="AA788" s="63">
        <f t="shared" si="11"/>
        <v>0.06678839932</v>
      </c>
      <c r="AB788" s="68"/>
      <c r="AC788" s="61"/>
      <c r="AD788" s="61">
        <v>0.00993831491911001</v>
      </c>
      <c r="AE788" s="61"/>
      <c r="AF788" s="61"/>
      <c r="AG788" s="61"/>
      <c r="AH788" s="58" t="s">
        <v>112</v>
      </c>
      <c r="AI788" s="62">
        <v>0.287037037037037</v>
      </c>
      <c r="AJ788" s="63">
        <v>0.487783595113438</v>
      </c>
      <c r="AK788" s="71">
        <f t="shared" si="12"/>
        <v>14</v>
      </c>
      <c r="AL788" s="61">
        <v>0.141949342038025</v>
      </c>
      <c r="AM788" s="61">
        <v>0.547880900002695</v>
      </c>
      <c r="AN788" s="64">
        <v>0.470494417862839</v>
      </c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>
        <v>0.0612827825793616</v>
      </c>
      <c r="BM788" s="58">
        <v>0.0667883993249696</v>
      </c>
    </row>
    <row r="789" ht="12.75" customHeight="1">
      <c r="A789" s="49" t="s">
        <v>714</v>
      </c>
      <c r="B789" s="49">
        <v>1131.0</v>
      </c>
      <c r="C789" s="44">
        <v>36.0</v>
      </c>
      <c r="D789" s="45">
        <v>16.0</v>
      </c>
      <c r="E789" s="44">
        <v>132.0</v>
      </c>
      <c r="F789" s="45">
        <v>61.0</v>
      </c>
      <c r="G789" s="62">
        <f t="shared" si="1"/>
        <v>0.6923076923</v>
      </c>
      <c r="H789" s="63">
        <f t="shared" si="2"/>
        <v>0.6839378238</v>
      </c>
      <c r="I789" s="64">
        <f t="shared" si="3"/>
        <v>0.6857142857</v>
      </c>
      <c r="J789" s="65">
        <f t="shared" si="4"/>
        <v>0.3959183673</v>
      </c>
      <c r="K789" s="55">
        <f t="shared" si="5"/>
        <v>3.711538462</v>
      </c>
      <c r="L789" s="66">
        <f t="shared" si="6"/>
        <v>0.973152538</v>
      </c>
      <c r="M789" s="66">
        <f t="shared" si="7"/>
        <v>-0.005918231745</v>
      </c>
      <c r="N789" s="67">
        <f t="shared" si="8"/>
        <v>0.6897008013</v>
      </c>
      <c r="O789" s="58"/>
      <c r="P789" s="58"/>
      <c r="Q789" s="58"/>
      <c r="R789" s="58" t="s">
        <v>573</v>
      </c>
      <c r="S789" s="62">
        <v>0.771929824561403</v>
      </c>
      <c r="T789" s="63">
        <v>0.890526315789474</v>
      </c>
      <c r="U789" s="62">
        <v>0.00718301263738042</v>
      </c>
      <c r="V789" s="61">
        <v>1.17553399656473</v>
      </c>
      <c r="W789" s="61">
        <v>0.0838605752515559</v>
      </c>
      <c r="X789" s="64">
        <v>0.872435325602141</v>
      </c>
      <c r="Y789" s="68">
        <f t="shared" si="9"/>
        <v>0.8667182283</v>
      </c>
      <c r="Z789" s="68">
        <f t="shared" si="10"/>
        <v>0.005717097325</v>
      </c>
      <c r="AA789" s="63">
        <f t="shared" si="11"/>
        <v>0.09908561478</v>
      </c>
      <c r="AB789" s="68"/>
      <c r="AC789" s="61"/>
      <c r="AD789" s="61">
        <v>0.00998304444086529</v>
      </c>
      <c r="AE789" s="61"/>
      <c r="AF789" s="61"/>
      <c r="AG789" s="61"/>
      <c r="AH789" s="58" t="s">
        <v>439</v>
      </c>
      <c r="AI789" s="62">
        <v>0.50137741046832</v>
      </c>
      <c r="AJ789" s="63">
        <v>0.703559510567297</v>
      </c>
      <c r="AK789" s="71">
        <f t="shared" si="12"/>
        <v>14</v>
      </c>
      <c r="AL789" s="61">
        <v>0.142964473232264</v>
      </c>
      <c r="AM789" s="61">
        <v>0.852019044406305</v>
      </c>
      <c r="AN789" s="64">
        <v>0.669597408607126</v>
      </c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>
        <v>0.0838605752515559</v>
      </c>
      <c r="BM789" s="58">
        <v>0.0990856147762709</v>
      </c>
    </row>
    <row r="790" ht="12.75" customHeight="1">
      <c r="A790" s="49" t="s">
        <v>460</v>
      </c>
      <c r="B790" s="49">
        <v>1132.0</v>
      </c>
      <c r="C790" s="44">
        <v>7.0</v>
      </c>
      <c r="D790" s="45">
        <v>6.0</v>
      </c>
      <c r="E790" s="44">
        <v>61.0</v>
      </c>
      <c r="F790" s="45">
        <v>37.0</v>
      </c>
      <c r="G790" s="62">
        <f t="shared" si="1"/>
        <v>0.5384615385</v>
      </c>
      <c r="H790" s="63">
        <f t="shared" si="2"/>
        <v>0.6224489796</v>
      </c>
      <c r="I790" s="64">
        <f t="shared" si="3"/>
        <v>0.6126126126</v>
      </c>
      <c r="J790" s="65">
        <f t="shared" si="4"/>
        <v>0.3963963964</v>
      </c>
      <c r="K790" s="55">
        <f t="shared" si="5"/>
        <v>7.538461538</v>
      </c>
      <c r="L790" s="66">
        <f t="shared" si="6"/>
        <v>0.82088769</v>
      </c>
      <c r="M790" s="66">
        <f t="shared" si="7"/>
        <v>0.05938822329</v>
      </c>
      <c r="N790" s="67">
        <f t="shared" si="8"/>
        <v>0.6102662019</v>
      </c>
      <c r="O790" s="58"/>
      <c r="P790" s="58"/>
      <c r="Q790" s="58"/>
      <c r="R790" s="58" t="s">
        <v>1046</v>
      </c>
      <c r="S790" s="62">
        <v>0.868055555555556</v>
      </c>
      <c r="T790" s="63">
        <v>0.873015873015873</v>
      </c>
      <c r="U790" s="62">
        <v>-6.1513460810203E-4</v>
      </c>
      <c r="V790" s="61">
        <v>1.23112341309988</v>
      </c>
      <c r="W790" s="61">
        <v>0.0035076752754527</v>
      </c>
      <c r="X790" s="64">
        <v>0.872664700098328</v>
      </c>
      <c r="Y790" s="68">
        <f t="shared" si="9"/>
        <v>0.8758203681</v>
      </c>
      <c r="Z790" s="68">
        <f t="shared" si="10"/>
        <v>-0.003155668</v>
      </c>
      <c r="AA790" s="63">
        <f t="shared" si="11"/>
        <v>-0.005108686917</v>
      </c>
      <c r="AB790" s="68"/>
      <c r="AC790" s="61"/>
      <c r="AD790" s="61">
        <v>0.0100498146388838</v>
      </c>
      <c r="AE790" s="61"/>
      <c r="AF790" s="61"/>
      <c r="AG790" s="61"/>
      <c r="AH790" s="58" t="s">
        <v>398</v>
      </c>
      <c r="AI790" s="62">
        <v>0.476190476190476</v>
      </c>
      <c r="AJ790" s="63">
        <v>0.678807947019868</v>
      </c>
      <c r="AK790" s="71">
        <f t="shared" si="12"/>
        <v>14</v>
      </c>
      <c r="AL790" s="61">
        <v>0.143272321058203</v>
      </c>
      <c r="AM790" s="61">
        <v>0.816707193901483</v>
      </c>
      <c r="AN790" s="64">
        <v>0.665634674922601</v>
      </c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>
        <v>0.0035076752754527</v>
      </c>
      <c r="BM790" s="58">
        <v>-0.00510868691726863</v>
      </c>
    </row>
    <row r="791" ht="12.75" customHeight="1">
      <c r="A791" s="49" t="s">
        <v>702</v>
      </c>
      <c r="B791" s="49">
        <v>1133.0</v>
      </c>
      <c r="C791" s="44">
        <v>147.0</v>
      </c>
      <c r="D791" s="45">
        <v>70.0</v>
      </c>
      <c r="E791" s="44">
        <v>875.0</v>
      </c>
      <c r="F791" s="45">
        <v>313.0</v>
      </c>
      <c r="G791" s="62">
        <f t="shared" si="1"/>
        <v>0.6774193548</v>
      </c>
      <c r="H791" s="63">
        <f t="shared" si="2"/>
        <v>0.7365319865</v>
      </c>
      <c r="I791" s="64">
        <f t="shared" si="3"/>
        <v>0.7274021352</v>
      </c>
      <c r="J791" s="65">
        <f t="shared" si="4"/>
        <v>0.3274021352</v>
      </c>
      <c r="K791" s="55">
        <f t="shared" si="5"/>
        <v>5.474654378</v>
      </c>
      <c r="L791" s="66">
        <f t="shared" si="6"/>
        <v>0.9998145749</v>
      </c>
      <c r="M791" s="66">
        <f t="shared" si="7"/>
        <v>0.04179910609</v>
      </c>
      <c r="N791" s="67">
        <f t="shared" si="8"/>
        <v>0.7278956422</v>
      </c>
      <c r="O791" s="58"/>
      <c r="P791" s="58"/>
      <c r="Q791" s="58"/>
      <c r="R791" s="58" t="s">
        <v>924</v>
      </c>
      <c r="S791" s="62">
        <v>0.815068493150685</v>
      </c>
      <c r="T791" s="63">
        <v>0.890495867768595</v>
      </c>
      <c r="U791" s="62">
        <v>-0.00165316060910947</v>
      </c>
      <c r="V791" s="61">
        <v>1.20601611664127</v>
      </c>
      <c r="W791" s="61">
        <v>0.053335405139379</v>
      </c>
      <c r="X791" s="64">
        <v>0.873015873015873</v>
      </c>
      <c r="Y791" s="68">
        <f t="shared" si="9"/>
        <v>0.8765389875</v>
      </c>
      <c r="Z791" s="68">
        <f t="shared" si="10"/>
        <v>-0.003523114518</v>
      </c>
      <c r="AA791" s="63">
        <f t="shared" si="11"/>
        <v>0.04382442155</v>
      </c>
      <c r="AB791" s="68"/>
      <c r="AC791" s="61"/>
      <c r="AD791" s="61">
        <v>0.0100935260929238</v>
      </c>
      <c r="AE791" s="61"/>
      <c r="AF791" s="61"/>
      <c r="AG791" s="61"/>
      <c r="AH791" s="58" t="s">
        <v>562</v>
      </c>
      <c r="AI791" s="62">
        <v>0.656976744186046</v>
      </c>
      <c r="AJ791" s="63">
        <v>0.859633827375763</v>
      </c>
      <c r="AK791" s="71">
        <f t="shared" si="12"/>
        <v>14</v>
      </c>
      <c r="AL791" s="61">
        <v>0.143300373007275</v>
      </c>
      <c r="AM791" s="61">
        <v>1.07240559615566</v>
      </c>
      <c r="AN791" s="64">
        <v>0.833206974981046</v>
      </c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>
        <v>0.053335405139379</v>
      </c>
      <c r="BM791" s="58">
        <v>0.0438244215451146</v>
      </c>
    </row>
    <row r="792" ht="12.75" customHeight="1">
      <c r="A792" s="49" t="s">
        <v>643</v>
      </c>
      <c r="B792" s="49">
        <v>1134.0</v>
      </c>
      <c r="C792" s="44">
        <v>28.0</v>
      </c>
      <c r="D792" s="45">
        <v>15.0</v>
      </c>
      <c r="E792" s="44">
        <v>146.0</v>
      </c>
      <c r="F792" s="45">
        <v>27.0</v>
      </c>
      <c r="G792" s="62">
        <f t="shared" si="1"/>
        <v>0.6511627907</v>
      </c>
      <c r="H792" s="63">
        <f t="shared" si="2"/>
        <v>0.8439306358</v>
      </c>
      <c r="I792" s="64">
        <f t="shared" si="3"/>
        <v>0.8055555556</v>
      </c>
      <c r="J792" s="65">
        <f t="shared" si="4"/>
        <v>0.2546296296</v>
      </c>
      <c r="K792" s="55">
        <f t="shared" si="5"/>
        <v>4.023255814</v>
      </c>
      <c r="L792" s="66">
        <f t="shared" si="6"/>
        <v>1.057190678</v>
      </c>
      <c r="M792" s="66">
        <f t="shared" si="7"/>
        <v>0.1363076232</v>
      </c>
      <c r="N792" s="67">
        <f t="shared" si="8"/>
        <v>0.8054195752</v>
      </c>
      <c r="O792" s="58"/>
      <c r="P792" s="58"/>
      <c r="Q792" s="58"/>
      <c r="R792" s="58" t="s">
        <v>157</v>
      </c>
      <c r="S792" s="62">
        <v>0.839024390243902</v>
      </c>
      <c r="T792" s="63">
        <v>0.884458909682669</v>
      </c>
      <c r="U792" s="62">
        <v>-0.00232684443868525</v>
      </c>
      <c r="V792" s="61">
        <v>1.21868672339035</v>
      </c>
      <c r="W792" s="61">
        <v>0.032127255925405</v>
      </c>
      <c r="X792" s="64">
        <v>0.873093349603417</v>
      </c>
      <c r="Y792" s="68">
        <f t="shared" si="9"/>
        <v>0.8775745667</v>
      </c>
      <c r="Z792" s="68">
        <f t="shared" si="10"/>
        <v>-0.004481217117</v>
      </c>
      <c r="AA792" s="63">
        <f t="shared" si="11"/>
        <v>0.01996042087</v>
      </c>
      <c r="AB792" s="68"/>
      <c r="AC792" s="61"/>
      <c r="AD792" s="61">
        <v>0.0101482473950112</v>
      </c>
      <c r="AE792" s="61"/>
      <c r="AF792" s="61"/>
      <c r="AG792" s="61"/>
      <c r="AH792" s="58" t="s">
        <v>80</v>
      </c>
      <c r="AI792" s="62">
        <v>0.256637168141593</v>
      </c>
      <c r="AJ792" s="63">
        <v>0.459978655282818</v>
      </c>
      <c r="AK792" s="71">
        <f t="shared" si="12"/>
        <v>14</v>
      </c>
      <c r="AL792" s="61">
        <v>0.143784227251509</v>
      </c>
      <c r="AM792" s="61">
        <v>0.506723884755013</v>
      </c>
      <c r="AN792" s="64">
        <v>0.438095238095238</v>
      </c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>
        <v>0.032127255925405</v>
      </c>
      <c r="BM792" s="58">
        <v>0.0199604208695911</v>
      </c>
    </row>
    <row r="793" ht="12.75" customHeight="1">
      <c r="A793" s="49" t="s">
        <v>531</v>
      </c>
      <c r="B793" s="49">
        <v>1135.0</v>
      </c>
      <c r="C793" s="44">
        <v>33.0</v>
      </c>
      <c r="D793" s="45">
        <v>24.0</v>
      </c>
      <c r="E793" s="44">
        <v>160.0</v>
      </c>
      <c r="F793" s="45">
        <v>108.0</v>
      </c>
      <c r="G793" s="62">
        <f t="shared" si="1"/>
        <v>0.5789473684</v>
      </c>
      <c r="H793" s="63">
        <f t="shared" si="2"/>
        <v>0.5970149254</v>
      </c>
      <c r="I793" s="64">
        <f t="shared" si="3"/>
        <v>0.5938461538</v>
      </c>
      <c r="J793" s="65">
        <f t="shared" si="4"/>
        <v>0.4338461538</v>
      </c>
      <c r="K793" s="55">
        <f t="shared" si="5"/>
        <v>4.701754386</v>
      </c>
      <c r="L793" s="66">
        <f t="shared" si="6"/>
        <v>0.8315309103</v>
      </c>
      <c r="M793" s="66">
        <f t="shared" si="7"/>
        <v>0.01277582791</v>
      </c>
      <c r="N793" s="67">
        <f t="shared" si="8"/>
        <v>0.5975110349</v>
      </c>
      <c r="O793" s="58"/>
      <c r="P793" s="58"/>
      <c r="Q793" s="58"/>
      <c r="R793" s="58" t="s">
        <v>487</v>
      </c>
      <c r="S793" s="62">
        <v>0.821428571428571</v>
      </c>
      <c r="T793" s="63">
        <v>0.886917960088692</v>
      </c>
      <c r="U793" s="62">
        <v>5.42361799229951E-4</v>
      </c>
      <c r="V793" s="61">
        <v>1.20798340948575</v>
      </c>
      <c r="W793" s="61">
        <v>0.0463081881987398</v>
      </c>
      <c r="X793" s="64">
        <v>0.873889875666075</v>
      </c>
      <c r="Y793" s="68">
        <f t="shared" si="9"/>
        <v>0.875311827</v>
      </c>
      <c r="Z793" s="68">
        <f t="shared" si="10"/>
        <v>-0.001421951292</v>
      </c>
      <c r="AA793" s="63">
        <f t="shared" si="11"/>
        <v>0.04246609427</v>
      </c>
      <c r="AB793" s="68"/>
      <c r="AC793" s="61"/>
      <c r="AD793" s="61">
        <v>0.0101645183720223</v>
      </c>
      <c r="AE793" s="61"/>
      <c r="AF793" s="61"/>
      <c r="AG793" s="61"/>
      <c r="AH793" s="58" t="s">
        <v>49</v>
      </c>
      <c r="AI793" s="62">
        <v>0.311475409836066</v>
      </c>
      <c r="AJ793" s="63">
        <v>0.514824797843666</v>
      </c>
      <c r="AK793" s="71">
        <f t="shared" si="12"/>
        <v>14</v>
      </c>
      <c r="AL793" s="61">
        <v>0.143789826680573</v>
      </c>
      <c r="AM793" s="61">
        <v>0.584282456651308</v>
      </c>
      <c r="AN793" s="64">
        <v>0.494736842105263</v>
      </c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>
        <v>0.0463081881987398</v>
      </c>
      <c r="BM793" s="58">
        <v>0.0424660942671975</v>
      </c>
    </row>
    <row r="794" ht="12.75" customHeight="1">
      <c r="A794" s="49" t="s">
        <v>563</v>
      </c>
      <c r="B794" s="49">
        <v>1136.0</v>
      </c>
      <c r="C794" s="44">
        <v>11.0</v>
      </c>
      <c r="D794" s="45">
        <v>7.0</v>
      </c>
      <c r="E794" s="44">
        <v>38.0</v>
      </c>
      <c r="F794" s="45">
        <v>34.0</v>
      </c>
      <c r="G794" s="62">
        <f t="shared" si="1"/>
        <v>0.6111111111</v>
      </c>
      <c r="H794" s="63">
        <f t="shared" si="2"/>
        <v>0.5277777778</v>
      </c>
      <c r="I794" s="64">
        <f t="shared" si="3"/>
        <v>0.5444444444</v>
      </c>
      <c r="J794" s="65">
        <f t="shared" si="4"/>
        <v>0.5</v>
      </c>
      <c r="K794" s="55">
        <f t="shared" si="5"/>
        <v>4</v>
      </c>
      <c r="L794" s="66">
        <f t="shared" si="6"/>
        <v>0.805316066</v>
      </c>
      <c r="M794" s="66">
        <f t="shared" si="7"/>
        <v>-0.05892543351</v>
      </c>
      <c r="N794" s="67">
        <f t="shared" si="8"/>
        <v>0.5476817071</v>
      </c>
      <c r="O794" s="58"/>
      <c r="P794" s="58"/>
      <c r="Q794" s="58"/>
      <c r="R794" s="58" t="s">
        <v>1122</v>
      </c>
      <c r="S794" s="62">
        <v>0.784090909090909</v>
      </c>
      <c r="T794" s="63">
        <v>0.89544235924933</v>
      </c>
      <c r="U794" s="62">
        <v>0.00254383769067923</v>
      </c>
      <c r="V794" s="61">
        <v>1.18760935040629</v>
      </c>
      <c r="W794" s="61">
        <v>0.0787375595543135</v>
      </c>
      <c r="X794" s="64">
        <v>0.874186550976139</v>
      </c>
      <c r="Y794" s="68">
        <f t="shared" si="9"/>
        <v>0.8731746045</v>
      </c>
      <c r="Z794" s="68">
        <f t="shared" si="10"/>
        <v>0.001011946464</v>
      </c>
      <c r="AA794" s="63">
        <f t="shared" si="11"/>
        <v>0.08144696675</v>
      </c>
      <c r="AB794" s="68"/>
      <c r="AC794" s="61"/>
      <c r="AD794" s="61">
        <v>0.010226536002393</v>
      </c>
      <c r="AE794" s="61"/>
      <c r="AF794" s="61"/>
      <c r="AG794" s="61"/>
      <c r="AH794" s="58" t="s">
        <v>392</v>
      </c>
      <c r="AI794" s="62">
        <v>0.547058823529412</v>
      </c>
      <c r="AJ794" s="63">
        <v>0.750972762645914</v>
      </c>
      <c r="AK794" s="71">
        <f t="shared" si="12"/>
        <v>14</v>
      </c>
      <c r="AL794" s="61">
        <v>0.144189079101585</v>
      </c>
      <c r="AM794" s="61">
        <v>0.917846913218788</v>
      </c>
      <c r="AN794" s="64">
        <v>0.7220367278798</v>
      </c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>
        <v>0.0787375595543135</v>
      </c>
      <c r="BM794" s="58">
        <v>0.0814469667528626</v>
      </c>
    </row>
    <row r="795" ht="12.75" customHeight="1">
      <c r="A795" s="49" t="s">
        <v>603</v>
      </c>
      <c r="B795" s="49">
        <v>1137.0</v>
      </c>
      <c r="C795" s="44">
        <v>10.0</v>
      </c>
      <c r="D795" s="45">
        <v>6.0</v>
      </c>
      <c r="E795" s="44">
        <v>69.0</v>
      </c>
      <c r="F795" s="45">
        <v>32.0</v>
      </c>
      <c r="G795" s="62">
        <f t="shared" si="1"/>
        <v>0.625</v>
      </c>
      <c r="H795" s="63">
        <f t="shared" si="2"/>
        <v>0.6831683168</v>
      </c>
      <c r="I795" s="64">
        <f t="shared" si="3"/>
        <v>0.6752136752</v>
      </c>
      <c r="J795" s="65">
        <f t="shared" si="4"/>
        <v>0.358974359</v>
      </c>
      <c r="K795" s="55">
        <f t="shared" si="5"/>
        <v>6.3125</v>
      </c>
      <c r="L795" s="66">
        <f t="shared" si="6"/>
        <v>0.925014681</v>
      </c>
      <c r="M795" s="66">
        <f t="shared" si="7"/>
        <v>0.04113136243</v>
      </c>
      <c r="N795" s="67">
        <f t="shared" si="8"/>
        <v>0.6752466026</v>
      </c>
      <c r="O795" s="58"/>
      <c r="P795" s="58"/>
      <c r="Q795" s="58"/>
      <c r="R795" s="58" t="s">
        <v>643</v>
      </c>
      <c r="S795" s="62">
        <v>0.801470588235294</v>
      </c>
      <c r="T795" s="63">
        <v>0.883962264150943</v>
      </c>
      <c r="U795" s="62">
        <v>0.00792491071723966</v>
      </c>
      <c r="V795" s="61">
        <v>1.19178098962584</v>
      </c>
      <c r="W795" s="61">
        <v>0.0583306181653719</v>
      </c>
      <c r="X795" s="64">
        <v>0.874581939799331</v>
      </c>
      <c r="Y795" s="68">
        <f t="shared" si="9"/>
        <v>0.8684619795</v>
      </c>
      <c r="Z795" s="68">
        <f t="shared" si="10"/>
        <v>0.006119960258</v>
      </c>
      <c r="AA795" s="63">
        <f t="shared" si="11"/>
        <v>0.07474689074</v>
      </c>
      <c r="AB795" s="68"/>
      <c r="AC795" s="61"/>
      <c r="AD795" s="61">
        <v>0.0102987594996297</v>
      </c>
      <c r="AE795" s="61"/>
      <c r="AF795" s="61"/>
      <c r="AG795" s="61"/>
      <c r="AH795" s="58" t="s">
        <v>459</v>
      </c>
      <c r="AI795" s="62">
        <v>0.537444933920705</v>
      </c>
      <c r="AJ795" s="63">
        <v>0.741565452091768</v>
      </c>
      <c r="AK795" s="71">
        <f t="shared" si="12"/>
        <v>14</v>
      </c>
      <c r="AL795" s="61">
        <v>0.144335150354217</v>
      </c>
      <c r="AM795" s="61">
        <v>0.90439689357346</v>
      </c>
      <c r="AN795" s="64">
        <v>0.714452896430661</v>
      </c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>
        <v>0.0583306181653719</v>
      </c>
      <c r="BM795" s="58">
        <v>0.0747468907447459</v>
      </c>
    </row>
    <row r="796" ht="12.75" customHeight="1">
      <c r="A796" s="49" t="s">
        <v>84</v>
      </c>
      <c r="B796" s="49">
        <v>1138.0</v>
      </c>
      <c r="C796" s="44">
        <v>8.0</v>
      </c>
      <c r="D796" s="45">
        <v>23.0</v>
      </c>
      <c r="E796" s="44">
        <v>244.0</v>
      </c>
      <c r="F796" s="45">
        <v>119.0</v>
      </c>
      <c r="G796" s="62">
        <f t="shared" si="1"/>
        <v>0.2580645161</v>
      </c>
      <c r="H796" s="63">
        <f t="shared" si="2"/>
        <v>0.6721763085</v>
      </c>
      <c r="I796" s="64">
        <f t="shared" si="3"/>
        <v>0.6395939086</v>
      </c>
      <c r="J796" s="65">
        <f t="shared" si="4"/>
        <v>0.3223350254</v>
      </c>
      <c r="K796" s="55">
        <f t="shared" si="5"/>
        <v>11.70967742</v>
      </c>
      <c r="L796" s="66">
        <f t="shared" si="6"/>
        <v>0.6577795474</v>
      </c>
      <c r="M796" s="66">
        <f t="shared" si="7"/>
        <v>0.2928213641</v>
      </c>
      <c r="N796" s="67">
        <f t="shared" si="8"/>
        <v>0.6043448874</v>
      </c>
      <c r="O796" s="58"/>
      <c r="P796" s="58"/>
      <c r="Q796" s="58"/>
      <c r="R796" s="58" t="s">
        <v>126</v>
      </c>
      <c r="S796" s="62">
        <v>0.819004524886878</v>
      </c>
      <c r="T796" s="63">
        <v>0.882389162561576</v>
      </c>
      <c r="U796" s="62">
        <v>0.00546038190873255</v>
      </c>
      <c r="V796" s="61">
        <v>1.20306700653935</v>
      </c>
      <c r="W796" s="61">
        <v>0.0448199037009112</v>
      </c>
      <c r="X796" s="64">
        <v>0.87479674796748</v>
      </c>
      <c r="Y796" s="68">
        <f t="shared" si="9"/>
        <v>0.8713213194</v>
      </c>
      <c r="Z796" s="68">
        <f t="shared" si="10"/>
        <v>0.003475428536</v>
      </c>
      <c r="AA796" s="63">
        <f t="shared" si="11"/>
        <v>0.05418972162</v>
      </c>
      <c r="AB796" s="68"/>
      <c r="AC796" s="61"/>
      <c r="AD796" s="61">
        <v>0.0103261933742588</v>
      </c>
      <c r="AE796" s="61"/>
      <c r="AF796" s="61"/>
      <c r="AG796" s="61"/>
      <c r="AH796" s="58" t="s">
        <v>45</v>
      </c>
      <c r="AI796" s="62">
        <v>0.225352112676056</v>
      </c>
      <c r="AJ796" s="63">
        <v>0.431016042780749</v>
      </c>
      <c r="AK796" s="71">
        <f t="shared" si="12"/>
        <v>15</v>
      </c>
      <c r="AL796" s="61">
        <v>0.145426435458914</v>
      </c>
      <c r="AM796" s="61">
        <v>0.464122349916111</v>
      </c>
      <c r="AN796" s="64">
        <v>0.416500994035785</v>
      </c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>
        <v>0.0448199037009112</v>
      </c>
      <c r="BM796" s="58">
        <v>0.0541897216205515</v>
      </c>
    </row>
    <row r="797" ht="12.75" customHeight="1">
      <c r="A797" s="49" t="s">
        <v>515</v>
      </c>
      <c r="B797" s="49">
        <v>1140.0</v>
      </c>
      <c r="C797" s="44">
        <v>4.0</v>
      </c>
      <c r="D797" s="45">
        <v>3.0</v>
      </c>
      <c r="E797" s="44">
        <v>46.0</v>
      </c>
      <c r="F797" s="45">
        <v>19.0</v>
      </c>
      <c r="G797" s="62">
        <f t="shared" si="1"/>
        <v>0.5714285714</v>
      </c>
      <c r="H797" s="63">
        <f t="shared" si="2"/>
        <v>0.7076923077</v>
      </c>
      <c r="I797" s="64">
        <f t="shared" si="3"/>
        <v>0.6944444444</v>
      </c>
      <c r="J797" s="65">
        <f t="shared" si="4"/>
        <v>0.3194444444</v>
      </c>
      <c r="K797" s="55">
        <f t="shared" si="5"/>
        <v>9.285714286</v>
      </c>
      <c r="L797" s="66">
        <f t="shared" si="6"/>
        <v>0.9044750318</v>
      </c>
      <c r="M797" s="66">
        <f t="shared" si="7"/>
        <v>0.09635315973</v>
      </c>
      <c r="N797" s="67">
        <f t="shared" si="8"/>
        <v>0.6840945379</v>
      </c>
      <c r="O797" s="58"/>
      <c r="P797" s="58"/>
      <c r="Q797" s="58"/>
      <c r="R797" s="58" t="s">
        <v>307</v>
      </c>
      <c r="S797" s="62">
        <v>0.666666666666667</v>
      </c>
      <c r="T797" s="63">
        <v>0.944444444444444</v>
      </c>
      <c r="U797" s="62">
        <v>-0.00952139492400206</v>
      </c>
      <c r="V797" s="61">
        <v>1.13922755981735</v>
      </c>
      <c r="W797" s="61">
        <v>0.196418736476475</v>
      </c>
      <c r="X797" s="64">
        <v>0.875</v>
      </c>
      <c r="Y797" s="68">
        <f t="shared" si="9"/>
        <v>0.8845005365</v>
      </c>
      <c r="Z797" s="68">
        <f t="shared" si="10"/>
        <v>-0.00950053652</v>
      </c>
      <c r="AA797" s="63">
        <f t="shared" si="11"/>
        <v>0.1715193669</v>
      </c>
      <c r="AB797" s="68"/>
      <c r="AC797" s="61"/>
      <c r="AD797" s="61">
        <v>0.0103499065414129</v>
      </c>
      <c r="AE797" s="61"/>
      <c r="AF797" s="61"/>
      <c r="AG797" s="61"/>
      <c r="AH797" s="58" t="s">
        <v>906</v>
      </c>
      <c r="AI797" s="62">
        <v>0.181818181818182</v>
      </c>
      <c r="AJ797" s="63">
        <v>0.387755102040816</v>
      </c>
      <c r="AK797" s="71">
        <f t="shared" si="12"/>
        <v>15</v>
      </c>
      <c r="AL797" s="61">
        <v>0.145619458594276</v>
      </c>
      <c r="AM797" s="61">
        <v>0.402749107605545</v>
      </c>
      <c r="AN797" s="64">
        <v>0.35</v>
      </c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>
        <v>0.196418736476475</v>
      </c>
      <c r="BM797" s="58">
        <v>0.17151936688107</v>
      </c>
    </row>
    <row r="798" ht="12.75" customHeight="1">
      <c r="A798" s="49" t="s">
        <v>326</v>
      </c>
      <c r="B798" s="49">
        <v>1142.0</v>
      </c>
      <c r="C798" s="44">
        <v>19.0</v>
      </c>
      <c r="D798" s="45">
        <v>24.0</v>
      </c>
      <c r="E798" s="44">
        <v>136.0</v>
      </c>
      <c r="F798" s="45">
        <v>125.0</v>
      </c>
      <c r="G798" s="62">
        <f t="shared" si="1"/>
        <v>0.4418604651</v>
      </c>
      <c r="H798" s="63">
        <f t="shared" si="2"/>
        <v>0.5210727969</v>
      </c>
      <c r="I798" s="64">
        <f t="shared" si="3"/>
        <v>0.5098684211</v>
      </c>
      <c r="J798" s="65">
        <f t="shared" si="4"/>
        <v>0.4736842105</v>
      </c>
      <c r="K798" s="55">
        <f t="shared" si="5"/>
        <v>6.069767442</v>
      </c>
      <c r="L798" s="66">
        <f t="shared" si="6"/>
        <v>0.6808966303</v>
      </c>
      <c r="M798" s="66">
        <f t="shared" si="7"/>
        <v>0.05601168824</v>
      </c>
      <c r="N798" s="67">
        <f t="shared" si="8"/>
        <v>0.5111169411</v>
      </c>
      <c r="O798" s="58"/>
      <c r="P798" s="58"/>
      <c r="Q798" s="58"/>
      <c r="R798" s="58" t="s">
        <v>92</v>
      </c>
      <c r="S798" s="62">
        <v>0.834710743801653</v>
      </c>
      <c r="T798" s="63">
        <v>0.88936170212766</v>
      </c>
      <c r="U798" s="62">
        <v>-2.78034625306178E-5</v>
      </c>
      <c r="V798" s="61">
        <v>1.21910331145914</v>
      </c>
      <c r="W798" s="61">
        <v>0.0386442624290335</v>
      </c>
      <c r="X798" s="64">
        <v>0.878172588832487</v>
      </c>
      <c r="Y798" s="68">
        <f t="shared" si="9"/>
        <v>0.8802667613</v>
      </c>
      <c r="Z798" s="68">
        <f t="shared" si="10"/>
        <v>-0.002094172512</v>
      </c>
      <c r="AA798" s="63">
        <f t="shared" si="11"/>
        <v>0.03295735752</v>
      </c>
      <c r="AB798" s="68"/>
      <c r="AC798" s="61"/>
      <c r="AD798" s="61">
        <v>0.0104838117374578</v>
      </c>
      <c r="AE798" s="61"/>
      <c r="AF798" s="61"/>
      <c r="AG798" s="61"/>
      <c r="AH798" s="58" t="s">
        <v>159</v>
      </c>
      <c r="AI798" s="62">
        <v>0.333333333333333</v>
      </c>
      <c r="AJ798" s="63">
        <v>0.541284403669725</v>
      </c>
      <c r="AK798" s="71">
        <f t="shared" si="12"/>
        <v>15</v>
      </c>
      <c r="AL798" s="61">
        <v>0.147043713042708</v>
      </c>
      <c r="AM798" s="61">
        <v>0.618448108754335</v>
      </c>
      <c r="AN798" s="64">
        <v>0.520661157024793</v>
      </c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>
        <v>0.0386442624290335</v>
      </c>
      <c r="BM798" s="58">
        <v>0.0329573575249653</v>
      </c>
    </row>
    <row r="799" ht="12.75" customHeight="1">
      <c r="A799" s="49" t="s">
        <v>378</v>
      </c>
      <c r="B799" s="49">
        <v>1147.0</v>
      </c>
      <c r="C799" s="44">
        <v>90.0</v>
      </c>
      <c r="D799" s="45">
        <v>104.0</v>
      </c>
      <c r="E799" s="44">
        <v>1253.0</v>
      </c>
      <c r="F799" s="45">
        <v>982.0</v>
      </c>
      <c r="G799" s="62">
        <f t="shared" si="1"/>
        <v>0.4639175258</v>
      </c>
      <c r="H799" s="63">
        <f t="shared" si="2"/>
        <v>0.5606263982</v>
      </c>
      <c r="I799" s="64">
        <f t="shared" si="3"/>
        <v>0.552902429</v>
      </c>
      <c r="J799" s="65">
        <f t="shared" si="4"/>
        <v>0.4413338823</v>
      </c>
      <c r="K799" s="55">
        <f t="shared" si="5"/>
        <v>11.52061856</v>
      </c>
      <c r="L799" s="66">
        <f t="shared" si="6"/>
        <v>0.7244619451</v>
      </c>
      <c r="M799" s="66">
        <f t="shared" si="7"/>
        <v>0.06838361788</v>
      </c>
      <c r="N799" s="67">
        <f t="shared" si="8"/>
        <v>0.5470914182</v>
      </c>
      <c r="O799" s="58"/>
      <c r="P799" s="58"/>
      <c r="Q799" s="58"/>
      <c r="R799" s="58" t="s">
        <v>706</v>
      </c>
      <c r="S799" s="62">
        <v>1.0</v>
      </c>
      <c r="T799" s="63">
        <v>0.854166666666667</v>
      </c>
      <c r="U799" s="62">
        <v>-0.0113752129854582</v>
      </c>
      <c r="V799" s="61">
        <v>1.31109384029954</v>
      </c>
      <c r="W799" s="61">
        <v>-0.103119524693652</v>
      </c>
      <c r="X799" s="64">
        <v>0.879310344827586</v>
      </c>
      <c r="Y799" s="68">
        <f t="shared" si="9"/>
        <v>0.89469113</v>
      </c>
      <c r="Z799" s="68">
        <f t="shared" si="10"/>
        <v>-0.01538078512</v>
      </c>
      <c r="AA799" s="63">
        <f t="shared" si="11"/>
        <v>-0.1467019037</v>
      </c>
      <c r="AB799" s="68"/>
      <c r="AC799" s="61"/>
      <c r="AD799" s="61">
        <v>0.0104868456505735</v>
      </c>
      <c r="AE799" s="61"/>
      <c r="AF799" s="61"/>
      <c r="AG799" s="61"/>
      <c r="AH799" s="58" t="s">
        <v>66</v>
      </c>
      <c r="AI799" s="62">
        <v>0.25</v>
      </c>
      <c r="AJ799" s="63">
        <v>0.458333333333333</v>
      </c>
      <c r="AK799" s="71">
        <f t="shared" si="12"/>
        <v>15</v>
      </c>
      <c r="AL799" s="61">
        <v>0.147313994587635</v>
      </c>
      <c r="AM799" s="61">
        <v>0.500867279269747</v>
      </c>
      <c r="AN799" s="64">
        <v>0.428571428571429</v>
      </c>
      <c r="AO799" s="58"/>
      <c r="AP799" s="58"/>
      <c r="AQ799" s="58"/>
      <c r="AR799" s="58"/>
      <c r="AS799" s="58"/>
      <c r="AT799" s="58"/>
      <c r="AU799" s="58" t="s">
        <v>23</v>
      </c>
      <c r="AV799" s="58" t="s">
        <v>1212</v>
      </c>
      <c r="AW799" s="58" t="s">
        <v>24</v>
      </c>
      <c r="AX799" s="58" t="s">
        <v>25</v>
      </c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>
        <v>-0.103119524693652</v>
      </c>
      <c r="BM799" s="58">
        <v>-0.146701903674107</v>
      </c>
    </row>
    <row r="800" ht="12.75" customHeight="1">
      <c r="A800" s="49" t="s">
        <v>421</v>
      </c>
      <c r="B800" s="49">
        <v>1148.0</v>
      </c>
      <c r="C800" s="44">
        <v>1.0</v>
      </c>
      <c r="D800" s="45">
        <v>1.0</v>
      </c>
      <c r="E800" s="44">
        <v>12.0</v>
      </c>
      <c r="F800" s="45">
        <v>10.0</v>
      </c>
      <c r="G800" s="62">
        <f t="shared" si="1"/>
        <v>0.5</v>
      </c>
      <c r="H800" s="63">
        <f t="shared" si="2"/>
        <v>0.5454545455</v>
      </c>
      <c r="I800" s="64">
        <f t="shared" si="3"/>
        <v>0.5416666667</v>
      </c>
      <c r="J800" s="65">
        <f t="shared" si="4"/>
        <v>0.4583333333</v>
      </c>
      <c r="K800" s="55">
        <f t="shared" si="5"/>
        <v>11</v>
      </c>
      <c r="L800" s="66">
        <f t="shared" si="6"/>
        <v>0.7392479933</v>
      </c>
      <c r="M800" s="66">
        <f t="shared" si="7"/>
        <v>0.03214133812</v>
      </c>
      <c r="N800" s="67">
        <f t="shared" si="8"/>
        <v>0.5411336771</v>
      </c>
      <c r="O800" s="58"/>
      <c r="P800" s="58"/>
      <c r="Q800" s="58"/>
      <c r="R800" s="58" t="s">
        <v>217</v>
      </c>
      <c r="S800" s="62">
        <v>0.875</v>
      </c>
      <c r="T800" s="63">
        <v>0.882352941176471</v>
      </c>
      <c r="U800" s="62">
        <v>-0.00205329021116918</v>
      </c>
      <c r="V800" s="61">
        <v>1.24263618079443</v>
      </c>
      <c r="W800" s="61">
        <v>0.00519951761112925</v>
      </c>
      <c r="X800" s="64">
        <v>0.88</v>
      </c>
      <c r="Y800" s="68">
        <f t="shared" si="9"/>
        <v>0.88457077</v>
      </c>
      <c r="Z800" s="68">
        <f t="shared" si="10"/>
        <v>-0.004570769983</v>
      </c>
      <c r="AA800" s="63">
        <f t="shared" si="11"/>
        <v>-0.007346425789</v>
      </c>
      <c r="AB800" s="68"/>
      <c r="AC800" s="61"/>
      <c r="AD800" s="61">
        <v>0.0105862748761328</v>
      </c>
      <c r="AE800" s="61"/>
      <c r="AF800" s="61"/>
      <c r="AG800" s="61"/>
      <c r="AH800" s="58" t="s">
        <v>432</v>
      </c>
      <c r="AI800" s="62">
        <v>0.5</v>
      </c>
      <c r="AJ800" s="63">
        <v>0.708333333333333</v>
      </c>
      <c r="AK800" s="71">
        <f t="shared" si="12"/>
        <v>15</v>
      </c>
      <c r="AL800" s="61">
        <v>0.147314052357357</v>
      </c>
      <c r="AM800" s="61">
        <v>0.854420669863016</v>
      </c>
      <c r="AN800" s="64">
        <v>0.692307692307692</v>
      </c>
      <c r="AO800" s="58"/>
      <c r="AP800" s="58"/>
      <c r="AQ800" s="58"/>
      <c r="AR800" s="58"/>
      <c r="AS800" s="58"/>
      <c r="AT800" s="58"/>
      <c r="AU800" s="58">
        <v>-9.0</v>
      </c>
      <c r="AV800" s="61">
        <f t="shared" ref="AV800:AV812" si="32">AU800/100</f>
        <v>-0.09</v>
      </c>
      <c r="AW800" s="58">
        <v>0.71641068</v>
      </c>
      <c r="AX800" s="58">
        <v>-0.04565468</v>
      </c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>
        <v>0.00519951761112925</v>
      </c>
      <c r="BM800" s="58">
        <v>-0.00734642578943513</v>
      </c>
    </row>
    <row r="801" ht="12.75" customHeight="1">
      <c r="A801" s="49" t="s">
        <v>723</v>
      </c>
      <c r="B801" s="49">
        <v>1149.0</v>
      </c>
      <c r="C801" s="44">
        <v>131.0</v>
      </c>
      <c r="D801" s="45">
        <v>56.0</v>
      </c>
      <c r="E801" s="44">
        <v>882.0</v>
      </c>
      <c r="F801" s="45">
        <v>270.0</v>
      </c>
      <c r="G801" s="62">
        <f t="shared" si="1"/>
        <v>0.7005347594</v>
      </c>
      <c r="H801" s="63">
        <f t="shared" si="2"/>
        <v>0.765625</v>
      </c>
      <c r="I801" s="64">
        <f t="shared" si="3"/>
        <v>0.7565347274</v>
      </c>
      <c r="J801" s="65">
        <f t="shared" si="4"/>
        <v>0.2994772218</v>
      </c>
      <c r="K801" s="55">
        <f t="shared" si="5"/>
        <v>6.160427807</v>
      </c>
      <c r="L801" s="66">
        <f t="shared" si="6"/>
        <v>1.036731501</v>
      </c>
      <c r="M801" s="66">
        <f t="shared" si="7"/>
        <v>0.04602591995</v>
      </c>
      <c r="N801" s="67">
        <f t="shared" si="8"/>
        <v>0.7554276453</v>
      </c>
      <c r="O801" s="58"/>
      <c r="P801" s="58"/>
      <c r="Q801" s="58"/>
      <c r="R801" s="58" t="s">
        <v>496</v>
      </c>
      <c r="S801" s="62">
        <v>0.75531914893617</v>
      </c>
      <c r="T801" s="63">
        <v>0.893939393939394</v>
      </c>
      <c r="U801" s="62">
        <v>0.0159423900000815</v>
      </c>
      <c r="V801" s="61">
        <v>1.16620188358103</v>
      </c>
      <c r="W801" s="61">
        <v>0.0980195058059333</v>
      </c>
      <c r="X801" s="64">
        <v>0.880252100840336</v>
      </c>
      <c r="Y801" s="68">
        <f t="shared" si="9"/>
        <v>0.8655886495</v>
      </c>
      <c r="Z801" s="68">
        <f t="shared" si="10"/>
        <v>0.01466345132</v>
      </c>
      <c r="AA801" s="63">
        <f t="shared" si="11"/>
        <v>0.1369082489</v>
      </c>
      <c r="AB801" s="68"/>
      <c r="AC801" s="61"/>
      <c r="AD801" s="61">
        <v>0.0106368580906181</v>
      </c>
      <c r="AE801" s="61"/>
      <c r="AF801" s="61"/>
      <c r="AG801" s="61"/>
      <c r="AH801" s="58" t="s">
        <v>679</v>
      </c>
      <c r="AI801" s="62">
        <v>0.75</v>
      </c>
      <c r="AJ801" s="63">
        <v>0.958904109589041</v>
      </c>
      <c r="AK801" s="71">
        <f t="shared" si="12"/>
        <v>15</v>
      </c>
      <c r="AL801" s="61">
        <v>0.147717709953977</v>
      </c>
      <c r="AM801" s="61">
        <v>1.20837766015129</v>
      </c>
      <c r="AN801" s="64">
        <v>0.938271604938272</v>
      </c>
      <c r="AO801" s="58"/>
      <c r="AP801" s="58"/>
      <c r="AQ801" s="58"/>
      <c r="AR801" s="58"/>
      <c r="AS801" s="58"/>
      <c r="AT801" s="58"/>
      <c r="AU801" s="58">
        <v>-5.5</v>
      </c>
      <c r="AV801" s="61">
        <f t="shared" si="32"/>
        <v>-0.055</v>
      </c>
      <c r="AW801" s="58">
        <v>0.7247008838</v>
      </c>
      <c r="AX801" s="58">
        <v>-0.0381646427527</v>
      </c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>
        <v>0.0980195058059333</v>
      </c>
      <c r="BM801" s="58">
        <v>0.136908248855433</v>
      </c>
    </row>
    <row r="802" ht="12.75" customHeight="1">
      <c r="A802" s="49" t="s">
        <v>717</v>
      </c>
      <c r="B802" s="49">
        <v>1153.0</v>
      </c>
      <c r="C802" s="44">
        <v>48.0</v>
      </c>
      <c r="D802" s="45">
        <v>21.0</v>
      </c>
      <c r="E802" s="44">
        <v>168.0</v>
      </c>
      <c r="F802" s="45">
        <v>72.0</v>
      </c>
      <c r="G802" s="62">
        <f t="shared" si="1"/>
        <v>0.6956521739</v>
      </c>
      <c r="H802" s="63">
        <f t="shared" si="2"/>
        <v>0.7</v>
      </c>
      <c r="I802" s="64">
        <f t="shared" si="3"/>
        <v>0.6990291262</v>
      </c>
      <c r="J802" s="65">
        <f t="shared" si="4"/>
        <v>0.3883495146</v>
      </c>
      <c r="K802" s="55">
        <f t="shared" si="5"/>
        <v>3.47826087</v>
      </c>
      <c r="L802" s="66">
        <f t="shared" si="6"/>
        <v>0.9868751158</v>
      </c>
      <c r="M802" s="66">
        <f t="shared" si="7"/>
        <v>0.003074538562</v>
      </c>
      <c r="N802" s="67">
        <f t="shared" si="8"/>
        <v>0.703077267</v>
      </c>
      <c r="O802" s="58"/>
      <c r="P802" s="58"/>
      <c r="Q802" s="58"/>
      <c r="R802" s="58" t="s">
        <v>290</v>
      </c>
      <c r="S802" s="62">
        <v>0.862745098039216</v>
      </c>
      <c r="T802" s="63">
        <v>0.885167464114833</v>
      </c>
      <c r="U802" s="62">
        <v>-6.07841073423487E-4</v>
      </c>
      <c r="V802" s="61">
        <v>1.2359608230296</v>
      </c>
      <c r="W802" s="61">
        <v>0.0158552090551607</v>
      </c>
      <c r="X802" s="64">
        <v>0.880769230769231</v>
      </c>
      <c r="Y802" s="68">
        <f t="shared" si="9"/>
        <v>0.8837503277</v>
      </c>
      <c r="Z802" s="68">
        <f t="shared" si="10"/>
        <v>-0.002981096931</v>
      </c>
      <c r="AA802" s="63">
        <f t="shared" si="11"/>
        <v>0.007697544608</v>
      </c>
      <c r="AB802" s="68"/>
      <c r="AC802" s="61"/>
      <c r="AD802" s="61">
        <v>0.0107633156600924</v>
      </c>
      <c r="AE802" s="61"/>
      <c r="AF802" s="61"/>
      <c r="AG802" s="61"/>
      <c r="AH802" s="58" t="s">
        <v>465</v>
      </c>
      <c r="AI802" s="62">
        <v>0.542372881355932</v>
      </c>
      <c r="AJ802" s="63">
        <v>0.753812636165577</v>
      </c>
      <c r="AK802" s="71">
        <f t="shared" si="12"/>
        <v>15</v>
      </c>
      <c r="AL802" s="61">
        <v>0.149510634198873</v>
      </c>
      <c r="AM802" s="61">
        <v>0.91654154468561</v>
      </c>
      <c r="AN802" s="64">
        <v>0.72972972972973</v>
      </c>
      <c r="AO802" s="58"/>
      <c r="AP802" s="58"/>
      <c r="AQ802" s="58"/>
      <c r="AR802" s="58"/>
      <c r="AS802" s="58"/>
      <c r="AT802" s="58"/>
      <c r="AU802" s="58">
        <v>-4.0</v>
      </c>
      <c r="AV802" s="61">
        <f t="shared" si="32"/>
        <v>-0.04</v>
      </c>
      <c r="AW802" s="58">
        <v>0.71813</v>
      </c>
      <c r="AX802" s="58">
        <v>0.027839</v>
      </c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>
        <v>0.0158552090551607</v>
      </c>
      <c r="BM802" s="58">
        <v>0.00769754460782088</v>
      </c>
    </row>
    <row r="803" ht="12.75" customHeight="1">
      <c r="A803" s="49" t="s">
        <v>837</v>
      </c>
      <c r="B803" s="49">
        <v>1154.0</v>
      </c>
      <c r="C803" s="44">
        <v>18.0</v>
      </c>
      <c r="D803" s="45">
        <v>5.0</v>
      </c>
      <c r="E803" s="44">
        <v>82.0</v>
      </c>
      <c r="F803" s="45">
        <v>39.0</v>
      </c>
      <c r="G803" s="62">
        <f t="shared" si="1"/>
        <v>0.7826086957</v>
      </c>
      <c r="H803" s="63">
        <f t="shared" si="2"/>
        <v>0.6776859504</v>
      </c>
      <c r="I803" s="64">
        <f t="shared" si="3"/>
        <v>0.6944444444</v>
      </c>
      <c r="J803" s="65">
        <f t="shared" si="4"/>
        <v>0.3958333333</v>
      </c>
      <c r="K803" s="55">
        <f t="shared" si="5"/>
        <v>5.260869565</v>
      </c>
      <c r="L803" s="66">
        <f t="shared" si="6"/>
        <v>1.032584259</v>
      </c>
      <c r="M803" s="66">
        <f t="shared" si="7"/>
        <v>-0.07419141594</v>
      </c>
      <c r="N803" s="67">
        <f t="shared" si="8"/>
        <v>0.7045203836</v>
      </c>
      <c r="O803" s="58"/>
      <c r="P803" s="58"/>
      <c r="Q803" s="58"/>
      <c r="R803" s="58" t="s">
        <v>390</v>
      </c>
      <c r="S803" s="62">
        <v>0.813953488372093</v>
      </c>
      <c r="T803" s="63">
        <v>0.889763779527559</v>
      </c>
      <c r="U803" s="62">
        <v>0.00821456217241257</v>
      </c>
      <c r="V803" s="61">
        <v>1.20471002459737</v>
      </c>
      <c r="W803" s="61">
        <v>0.0536061678063011</v>
      </c>
      <c r="X803" s="64">
        <v>0.882075471698113</v>
      </c>
      <c r="Y803" s="68">
        <f t="shared" si="9"/>
        <v>0.8757274076</v>
      </c>
      <c r="Z803" s="68">
        <f t="shared" si="10"/>
        <v>0.006348064105</v>
      </c>
      <c r="AA803" s="63">
        <f t="shared" si="11"/>
        <v>0.07073330737</v>
      </c>
      <c r="AB803" s="68"/>
      <c r="AC803" s="61"/>
      <c r="AD803" s="61">
        <v>0.0109320979808472</v>
      </c>
      <c r="AE803" s="61"/>
      <c r="AF803" s="61"/>
      <c r="AG803" s="61"/>
      <c r="AH803" s="58" t="s">
        <v>29</v>
      </c>
      <c r="AI803" s="62">
        <v>0.663043478260869</v>
      </c>
      <c r="AJ803" s="63">
        <v>0.874551971326165</v>
      </c>
      <c r="AK803" s="71">
        <f t="shared" si="12"/>
        <v>15</v>
      </c>
      <c r="AL803" s="61">
        <v>0.149559267377939</v>
      </c>
      <c r="AM803" s="61">
        <v>1.08724414468698</v>
      </c>
      <c r="AN803" s="64">
        <v>0.822102425876011</v>
      </c>
      <c r="AO803" s="58"/>
      <c r="AP803" s="58"/>
      <c r="AQ803" s="58"/>
      <c r="AR803" s="58"/>
      <c r="AS803" s="58"/>
      <c r="AT803" s="58"/>
      <c r="AU803" s="58">
        <v>-3.0</v>
      </c>
      <c r="AV803" s="61">
        <f t="shared" si="32"/>
        <v>-0.03</v>
      </c>
      <c r="AW803" s="58">
        <v>0.7182246</v>
      </c>
      <c r="AX803" s="58">
        <v>0.02422929</v>
      </c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>
        <v>0.0536061678063011</v>
      </c>
      <c r="BM803" s="58">
        <v>0.0707333073666332</v>
      </c>
    </row>
    <row r="804" ht="12.75" customHeight="1">
      <c r="A804" s="49" t="s">
        <v>591</v>
      </c>
      <c r="B804" s="49">
        <v>1156.0</v>
      </c>
      <c r="C804" s="44">
        <v>84.0</v>
      </c>
      <c r="D804" s="45">
        <v>51.0</v>
      </c>
      <c r="E804" s="44">
        <v>304.0</v>
      </c>
      <c r="F804" s="45">
        <v>196.0</v>
      </c>
      <c r="G804" s="62">
        <f t="shared" si="1"/>
        <v>0.6222222222</v>
      </c>
      <c r="H804" s="63">
        <f t="shared" si="2"/>
        <v>0.608</v>
      </c>
      <c r="I804" s="64">
        <f t="shared" si="3"/>
        <v>0.611023622</v>
      </c>
      <c r="J804" s="65">
        <f t="shared" si="4"/>
        <v>0.4409448819</v>
      </c>
      <c r="K804" s="55">
        <f t="shared" si="5"/>
        <v>3.703703704</v>
      </c>
      <c r="L804" s="66">
        <f t="shared" si="6"/>
        <v>0.8698984773</v>
      </c>
      <c r="M804" s="66">
        <f t="shared" si="7"/>
        <v>-0.01005648764</v>
      </c>
      <c r="N804" s="67">
        <f t="shared" si="8"/>
        <v>0.6148225674</v>
      </c>
      <c r="O804" s="58"/>
      <c r="P804" s="58"/>
      <c r="Q804" s="58"/>
      <c r="R804" s="58" t="s">
        <v>860</v>
      </c>
      <c r="S804" s="62">
        <v>0.5</v>
      </c>
      <c r="T804" s="63">
        <v>0.933333333333333</v>
      </c>
      <c r="U804" s="62">
        <v>0.0369747585031284</v>
      </c>
      <c r="V804" s="61">
        <v>1.01351966963361</v>
      </c>
      <c r="W804" s="61">
        <v>0.306413104120702</v>
      </c>
      <c r="X804" s="64">
        <v>0.882352941176471</v>
      </c>
      <c r="Y804" s="68">
        <f t="shared" si="9"/>
        <v>0.8440005477</v>
      </c>
      <c r="Z804" s="68">
        <f t="shared" si="10"/>
        <v>0.03835239344</v>
      </c>
      <c r="AA804" s="63">
        <f t="shared" si="11"/>
        <v>0.4016965115</v>
      </c>
      <c r="AB804" s="68"/>
      <c r="AC804" s="61"/>
      <c r="AD804" s="61">
        <v>0.0113023338241099</v>
      </c>
      <c r="AE804" s="61"/>
      <c r="AF804" s="61"/>
      <c r="AG804" s="61"/>
      <c r="AH804" s="58" t="s">
        <v>1108</v>
      </c>
      <c r="AI804" s="62">
        <v>0.671641791044776</v>
      </c>
      <c r="AJ804" s="63">
        <v>0.883333333333333</v>
      </c>
      <c r="AK804" s="71">
        <f t="shared" si="12"/>
        <v>15</v>
      </c>
      <c r="AL804" s="61">
        <v>0.149688704733036</v>
      </c>
      <c r="AM804" s="61">
        <v>1.09953343056542</v>
      </c>
      <c r="AN804" s="64">
        <v>0.807486631016043</v>
      </c>
      <c r="AO804" s="58"/>
      <c r="AP804" s="58"/>
      <c r="AQ804" s="58"/>
      <c r="AR804" s="58"/>
      <c r="AS804" s="58"/>
      <c r="AT804" s="58"/>
      <c r="AU804" s="58">
        <v>-2.0</v>
      </c>
      <c r="AV804" s="61">
        <f t="shared" si="32"/>
        <v>-0.02</v>
      </c>
      <c r="AW804" s="58">
        <v>0.71032144</v>
      </c>
      <c r="AX804" s="58">
        <v>-0.01231148</v>
      </c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>
        <v>0.306413104120702</v>
      </c>
      <c r="BM804" s="58">
        <v>0.401696511514012</v>
      </c>
    </row>
    <row r="805" ht="12.75" customHeight="1">
      <c r="A805" s="49" t="s">
        <v>56</v>
      </c>
      <c r="B805" s="49">
        <v>1157.0</v>
      </c>
      <c r="C805" s="44">
        <v>1.0</v>
      </c>
      <c r="D805" s="45">
        <v>3.0</v>
      </c>
      <c r="E805" s="44">
        <v>5.0</v>
      </c>
      <c r="F805" s="45">
        <v>36.0</v>
      </c>
      <c r="G805" s="62">
        <f t="shared" si="1"/>
        <v>0.25</v>
      </c>
      <c r="H805" s="63">
        <f t="shared" si="2"/>
        <v>0.1219512195</v>
      </c>
      <c r="I805" s="64">
        <f t="shared" si="3"/>
        <v>0.1333333333</v>
      </c>
      <c r="J805" s="65">
        <f t="shared" si="4"/>
        <v>0.8222222222</v>
      </c>
      <c r="K805" s="55">
        <f t="shared" si="5"/>
        <v>10.25</v>
      </c>
      <c r="L805" s="66">
        <f t="shared" si="6"/>
        <v>0.2630092444</v>
      </c>
      <c r="M805" s="66">
        <f t="shared" si="7"/>
        <v>-0.09054411803</v>
      </c>
      <c r="N805" s="67">
        <f t="shared" si="8"/>
        <v>0.1422051139</v>
      </c>
      <c r="O805" s="58"/>
      <c r="P805" s="58"/>
      <c r="Q805" s="58"/>
      <c r="R805" s="58" t="s">
        <v>1060</v>
      </c>
      <c r="S805" s="62">
        <v>0.834355828220859</v>
      </c>
      <c r="T805" s="63">
        <v>0.895798319327731</v>
      </c>
      <c r="U805" s="62">
        <v>-4.5811484635172E-4</v>
      </c>
      <c r="V805" s="61">
        <v>1.22340372313059</v>
      </c>
      <c r="W805" s="61">
        <v>0.0434466020157107</v>
      </c>
      <c r="X805" s="64">
        <v>0.882585751978892</v>
      </c>
      <c r="Y805" s="68">
        <f t="shared" si="9"/>
        <v>0.8850449079</v>
      </c>
      <c r="Z805" s="68">
        <f t="shared" si="10"/>
        <v>-0.002459155937</v>
      </c>
      <c r="AA805" s="63">
        <f t="shared" si="11"/>
        <v>0.03675553014</v>
      </c>
      <c r="AB805" s="68"/>
      <c r="AC805" s="61"/>
      <c r="AD805" s="61">
        <v>0.0113137027440133</v>
      </c>
      <c r="AE805" s="61"/>
      <c r="AF805" s="61"/>
      <c r="AG805" s="61"/>
      <c r="AH805" s="58" t="s">
        <v>511</v>
      </c>
      <c r="AI805" s="62">
        <v>0.56980056980057</v>
      </c>
      <c r="AJ805" s="63">
        <v>0.782051282051282</v>
      </c>
      <c r="AK805" s="71">
        <f t="shared" si="12"/>
        <v>15</v>
      </c>
      <c r="AL805" s="61">
        <v>0.150084074136362</v>
      </c>
      <c r="AM805" s="61">
        <v>0.955903587080694</v>
      </c>
      <c r="AN805" s="64">
        <v>0.756581196581197</v>
      </c>
      <c r="AO805" s="58"/>
      <c r="AP805" s="58"/>
      <c r="AQ805" s="58"/>
      <c r="AR805" s="58"/>
      <c r="AS805" s="58"/>
      <c r="AT805" s="58"/>
      <c r="AU805" s="58">
        <v>-1.0</v>
      </c>
      <c r="AV805" s="61">
        <f t="shared" si="32"/>
        <v>-0.01</v>
      </c>
      <c r="AW805" s="58">
        <v>0.70823622</v>
      </c>
      <c r="AX805" s="58">
        <v>-0.0059931</v>
      </c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>
        <v>0.0434466020157107</v>
      </c>
      <c r="BM805" s="58">
        <v>0.0367555301377162</v>
      </c>
    </row>
    <row r="806" ht="12.75" customHeight="1">
      <c r="A806" s="49" t="s">
        <v>685</v>
      </c>
      <c r="B806" s="49">
        <v>1158.0</v>
      </c>
      <c r="C806" s="44">
        <v>6.0</v>
      </c>
      <c r="D806" s="45">
        <v>3.0</v>
      </c>
      <c r="E806" s="44">
        <v>43.0</v>
      </c>
      <c r="F806" s="45">
        <v>15.0</v>
      </c>
      <c r="G806" s="62">
        <f t="shared" si="1"/>
        <v>0.6666666667</v>
      </c>
      <c r="H806" s="63">
        <f t="shared" si="2"/>
        <v>0.7413793103</v>
      </c>
      <c r="I806" s="64">
        <f t="shared" si="3"/>
        <v>0.7313432836</v>
      </c>
      <c r="J806" s="65">
        <f t="shared" si="4"/>
        <v>0.3134328358</v>
      </c>
      <c r="K806" s="55">
        <f t="shared" si="5"/>
        <v>6.444444444</v>
      </c>
      <c r="L806" s="66">
        <f t="shared" si="6"/>
        <v>0.9956388499</v>
      </c>
      <c r="M806" s="66">
        <f t="shared" si="7"/>
        <v>0.05282997967</v>
      </c>
      <c r="N806" s="67">
        <f t="shared" si="8"/>
        <v>0.7294449443</v>
      </c>
      <c r="O806" s="58"/>
      <c r="P806" s="58"/>
      <c r="Q806" s="58"/>
      <c r="R806" s="58" t="s">
        <v>537</v>
      </c>
      <c r="S806" s="62">
        <v>0.820689655172414</v>
      </c>
      <c r="T806" s="63">
        <v>0.894456289978678</v>
      </c>
      <c r="U806" s="62">
        <v>0.005628797167608</v>
      </c>
      <c r="V806" s="61">
        <v>1.21279132001798</v>
      </c>
      <c r="W806" s="61">
        <v>0.0521610858638286</v>
      </c>
      <c r="X806" s="64">
        <v>0.884579870729455</v>
      </c>
      <c r="Y806" s="68">
        <f t="shared" si="9"/>
        <v>0.8808358812</v>
      </c>
      <c r="Z806" s="68">
        <f t="shared" si="10"/>
        <v>0.003743989537</v>
      </c>
      <c r="AA806" s="63">
        <f t="shared" si="11"/>
        <v>0.06229924765</v>
      </c>
      <c r="AB806" s="68"/>
      <c r="AC806" s="61"/>
      <c r="AD806" s="61">
        <v>0.011669082486176</v>
      </c>
      <c r="AE806" s="61"/>
      <c r="AF806" s="61"/>
      <c r="AG806" s="61"/>
      <c r="AH806" s="58" t="s">
        <v>141</v>
      </c>
      <c r="AI806" s="62">
        <v>0.323420074349442</v>
      </c>
      <c r="AJ806" s="63">
        <v>0.537837837837838</v>
      </c>
      <c r="AK806" s="71">
        <f t="shared" si="12"/>
        <v>15</v>
      </c>
      <c r="AL806" s="61">
        <v>0.151616354078756</v>
      </c>
      <c r="AM806" s="61">
        <v>0.609001285284477</v>
      </c>
      <c r="AN806" s="64">
        <v>0.496011602610587</v>
      </c>
      <c r="AO806" s="58"/>
      <c r="AP806" s="58"/>
      <c r="AQ806" s="58"/>
      <c r="AR806" s="58"/>
      <c r="AS806" s="58"/>
      <c r="AT806" s="58"/>
      <c r="AU806" s="58">
        <v>0.0</v>
      </c>
      <c r="AV806" s="61">
        <f t="shared" si="32"/>
        <v>0</v>
      </c>
      <c r="AW806" s="58">
        <v>0.70726534</v>
      </c>
      <c r="AX806" s="58">
        <v>0.0</v>
      </c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>
        <v>0.0521610858638286</v>
      </c>
      <c r="BM806" s="58">
        <v>0.0622992476485812</v>
      </c>
    </row>
    <row r="807" ht="12.75" customHeight="1">
      <c r="A807" s="49" t="s">
        <v>721</v>
      </c>
      <c r="B807" s="49">
        <v>1159.0</v>
      </c>
      <c r="C807" s="44">
        <v>7.0</v>
      </c>
      <c r="D807" s="45">
        <v>3.0</v>
      </c>
      <c r="E807" s="44">
        <v>23.0</v>
      </c>
      <c r="F807" s="45">
        <v>10.0</v>
      </c>
      <c r="G807" s="62">
        <f t="shared" si="1"/>
        <v>0.7</v>
      </c>
      <c r="H807" s="63">
        <f t="shared" si="2"/>
        <v>0.696969697</v>
      </c>
      <c r="I807" s="64">
        <f t="shared" si="3"/>
        <v>0.6976744186</v>
      </c>
      <c r="J807" s="65">
        <f t="shared" si="4"/>
        <v>0.3953488372</v>
      </c>
      <c r="K807" s="55">
        <f t="shared" si="5"/>
        <v>3.3</v>
      </c>
      <c r="L807" s="66">
        <f t="shared" si="6"/>
        <v>0.9878067462</v>
      </c>
      <c r="M807" s="66">
        <f t="shared" si="7"/>
        <v>-0.002142586417</v>
      </c>
      <c r="N807" s="67">
        <f t="shared" si="8"/>
        <v>0.701613256</v>
      </c>
      <c r="O807" s="58"/>
      <c r="P807" s="58"/>
      <c r="Q807" s="58"/>
      <c r="R807" s="58" t="s">
        <v>235</v>
      </c>
      <c r="S807" s="62">
        <v>0.845070422535211</v>
      </c>
      <c r="T807" s="63">
        <v>0.895669291338583</v>
      </c>
      <c r="U807" s="62">
        <v>-7.55711623424693E-4</v>
      </c>
      <c r="V807" s="61">
        <v>1.23088885011471</v>
      </c>
      <c r="W807" s="61">
        <v>0.03577900437533</v>
      </c>
      <c r="X807" s="64">
        <v>0.884615384615385</v>
      </c>
      <c r="Y807" s="68">
        <f t="shared" si="9"/>
        <v>0.8874750004</v>
      </c>
      <c r="Z807" s="68">
        <f t="shared" si="10"/>
        <v>-0.002859615825</v>
      </c>
      <c r="AA807" s="63">
        <f t="shared" si="11"/>
        <v>0.02797182825</v>
      </c>
      <c r="AB807" s="68"/>
      <c r="AC807" s="61"/>
      <c r="AD807" s="61">
        <v>0.0117628771496546</v>
      </c>
      <c r="AE807" s="61"/>
      <c r="AF807" s="61"/>
      <c r="AG807" s="61"/>
      <c r="AH807" s="58" t="s">
        <v>85</v>
      </c>
      <c r="AI807" s="62">
        <v>0.549019607843137</v>
      </c>
      <c r="AJ807" s="63">
        <v>0.764267990074442</v>
      </c>
      <c r="AK807" s="71">
        <f t="shared" si="12"/>
        <v>15</v>
      </c>
      <c r="AL807" s="61">
        <v>0.152203742451706</v>
      </c>
      <c r="AM807" s="61">
        <v>0.928634541266021</v>
      </c>
      <c r="AN807" s="64">
        <v>0.751458576429405</v>
      </c>
      <c r="AO807" s="58"/>
      <c r="AP807" s="58"/>
      <c r="AQ807" s="58"/>
      <c r="AR807" s="58"/>
      <c r="AS807" s="58"/>
      <c r="AT807" s="58"/>
      <c r="AU807" s="58">
        <v>1.0</v>
      </c>
      <c r="AV807" s="61">
        <f t="shared" si="32"/>
        <v>0.01</v>
      </c>
      <c r="AW807" s="58">
        <v>0.70512448</v>
      </c>
      <c r="AX807" s="58">
        <v>0.0065554</v>
      </c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>
        <v>0.03577900437533</v>
      </c>
      <c r="BM807" s="58">
        <v>0.0279718282520996</v>
      </c>
    </row>
    <row r="808" ht="12.75" customHeight="1">
      <c r="A808" s="49" t="s">
        <v>681</v>
      </c>
      <c r="B808" s="49">
        <v>1161.0</v>
      </c>
      <c r="C808" s="44">
        <v>22.0</v>
      </c>
      <c r="D808" s="45">
        <v>11.0</v>
      </c>
      <c r="E808" s="44">
        <v>68.0</v>
      </c>
      <c r="F808" s="45">
        <v>39.0</v>
      </c>
      <c r="G808" s="62">
        <f t="shared" si="1"/>
        <v>0.6666666667</v>
      </c>
      <c r="H808" s="63">
        <f t="shared" si="2"/>
        <v>0.6355140187</v>
      </c>
      <c r="I808" s="64">
        <f t="shared" si="3"/>
        <v>0.6428571429</v>
      </c>
      <c r="J808" s="65">
        <f t="shared" si="4"/>
        <v>0.4357142857</v>
      </c>
      <c r="K808" s="55">
        <f t="shared" si="5"/>
        <v>3.242424242</v>
      </c>
      <c r="L808" s="66">
        <f t="shared" si="6"/>
        <v>0.9207807965</v>
      </c>
      <c r="M808" s="66">
        <f t="shared" si="7"/>
        <v>-0.02202809818</v>
      </c>
      <c r="N808" s="67">
        <f t="shared" si="8"/>
        <v>0.6458833678</v>
      </c>
      <c r="O808" s="58"/>
      <c r="P808" s="58"/>
      <c r="Q808" s="58"/>
      <c r="R808" s="58" t="s">
        <v>112</v>
      </c>
      <c r="S808" s="62">
        <v>0.790697674418605</v>
      </c>
      <c r="T808" s="63">
        <v>0.902542372881356</v>
      </c>
      <c r="U808" s="62">
        <v>0.00679929087381814</v>
      </c>
      <c r="V808" s="61">
        <v>1.19730150669994</v>
      </c>
      <c r="W808" s="61">
        <v>0.0790863403587881</v>
      </c>
      <c r="X808" s="64">
        <v>0.885304659498208</v>
      </c>
      <c r="Y808" s="68">
        <f t="shared" si="9"/>
        <v>0.8800305085</v>
      </c>
      <c r="Z808" s="68">
        <f t="shared" si="10"/>
        <v>0.005274150994</v>
      </c>
      <c r="AA808" s="63">
        <f t="shared" si="11"/>
        <v>0.09326880464</v>
      </c>
      <c r="AB808" s="68"/>
      <c r="AC808" s="61"/>
      <c r="AD808" s="61">
        <v>0.0119285978155146</v>
      </c>
      <c r="AE808" s="61"/>
      <c r="AF808" s="61"/>
      <c r="AG808" s="61"/>
      <c r="AH808" s="58" t="s">
        <v>1114</v>
      </c>
      <c r="AI808" s="62">
        <v>0.625850340136054</v>
      </c>
      <c r="AJ808" s="63">
        <v>0.842479674796748</v>
      </c>
      <c r="AK808" s="71">
        <f t="shared" si="12"/>
        <v>15</v>
      </c>
      <c r="AL808" s="61">
        <v>0.153180241192537</v>
      </c>
      <c r="AM808" s="61">
        <v>1.03826608554948</v>
      </c>
      <c r="AN808" s="64">
        <v>0.8274231678487</v>
      </c>
      <c r="AO808" s="58"/>
      <c r="AP808" s="58"/>
      <c r="AQ808" s="58"/>
      <c r="AR808" s="58"/>
      <c r="AS808" s="58"/>
      <c r="AT808" s="58"/>
      <c r="AU808" s="58">
        <v>2.0</v>
      </c>
      <c r="AV808" s="61">
        <f t="shared" si="32"/>
        <v>0.02</v>
      </c>
      <c r="AW808" s="58">
        <v>0.70511867</v>
      </c>
      <c r="AX808" s="58">
        <v>0.01153824</v>
      </c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>
        <v>0.0790863403587881</v>
      </c>
      <c r="BM808" s="58">
        <v>0.0932688046384939</v>
      </c>
    </row>
    <row r="809" ht="12.75" customHeight="1">
      <c r="A809" s="49" t="s">
        <v>747</v>
      </c>
      <c r="B809" s="49">
        <v>1163.0</v>
      </c>
      <c r="C809" s="44">
        <v>72.0</v>
      </c>
      <c r="D809" s="45">
        <v>29.0</v>
      </c>
      <c r="E809" s="44">
        <v>287.0</v>
      </c>
      <c r="F809" s="45">
        <v>108.0</v>
      </c>
      <c r="G809" s="62">
        <f t="shared" si="1"/>
        <v>0.7128712871</v>
      </c>
      <c r="H809" s="63">
        <f t="shared" si="2"/>
        <v>0.7265822785</v>
      </c>
      <c r="I809" s="64">
        <f t="shared" si="3"/>
        <v>0.7237903226</v>
      </c>
      <c r="J809" s="65">
        <f t="shared" si="4"/>
        <v>0.3629032258</v>
      </c>
      <c r="K809" s="55">
        <f t="shared" si="5"/>
        <v>3.910891089</v>
      </c>
      <c r="L809" s="66">
        <f t="shared" si="6"/>
        <v>1.017847376</v>
      </c>
      <c r="M809" s="66">
        <f t="shared" si="7"/>
        <v>0.009695301276</v>
      </c>
      <c r="N809" s="67">
        <f t="shared" si="8"/>
        <v>0.7276222298</v>
      </c>
      <c r="O809" s="58"/>
      <c r="P809" s="58"/>
      <c r="Q809" s="58"/>
      <c r="R809" s="58" t="s">
        <v>439</v>
      </c>
      <c r="S809" s="62">
        <v>0.86046511627907</v>
      </c>
      <c r="T809" s="63">
        <v>0.889008620689655</v>
      </c>
      <c r="U809" s="62">
        <v>0.00173073189168549</v>
      </c>
      <c r="V809" s="61">
        <v>1.23706473962044</v>
      </c>
      <c r="W809" s="61">
        <v>0.0201835076607751</v>
      </c>
      <c r="X809" s="64">
        <v>0.885525070955535</v>
      </c>
      <c r="Y809" s="68">
        <f t="shared" si="9"/>
        <v>0.8861089134</v>
      </c>
      <c r="Z809" s="68">
        <f t="shared" si="10"/>
        <v>-0.0005838424032</v>
      </c>
      <c r="AA809" s="63">
        <f t="shared" si="11"/>
        <v>0.01858503916</v>
      </c>
      <c r="AB809" s="68"/>
      <c r="AC809" s="61"/>
      <c r="AD809" s="61">
        <v>0.0122050398010202</v>
      </c>
      <c r="AE809" s="61"/>
      <c r="AF809" s="61"/>
      <c r="AG809" s="61"/>
      <c r="AH809" s="58" t="s">
        <v>108</v>
      </c>
      <c r="AI809" s="62">
        <v>0.278688524590164</v>
      </c>
      <c r="AJ809" s="63">
        <v>0.496919917864476</v>
      </c>
      <c r="AK809" s="71">
        <f t="shared" si="12"/>
        <v>15</v>
      </c>
      <c r="AL809" s="61">
        <v>0.154312987665421</v>
      </c>
      <c r="AM809" s="61">
        <v>0.548437963990871</v>
      </c>
      <c r="AN809" s="64">
        <v>0.472627737226277</v>
      </c>
      <c r="AO809" s="58"/>
      <c r="AP809" s="58"/>
      <c r="AQ809" s="58"/>
      <c r="AR809" s="58"/>
      <c r="AS809" s="58"/>
      <c r="AT809" s="58"/>
      <c r="AU809" s="58">
        <v>3.0</v>
      </c>
      <c r="AV809" s="61">
        <f t="shared" si="32"/>
        <v>0.03</v>
      </c>
      <c r="AW809" s="58">
        <v>0.7015028</v>
      </c>
      <c r="AX809" s="58">
        <v>0.01933779</v>
      </c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>
        <v>0.0201835076607751</v>
      </c>
      <c r="BM809" s="58">
        <v>0.0185850391565189</v>
      </c>
    </row>
    <row r="810" ht="12.75" customHeight="1">
      <c r="A810" s="49" t="s">
        <v>548</v>
      </c>
      <c r="B810" s="49">
        <v>1164.0</v>
      </c>
      <c r="C810" s="44">
        <v>12.0</v>
      </c>
      <c r="D810" s="45">
        <v>8.0</v>
      </c>
      <c r="E810" s="44">
        <v>66.0</v>
      </c>
      <c r="F810" s="45">
        <v>38.0</v>
      </c>
      <c r="G810" s="62">
        <f t="shared" si="1"/>
        <v>0.6</v>
      </c>
      <c r="H810" s="63">
        <f t="shared" si="2"/>
        <v>0.6346153846</v>
      </c>
      <c r="I810" s="64">
        <f t="shared" si="3"/>
        <v>0.6290322581</v>
      </c>
      <c r="J810" s="65">
        <f t="shared" si="4"/>
        <v>0.4032258065</v>
      </c>
      <c r="K810" s="55">
        <f t="shared" si="5"/>
        <v>5.2</v>
      </c>
      <c r="L810" s="66">
        <f t="shared" si="6"/>
        <v>0.8730049066</v>
      </c>
      <c r="M810" s="66">
        <f t="shared" si="7"/>
        <v>0.02447691584</v>
      </c>
      <c r="N810" s="67">
        <f t="shared" si="8"/>
        <v>0.6317330862</v>
      </c>
      <c r="O810" s="58"/>
      <c r="P810" s="58"/>
      <c r="Q810" s="58"/>
      <c r="R810" s="58" t="s">
        <v>398</v>
      </c>
      <c r="S810" s="62">
        <v>0.823529411764706</v>
      </c>
      <c r="T810" s="63">
        <v>0.901408450704225</v>
      </c>
      <c r="U810" s="62">
        <v>0.00146603897042652</v>
      </c>
      <c r="V810" s="61">
        <v>1.21971525067909</v>
      </c>
      <c r="W810" s="61">
        <v>0.0550689958447857</v>
      </c>
      <c r="X810" s="64">
        <v>0.886363636363636</v>
      </c>
      <c r="Y810" s="68">
        <f t="shared" si="9"/>
        <v>0.886742172</v>
      </c>
      <c r="Z810" s="68">
        <f t="shared" si="10"/>
        <v>-0.0003785356746</v>
      </c>
      <c r="AA810" s="63">
        <f t="shared" si="11"/>
        <v>0.054040765</v>
      </c>
      <c r="AB810" s="68"/>
      <c r="AC810" s="61"/>
      <c r="AD810" s="61">
        <v>0.0122958065893166</v>
      </c>
      <c r="AE810" s="61"/>
      <c r="AF810" s="61"/>
      <c r="AG810" s="61"/>
      <c r="AH810" s="58" t="s">
        <v>311</v>
      </c>
      <c r="AI810" s="62">
        <v>0.432835820895522</v>
      </c>
      <c r="AJ810" s="63">
        <v>0.6528</v>
      </c>
      <c r="AK810" s="71">
        <f t="shared" si="12"/>
        <v>16</v>
      </c>
      <c r="AL810" s="61">
        <v>0.155538288096665</v>
      </c>
      <c r="AM810" s="61">
        <v>0.767660425439699</v>
      </c>
      <c r="AN810" s="64">
        <v>0.63150289017341</v>
      </c>
      <c r="AO810" s="58"/>
      <c r="AP810" s="58"/>
      <c r="AQ810" s="58"/>
      <c r="AR810" s="58"/>
      <c r="AS810" s="58"/>
      <c r="AT810" s="58"/>
      <c r="AU810" s="58">
        <v>4.0</v>
      </c>
      <c r="AV810" s="61">
        <f t="shared" si="32"/>
        <v>0.04</v>
      </c>
      <c r="AW810" s="58">
        <v>0.070191445</v>
      </c>
      <c r="AX810" s="58">
        <v>0.02442056</v>
      </c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>
        <v>0.0550689958447857</v>
      </c>
      <c r="BM810" s="58">
        <v>0.0540407650027275</v>
      </c>
    </row>
    <row r="811" ht="12.75" customHeight="1">
      <c r="A811" s="49" t="s">
        <v>410</v>
      </c>
      <c r="B811" s="49">
        <v>1168.0</v>
      </c>
      <c r="C811" s="44">
        <v>52.0</v>
      </c>
      <c r="D811" s="45">
        <v>54.0</v>
      </c>
      <c r="E811" s="44">
        <v>573.0</v>
      </c>
      <c r="F811" s="45">
        <v>233.0</v>
      </c>
      <c r="G811" s="62">
        <f t="shared" si="1"/>
        <v>0.4905660377</v>
      </c>
      <c r="H811" s="63">
        <f t="shared" si="2"/>
        <v>0.7109181141</v>
      </c>
      <c r="I811" s="64">
        <f t="shared" si="3"/>
        <v>0.6853070175</v>
      </c>
      <c r="J811" s="65">
        <f t="shared" si="4"/>
        <v>0.3125</v>
      </c>
      <c r="K811" s="55">
        <f t="shared" si="5"/>
        <v>7.603773585</v>
      </c>
      <c r="L811" s="66">
        <f t="shared" si="6"/>
        <v>0.8495775658</v>
      </c>
      <c r="M811" s="66">
        <f t="shared" si="7"/>
        <v>0.1558125863</v>
      </c>
      <c r="N811" s="67">
        <f t="shared" si="8"/>
        <v>0.6717153409</v>
      </c>
      <c r="O811" s="58"/>
      <c r="P811" s="58"/>
      <c r="Q811" s="58"/>
      <c r="R811" s="58" t="s">
        <v>562</v>
      </c>
      <c r="S811" s="62">
        <v>0.875</v>
      </c>
      <c r="T811" s="63">
        <v>0.891304347826087</v>
      </c>
      <c r="U811" s="62">
        <v>-0.00181211066280984</v>
      </c>
      <c r="V811" s="61">
        <v>1.2489657801033</v>
      </c>
      <c r="W811" s="61">
        <v>0.0115291189884718</v>
      </c>
      <c r="X811" s="64">
        <v>0.887096774193548</v>
      </c>
      <c r="Y811" s="68">
        <f t="shared" si="9"/>
        <v>0.8913403266</v>
      </c>
      <c r="Z811" s="68">
        <f t="shared" si="10"/>
        <v>-0.004243552384</v>
      </c>
      <c r="AA811" s="63">
        <f t="shared" si="11"/>
        <v>-0.000152496133</v>
      </c>
      <c r="AB811" s="68"/>
      <c r="AC811" s="61"/>
      <c r="AD811" s="61">
        <v>0.0124653898925204</v>
      </c>
      <c r="AE811" s="61"/>
      <c r="AF811" s="61"/>
      <c r="AG811" s="61"/>
      <c r="AH811" s="58" t="s">
        <v>410</v>
      </c>
      <c r="AI811" s="62">
        <v>0.490566037735849</v>
      </c>
      <c r="AJ811" s="63">
        <v>0.710918114143921</v>
      </c>
      <c r="AK811" s="71">
        <f t="shared" si="12"/>
        <v>16</v>
      </c>
      <c r="AL811" s="61">
        <v>0.155812586295492</v>
      </c>
      <c r="AM811" s="61">
        <v>0.849577565822985</v>
      </c>
      <c r="AN811" s="64">
        <v>0.68530701754386</v>
      </c>
      <c r="AO811" s="58"/>
      <c r="AP811" s="58"/>
      <c r="AQ811" s="58"/>
      <c r="AR811" s="58"/>
      <c r="AS811" s="58"/>
      <c r="AT811" s="58"/>
      <c r="AU811" s="58">
        <v>5.0</v>
      </c>
      <c r="AV811" s="61">
        <f t="shared" si="32"/>
        <v>0.05</v>
      </c>
      <c r="AW811" s="58">
        <v>0.699116834</v>
      </c>
      <c r="AX811" s="58">
        <v>0.03207865</v>
      </c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>
        <v>0.0115291189884718</v>
      </c>
      <c r="BM811" s="58">
        <v>-1.524961330153E-4</v>
      </c>
    </row>
    <row r="812" ht="12.75" customHeight="1">
      <c r="A812" s="49" t="s">
        <v>290</v>
      </c>
      <c r="B812" s="49">
        <v>1169.0</v>
      </c>
      <c r="C812" s="44">
        <v>26.0</v>
      </c>
      <c r="D812" s="45">
        <v>36.0</v>
      </c>
      <c r="E812" s="44">
        <v>390.0</v>
      </c>
      <c r="F812" s="45">
        <v>242.0</v>
      </c>
      <c r="G812" s="62">
        <f t="shared" si="1"/>
        <v>0.4193548387</v>
      </c>
      <c r="H812" s="63">
        <f t="shared" si="2"/>
        <v>0.6170886076</v>
      </c>
      <c r="I812" s="64">
        <f t="shared" si="3"/>
        <v>0.5994236311</v>
      </c>
      <c r="J812" s="65">
        <f t="shared" si="4"/>
        <v>0.386167147</v>
      </c>
      <c r="K812" s="55">
        <f t="shared" si="5"/>
        <v>10.19354839</v>
      </c>
      <c r="L812" s="66">
        <f t="shared" si="6"/>
        <v>0.7328761664</v>
      </c>
      <c r="M812" s="66">
        <f t="shared" si="7"/>
        <v>0.1398190086</v>
      </c>
      <c r="N812" s="67">
        <f t="shared" si="8"/>
        <v>0.585039946</v>
      </c>
      <c r="O812" s="58"/>
      <c r="P812" s="58"/>
      <c r="Q812" s="58"/>
      <c r="R812" s="58" t="s">
        <v>80</v>
      </c>
      <c r="S812" s="62">
        <v>0.82962962962963</v>
      </c>
      <c r="T812" s="63">
        <v>0.907730673316708</v>
      </c>
      <c r="U812" s="62">
        <v>-0.00302948858522523</v>
      </c>
      <c r="V812" s="61">
        <v>1.2284992425539</v>
      </c>
      <c r="W812" s="61">
        <v>0.0552259783425222</v>
      </c>
      <c r="X812" s="64">
        <v>0.888059701492537</v>
      </c>
      <c r="Y812" s="68">
        <f t="shared" si="9"/>
        <v>0.8929303335</v>
      </c>
      <c r="Z812" s="68">
        <f t="shared" si="10"/>
        <v>-0.004870631958</v>
      </c>
      <c r="AA812" s="63">
        <f t="shared" si="11"/>
        <v>0.04194287248</v>
      </c>
      <c r="AB812" s="68"/>
      <c r="AC812" s="61"/>
      <c r="AD812" s="61">
        <v>0.0124869200132788</v>
      </c>
      <c r="AE812" s="61"/>
      <c r="AF812" s="61"/>
      <c r="AG812" s="61"/>
      <c r="AH812" s="58" t="s">
        <v>335</v>
      </c>
      <c r="AI812" s="62">
        <v>0.444444444444444</v>
      </c>
      <c r="AJ812" s="63">
        <v>0.665245202558635</v>
      </c>
      <c r="AK812" s="71">
        <f t="shared" si="12"/>
        <v>16</v>
      </c>
      <c r="AL812" s="61">
        <v>0.156129841566597</v>
      </c>
      <c r="AM812" s="61">
        <v>0.784669048897177</v>
      </c>
      <c r="AN812" s="64">
        <v>0.649504950495049</v>
      </c>
      <c r="AO812" s="58"/>
      <c r="AP812" s="58"/>
      <c r="AQ812" s="58"/>
      <c r="AR812" s="58"/>
      <c r="AS812" s="58"/>
      <c r="AT812" s="58"/>
      <c r="AU812" s="58">
        <v>6.0</v>
      </c>
      <c r="AV812" s="61">
        <f t="shared" si="32"/>
        <v>0.06</v>
      </c>
      <c r="AW812" s="58">
        <v>0.697151288</v>
      </c>
      <c r="AX812" s="58">
        <v>0.03718102</v>
      </c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>
        <v>0.0552259783425222</v>
      </c>
      <c r="BM812" s="58">
        <v>0.0419428724808736</v>
      </c>
    </row>
    <row r="813" ht="12.75" customHeight="1">
      <c r="A813" s="72"/>
      <c r="B813" s="58"/>
      <c r="C813" s="73"/>
      <c r="D813" s="74"/>
      <c r="E813" s="73"/>
      <c r="F813" s="74"/>
      <c r="G813" s="62"/>
      <c r="H813" s="63"/>
      <c r="I813" s="64"/>
      <c r="J813" s="65"/>
      <c r="K813" s="55"/>
      <c r="L813" s="66"/>
      <c r="M813" s="66"/>
      <c r="N813" s="67"/>
      <c r="O813" s="58"/>
      <c r="P813" s="58"/>
      <c r="Q813" s="58"/>
      <c r="R813" s="58"/>
      <c r="S813" s="62"/>
      <c r="T813" s="63"/>
      <c r="U813" s="62"/>
      <c r="V813" s="61"/>
      <c r="W813" s="61"/>
      <c r="X813" s="64"/>
      <c r="Y813" s="68"/>
      <c r="Z813" s="68"/>
      <c r="AA813" s="63"/>
      <c r="AB813" s="68"/>
      <c r="AC813" s="61"/>
      <c r="AD813" s="61"/>
      <c r="AE813" s="61"/>
      <c r="AF813" s="61"/>
      <c r="AG813" s="61"/>
      <c r="AH813" s="58"/>
      <c r="AI813" s="62"/>
      <c r="AJ813" s="63"/>
      <c r="AK813" s="71"/>
      <c r="AL813" s="61"/>
      <c r="AM813" s="61"/>
      <c r="AN813" s="64"/>
      <c r="AO813" s="58"/>
      <c r="AP813" s="58"/>
      <c r="AQ813" s="58"/>
      <c r="AR813" s="58"/>
      <c r="AS813" s="58"/>
      <c r="AT813" s="58"/>
      <c r="AU813" s="58"/>
      <c r="AV813" s="61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</row>
    <row r="814" ht="12.75" customHeight="1">
      <c r="A814" s="72"/>
      <c r="B814" s="58"/>
      <c r="C814" s="73"/>
      <c r="D814" s="74"/>
      <c r="E814" s="73"/>
      <c r="F814" s="74"/>
      <c r="G814" s="62"/>
      <c r="H814" s="63"/>
      <c r="I814" s="64"/>
      <c r="J814" s="65"/>
      <c r="K814" s="55"/>
      <c r="L814" s="66"/>
      <c r="M814" s="66"/>
      <c r="N814" s="67"/>
      <c r="O814" s="58"/>
      <c r="P814" s="58"/>
      <c r="Q814" s="58"/>
      <c r="R814" s="58"/>
      <c r="S814" s="62"/>
      <c r="T814" s="63"/>
      <c r="U814" s="62"/>
      <c r="V814" s="61"/>
      <c r="W814" s="61"/>
      <c r="X814" s="64"/>
      <c r="Y814" s="68"/>
      <c r="Z814" s="68"/>
      <c r="AA814" s="63"/>
      <c r="AB814" s="68"/>
      <c r="AC814" s="61"/>
      <c r="AD814" s="61"/>
      <c r="AE814" s="61"/>
      <c r="AF814" s="61"/>
      <c r="AG814" s="61"/>
      <c r="AH814" s="58"/>
      <c r="AI814" s="62"/>
      <c r="AJ814" s="63"/>
      <c r="AK814" s="71"/>
      <c r="AL814" s="61"/>
      <c r="AM814" s="61"/>
      <c r="AN814" s="64"/>
      <c r="AO814" s="58"/>
      <c r="AP814" s="58"/>
      <c r="AQ814" s="58"/>
      <c r="AR814" s="58"/>
      <c r="AS814" s="58"/>
      <c r="AT814" s="58"/>
      <c r="AU814" s="58"/>
      <c r="AV814" s="61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</row>
    <row r="815" ht="12.75" customHeight="1">
      <c r="A815" s="72"/>
      <c r="B815" s="58"/>
      <c r="C815" s="73"/>
      <c r="D815" s="74"/>
      <c r="E815" s="73"/>
      <c r="F815" s="74"/>
      <c r="G815" s="62"/>
      <c r="H815" s="63"/>
      <c r="I815" s="64"/>
      <c r="J815" s="65"/>
      <c r="K815" s="55"/>
      <c r="L815" s="66"/>
      <c r="M815" s="66"/>
      <c r="N815" s="67"/>
      <c r="O815" s="58"/>
      <c r="P815" s="58"/>
      <c r="Q815" s="58"/>
      <c r="R815" s="58"/>
      <c r="S815" s="62"/>
      <c r="T815" s="63"/>
      <c r="U815" s="62"/>
      <c r="V815" s="61"/>
      <c r="W815" s="61"/>
      <c r="X815" s="64"/>
      <c r="Y815" s="68"/>
      <c r="Z815" s="68"/>
      <c r="AA815" s="63"/>
      <c r="AB815" s="68"/>
      <c r="AC815" s="61"/>
      <c r="AD815" s="61"/>
      <c r="AE815" s="61"/>
      <c r="AF815" s="61"/>
      <c r="AG815" s="61"/>
      <c r="AH815" s="58"/>
      <c r="AI815" s="62"/>
      <c r="AJ815" s="63"/>
      <c r="AK815" s="71"/>
      <c r="AL815" s="61"/>
      <c r="AM815" s="61"/>
      <c r="AN815" s="64"/>
      <c r="AO815" s="58"/>
      <c r="AP815" s="58"/>
      <c r="AQ815" s="58"/>
      <c r="AR815" s="58"/>
      <c r="AS815" s="58"/>
      <c r="AT815" s="58"/>
      <c r="AU815" s="58"/>
      <c r="AV815" s="61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</row>
    <row r="816" ht="12.75" customHeight="1">
      <c r="A816" s="72"/>
      <c r="B816" s="58"/>
      <c r="C816" s="73"/>
      <c r="D816" s="74"/>
      <c r="E816" s="73"/>
      <c r="F816" s="74"/>
      <c r="G816" s="62"/>
      <c r="H816" s="63"/>
      <c r="I816" s="64"/>
      <c r="J816" s="65"/>
      <c r="K816" s="55"/>
      <c r="L816" s="66"/>
      <c r="M816" s="66"/>
      <c r="N816" s="67"/>
      <c r="O816" s="58"/>
      <c r="P816" s="58"/>
      <c r="Q816" s="58"/>
      <c r="R816" s="58"/>
      <c r="S816" s="62"/>
      <c r="T816" s="63"/>
      <c r="U816" s="62"/>
      <c r="V816" s="61"/>
      <c r="W816" s="61"/>
      <c r="X816" s="64"/>
      <c r="Y816" s="68"/>
      <c r="Z816" s="68"/>
      <c r="AA816" s="63"/>
      <c r="AB816" s="68"/>
      <c r="AC816" s="61"/>
      <c r="AD816" s="61"/>
      <c r="AE816" s="61"/>
      <c r="AF816" s="61"/>
      <c r="AG816" s="61"/>
      <c r="AH816" s="58"/>
      <c r="AI816" s="62"/>
      <c r="AJ816" s="63"/>
      <c r="AK816" s="71"/>
      <c r="AL816" s="61"/>
      <c r="AM816" s="61"/>
      <c r="AN816" s="64"/>
      <c r="AO816" s="58"/>
      <c r="AP816" s="58"/>
      <c r="AQ816" s="58"/>
      <c r="AR816" s="58"/>
      <c r="AS816" s="58"/>
      <c r="AT816" s="58"/>
      <c r="AU816" s="58"/>
      <c r="AV816" s="61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</row>
    <row r="817" ht="12.75" customHeight="1">
      <c r="A817" s="72"/>
      <c r="B817" s="58"/>
      <c r="C817" s="73"/>
      <c r="D817" s="74"/>
      <c r="E817" s="73"/>
      <c r="F817" s="74"/>
      <c r="G817" s="62"/>
      <c r="H817" s="63"/>
      <c r="I817" s="64"/>
      <c r="J817" s="65"/>
      <c r="K817" s="55"/>
      <c r="L817" s="66"/>
      <c r="M817" s="66"/>
      <c r="N817" s="67"/>
      <c r="O817" s="58"/>
      <c r="P817" s="58"/>
      <c r="Q817" s="58"/>
      <c r="R817" s="58"/>
      <c r="S817" s="62"/>
      <c r="T817" s="63"/>
      <c r="U817" s="62"/>
      <c r="V817" s="61"/>
      <c r="W817" s="61"/>
      <c r="X817" s="64"/>
      <c r="Y817" s="68"/>
      <c r="Z817" s="68"/>
      <c r="AA817" s="63"/>
      <c r="AB817" s="68"/>
      <c r="AC817" s="61"/>
      <c r="AD817" s="61"/>
      <c r="AE817" s="61"/>
      <c r="AF817" s="61"/>
      <c r="AG817" s="61"/>
      <c r="AH817" s="58"/>
      <c r="AI817" s="62"/>
      <c r="AJ817" s="63"/>
      <c r="AK817" s="71"/>
      <c r="AL817" s="61"/>
      <c r="AM817" s="61"/>
      <c r="AN817" s="64"/>
      <c r="AO817" s="58"/>
      <c r="AP817" s="58"/>
      <c r="AQ817" s="58"/>
      <c r="AR817" s="58"/>
      <c r="AS817" s="58"/>
      <c r="AT817" s="58"/>
      <c r="AU817" s="58"/>
      <c r="AV817" s="61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</row>
    <row r="818" ht="12.75" customHeight="1">
      <c r="A818" s="72"/>
      <c r="B818" s="58"/>
      <c r="C818" s="73"/>
      <c r="D818" s="74"/>
      <c r="E818" s="73"/>
      <c r="F818" s="74"/>
      <c r="G818" s="62"/>
      <c r="H818" s="63"/>
      <c r="I818" s="64"/>
      <c r="J818" s="65"/>
      <c r="K818" s="55"/>
      <c r="L818" s="66"/>
      <c r="M818" s="66"/>
      <c r="N818" s="67"/>
      <c r="O818" s="58"/>
      <c r="P818" s="58"/>
      <c r="Q818" s="58"/>
      <c r="R818" s="58"/>
      <c r="S818" s="62"/>
      <c r="T818" s="63"/>
      <c r="U818" s="62"/>
      <c r="V818" s="61"/>
      <c r="W818" s="61"/>
      <c r="X818" s="64"/>
      <c r="Y818" s="68"/>
      <c r="Z818" s="68"/>
      <c r="AA818" s="63"/>
      <c r="AB818" s="68"/>
      <c r="AC818" s="61"/>
      <c r="AD818" s="61"/>
      <c r="AE818" s="61"/>
      <c r="AF818" s="61"/>
      <c r="AG818" s="61"/>
      <c r="AH818" s="58"/>
      <c r="AI818" s="62"/>
      <c r="AJ818" s="63"/>
      <c r="AK818" s="71"/>
      <c r="AL818" s="61"/>
      <c r="AM818" s="61"/>
      <c r="AN818" s="64"/>
      <c r="AO818" s="58"/>
      <c r="AP818" s="58"/>
      <c r="AQ818" s="58"/>
      <c r="AR818" s="58"/>
      <c r="AS818" s="58"/>
      <c r="AT818" s="58"/>
      <c r="AU818" s="58"/>
      <c r="AV818" s="61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</row>
    <row r="819" ht="12.75" customHeight="1">
      <c r="A819" s="72"/>
      <c r="B819" s="58"/>
      <c r="C819" s="73"/>
      <c r="D819" s="74"/>
      <c r="E819" s="73"/>
      <c r="F819" s="74"/>
      <c r="G819" s="62"/>
      <c r="H819" s="63"/>
      <c r="I819" s="64"/>
      <c r="J819" s="65"/>
      <c r="K819" s="55"/>
      <c r="L819" s="66"/>
      <c r="M819" s="66"/>
      <c r="N819" s="67"/>
      <c r="O819" s="58"/>
      <c r="P819" s="58"/>
      <c r="Q819" s="58"/>
      <c r="R819" s="58"/>
      <c r="S819" s="62"/>
      <c r="T819" s="63"/>
      <c r="U819" s="62"/>
      <c r="V819" s="61"/>
      <c r="W819" s="61"/>
      <c r="X819" s="64"/>
      <c r="Y819" s="68"/>
      <c r="Z819" s="68"/>
      <c r="AA819" s="63"/>
      <c r="AB819" s="68"/>
      <c r="AC819" s="61"/>
      <c r="AD819" s="61"/>
      <c r="AE819" s="61"/>
      <c r="AF819" s="61"/>
      <c r="AG819" s="61"/>
      <c r="AH819" s="58"/>
      <c r="AI819" s="62"/>
      <c r="AJ819" s="63"/>
      <c r="AK819" s="71"/>
      <c r="AL819" s="61"/>
      <c r="AM819" s="61"/>
      <c r="AN819" s="64"/>
      <c r="AO819" s="58"/>
      <c r="AP819" s="58"/>
      <c r="AQ819" s="58"/>
      <c r="AR819" s="58"/>
      <c r="AS819" s="58"/>
      <c r="AT819" s="58"/>
      <c r="AU819" s="58"/>
      <c r="AV819" s="61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</row>
    <row r="820" ht="12.75" customHeight="1">
      <c r="A820" s="72"/>
      <c r="B820" s="58"/>
      <c r="C820" s="73"/>
      <c r="D820" s="74"/>
      <c r="E820" s="73"/>
      <c r="F820" s="74"/>
      <c r="G820" s="62"/>
      <c r="H820" s="63"/>
      <c r="I820" s="64"/>
      <c r="J820" s="65"/>
      <c r="K820" s="55"/>
      <c r="L820" s="66"/>
      <c r="M820" s="66"/>
      <c r="N820" s="67"/>
      <c r="O820" s="58"/>
      <c r="P820" s="58"/>
      <c r="Q820" s="58"/>
      <c r="R820" s="58"/>
      <c r="S820" s="62"/>
      <c r="T820" s="63"/>
      <c r="U820" s="62"/>
      <c r="V820" s="61"/>
      <c r="W820" s="61"/>
      <c r="X820" s="64"/>
      <c r="Y820" s="68"/>
      <c r="Z820" s="68"/>
      <c r="AA820" s="63"/>
      <c r="AB820" s="68"/>
      <c r="AC820" s="61"/>
      <c r="AD820" s="61"/>
      <c r="AE820" s="61"/>
      <c r="AF820" s="61"/>
      <c r="AG820" s="61"/>
      <c r="AH820" s="58"/>
      <c r="AI820" s="62"/>
      <c r="AJ820" s="63"/>
      <c r="AK820" s="71"/>
      <c r="AL820" s="61"/>
      <c r="AM820" s="61"/>
      <c r="AN820" s="64"/>
      <c r="AO820" s="58"/>
      <c r="AP820" s="58"/>
      <c r="AQ820" s="58"/>
      <c r="AR820" s="58"/>
      <c r="AS820" s="58"/>
      <c r="AT820" s="58"/>
      <c r="AU820" s="58"/>
      <c r="AV820" s="61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</row>
    <row r="821" ht="12.75" customHeight="1">
      <c r="A821" s="72"/>
      <c r="B821" s="58"/>
      <c r="C821" s="73"/>
      <c r="D821" s="74"/>
      <c r="E821" s="73"/>
      <c r="F821" s="74"/>
      <c r="G821" s="62"/>
      <c r="H821" s="63"/>
      <c r="I821" s="64"/>
      <c r="J821" s="65"/>
      <c r="K821" s="55"/>
      <c r="L821" s="66"/>
      <c r="M821" s="66"/>
      <c r="N821" s="67"/>
      <c r="O821" s="58"/>
      <c r="P821" s="58"/>
      <c r="Q821" s="58"/>
      <c r="R821" s="58"/>
      <c r="S821" s="62"/>
      <c r="T821" s="63"/>
      <c r="U821" s="62"/>
      <c r="V821" s="61"/>
      <c r="W821" s="61"/>
      <c r="X821" s="64"/>
      <c r="Y821" s="68"/>
      <c r="Z821" s="68"/>
      <c r="AA821" s="63"/>
      <c r="AB821" s="68"/>
      <c r="AC821" s="61"/>
      <c r="AD821" s="61"/>
      <c r="AE821" s="61"/>
      <c r="AF821" s="61"/>
      <c r="AG821" s="61"/>
      <c r="AH821" s="58"/>
      <c r="AI821" s="62"/>
      <c r="AJ821" s="63"/>
      <c r="AK821" s="71"/>
      <c r="AL821" s="61"/>
      <c r="AM821" s="61"/>
      <c r="AN821" s="64"/>
      <c r="AO821" s="58"/>
      <c r="AP821" s="58"/>
      <c r="AQ821" s="58"/>
      <c r="AR821" s="58"/>
      <c r="AS821" s="58"/>
      <c r="AT821" s="58"/>
      <c r="AU821" s="58"/>
      <c r="AV821" s="61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</row>
    <row r="822" ht="12.75" customHeight="1">
      <c r="A822" s="72"/>
      <c r="B822" s="58"/>
      <c r="C822" s="73"/>
      <c r="D822" s="74"/>
      <c r="E822" s="73"/>
      <c r="F822" s="74"/>
      <c r="G822" s="62"/>
      <c r="H822" s="63"/>
      <c r="I822" s="64"/>
      <c r="J822" s="65"/>
      <c r="K822" s="55"/>
      <c r="L822" s="66"/>
      <c r="M822" s="66"/>
      <c r="N822" s="67"/>
      <c r="O822" s="58"/>
      <c r="P822" s="58"/>
      <c r="Q822" s="58"/>
      <c r="R822" s="58"/>
      <c r="S822" s="62"/>
      <c r="T822" s="63"/>
      <c r="U822" s="62"/>
      <c r="V822" s="61"/>
      <c r="W822" s="61"/>
      <c r="X822" s="64"/>
      <c r="Y822" s="68"/>
      <c r="Z822" s="68"/>
      <c r="AA822" s="63"/>
      <c r="AB822" s="68"/>
      <c r="AC822" s="61"/>
      <c r="AD822" s="61"/>
      <c r="AE822" s="61"/>
      <c r="AF822" s="61"/>
      <c r="AG822" s="61"/>
      <c r="AH822" s="58"/>
      <c r="AI822" s="62"/>
      <c r="AJ822" s="63"/>
      <c r="AK822" s="71"/>
      <c r="AL822" s="61"/>
      <c r="AM822" s="61"/>
      <c r="AN822" s="64"/>
      <c r="AO822" s="58"/>
      <c r="AP822" s="58"/>
      <c r="AQ822" s="58"/>
      <c r="AR822" s="58"/>
      <c r="AS822" s="58"/>
      <c r="AT822" s="58"/>
      <c r="AU822" s="58"/>
      <c r="AV822" s="61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</row>
    <row r="823" ht="12.75" customHeight="1">
      <c r="A823" s="72"/>
      <c r="B823" s="58"/>
      <c r="C823" s="73"/>
      <c r="D823" s="74"/>
      <c r="E823" s="73"/>
      <c r="F823" s="74"/>
      <c r="G823" s="62"/>
      <c r="H823" s="63"/>
      <c r="I823" s="64"/>
      <c r="J823" s="65"/>
      <c r="K823" s="55"/>
      <c r="L823" s="66"/>
      <c r="M823" s="66"/>
      <c r="N823" s="67"/>
      <c r="O823" s="58"/>
      <c r="P823" s="58"/>
      <c r="Q823" s="58"/>
      <c r="R823" s="58"/>
      <c r="S823" s="62"/>
      <c r="T823" s="63"/>
      <c r="U823" s="62"/>
      <c r="V823" s="61"/>
      <c r="W823" s="61"/>
      <c r="X823" s="64"/>
      <c r="Y823" s="68"/>
      <c r="Z823" s="68"/>
      <c r="AA823" s="63"/>
      <c r="AB823" s="68"/>
      <c r="AC823" s="61"/>
      <c r="AD823" s="61"/>
      <c r="AE823" s="61"/>
      <c r="AF823" s="61"/>
      <c r="AG823" s="61"/>
      <c r="AH823" s="58"/>
      <c r="AI823" s="62"/>
      <c r="AJ823" s="63"/>
      <c r="AK823" s="71"/>
      <c r="AL823" s="61"/>
      <c r="AM823" s="61"/>
      <c r="AN823" s="64"/>
      <c r="AO823" s="58"/>
      <c r="AP823" s="58"/>
      <c r="AQ823" s="58"/>
      <c r="AR823" s="58"/>
      <c r="AS823" s="58"/>
      <c r="AT823" s="58"/>
      <c r="AU823" s="58"/>
      <c r="AV823" s="61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</row>
    <row r="824" ht="12.75" customHeight="1">
      <c r="A824" s="72"/>
      <c r="B824" s="58"/>
      <c r="C824" s="73"/>
      <c r="D824" s="74"/>
      <c r="E824" s="73"/>
      <c r="F824" s="74"/>
      <c r="G824" s="62"/>
      <c r="H824" s="63"/>
      <c r="I824" s="64"/>
      <c r="J824" s="65"/>
      <c r="K824" s="55"/>
      <c r="L824" s="66"/>
      <c r="M824" s="66"/>
      <c r="N824" s="67"/>
      <c r="O824" s="58"/>
      <c r="P824" s="58"/>
      <c r="Q824" s="58"/>
      <c r="R824" s="58"/>
      <c r="S824" s="62"/>
      <c r="T824" s="63"/>
      <c r="U824" s="62"/>
      <c r="V824" s="61"/>
      <c r="W824" s="61"/>
      <c r="X824" s="64"/>
      <c r="Y824" s="68"/>
      <c r="Z824" s="68"/>
      <c r="AA824" s="63"/>
      <c r="AB824" s="68"/>
      <c r="AC824" s="61"/>
      <c r="AD824" s="61"/>
      <c r="AE824" s="61"/>
      <c r="AF824" s="61"/>
      <c r="AG824" s="61"/>
      <c r="AH824" s="58"/>
      <c r="AI824" s="62"/>
      <c r="AJ824" s="63"/>
      <c r="AK824" s="71"/>
      <c r="AL824" s="61"/>
      <c r="AM824" s="61"/>
      <c r="AN824" s="64"/>
      <c r="AO824" s="58"/>
      <c r="AP824" s="58"/>
      <c r="AQ824" s="58"/>
      <c r="AR824" s="58"/>
      <c r="AS824" s="58"/>
      <c r="AT824" s="58"/>
      <c r="AU824" s="58"/>
      <c r="AV824" s="61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</row>
    <row r="825" ht="12.75" customHeight="1">
      <c r="A825" s="72"/>
      <c r="B825" s="58"/>
      <c r="C825" s="73"/>
      <c r="D825" s="74"/>
      <c r="E825" s="73"/>
      <c r="F825" s="74"/>
      <c r="G825" s="62"/>
      <c r="H825" s="63"/>
      <c r="I825" s="64"/>
      <c r="J825" s="65"/>
      <c r="K825" s="55"/>
      <c r="L825" s="66"/>
      <c r="M825" s="66"/>
      <c r="N825" s="67"/>
      <c r="O825" s="58"/>
      <c r="P825" s="58"/>
      <c r="Q825" s="58"/>
      <c r="R825" s="58"/>
      <c r="S825" s="62"/>
      <c r="T825" s="63"/>
      <c r="U825" s="62"/>
      <c r="V825" s="61"/>
      <c r="W825" s="61"/>
      <c r="X825" s="64"/>
      <c r="Y825" s="68"/>
      <c r="Z825" s="68"/>
      <c r="AA825" s="63"/>
      <c r="AB825" s="68"/>
      <c r="AC825" s="61"/>
      <c r="AD825" s="61"/>
      <c r="AE825" s="61"/>
      <c r="AF825" s="61"/>
      <c r="AG825" s="61"/>
      <c r="AH825" s="58"/>
      <c r="AI825" s="62"/>
      <c r="AJ825" s="63"/>
      <c r="AK825" s="71"/>
      <c r="AL825" s="61"/>
      <c r="AM825" s="61"/>
      <c r="AN825" s="64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</row>
    <row r="826" ht="12.75" customHeight="1">
      <c r="A826" s="72"/>
      <c r="B826" s="58"/>
      <c r="C826" s="73"/>
      <c r="D826" s="74"/>
      <c r="E826" s="73"/>
      <c r="F826" s="74"/>
      <c r="G826" s="62"/>
      <c r="H826" s="63"/>
      <c r="I826" s="64"/>
      <c r="J826" s="65"/>
      <c r="K826" s="55"/>
      <c r="L826" s="66"/>
      <c r="M826" s="66"/>
      <c r="N826" s="67"/>
      <c r="O826" s="58"/>
      <c r="P826" s="58"/>
      <c r="Q826" s="58"/>
      <c r="R826" s="58"/>
      <c r="S826" s="62"/>
      <c r="T826" s="63"/>
      <c r="U826" s="62"/>
      <c r="V826" s="61"/>
      <c r="W826" s="61"/>
      <c r="X826" s="64"/>
      <c r="Y826" s="68"/>
      <c r="Z826" s="68"/>
      <c r="AA826" s="63"/>
      <c r="AB826" s="68"/>
      <c r="AC826" s="61"/>
      <c r="AD826" s="61"/>
      <c r="AE826" s="61"/>
      <c r="AF826" s="61"/>
      <c r="AG826" s="61"/>
      <c r="AH826" s="58"/>
      <c r="AI826" s="62"/>
      <c r="AJ826" s="63"/>
      <c r="AK826" s="71"/>
      <c r="AL826" s="61"/>
      <c r="AM826" s="61"/>
      <c r="AN826" s="64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</row>
    <row r="827" ht="12.75" customHeight="1">
      <c r="A827" s="72"/>
      <c r="B827" s="58"/>
      <c r="C827" s="73"/>
      <c r="D827" s="74"/>
      <c r="E827" s="73"/>
      <c r="F827" s="74"/>
      <c r="G827" s="62"/>
      <c r="H827" s="63"/>
      <c r="I827" s="64"/>
      <c r="J827" s="65"/>
      <c r="K827" s="55"/>
      <c r="L827" s="66"/>
      <c r="M827" s="66"/>
      <c r="N827" s="67"/>
      <c r="O827" s="58"/>
      <c r="P827" s="58"/>
      <c r="Q827" s="58"/>
      <c r="R827" s="58"/>
      <c r="S827" s="62"/>
      <c r="T827" s="63"/>
      <c r="U827" s="62"/>
      <c r="V827" s="61"/>
      <c r="W827" s="61"/>
      <c r="X827" s="64"/>
      <c r="Y827" s="68"/>
      <c r="Z827" s="68"/>
      <c r="AA827" s="63"/>
      <c r="AB827" s="68"/>
      <c r="AC827" s="61"/>
      <c r="AD827" s="61"/>
      <c r="AE827" s="61"/>
      <c r="AF827" s="61"/>
      <c r="AG827" s="61"/>
      <c r="AH827" s="58"/>
      <c r="AI827" s="62"/>
      <c r="AJ827" s="63"/>
      <c r="AK827" s="71"/>
      <c r="AL827" s="61"/>
      <c r="AM827" s="61"/>
      <c r="AN827" s="64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</row>
    <row r="828" ht="12.75" customHeight="1">
      <c r="A828" s="72"/>
      <c r="B828" s="58"/>
      <c r="C828" s="73"/>
      <c r="D828" s="74"/>
      <c r="E828" s="73"/>
      <c r="F828" s="74"/>
      <c r="G828" s="62"/>
      <c r="H828" s="63"/>
      <c r="I828" s="64"/>
      <c r="J828" s="65"/>
      <c r="K828" s="55"/>
      <c r="L828" s="66"/>
      <c r="M828" s="66"/>
      <c r="N828" s="67"/>
      <c r="O828" s="58"/>
      <c r="P828" s="58"/>
      <c r="Q828" s="58"/>
      <c r="R828" s="58"/>
      <c r="S828" s="62"/>
      <c r="T828" s="63"/>
      <c r="U828" s="62"/>
      <c r="V828" s="61"/>
      <c r="W828" s="61"/>
      <c r="X828" s="64"/>
      <c r="Y828" s="68"/>
      <c r="Z828" s="68"/>
      <c r="AA828" s="63"/>
      <c r="AB828" s="68"/>
      <c r="AC828" s="61"/>
      <c r="AD828" s="61"/>
      <c r="AE828" s="61"/>
      <c r="AF828" s="61"/>
      <c r="AG828" s="61"/>
      <c r="AH828" s="58"/>
      <c r="AI828" s="62"/>
      <c r="AJ828" s="63"/>
      <c r="AK828" s="71"/>
      <c r="AL828" s="61"/>
      <c r="AM828" s="61"/>
      <c r="AN828" s="64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</row>
    <row r="829" ht="12.75" customHeight="1">
      <c r="A829" s="72"/>
      <c r="B829" s="58"/>
      <c r="C829" s="73"/>
      <c r="D829" s="74"/>
      <c r="E829" s="73"/>
      <c r="F829" s="74"/>
      <c r="G829" s="62"/>
      <c r="H829" s="63"/>
      <c r="I829" s="64"/>
      <c r="J829" s="65"/>
      <c r="K829" s="55"/>
      <c r="L829" s="66"/>
      <c r="M829" s="66"/>
      <c r="N829" s="67"/>
      <c r="O829" s="58"/>
      <c r="P829" s="58"/>
      <c r="Q829" s="58"/>
      <c r="R829" s="58"/>
      <c r="S829" s="62"/>
      <c r="T829" s="63"/>
      <c r="U829" s="62"/>
      <c r="V829" s="61"/>
      <c r="W829" s="61"/>
      <c r="X829" s="64"/>
      <c r="Y829" s="68"/>
      <c r="Z829" s="68"/>
      <c r="AA829" s="63"/>
      <c r="AB829" s="68"/>
      <c r="AC829" s="61"/>
      <c r="AD829" s="61"/>
      <c r="AE829" s="61"/>
      <c r="AF829" s="61"/>
      <c r="AG829" s="61"/>
      <c r="AH829" s="58"/>
      <c r="AI829" s="62"/>
      <c r="AJ829" s="63"/>
      <c r="AK829" s="71"/>
      <c r="AL829" s="61"/>
      <c r="AM829" s="61"/>
      <c r="AN829" s="64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</row>
    <row r="830" ht="12.75" customHeight="1">
      <c r="A830" s="72"/>
      <c r="B830" s="58"/>
      <c r="C830" s="73"/>
      <c r="D830" s="74"/>
      <c r="E830" s="73"/>
      <c r="F830" s="74"/>
      <c r="G830" s="62"/>
      <c r="H830" s="63"/>
      <c r="I830" s="64"/>
      <c r="J830" s="65"/>
      <c r="K830" s="55"/>
      <c r="L830" s="66"/>
      <c r="M830" s="66"/>
      <c r="N830" s="67"/>
      <c r="O830" s="58"/>
      <c r="P830" s="58"/>
      <c r="Q830" s="58"/>
      <c r="R830" s="58"/>
      <c r="S830" s="62"/>
      <c r="T830" s="63"/>
      <c r="U830" s="62"/>
      <c r="V830" s="61"/>
      <c r="W830" s="61"/>
      <c r="X830" s="64"/>
      <c r="Y830" s="68"/>
      <c r="Z830" s="68"/>
      <c r="AA830" s="63"/>
      <c r="AB830" s="68"/>
      <c r="AC830" s="61"/>
      <c r="AD830" s="61"/>
      <c r="AE830" s="61"/>
      <c r="AF830" s="61"/>
      <c r="AG830" s="61"/>
      <c r="AH830" s="58"/>
      <c r="AI830" s="62"/>
      <c r="AJ830" s="63"/>
      <c r="AK830" s="71"/>
      <c r="AL830" s="61"/>
      <c r="AM830" s="61"/>
      <c r="AN830" s="64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</row>
    <row r="831" ht="12.75" customHeight="1">
      <c r="A831" s="72"/>
      <c r="B831" s="58"/>
      <c r="C831" s="73"/>
      <c r="D831" s="74"/>
      <c r="E831" s="73"/>
      <c r="F831" s="74"/>
      <c r="G831" s="62"/>
      <c r="H831" s="63"/>
      <c r="I831" s="64"/>
      <c r="J831" s="65"/>
      <c r="K831" s="55"/>
      <c r="L831" s="66"/>
      <c r="M831" s="66"/>
      <c r="N831" s="67"/>
      <c r="O831" s="58"/>
      <c r="P831" s="58"/>
      <c r="Q831" s="58"/>
      <c r="R831" s="58"/>
      <c r="S831" s="62"/>
      <c r="T831" s="63"/>
      <c r="U831" s="62"/>
      <c r="V831" s="61"/>
      <c r="W831" s="61"/>
      <c r="X831" s="64"/>
      <c r="Y831" s="68"/>
      <c r="Z831" s="68"/>
      <c r="AA831" s="63"/>
      <c r="AB831" s="68"/>
      <c r="AC831" s="61"/>
      <c r="AD831" s="61"/>
      <c r="AE831" s="61"/>
      <c r="AF831" s="61"/>
      <c r="AG831" s="61"/>
      <c r="AH831" s="58"/>
      <c r="AI831" s="62"/>
      <c r="AJ831" s="63"/>
      <c r="AK831" s="71"/>
      <c r="AL831" s="61"/>
      <c r="AM831" s="61"/>
      <c r="AN831" s="64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</row>
    <row r="832" ht="12.75" customHeight="1">
      <c r="A832" s="72"/>
      <c r="B832" s="58"/>
      <c r="C832" s="73"/>
      <c r="D832" s="74"/>
      <c r="E832" s="73"/>
      <c r="F832" s="74"/>
      <c r="G832" s="62"/>
      <c r="H832" s="63"/>
      <c r="I832" s="64"/>
      <c r="J832" s="65"/>
      <c r="K832" s="55"/>
      <c r="L832" s="66"/>
      <c r="M832" s="66"/>
      <c r="N832" s="67"/>
      <c r="O832" s="58"/>
      <c r="P832" s="58"/>
      <c r="Q832" s="58"/>
      <c r="R832" s="58"/>
      <c r="S832" s="62"/>
      <c r="T832" s="63"/>
      <c r="U832" s="62"/>
      <c r="V832" s="61"/>
      <c r="W832" s="61"/>
      <c r="X832" s="64"/>
      <c r="Y832" s="68"/>
      <c r="Z832" s="68"/>
      <c r="AA832" s="63"/>
      <c r="AB832" s="68"/>
      <c r="AC832" s="61"/>
      <c r="AD832" s="61"/>
      <c r="AE832" s="61"/>
      <c r="AF832" s="61"/>
      <c r="AG832" s="61"/>
      <c r="AH832" s="58"/>
      <c r="AI832" s="62"/>
      <c r="AJ832" s="63"/>
      <c r="AK832" s="71"/>
      <c r="AL832" s="61"/>
      <c r="AM832" s="61"/>
      <c r="AN832" s="64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</row>
    <row r="833" ht="12.75" customHeight="1">
      <c r="A833" s="72"/>
      <c r="B833" s="58"/>
      <c r="C833" s="73"/>
      <c r="D833" s="74"/>
      <c r="E833" s="73"/>
      <c r="F833" s="74"/>
      <c r="G833" s="62"/>
      <c r="H833" s="63"/>
      <c r="I833" s="64"/>
      <c r="J833" s="65"/>
      <c r="K833" s="55"/>
      <c r="L833" s="66"/>
      <c r="M833" s="66"/>
      <c r="N833" s="67"/>
      <c r="O833" s="58"/>
      <c r="P833" s="58"/>
      <c r="Q833" s="58"/>
      <c r="R833" s="58"/>
      <c r="S833" s="62"/>
      <c r="T833" s="63"/>
      <c r="U833" s="62"/>
      <c r="V833" s="61"/>
      <c r="W833" s="61"/>
      <c r="X833" s="64"/>
      <c r="Y833" s="68"/>
      <c r="Z833" s="68"/>
      <c r="AA833" s="63"/>
      <c r="AB833" s="68"/>
      <c r="AC833" s="61"/>
      <c r="AD833" s="61"/>
      <c r="AE833" s="61"/>
      <c r="AF833" s="61"/>
      <c r="AG833" s="61"/>
      <c r="AH833" s="58"/>
      <c r="AI833" s="62"/>
      <c r="AJ833" s="63"/>
      <c r="AK833" s="71"/>
      <c r="AL833" s="61"/>
      <c r="AM833" s="61"/>
      <c r="AN833" s="64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</row>
    <row r="834" ht="12.75" customHeight="1">
      <c r="A834" s="72"/>
      <c r="B834" s="58"/>
      <c r="C834" s="73"/>
      <c r="D834" s="74"/>
      <c r="E834" s="73"/>
      <c r="F834" s="74"/>
      <c r="G834" s="62"/>
      <c r="H834" s="63"/>
      <c r="I834" s="64"/>
      <c r="J834" s="65"/>
      <c r="K834" s="55"/>
      <c r="L834" s="66"/>
      <c r="M834" s="66"/>
      <c r="N834" s="67"/>
      <c r="O834" s="58"/>
      <c r="P834" s="58"/>
      <c r="Q834" s="58"/>
      <c r="R834" s="58"/>
      <c r="S834" s="62"/>
      <c r="T834" s="63"/>
      <c r="U834" s="62"/>
      <c r="V834" s="61"/>
      <c r="W834" s="61"/>
      <c r="X834" s="64"/>
      <c r="Y834" s="68"/>
      <c r="Z834" s="68"/>
      <c r="AA834" s="63"/>
      <c r="AB834" s="68"/>
      <c r="AC834" s="61"/>
      <c r="AD834" s="61"/>
      <c r="AE834" s="61"/>
      <c r="AF834" s="61"/>
      <c r="AG834" s="61"/>
      <c r="AH834" s="58"/>
      <c r="AI834" s="62"/>
      <c r="AJ834" s="63"/>
      <c r="AK834" s="71"/>
      <c r="AL834" s="61"/>
      <c r="AM834" s="61"/>
      <c r="AN834" s="64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</row>
    <row r="835" ht="12.75" customHeight="1">
      <c r="A835" s="72"/>
      <c r="B835" s="58"/>
      <c r="C835" s="73"/>
      <c r="D835" s="74"/>
      <c r="E835" s="73"/>
      <c r="F835" s="74"/>
      <c r="G835" s="62"/>
      <c r="H835" s="63"/>
      <c r="I835" s="64"/>
      <c r="J835" s="65"/>
      <c r="K835" s="55"/>
      <c r="L835" s="66"/>
      <c r="M835" s="66"/>
      <c r="N835" s="67"/>
      <c r="O835" s="58"/>
      <c r="P835" s="58"/>
      <c r="Q835" s="58"/>
      <c r="R835" s="58"/>
      <c r="S835" s="62"/>
      <c r="T835" s="63"/>
      <c r="U835" s="62"/>
      <c r="V835" s="61"/>
      <c r="W835" s="61"/>
      <c r="X835" s="64"/>
      <c r="Y835" s="68"/>
      <c r="Z835" s="68"/>
      <c r="AA835" s="63"/>
      <c r="AB835" s="68"/>
      <c r="AC835" s="61"/>
      <c r="AD835" s="61"/>
      <c r="AE835" s="61"/>
      <c r="AF835" s="61"/>
      <c r="AG835" s="61"/>
      <c r="AH835" s="58"/>
      <c r="AI835" s="62"/>
      <c r="AJ835" s="63"/>
      <c r="AK835" s="71"/>
      <c r="AL835" s="61"/>
      <c r="AM835" s="61"/>
      <c r="AN835" s="64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</row>
    <row r="836" ht="12.75" customHeight="1">
      <c r="A836" s="72"/>
      <c r="B836" s="58"/>
      <c r="C836" s="73"/>
      <c r="D836" s="74"/>
      <c r="E836" s="73"/>
      <c r="F836" s="74"/>
      <c r="G836" s="62"/>
      <c r="H836" s="63"/>
      <c r="I836" s="64"/>
      <c r="J836" s="65"/>
      <c r="K836" s="55"/>
      <c r="L836" s="66"/>
      <c r="M836" s="66"/>
      <c r="N836" s="67"/>
      <c r="O836" s="58"/>
      <c r="P836" s="58"/>
      <c r="Q836" s="58"/>
      <c r="R836" s="58"/>
      <c r="S836" s="62"/>
      <c r="T836" s="63"/>
      <c r="U836" s="62"/>
      <c r="V836" s="61"/>
      <c r="W836" s="61"/>
      <c r="X836" s="64"/>
      <c r="Y836" s="68"/>
      <c r="Z836" s="68"/>
      <c r="AA836" s="63"/>
      <c r="AB836" s="68"/>
      <c r="AC836" s="61"/>
      <c r="AD836" s="61"/>
      <c r="AE836" s="61"/>
      <c r="AF836" s="61"/>
      <c r="AG836" s="61"/>
      <c r="AH836" s="58"/>
      <c r="AI836" s="62"/>
      <c r="AJ836" s="63"/>
      <c r="AK836" s="71"/>
      <c r="AL836" s="61"/>
      <c r="AM836" s="61"/>
      <c r="AN836" s="64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</row>
    <row r="837" ht="12.75" customHeight="1">
      <c r="A837" s="72"/>
      <c r="B837" s="58"/>
      <c r="C837" s="73"/>
      <c r="D837" s="74"/>
      <c r="E837" s="73"/>
      <c r="F837" s="74"/>
      <c r="G837" s="62"/>
      <c r="H837" s="63"/>
      <c r="I837" s="64"/>
      <c r="J837" s="65"/>
      <c r="K837" s="55"/>
      <c r="L837" s="66"/>
      <c r="M837" s="66"/>
      <c r="N837" s="67"/>
      <c r="O837" s="58"/>
      <c r="P837" s="58"/>
      <c r="Q837" s="58"/>
      <c r="R837" s="58"/>
      <c r="S837" s="62"/>
      <c r="T837" s="63"/>
      <c r="U837" s="62"/>
      <c r="V837" s="61"/>
      <c r="W837" s="61"/>
      <c r="X837" s="64"/>
      <c r="Y837" s="68"/>
      <c r="Z837" s="68"/>
      <c r="AA837" s="63"/>
      <c r="AB837" s="68"/>
      <c r="AC837" s="61"/>
      <c r="AD837" s="61"/>
      <c r="AE837" s="61"/>
      <c r="AF837" s="61"/>
      <c r="AG837" s="61"/>
      <c r="AH837" s="58"/>
      <c r="AI837" s="62"/>
      <c r="AJ837" s="63"/>
      <c r="AK837" s="71"/>
      <c r="AL837" s="61"/>
      <c r="AM837" s="61"/>
      <c r="AN837" s="64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</row>
    <row r="838" ht="12.75" customHeight="1">
      <c r="A838" s="72"/>
      <c r="B838" s="58"/>
      <c r="C838" s="73"/>
      <c r="D838" s="74"/>
      <c r="E838" s="73"/>
      <c r="F838" s="74"/>
      <c r="G838" s="62"/>
      <c r="H838" s="63"/>
      <c r="I838" s="64"/>
      <c r="J838" s="65"/>
      <c r="K838" s="55"/>
      <c r="L838" s="66"/>
      <c r="M838" s="66"/>
      <c r="N838" s="67"/>
      <c r="O838" s="58"/>
      <c r="P838" s="58"/>
      <c r="Q838" s="58"/>
      <c r="R838" s="58"/>
      <c r="S838" s="62"/>
      <c r="T838" s="63"/>
      <c r="U838" s="62"/>
      <c r="V838" s="61"/>
      <c r="W838" s="61"/>
      <c r="X838" s="64"/>
      <c r="Y838" s="68"/>
      <c r="Z838" s="68"/>
      <c r="AA838" s="63"/>
      <c r="AB838" s="68"/>
      <c r="AC838" s="61"/>
      <c r="AD838" s="61"/>
      <c r="AE838" s="61"/>
      <c r="AF838" s="61"/>
      <c r="AG838" s="61"/>
      <c r="AH838" s="58"/>
      <c r="AI838" s="62"/>
      <c r="AJ838" s="63"/>
      <c r="AK838" s="71"/>
      <c r="AL838" s="61"/>
      <c r="AM838" s="61"/>
      <c r="AN838" s="64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</row>
    <row r="839" ht="12.75" customHeight="1">
      <c r="A839" s="72"/>
      <c r="B839" s="58"/>
      <c r="C839" s="73"/>
      <c r="D839" s="74"/>
      <c r="E839" s="73"/>
      <c r="F839" s="74"/>
      <c r="G839" s="62"/>
      <c r="H839" s="63"/>
      <c r="I839" s="64"/>
      <c r="J839" s="65"/>
      <c r="K839" s="55"/>
      <c r="L839" s="66"/>
      <c r="M839" s="66"/>
      <c r="N839" s="67"/>
      <c r="O839" s="58"/>
      <c r="P839" s="58"/>
      <c r="Q839" s="58"/>
      <c r="R839" s="58"/>
      <c r="S839" s="62"/>
      <c r="T839" s="63"/>
      <c r="U839" s="62"/>
      <c r="V839" s="61"/>
      <c r="W839" s="61"/>
      <c r="X839" s="64"/>
      <c r="Y839" s="68"/>
      <c r="Z839" s="68"/>
      <c r="AA839" s="63"/>
      <c r="AB839" s="68"/>
      <c r="AC839" s="61"/>
      <c r="AD839" s="61"/>
      <c r="AE839" s="61"/>
      <c r="AF839" s="61"/>
      <c r="AG839" s="61"/>
      <c r="AH839" s="58"/>
      <c r="AI839" s="62"/>
      <c r="AJ839" s="63"/>
      <c r="AK839" s="71"/>
      <c r="AL839" s="61"/>
      <c r="AM839" s="61"/>
      <c r="AN839" s="64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</row>
    <row r="840" ht="12.75" customHeight="1">
      <c r="A840" s="72"/>
      <c r="B840" s="58"/>
      <c r="C840" s="73"/>
      <c r="D840" s="74"/>
      <c r="E840" s="73"/>
      <c r="F840" s="74"/>
      <c r="G840" s="62"/>
      <c r="H840" s="63"/>
      <c r="I840" s="64"/>
      <c r="J840" s="65"/>
      <c r="K840" s="55"/>
      <c r="L840" s="66"/>
      <c r="M840" s="66"/>
      <c r="N840" s="67"/>
      <c r="O840" s="58"/>
      <c r="P840" s="58"/>
      <c r="Q840" s="58"/>
      <c r="R840" s="58"/>
      <c r="S840" s="62"/>
      <c r="T840" s="63"/>
      <c r="U840" s="62"/>
      <c r="V840" s="61"/>
      <c r="W840" s="61"/>
      <c r="X840" s="64"/>
      <c r="Y840" s="68"/>
      <c r="Z840" s="68"/>
      <c r="AA840" s="63"/>
      <c r="AB840" s="68"/>
      <c r="AC840" s="61"/>
      <c r="AD840" s="61"/>
      <c r="AE840" s="61"/>
      <c r="AF840" s="61"/>
      <c r="AG840" s="61"/>
      <c r="AH840" s="58"/>
      <c r="AI840" s="62"/>
      <c r="AJ840" s="63"/>
      <c r="AK840" s="71"/>
      <c r="AL840" s="61"/>
      <c r="AM840" s="61"/>
      <c r="AN840" s="64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</row>
    <row r="841" ht="12.75" customHeight="1">
      <c r="A841" s="72"/>
      <c r="B841" s="58"/>
      <c r="C841" s="73"/>
      <c r="D841" s="74"/>
      <c r="E841" s="73"/>
      <c r="F841" s="74"/>
      <c r="G841" s="62"/>
      <c r="H841" s="63"/>
      <c r="I841" s="64"/>
      <c r="J841" s="65"/>
      <c r="K841" s="55"/>
      <c r="L841" s="66"/>
      <c r="M841" s="66"/>
      <c r="N841" s="67"/>
      <c r="O841" s="58"/>
      <c r="P841" s="58"/>
      <c r="Q841" s="58"/>
      <c r="R841" s="58"/>
      <c r="S841" s="62"/>
      <c r="T841" s="63"/>
      <c r="U841" s="62"/>
      <c r="V841" s="61"/>
      <c r="W841" s="61"/>
      <c r="X841" s="64"/>
      <c r="Y841" s="68"/>
      <c r="Z841" s="68"/>
      <c r="AA841" s="63"/>
      <c r="AB841" s="68"/>
      <c r="AC841" s="61"/>
      <c r="AD841" s="61"/>
      <c r="AE841" s="61"/>
      <c r="AF841" s="61"/>
      <c r="AG841" s="61"/>
      <c r="AH841" s="58"/>
      <c r="AI841" s="62"/>
      <c r="AJ841" s="63"/>
      <c r="AK841" s="71"/>
      <c r="AL841" s="61"/>
      <c r="AM841" s="61"/>
      <c r="AN841" s="64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</row>
    <row r="842" ht="12.75" customHeight="1">
      <c r="A842" s="72"/>
      <c r="B842" s="58"/>
      <c r="C842" s="73"/>
      <c r="D842" s="74"/>
      <c r="E842" s="73"/>
      <c r="F842" s="74"/>
      <c r="G842" s="62"/>
      <c r="H842" s="63"/>
      <c r="I842" s="64"/>
      <c r="J842" s="65"/>
      <c r="K842" s="55"/>
      <c r="L842" s="66"/>
      <c r="M842" s="66"/>
      <c r="N842" s="67"/>
      <c r="O842" s="58"/>
      <c r="P842" s="58"/>
      <c r="Q842" s="58"/>
      <c r="R842" s="58"/>
      <c r="S842" s="62"/>
      <c r="T842" s="63"/>
      <c r="U842" s="62"/>
      <c r="V842" s="61"/>
      <c r="W842" s="61"/>
      <c r="X842" s="64"/>
      <c r="Y842" s="68"/>
      <c r="Z842" s="68"/>
      <c r="AA842" s="63"/>
      <c r="AB842" s="68"/>
      <c r="AC842" s="61"/>
      <c r="AD842" s="61"/>
      <c r="AE842" s="61"/>
      <c r="AF842" s="61"/>
      <c r="AG842" s="61"/>
      <c r="AH842" s="58"/>
      <c r="AI842" s="62"/>
      <c r="AJ842" s="63"/>
      <c r="AK842" s="71"/>
      <c r="AL842" s="61"/>
      <c r="AM842" s="61"/>
      <c r="AN842" s="64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</row>
    <row r="843" ht="12.75" customHeight="1">
      <c r="A843" s="72"/>
      <c r="B843" s="58"/>
      <c r="C843" s="73"/>
      <c r="D843" s="74"/>
      <c r="E843" s="73"/>
      <c r="F843" s="74"/>
      <c r="G843" s="62"/>
      <c r="H843" s="63"/>
      <c r="I843" s="64"/>
      <c r="J843" s="65"/>
      <c r="K843" s="55"/>
      <c r="L843" s="66"/>
      <c r="M843" s="66"/>
      <c r="N843" s="67"/>
      <c r="O843" s="58"/>
      <c r="P843" s="58"/>
      <c r="Q843" s="58"/>
      <c r="R843" s="58"/>
      <c r="S843" s="62"/>
      <c r="T843" s="63"/>
      <c r="U843" s="62"/>
      <c r="V843" s="61"/>
      <c r="W843" s="61"/>
      <c r="X843" s="64"/>
      <c r="Y843" s="68"/>
      <c r="Z843" s="68"/>
      <c r="AA843" s="63"/>
      <c r="AB843" s="68"/>
      <c r="AC843" s="61"/>
      <c r="AD843" s="61"/>
      <c r="AE843" s="61"/>
      <c r="AF843" s="61"/>
      <c r="AG843" s="61"/>
      <c r="AH843" s="58"/>
      <c r="AI843" s="62"/>
      <c r="AJ843" s="63"/>
      <c r="AK843" s="71"/>
      <c r="AL843" s="61"/>
      <c r="AM843" s="61"/>
      <c r="AN843" s="64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</row>
    <row r="844" ht="12.75" customHeight="1">
      <c r="A844" s="72"/>
      <c r="B844" s="58"/>
      <c r="C844" s="73"/>
      <c r="D844" s="74"/>
      <c r="E844" s="73"/>
      <c r="F844" s="74"/>
      <c r="G844" s="62"/>
      <c r="H844" s="63"/>
      <c r="I844" s="64"/>
      <c r="J844" s="65"/>
      <c r="K844" s="55"/>
      <c r="L844" s="66"/>
      <c r="M844" s="66"/>
      <c r="N844" s="67"/>
      <c r="O844" s="58"/>
      <c r="P844" s="58"/>
      <c r="Q844" s="58"/>
      <c r="R844" s="58"/>
      <c r="S844" s="62"/>
      <c r="T844" s="63"/>
      <c r="U844" s="62"/>
      <c r="V844" s="61"/>
      <c r="W844" s="61"/>
      <c r="X844" s="64"/>
      <c r="Y844" s="68"/>
      <c r="Z844" s="68"/>
      <c r="AA844" s="63"/>
      <c r="AB844" s="68"/>
      <c r="AC844" s="61"/>
      <c r="AD844" s="61"/>
      <c r="AE844" s="61"/>
      <c r="AF844" s="61"/>
      <c r="AG844" s="61"/>
      <c r="AH844" s="58"/>
      <c r="AI844" s="62"/>
      <c r="AJ844" s="63"/>
      <c r="AK844" s="71"/>
      <c r="AL844" s="61"/>
      <c r="AM844" s="61"/>
      <c r="AN844" s="64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</row>
    <row r="845" ht="12.75" customHeight="1">
      <c r="A845" s="72"/>
      <c r="B845" s="58"/>
      <c r="C845" s="73"/>
      <c r="D845" s="74"/>
      <c r="E845" s="73"/>
      <c r="F845" s="74"/>
      <c r="G845" s="62"/>
      <c r="H845" s="63"/>
      <c r="I845" s="64"/>
      <c r="J845" s="65"/>
      <c r="K845" s="55"/>
      <c r="L845" s="66"/>
      <c r="M845" s="66"/>
      <c r="N845" s="67"/>
      <c r="O845" s="58"/>
      <c r="P845" s="58"/>
      <c r="Q845" s="58"/>
      <c r="R845" s="58"/>
      <c r="S845" s="62"/>
      <c r="T845" s="63"/>
      <c r="U845" s="62"/>
      <c r="V845" s="61"/>
      <c r="W845" s="61"/>
      <c r="X845" s="64"/>
      <c r="Y845" s="68"/>
      <c r="Z845" s="68"/>
      <c r="AA845" s="63"/>
      <c r="AB845" s="68"/>
      <c r="AC845" s="61"/>
      <c r="AD845" s="61"/>
      <c r="AE845" s="61"/>
      <c r="AF845" s="61"/>
      <c r="AG845" s="61"/>
      <c r="AH845" s="58"/>
      <c r="AI845" s="62"/>
      <c r="AJ845" s="63"/>
      <c r="AK845" s="71"/>
      <c r="AL845" s="61"/>
      <c r="AM845" s="61"/>
      <c r="AN845" s="64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</row>
    <row r="846" ht="12.75" customHeight="1">
      <c r="A846" s="72"/>
      <c r="B846" s="58"/>
      <c r="C846" s="73"/>
      <c r="D846" s="74"/>
      <c r="E846" s="73"/>
      <c r="F846" s="74"/>
      <c r="G846" s="62"/>
      <c r="H846" s="63"/>
      <c r="I846" s="64"/>
      <c r="J846" s="65"/>
      <c r="K846" s="55"/>
      <c r="L846" s="66"/>
      <c r="M846" s="66"/>
      <c r="N846" s="67"/>
      <c r="O846" s="58"/>
      <c r="P846" s="58"/>
      <c r="Q846" s="58"/>
      <c r="R846" s="58"/>
      <c r="S846" s="62"/>
      <c r="T846" s="63"/>
      <c r="U846" s="62"/>
      <c r="V846" s="61"/>
      <c r="W846" s="61"/>
      <c r="X846" s="64"/>
      <c r="Y846" s="68"/>
      <c r="Z846" s="68"/>
      <c r="AA846" s="63"/>
      <c r="AB846" s="68"/>
      <c r="AC846" s="61"/>
      <c r="AD846" s="61"/>
      <c r="AE846" s="61"/>
      <c r="AF846" s="61"/>
      <c r="AG846" s="61"/>
      <c r="AH846" s="58"/>
      <c r="AI846" s="62"/>
      <c r="AJ846" s="63"/>
      <c r="AK846" s="71"/>
      <c r="AL846" s="61"/>
      <c r="AM846" s="61"/>
      <c r="AN846" s="64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</row>
    <row r="847" ht="12.75" customHeight="1">
      <c r="A847" s="72"/>
      <c r="B847" s="58"/>
      <c r="C847" s="73"/>
      <c r="D847" s="74"/>
      <c r="E847" s="73"/>
      <c r="F847" s="74"/>
      <c r="G847" s="62"/>
      <c r="H847" s="63"/>
      <c r="I847" s="64"/>
      <c r="J847" s="65"/>
      <c r="K847" s="55"/>
      <c r="L847" s="66"/>
      <c r="M847" s="66"/>
      <c r="N847" s="67"/>
      <c r="O847" s="58"/>
      <c r="P847" s="58"/>
      <c r="Q847" s="58"/>
      <c r="R847" s="58"/>
      <c r="S847" s="62"/>
      <c r="T847" s="63"/>
      <c r="U847" s="62"/>
      <c r="V847" s="61"/>
      <c r="W847" s="61"/>
      <c r="X847" s="64"/>
      <c r="Y847" s="68"/>
      <c r="Z847" s="68"/>
      <c r="AA847" s="63"/>
      <c r="AB847" s="68"/>
      <c r="AC847" s="61"/>
      <c r="AD847" s="61"/>
      <c r="AE847" s="61"/>
      <c r="AF847" s="61"/>
      <c r="AG847" s="61"/>
      <c r="AH847" s="58"/>
      <c r="AI847" s="62"/>
      <c r="AJ847" s="63"/>
      <c r="AK847" s="71"/>
      <c r="AL847" s="61"/>
      <c r="AM847" s="61"/>
      <c r="AN847" s="64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</row>
    <row r="848" ht="12.75" customHeight="1">
      <c r="A848" s="72"/>
      <c r="B848" s="58"/>
      <c r="C848" s="73"/>
      <c r="D848" s="74"/>
      <c r="E848" s="73"/>
      <c r="F848" s="74"/>
      <c r="G848" s="62"/>
      <c r="H848" s="63"/>
      <c r="I848" s="64"/>
      <c r="J848" s="65"/>
      <c r="K848" s="55"/>
      <c r="L848" s="66"/>
      <c r="M848" s="66"/>
      <c r="N848" s="67"/>
      <c r="O848" s="58"/>
      <c r="P848" s="58"/>
      <c r="Q848" s="58"/>
      <c r="R848" s="58"/>
      <c r="S848" s="62"/>
      <c r="T848" s="63"/>
      <c r="U848" s="62"/>
      <c r="V848" s="61"/>
      <c r="W848" s="61"/>
      <c r="X848" s="64"/>
      <c r="Y848" s="68"/>
      <c r="Z848" s="68"/>
      <c r="AA848" s="63"/>
      <c r="AB848" s="68"/>
      <c r="AC848" s="61"/>
      <c r="AD848" s="61"/>
      <c r="AE848" s="61"/>
      <c r="AF848" s="61"/>
      <c r="AG848" s="61"/>
      <c r="AH848" s="58"/>
      <c r="AI848" s="62"/>
      <c r="AJ848" s="63"/>
      <c r="AK848" s="71"/>
      <c r="AL848" s="61"/>
      <c r="AM848" s="61"/>
      <c r="AN848" s="64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</row>
    <row r="849" ht="12.75" customHeight="1">
      <c r="A849" s="72"/>
      <c r="B849" s="58"/>
      <c r="C849" s="73"/>
      <c r="D849" s="74"/>
      <c r="E849" s="73"/>
      <c r="F849" s="74"/>
      <c r="G849" s="62"/>
      <c r="H849" s="63"/>
      <c r="I849" s="64"/>
      <c r="J849" s="65"/>
      <c r="K849" s="55"/>
      <c r="L849" s="66"/>
      <c r="M849" s="66"/>
      <c r="N849" s="67"/>
      <c r="O849" s="58"/>
      <c r="P849" s="58"/>
      <c r="Q849" s="58"/>
      <c r="R849" s="58"/>
      <c r="S849" s="62"/>
      <c r="T849" s="63"/>
      <c r="U849" s="62"/>
      <c r="V849" s="61"/>
      <c r="W849" s="61"/>
      <c r="X849" s="64"/>
      <c r="Y849" s="68"/>
      <c r="Z849" s="68"/>
      <c r="AA849" s="63"/>
      <c r="AB849" s="68"/>
      <c r="AC849" s="61"/>
      <c r="AD849" s="61"/>
      <c r="AE849" s="61"/>
      <c r="AF849" s="61"/>
      <c r="AG849" s="61"/>
      <c r="AH849" s="58"/>
      <c r="AI849" s="62"/>
      <c r="AJ849" s="63"/>
      <c r="AK849" s="71"/>
      <c r="AL849" s="61"/>
      <c r="AM849" s="61"/>
      <c r="AN849" s="64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</row>
    <row r="850" ht="12.75" customHeight="1">
      <c r="A850" s="72"/>
      <c r="B850" s="58"/>
      <c r="C850" s="73"/>
      <c r="D850" s="74"/>
      <c r="E850" s="73"/>
      <c r="F850" s="74"/>
      <c r="G850" s="62"/>
      <c r="H850" s="63"/>
      <c r="I850" s="64"/>
      <c r="J850" s="65"/>
      <c r="K850" s="55"/>
      <c r="L850" s="66"/>
      <c r="M850" s="66"/>
      <c r="N850" s="67"/>
      <c r="O850" s="58"/>
      <c r="P850" s="58"/>
      <c r="Q850" s="58"/>
      <c r="R850" s="58"/>
      <c r="S850" s="62"/>
      <c r="T850" s="63"/>
      <c r="U850" s="62"/>
      <c r="V850" s="61"/>
      <c r="W850" s="61"/>
      <c r="X850" s="64"/>
      <c r="Y850" s="68"/>
      <c r="Z850" s="68"/>
      <c r="AA850" s="63"/>
      <c r="AB850" s="68"/>
      <c r="AC850" s="61"/>
      <c r="AD850" s="61"/>
      <c r="AE850" s="61"/>
      <c r="AF850" s="61"/>
      <c r="AG850" s="61"/>
      <c r="AH850" s="58"/>
      <c r="AI850" s="62"/>
      <c r="AJ850" s="63"/>
      <c r="AK850" s="71"/>
      <c r="AL850" s="61"/>
      <c r="AM850" s="61"/>
      <c r="AN850" s="64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</row>
    <row r="851" ht="12.75" customHeight="1">
      <c r="A851" s="72"/>
      <c r="B851" s="58"/>
      <c r="C851" s="73"/>
      <c r="D851" s="74"/>
      <c r="E851" s="73"/>
      <c r="F851" s="74"/>
      <c r="G851" s="62"/>
      <c r="H851" s="63"/>
      <c r="I851" s="64"/>
      <c r="J851" s="65"/>
      <c r="K851" s="55"/>
      <c r="L851" s="66"/>
      <c r="M851" s="66"/>
      <c r="N851" s="67"/>
      <c r="O851" s="58"/>
      <c r="P851" s="58"/>
      <c r="Q851" s="58"/>
      <c r="R851" s="58"/>
      <c r="S851" s="62"/>
      <c r="T851" s="63"/>
      <c r="U851" s="62"/>
      <c r="V851" s="61"/>
      <c r="W851" s="61"/>
      <c r="X851" s="64"/>
      <c r="Y851" s="68"/>
      <c r="Z851" s="68"/>
      <c r="AA851" s="63"/>
      <c r="AB851" s="68"/>
      <c r="AC851" s="61"/>
      <c r="AD851" s="61"/>
      <c r="AE851" s="61"/>
      <c r="AF851" s="61"/>
      <c r="AG851" s="61"/>
      <c r="AH851" s="58"/>
      <c r="AI851" s="62"/>
      <c r="AJ851" s="63"/>
      <c r="AK851" s="71"/>
      <c r="AL851" s="61"/>
      <c r="AM851" s="61"/>
      <c r="AN851" s="64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</row>
    <row r="852" ht="12.75" customHeight="1">
      <c r="A852" s="72"/>
      <c r="B852" s="58"/>
      <c r="C852" s="73"/>
      <c r="D852" s="74"/>
      <c r="E852" s="73"/>
      <c r="F852" s="74"/>
      <c r="G852" s="62"/>
      <c r="H852" s="63"/>
      <c r="I852" s="64"/>
      <c r="J852" s="65"/>
      <c r="K852" s="55"/>
      <c r="L852" s="66"/>
      <c r="M852" s="66"/>
      <c r="N852" s="67"/>
      <c r="O852" s="58"/>
      <c r="P852" s="58"/>
      <c r="Q852" s="58"/>
      <c r="R852" s="58"/>
      <c r="S852" s="62"/>
      <c r="T852" s="63"/>
      <c r="U852" s="62"/>
      <c r="V852" s="61"/>
      <c r="W852" s="61"/>
      <c r="X852" s="64"/>
      <c r="Y852" s="68"/>
      <c r="Z852" s="68"/>
      <c r="AA852" s="63"/>
      <c r="AB852" s="68"/>
      <c r="AC852" s="61"/>
      <c r="AD852" s="61"/>
      <c r="AE852" s="61"/>
      <c r="AF852" s="61"/>
      <c r="AG852" s="61"/>
      <c r="AH852" s="58"/>
      <c r="AI852" s="62"/>
      <c r="AJ852" s="63"/>
      <c r="AK852" s="71"/>
      <c r="AL852" s="61"/>
      <c r="AM852" s="61"/>
      <c r="AN852" s="64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</row>
    <row r="853" ht="12.75" customHeight="1">
      <c r="A853" s="72"/>
      <c r="B853" s="58"/>
      <c r="C853" s="73"/>
      <c r="D853" s="74"/>
      <c r="E853" s="73"/>
      <c r="F853" s="74"/>
      <c r="G853" s="62"/>
      <c r="H853" s="63"/>
      <c r="I853" s="64"/>
      <c r="J853" s="65"/>
      <c r="K853" s="55"/>
      <c r="L853" s="66"/>
      <c r="M853" s="66"/>
      <c r="N853" s="67"/>
      <c r="O853" s="58"/>
      <c r="P853" s="58"/>
      <c r="Q853" s="58"/>
      <c r="R853" s="58"/>
      <c r="S853" s="62"/>
      <c r="T853" s="63"/>
      <c r="U853" s="62"/>
      <c r="V853" s="61"/>
      <c r="W853" s="61"/>
      <c r="X853" s="64"/>
      <c r="Y853" s="68"/>
      <c r="Z853" s="68"/>
      <c r="AA853" s="63"/>
      <c r="AB853" s="68"/>
      <c r="AC853" s="61"/>
      <c r="AD853" s="61"/>
      <c r="AE853" s="61"/>
      <c r="AF853" s="61"/>
      <c r="AG853" s="61"/>
      <c r="AH853" s="58"/>
      <c r="AI853" s="62"/>
      <c r="AJ853" s="63"/>
      <c r="AK853" s="71"/>
      <c r="AL853" s="61"/>
      <c r="AM853" s="61"/>
      <c r="AN853" s="64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</row>
    <row r="854" ht="12.75" customHeight="1">
      <c r="A854" s="72"/>
      <c r="B854" s="58"/>
      <c r="C854" s="73"/>
      <c r="D854" s="74"/>
      <c r="E854" s="73"/>
      <c r="F854" s="74"/>
      <c r="G854" s="62"/>
      <c r="H854" s="63"/>
      <c r="I854" s="64"/>
      <c r="J854" s="65"/>
      <c r="K854" s="55"/>
      <c r="L854" s="66"/>
      <c r="M854" s="66"/>
      <c r="N854" s="67"/>
      <c r="O854" s="58"/>
      <c r="P854" s="58"/>
      <c r="Q854" s="58"/>
      <c r="R854" s="58"/>
      <c r="S854" s="62"/>
      <c r="T854" s="63"/>
      <c r="U854" s="62"/>
      <c r="V854" s="61"/>
      <c r="W854" s="61"/>
      <c r="X854" s="64"/>
      <c r="Y854" s="68"/>
      <c r="Z854" s="68"/>
      <c r="AA854" s="63"/>
      <c r="AB854" s="68"/>
      <c r="AC854" s="61"/>
      <c r="AD854" s="61"/>
      <c r="AE854" s="61"/>
      <c r="AF854" s="61"/>
      <c r="AG854" s="61"/>
      <c r="AH854" s="58"/>
      <c r="AI854" s="62"/>
      <c r="AJ854" s="63"/>
      <c r="AK854" s="71"/>
      <c r="AL854" s="61"/>
      <c r="AM854" s="61"/>
      <c r="AN854" s="64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</row>
    <row r="855" ht="12.75" customHeight="1">
      <c r="A855" s="72"/>
      <c r="B855" s="58"/>
      <c r="C855" s="73"/>
      <c r="D855" s="74"/>
      <c r="E855" s="73"/>
      <c r="F855" s="74"/>
      <c r="G855" s="62"/>
      <c r="H855" s="63"/>
      <c r="I855" s="64"/>
      <c r="J855" s="65"/>
      <c r="K855" s="55"/>
      <c r="L855" s="66"/>
      <c r="M855" s="66"/>
      <c r="N855" s="67"/>
      <c r="O855" s="58"/>
      <c r="P855" s="58"/>
      <c r="Q855" s="58"/>
      <c r="R855" s="58"/>
      <c r="S855" s="62"/>
      <c r="T855" s="63"/>
      <c r="U855" s="62"/>
      <c r="V855" s="61"/>
      <c r="W855" s="61"/>
      <c r="X855" s="64"/>
      <c r="Y855" s="68"/>
      <c r="Z855" s="68"/>
      <c r="AA855" s="63"/>
      <c r="AB855" s="68"/>
      <c r="AC855" s="61"/>
      <c r="AD855" s="61"/>
      <c r="AE855" s="61"/>
      <c r="AF855" s="61"/>
      <c r="AG855" s="61"/>
      <c r="AH855" s="58"/>
      <c r="AI855" s="62"/>
      <c r="AJ855" s="63"/>
      <c r="AK855" s="71"/>
      <c r="AL855" s="61"/>
      <c r="AM855" s="61"/>
      <c r="AN855" s="64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</row>
    <row r="856" ht="12.75" customHeight="1">
      <c r="A856" s="72"/>
      <c r="B856" s="58"/>
      <c r="C856" s="73"/>
      <c r="D856" s="74"/>
      <c r="E856" s="73"/>
      <c r="F856" s="74"/>
      <c r="G856" s="62"/>
      <c r="H856" s="63"/>
      <c r="I856" s="64"/>
      <c r="J856" s="65"/>
      <c r="K856" s="55"/>
      <c r="L856" s="66"/>
      <c r="M856" s="66"/>
      <c r="N856" s="67"/>
      <c r="O856" s="58"/>
      <c r="P856" s="58"/>
      <c r="Q856" s="58"/>
      <c r="R856" s="58"/>
      <c r="S856" s="62"/>
      <c r="T856" s="63"/>
      <c r="U856" s="62"/>
      <c r="V856" s="61"/>
      <c r="W856" s="61"/>
      <c r="X856" s="64"/>
      <c r="Y856" s="68"/>
      <c r="Z856" s="68"/>
      <c r="AA856" s="63"/>
      <c r="AB856" s="68"/>
      <c r="AC856" s="61"/>
      <c r="AD856" s="61"/>
      <c r="AE856" s="61"/>
      <c r="AF856" s="61"/>
      <c r="AG856" s="61"/>
      <c r="AH856" s="58"/>
      <c r="AI856" s="62"/>
      <c r="AJ856" s="63"/>
      <c r="AK856" s="71"/>
      <c r="AL856" s="61"/>
      <c r="AM856" s="61"/>
      <c r="AN856" s="64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</row>
    <row r="857" ht="12.75" customHeight="1">
      <c r="A857" s="72"/>
      <c r="B857" s="58"/>
      <c r="C857" s="73"/>
      <c r="D857" s="74"/>
      <c r="E857" s="73"/>
      <c r="F857" s="74"/>
      <c r="G857" s="62"/>
      <c r="H857" s="63"/>
      <c r="I857" s="64"/>
      <c r="J857" s="65"/>
      <c r="K857" s="55"/>
      <c r="L857" s="66"/>
      <c r="M857" s="66"/>
      <c r="N857" s="67"/>
      <c r="O857" s="58"/>
      <c r="P857" s="58"/>
      <c r="Q857" s="58"/>
      <c r="R857" s="58"/>
      <c r="S857" s="62"/>
      <c r="T857" s="63"/>
      <c r="U857" s="62"/>
      <c r="V857" s="61"/>
      <c r="W857" s="61"/>
      <c r="X857" s="64"/>
      <c r="Y857" s="68"/>
      <c r="Z857" s="68"/>
      <c r="AA857" s="63"/>
      <c r="AB857" s="68"/>
      <c r="AC857" s="61"/>
      <c r="AD857" s="61"/>
      <c r="AE857" s="61"/>
      <c r="AF857" s="61"/>
      <c r="AG857" s="61"/>
      <c r="AH857" s="58"/>
      <c r="AI857" s="62"/>
      <c r="AJ857" s="63"/>
      <c r="AK857" s="71"/>
      <c r="AL857" s="61"/>
      <c r="AM857" s="61"/>
      <c r="AN857" s="64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</row>
    <row r="858" ht="12.75" customHeight="1">
      <c r="A858" s="72"/>
      <c r="B858" s="58"/>
      <c r="C858" s="73"/>
      <c r="D858" s="74"/>
      <c r="E858" s="73"/>
      <c r="F858" s="74"/>
      <c r="G858" s="62"/>
      <c r="H858" s="63"/>
      <c r="I858" s="64"/>
      <c r="J858" s="65"/>
      <c r="K858" s="55"/>
      <c r="L858" s="66"/>
      <c r="M858" s="66"/>
      <c r="N858" s="67"/>
      <c r="O858" s="58"/>
      <c r="P858" s="58"/>
      <c r="Q858" s="58"/>
      <c r="R858" s="58"/>
      <c r="S858" s="62"/>
      <c r="T858" s="63"/>
      <c r="U858" s="62"/>
      <c r="V858" s="61"/>
      <c r="W858" s="61"/>
      <c r="X858" s="64"/>
      <c r="Y858" s="68"/>
      <c r="Z858" s="68"/>
      <c r="AA858" s="63"/>
      <c r="AB858" s="68"/>
      <c r="AC858" s="61"/>
      <c r="AD858" s="61"/>
      <c r="AE858" s="61"/>
      <c r="AF858" s="61"/>
      <c r="AG858" s="61"/>
      <c r="AH858" s="58"/>
      <c r="AI858" s="62"/>
      <c r="AJ858" s="63"/>
      <c r="AK858" s="71"/>
      <c r="AL858" s="61"/>
      <c r="AM858" s="61"/>
      <c r="AN858" s="64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</row>
    <row r="859" ht="12.75" customHeight="1">
      <c r="A859" s="72"/>
      <c r="B859" s="58"/>
      <c r="C859" s="73"/>
      <c r="D859" s="74"/>
      <c r="E859" s="73"/>
      <c r="F859" s="74"/>
      <c r="G859" s="62"/>
      <c r="H859" s="63"/>
      <c r="I859" s="64"/>
      <c r="J859" s="65"/>
      <c r="K859" s="55"/>
      <c r="L859" s="66"/>
      <c r="M859" s="66"/>
      <c r="N859" s="67"/>
      <c r="O859" s="58"/>
      <c r="P859" s="58"/>
      <c r="Q859" s="58"/>
      <c r="R859" s="58"/>
      <c r="S859" s="62"/>
      <c r="T859" s="63"/>
      <c r="U859" s="62"/>
      <c r="V859" s="61"/>
      <c r="W859" s="61"/>
      <c r="X859" s="64"/>
      <c r="Y859" s="68"/>
      <c r="Z859" s="68"/>
      <c r="AA859" s="63"/>
      <c r="AB859" s="68"/>
      <c r="AC859" s="61"/>
      <c r="AD859" s="61"/>
      <c r="AE859" s="61"/>
      <c r="AF859" s="61"/>
      <c r="AG859" s="61"/>
      <c r="AH859" s="58"/>
      <c r="AI859" s="62"/>
      <c r="AJ859" s="63"/>
      <c r="AK859" s="61"/>
      <c r="AL859" s="58"/>
      <c r="AM859" s="61"/>
      <c r="AN859" s="64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</row>
    <row r="860" ht="12.75" customHeight="1">
      <c r="A860" s="72"/>
      <c r="B860" s="58"/>
      <c r="C860" s="73"/>
      <c r="D860" s="74"/>
      <c r="E860" s="73"/>
      <c r="F860" s="74"/>
      <c r="G860" s="62"/>
      <c r="H860" s="63"/>
      <c r="I860" s="64"/>
      <c r="J860" s="65"/>
      <c r="K860" s="55"/>
      <c r="L860" s="66"/>
      <c r="M860" s="66"/>
      <c r="N860" s="67"/>
      <c r="O860" s="58"/>
      <c r="P860" s="58"/>
      <c r="Q860" s="58"/>
      <c r="R860" s="58"/>
      <c r="S860" s="62"/>
      <c r="T860" s="63"/>
      <c r="U860" s="62"/>
      <c r="V860" s="61"/>
      <c r="W860" s="61"/>
      <c r="X860" s="64"/>
      <c r="Y860" s="68"/>
      <c r="Z860" s="68"/>
      <c r="AA860" s="63"/>
      <c r="AB860" s="68"/>
      <c r="AC860" s="61"/>
      <c r="AD860" s="61"/>
      <c r="AE860" s="61"/>
      <c r="AF860" s="61"/>
      <c r="AG860" s="61"/>
      <c r="AH860" s="58"/>
      <c r="AI860" s="51"/>
      <c r="AJ860" s="52"/>
      <c r="AK860" s="61"/>
      <c r="AL860" s="58"/>
      <c r="AM860" s="58"/>
      <c r="AN860" s="53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</row>
    <row r="861" ht="12.75" customHeight="1">
      <c r="A861" s="72"/>
      <c r="B861" s="58"/>
      <c r="C861" s="73"/>
      <c r="D861" s="74"/>
      <c r="E861" s="73"/>
      <c r="F861" s="74"/>
      <c r="G861" s="62"/>
      <c r="H861" s="63"/>
      <c r="I861" s="64"/>
      <c r="J861" s="65"/>
      <c r="K861" s="55"/>
      <c r="L861" s="66"/>
      <c r="M861" s="66"/>
      <c r="N861" s="67"/>
      <c r="O861" s="58"/>
      <c r="P861" s="58"/>
      <c r="Q861" s="58"/>
      <c r="R861" s="58"/>
      <c r="S861" s="62"/>
      <c r="T861" s="63"/>
      <c r="U861" s="62"/>
      <c r="V861" s="61"/>
      <c r="W861" s="61"/>
      <c r="X861" s="64"/>
      <c r="Y861" s="68"/>
      <c r="Z861" s="68"/>
      <c r="AA861" s="63"/>
      <c r="AB861" s="68"/>
      <c r="AC861" s="61"/>
      <c r="AD861" s="61"/>
      <c r="AE861" s="61"/>
      <c r="AF861" s="61"/>
      <c r="AG861" s="61"/>
      <c r="AH861" s="58"/>
      <c r="AI861" s="51"/>
      <c r="AJ861" s="52"/>
      <c r="AK861" s="61"/>
      <c r="AL861" s="58"/>
      <c r="AM861" s="58"/>
      <c r="AN861" s="53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</row>
    <row r="862" ht="12.75" customHeight="1">
      <c r="A862" s="72"/>
      <c r="B862" s="58"/>
      <c r="C862" s="73"/>
      <c r="D862" s="74"/>
      <c r="E862" s="73"/>
      <c r="F862" s="74"/>
      <c r="G862" s="62"/>
      <c r="H862" s="63"/>
      <c r="I862" s="64"/>
      <c r="J862" s="65"/>
      <c r="K862" s="55"/>
      <c r="L862" s="66"/>
      <c r="M862" s="66"/>
      <c r="N862" s="67"/>
      <c r="O862" s="58"/>
      <c r="P862" s="58"/>
      <c r="Q862" s="58"/>
      <c r="R862" s="58"/>
      <c r="S862" s="62"/>
      <c r="T862" s="63"/>
      <c r="U862" s="62"/>
      <c r="V862" s="61"/>
      <c r="W862" s="61"/>
      <c r="X862" s="64"/>
      <c r="Y862" s="68"/>
      <c r="Z862" s="68"/>
      <c r="AA862" s="63"/>
      <c r="AB862" s="68"/>
      <c r="AC862" s="61"/>
      <c r="AD862" s="61"/>
      <c r="AE862" s="61"/>
      <c r="AF862" s="61"/>
      <c r="AG862" s="61"/>
      <c r="AH862" s="58"/>
      <c r="AI862" s="51"/>
      <c r="AJ862" s="52"/>
      <c r="AK862" s="61"/>
      <c r="AL862" s="58"/>
      <c r="AM862" s="58"/>
      <c r="AN862" s="53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</row>
    <row r="863" ht="12.75" customHeight="1">
      <c r="A863" s="72"/>
      <c r="B863" s="58"/>
      <c r="C863" s="73"/>
      <c r="D863" s="74"/>
      <c r="E863" s="73"/>
      <c r="F863" s="74"/>
      <c r="G863" s="62"/>
      <c r="H863" s="63"/>
      <c r="I863" s="64"/>
      <c r="J863" s="65"/>
      <c r="K863" s="55"/>
      <c r="L863" s="66"/>
      <c r="M863" s="66"/>
      <c r="N863" s="67"/>
      <c r="O863" s="58"/>
      <c r="P863" s="58"/>
      <c r="Q863" s="58"/>
      <c r="R863" s="58"/>
      <c r="S863" s="62"/>
      <c r="T863" s="63"/>
      <c r="U863" s="62"/>
      <c r="V863" s="61"/>
      <c r="W863" s="61"/>
      <c r="X863" s="64"/>
      <c r="Y863" s="68"/>
      <c r="Z863" s="68"/>
      <c r="AA863" s="63"/>
      <c r="AB863" s="68"/>
      <c r="AC863" s="61"/>
      <c r="AD863" s="61"/>
      <c r="AE863" s="61"/>
      <c r="AF863" s="61"/>
      <c r="AG863" s="61"/>
      <c r="AH863" s="58"/>
      <c r="AI863" s="51"/>
      <c r="AJ863" s="52"/>
      <c r="AK863" s="61"/>
      <c r="AL863" s="58"/>
      <c r="AM863" s="58"/>
      <c r="AN863" s="53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</row>
    <row r="864" ht="12.75" customHeight="1">
      <c r="A864" s="72"/>
      <c r="B864" s="58"/>
      <c r="C864" s="73"/>
      <c r="D864" s="74"/>
      <c r="E864" s="73"/>
      <c r="F864" s="74"/>
      <c r="G864" s="62"/>
      <c r="H864" s="63"/>
      <c r="I864" s="64"/>
      <c r="J864" s="65"/>
      <c r="K864" s="55"/>
      <c r="L864" s="66"/>
      <c r="M864" s="66"/>
      <c r="N864" s="67"/>
      <c r="O864" s="58"/>
      <c r="P864" s="58"/>
      <c r="Q864" s="58"/>
      <c r="R864" s="58"/>
      <c r="S864" s="62"/>
      <c r="T864" s="63"/>
      <c r="U864" s="62"/>
      <c r="V864" s="61"/>
      <c r="W864" s="61"/>
      <c r="X864" s="64"/>
      <c r="Y864" s="68"/>
      <c r="Z864" s="68"/>
      <c r="AA864" s="63"/>
      <c r="AB864" s="68"/>
      <c r="AC864" s="61"/>
      <c r="AD864" s="61"/>
      <c r="AE864" s="61"/>
      <c r="AF864" s="61"/>
      <c r="AG864" s="61"/>
      <c r="AH864" s="58"/>
      <c r="AI864" s="51"/>
      <c r="AJ864" s="52"/>
      <c r="AK864" s="61"/>
      <c r="AL864" s="58"/>
      <c r="AM864" s="58"/>
      <c r="AN864" s="53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</row>
    <row r="865" ht="12.75" customHeight="1">
      <c r="A865" s="72"/>
      <c r="B865" s="58"/>
      <c r="C865" s="73"/>
      <c r="D865" s="74"/>
      <c r="E865" s="73"/>
      <c r="F865" s="74"/>
      <c r="G865" s="62"/>
      <c r="H865" s="63"/>
      <c r="I865" s="64"/>
      <c r="J865" s="65"/>
      <c r="K865" s="55"/>
      <c r="L865" s="66"/>
      <c r="M865" s="66"/>
      <c r="N865" s="67"/>
      <c r="O865" s="58"/>
      <c r="P865" s="58"/>
      <c r="Q865" s="58"/>
      <c r="R865" s="58"/>
      <c r="S865" s="62"/>
      <c r="T865" s="63"/>
      <c r="U865" s="62"/>
      <c r="V865" s="61"/>
      <c r="W865" s="61"/>
      <c r="X865" s="64"/>
      <c r="Y865" s="68"/>
      <c r="Z865" s="68"/>
      <c r="AA865" s="63"/>
      <c r="AB865" s="68"/>
      <c r="AC865" s="61"/>
      <c r="AD865" s="61"/>
      <c r="AE865" s="61"/>
      <c r="AF865" s="61"/>
      <c r="AG865" s="61"/>
      <c r="AH865" s="58"/>
      <c r="AI865" s="51"/>
      <c r="AJ865" s="52"/>
      <c r="AK865" s="61"/>
      <c r="AL865" s="58"/>
      <c r="AM865" s="58"/>
      <c r="AN865" s="53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</row>
    <row r="866" ht="12.75" customHeight="1">
      <c r="A866" s="72"/>
      <c r="B866" s="58"/>
      <c r="C866" s="73"/>
      <c r="D866" s="74"/>
      <c r="E866" s="73"/>
      <c r="F866" s="74"/>
      <c r="G866" s="62"/>
      <c r="H866" s="63"/>
      <c r="I866" s="64"/>
      <c r="J866" s="65"/>
      <c r="K866" s="55"/>
      <c r="L866" s="66"/>
      <c r="M866" s="66"/>
      <c r="N866" s="67"/>
      <c r="O866" s="58"/>
      <c r="P866" s="58"/>
      <c r="Q866" s="58"/>
      <c r="R866" s="58"/>
      <c r="S866" s="62"/>
      <c r="T866" s="63"/>
      <c r="U866" s="62"/>
      <c r="V866" s="61"/>
      <c r="W866" s="61"/>
      <c r="X866" s="64"/>
      <c r="Y866" s="68"/>
      <c r="Z866" s="68"/>
      <c r="AA866" s="63"/>
      <c r="AB866" s="68"/>
      <c r="AC866" s="61"/>
      <c r="AD866" s="61"/>
      <c r="AE866" s="61"/>
      <c r="AF866" s="61"/>
      <c r="AG866" s="61"/>
      <c r="AH866" s="58"/>
      <c r="AI866" s="51"/>
      <c r="AJ866" s="52"/>
      <c r="AK866" s="61"/>
      <c r="AL866" s="58"/>
      <c r="AM866" s="58"/>
      <c r="AN866" s="53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</row>
    <row r="867" ht="12.75" customHeight="1">
      <c r="A867" s="72"/>
      <c r="B867" s="58"/>
      <c r="C867" s="73"/>
      <c r="D867" s="74"/>
      <c r="E867" s="73"/>
      <c r="F867" s="74"/>
      <c r="G867" s="62"/>
      <c r="H867" s="63"/>
      <c r="I867" s="64"/>
      <c r="J867" s="65"/>
      <c r="K867" s="55"/>
      <c r="L867" s="66"/>
      <c r="M867" s="66"/>
      <c r="N867" s="67"/>
      <c r="O867" s="58"/>
      <c r="P867" s="58"/>
      <c r="Q867" s="58"/>
      <c r="R867" s="58"/>
      <c r="S867" s="62"/>
      <c r="T867" s="63"/>
      <c r="U867" s="62"/>
      <c r="V867" s="61"/>
      <c r="W867" s="61"/>
      <c r="X867" s="64"/>
      <c r="Y867" s="68"/>
      <c r="Z867" s="68"/>
      <c r="AA867" s="63"/>
      <c r="AB867" s="68"/>
      <c r="AC867" s="61"/>
      <c r="AD867" s="61"/>
      <c r="AE867" s="61"/>
      <c r="AF867" s="61"/>
      <c r="AG867" s="61"/>
      <c r="AH867" s="58"/>
      <c r="AI867" s="51"/>
      <c r="AJ867" s="52"/>
      <c r="AK867" s="61"/>
      <c r="AL867" s="58"/>
      <c r="AM867" s="58"/>
      <c r="AN867" s="53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</row>
    <row r="868" ht="12.75" customHeight="1">
      <c r="A868" s="72"/>
      <c r="B868" s="58"/>
      <c r="C868" s="73"/>
      <c r="D868" s="74"/>
      <c r="E868" s="73"/>
      <c r="F868" s="74"/>
      <c r="G868" s="62"/>
      <c r="H868" s="63"/>
      <c r="I868" s="64"/>
      <c r="J868" s="65"/>
      <c r="K868" s="55"/>
      <c r="L868" s="66"/>
      <c r="M868" s="66"/>
      <c r="N868" s="67"/>
      <c r="O868" s="58"/>
      <c r="P868" s="58"/>
      <c r="Q868" s="58"/>
      <c r="R868" s="58"/>
      <c r="S868" s="62"/>
      <c r="T868" s="63"/>
      <c r="U868" s="62"/>
      <c r="V868" s="61"/>
      <c r="W868" s="61"/>
      <c r="X868" s="64"/>
      <c r="Y868" s="68"/>
      <c r="Z868" s="68"/>
      <c r="AA868" s="63"/>
      <c r="AB868" s="68"/>
      <c r="AC868" s="61"/>
      <c r="AD868" s="61"/>
      <c r="AE868" s="61"/>
      <c r="AF868" s="61"/>
      <c r="AG868" s="61"/>
      <c r="AH868" s="58"/>
      <c r="AI868" s="51"/>
      <c r="AJ868" s="52"/>
      <c r="AK868" s="61"/>
      <c r="AL868" s="58"/>
      <c r="AM868" s="58"/>
      <c r="AN868" s="53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</row>
    <row r="869" ht="12.75" customHeight="1">
      <c r="A869" s="72"/>
      <c r="B869" s="58"/>
      <c r="C869" s="73"/>
      <c r="D869" s="74"/>
      <c r="E869" s="73"/>
      <c r="F869" s="74"/>
      <c r="G869" s="62"/>
      <c r="H869" s="63"/>
      <c r="I869" s="64"/>
      <c r="J869" s="65"/>
      <c r="K869" s="55"/>
      <c r="L869" s="66"/>
      <c r="M869" s="66"/>
      <c r="N869" s="67"/>
      <c r="O869" s="58"/>
      <c r="P869" s="58"/>
      <c r="Q869" s="58"/>
      <c r="R869" s="58"/>
      <c r="S869" s="62"/>
      <c r="T869" s="63"/>
      <c r="U869" s="62"/>
      <c r="V869" s="61"/>
      <c r="W869" s="61"/>
      <c r="X869" s="64"/>
      <c r="Y869" s="68"/>
      <c r="Z869" s="68"/>
      <c r="AA869" s="63"/>
      <c r="AB869" s="68"/>
      <c r="AC869" s="61"/>
      <c r="AD869" s="61"/>
      <c r="AE869" s="61"/>
      <c r="AF869" s="61"/>
      <c r="AG869" s="61"/>
      <c r="AH869" s="58"/>
      <c r="AI869" s="51"/>
      <c r="AJ869" s="52"/>
      <c r="AK869" s="61"/>
      <c r="AL869" s="58"/>
      <c r="AM869" s="58"/>
      <c r="AN869" s="53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</row>
    <row r="870" ht="12.75" customHeight="1">
      <c r="A870" s="72"/>
      <c r="B870" s="58"/>
      <c r="C870" s="73"/>
      <c r="D870" s="74"/>
      <c r="E870" s="73"/>
      <c r="F870" s="74"/>
      <c r="G870" s="62"/>
      <c r="H870" s="63"/>
      <c r="I870" s="64"/>
      <c r="J870" s="65"/>
      <c r="K870" s="55"/>
      <c r="L870" s="66"/>
      <c r="M870" s="66"/>
      <c r="N870" s="67"/>
      <c r="O870" s="58"/>
      <c r="P870" s="58"/>
      <c r="Q870" s="58"/>
      <c r="R870" s="58"/>
      <c r="S870" s="62"/>
      <c r="T870" s="63"/>
      <c r="U870" s="62"/>
      <c r="V870" s="61"/>
      <c r="W870" s="61"/>
      <c r="X870" s="64"/>
      <c r="Y870" s="68"/>
      <c r="Z870" s="68"/>
      <c r="AA870" s="63"/>
      <c r="AB870" s="68"/>
      <c r="AC870" s="61"/>
      <c r="AD870" s="61"/>
      <c r="AE870" s="61"/>
      <c r="AF870" s="61"/>
      <c r="AG870" s="61"/>
      <c r="AH870" s="58"/>
      <c r="AI870" s="51"/>
      <c r="AJ870" s="52"/>
      <c r="AK870" s="61"/>
      <c r="AL870" s="58"/>
      <c r="AM870" s="58"/>
      <c r="AN870" s="53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</row>
    <row r="871" ht="12.75" customHeight="1">
      <c r="A871" s="72"/>
      <c r="B871" s="58"/>
      <c r="C871" s="73"/>
      <c r="D871" s="74"/>
      <c r="E871" s="73"/>
      <c r="F871" s="74"/>
      <c r="G871" s="62"/>
      <c r="H871" s="63"/>
      <c r="I871" s="64"/>
      <c r="J871" s="65"/>
      <c r="K871" s="55"/>
      <c r="L871" s="66"/>
      <c r="M871" s="66"/>
      <c r="N871" s="67"/>
      <c r="O871" s="58"/>
      <c r="P871" s="58"/>
      <c r="Q871" s="58"/>
      <c r="R871" s="58"/>
      <c r="S871" s="62"/>
      <c r="T871" s="63"/>
      <c r="U871" s="62"/>
      <c r="V871" s="61"/>
      <c r="W871" s="61"/>
      <c r="X871" s="64"/>
      <c r="Y871" s="68"/>
      <c r="Z871" s="68"/>
      <c r="AA871" s="63"/>
      <c r="AB871" s="68"/>
      <c r="AC871" s="61"/>
      <c r="AD871" s="61"/>
      <c r="AE871" s="61"/>
      <c r="AF871" s="61"/>
      <c r="AG871" s="61"/>
      <c r="AH871" s="58"/>
      <c r="AI871" s="51"/>
      <c r="AJ871" s="52"/>
      <c r="AK871" s="61"/>
      <c r="AL871" s="58"/>
      <c r="AM871" s="58"/>
      <c r="AN871" s="53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</row>
    <row r="872" ht="12.75" customHeight="1">
      <c r="A872" s="72"/>
      <c r="B872" s="58"/>
      <c r="C872" s="73"/>
      <c r="D872" s="74"/>
      <c r="E872" s="73"/>
      <c r="F872" s="74"/>
      <c r="G872" s="62"/>
      <c r="H872" s="63"/>
      <c r="I872" s="64"/>
      <c r="J872" s="65"/>
      <c r="K872" s="55"/>
      <c r="L872" s="66"/>
      <c r="M872" s="66"/>
      <c r="N872" s="67"/>
      <c r="O872" s="58"/>
      <c r="P872" s="58"/>
      <c r="Q872" s="58"/>
      <c r="R872" s="58"/>
      <c r="S872" s="62"/>
      <c r="T872" s="63"/>
      <c r="U872" s="62"/>
      <c r="V872" s="61"/>
      <c r="W872" s="61"/>
      <c r="X872" s="64"/>
      <c r="Y872" s="68"/>
      <c r="Z872" s="68"/>
      <c r="AA872" s="63"/>
      <c r="AB872" s="68"/>
      <c r="AC872" s="61"/>
      <c r="AD872" s="61"/>
      <c r="AE872" s="61"/>
      <c r="AF872" s="61"/>
      <c r="AG872" s="61"/>
      <c r="AH872" s="58"/>
      <c r="AI872" s="51"/>
      <c r="AJ872" s="52"/>
      <c r="AK872" s="61"/>
      <c r="AL872" s="58"/>
      <c r="AM872" s="58"/>
      <c r="AN872" s="53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</row>
    <row r="873" ht="12.75" customHeight="1">
      <c r="A873" s="72"/>
      <c r="B873" s="58"/>
      <c r="C873" s="73"/>
      <c r="D873" s="74"/>
      <c r="E873" s="73"/>
      <c r="F873" s="74"/>
      <c r="G873" s="62"/>
      <c r="H873" s="63"/>
      <c r="I873" s="64"/>
      <c r="J873" s="65"/>
      <c r="K873" s="55"/>
      <c r="L873" s="66"/>
      <c r="M873" s="66"/>
      <c r="N873" s="67"/>
      <c r="O873" s="58"/>
      <c r="P873" s="58"/>
      <c r="Q873" s="58"/>
      <c r="R873" s="58"/>
      <c r="S873" s="62"/>
      <c r="T873" s="63"/>
      <c r="U873" s="62"/>
      <c r="V873" s="61"/>
      <c r="W873" s="61"/>
      <c r="X873" s="64"/>
      <c r="Y873" s="68"/>
      <c r="Z873" s="68"/>
      <c r="AA873" s="63"/>
      <c r="AB873" s="68"/>
      <c r="AC873" s="61"/>
      <c r="AD873" s="61"/>
      <c r="AE873" s="61"/>
      <c r="AF873" s="61"/>
      <c r="AG873" s="61"/>
      <c r="AH873" s="58"/>
      <c r="AI873" s="51"/>
      <c r="AJ873" s="52"/>
      <c r="AK873" s="61"/>
      <c r="AL873" s="58"/>
      <c r="AM873" s="58"/>
      <c r="AN873" s="53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</row>
    <row r="874" ht="12.75" customHeight="1">
      <c r="A874" s="72"/>
      <c r="B874" s="58"/>
      <c r="C874" s="73"/>
      <c r="D874" s="74"/>
      <c r="E874" s="73"/>
      <c r="F874" s="74"/>
      <c r="G874" s="62"/>
      <c r="H874" s="63"/>
      <c r="I874" s="64"/>
      <c r="J874" s="65"/>
      <c r="K874" s="55"/>
      <c r="L874" s="66"/>
      <c r="M874" s="66"/>
      <c r="N874" s="67"/>
      <c r="O874" s="58"/>
      <c r="P874" s="58"/>
      <c r="Q874" s="58"/>
      <c r="R874" s="58"/>
      <c r="S874" s="62"/>
      <c r="T874" s="63"/>
      <c r="U874" s="62"/>
      <c r="V874" s="61"/>
      <c r="W874" s="61"/>
      <c r="X874" s="64"/>
      <c r="Y874" s="68"/>
      <c r="Z874" s="68"/>
      <c r="AA874" s="63"/>
      <c r="AB874" s="68"/>
      <c r="AC874" s="61"/>
      <c r="AD874" s="61"/>
      <c r="AE874" s="61"/>
      <c r="AF874" s="61"/>
      <c r="AG874" s="61"/>
      <c r="AH874" s="58"/>
      <c r="AI874" s="51"/>
      <c r="AJ874" s="52"/>
      <c r="AK874" s="61"/>
      <c r="AL874" s="58"/>
      <c r="AM874" s="58"/>
      <c r="AN874" s="53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</row>
    <row r="875" ht="12.75" customHeight="1">
      <c r="A875" s="72"/>
      <c r="B875" s="58"/>
      <c r="C875" s="73"/>
      <c r="D875" s="74"/>
      <c r="E875" s="73"/>
      <c r="F875" s="74"/>
      <c r="G875" s="62"/>
      <c r="H875" s="63"/>
      <c r="I875" s="64"/>
      <c r="J875" s="65"/>
      <c r="K875" s="55"/>
      <c r="L875" s="66"/>
      <c r="M875" s="66"/>
      <c r="N875" s="67"/>
      <c r="O875" s="58"/>
      <c r="P875" s="58"/>
      <c r="Q875" s="58"/>
      <c r="R875" s="58"/>
      <c r="S875" s="62"/>
      <c r="T875" s="63"/>
      <c r="U875" s="62"/>
      <c r="V875" s="61"/>
      <c r="W875" s="61"/>
      <c r="X875" s="64"/>
      <c r="Y875" s="68"/>
      <c r="Z875" s="68"/>
      <c r="AA875" s="63"/>
      <c r="AB875" s="68"/>
      <c r="AC875" s="61"/>
      <c r="AD875" s="61"/>
      <c r="AE875" s="61"/>
      <c r="AF875" s="61"/>
      <c r="AG875" s="61"/>
      <c r="AH875" s="58"/>
      <c r="AI875" s="51"/>
      <c r="AJ875" s="52"/>
      <c r="AK875" s="61"/>
      <c r="AL875" s="58"/>
      <c r="AM875" s="58"/>
      <c r="AN875" s="53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</row>
    <row r="876" ht="12.75" customHeight="1">
      <c r="A876" s="72"/>
      <c r="B876" s="58"/>
      <c r="C876" s="73"/>
      <c r="D876" s="74"/>
      <c r="E876" s="73"/>
      <c r="F876" s="74"/>
      <c r="G876" s="62"/>
      <c r="H876" s="63"/>
      <c r="I876" s="64"/>
      <c r="J876" s="65"/>
      <c r="K876" s="55"/>
      <c r="L876" s="66"/>
      <c r="M876" s="66"/>
      <c r="N876" s="67"/>
      <c r="O876" s="58"/>
      <c r="P876" s="58"/>
      <c r="Q876" s="58"/>
      <c r="R876" s="58"/>
      <c r="S876" s="62"/>
      <c r="T876" s="63"/>
      <c r="U876" s="62"/>
      <c r="V876" s="61"/>
      <c r="W876" s="61"/>
      <c r="X876" s="64"/>
      <c r="Y876" s="68"/>
      <c r="Z876" s="68"/>
      <c r="AA876" s="63"/>
      <c r="AB876" s="68"/>
      <c r="AC876" s="61"/>
      <c r="AD876" s="61"/>
      <c r="AE876" s="61"/>
      <c r="AF876" s="61"/>
      <c r="AG876" s="61"/>
      <c r="AH876" s="58"/>
      <c r="AI876" s="51"/>
      <c r="AJ876" s="52"/>
      <c r="AK876" s="61"/>
      <c r="AL876" s="58"/>
      <c r="AM876" s="58"/>
      <c r="AN876" s="53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</row>
    <row r="877" ht="12.75" customHeight="1">
      <c r="A877" s="72"/>
      <c r="B877" s="58"/>
      <c r="C877" s="73"/>
      <c r="D877" s="74"/>
      <c r="E877" s="73"/>
      <c r="F877" s="74"/>
      <c r="G877" s="62"/>
      <c r="H877" s="63"/>
      <c r="I877" s="64"/>
      <c r="J877" s="65"/>
      <c r="K877" s="55"/>
      <c r="L877" s="66"/>
      <c r="M877" s="66"/>
      <c r="N877" s="67"/>
      <c r="O877" s="58"/>
      <c r="P877" s="58"/>
      <c r="Q877" s="58"/>
      <c r="R877" s="58"/>
      <c r="S877" s="62"/>
      <c r="T877" s="63"/>
      <c r="U877" s="62"/>
      <c r="V877" s="61"/>
      <c r="W877" s="61"/>
      <c r="X877" s="64"/>
      <c r="Y877" s="68"/>
      <c r="Z877" s="68"/>
      <c r="AA877" s="63"/>
      <c r="AB877" s="68"/>
      <c r="AC877" s="61"/>
      <c r="AD877" s="61"/>
      <c r="AE877" s="61"/>
      <c r="AF877" s="61"/>
      <c r="AG877" s="61"/>
      <c r="AH877" s="58"/>
      <c r="AI877" s="51"/>
      <c r="AJ877" s="52"/>
      <c r="AK877" s="61"/>
      <c r="AL877" s="58"/>
      <c r="AM877" s="58"/>
      <c r="AN877" s="53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</row>
    <row r="878" ht="12.75" customHeight="1">
      <c r="A878" s="72"/>
      <c r="B878" s="58"/>
      <c r="C878" s="73"/>
      <c r="D878" s="74"/>
      <c r="E878" s="73"/>
      <c r="F878" s="74"/>
      <c r="G878" s="62"/>
      <c r="H878" s="63"/>
      <c r="I878" s="64"/>
      <c r="J878" s="65"/>
      <c r="K878" s="55"/>
      <c r="L878" s="66"/>
      <c r="M878" s="66"/>
      <c r="N878" s="67"/>
      <c r="O878" s="58"/>
      <c r="P878" s="58"/>
      <c r="Q878" s="58"/>
      <c r="R878" s="58"/>
      <c r="S878" s="62"/>
      <c r="T878" s="63"/>
      <c r="U878" s="62"/>
      <c r="V878" s="61"/>
      <c r="W878" s="61"/>
      <c r="X878" s="64"/>
      <c r="Y878" s="68"/>
      <c r="Z878" s="68"/>
      <c r="AA878" s="63"/>
      <c r="AB878" s="68"/>
      <c r="AC878" s="61"/>
      <c r="AD878" s="61"/>
      <c r="AE878" s="61"/>
      <c r="AF878" s="61"/>
      <c r="AG878" s="61"/>
      <c r="AH878" s="58"/>
      <c r="AI878" s="51"/>
      <c r="AJ878" s="52"/>
      <c r="AK878" s="61"/>
      <c r="AL878" s="58"/>
      <c r="AM878" s="58"/>
      <c r="AN878" s="53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</row>
    <row r="879" ht="12.75" customHeight="1">
      <c r="A879" s="72"/>
      <c r="B879" s="58"/>
      <c r="C879" s="73"/>
      <c r="D879" s="74"/>
      <c r="E879" s="73"/>
      <c r="F879" s="74"/>
      <c r="G879" s="62"/>
      <c r="H879" s="63"/>
      <c r="I879" s="64"/>
      <c r="J879" s="65"/>
      <c r="K879" s="55"/>
      <c r="L879" s="66"/>
      <c r="M879" s="66"/>
      <c r="N879" s="67"/>
      <c r="O879" s="58"/>
      <c r="P879" s="58"/>
      <c r="Q879" s="58"/>
      <c r="R879" s="58"/>
      <c r="S879" s="62"/>
      <c r="T879" s="63"/>
      <c r="U879" s="62"/>
      <c r="V879" s="61"/>
      <c r="W879" s="61"/>
      <c r="X879" s="64"/>
      <c r="Y879" s="68"/>
      <c r="Z879" s="68"/>
      <c r="AA879" s="63"/>
      <c r="AB879" s="68"/>
      <c r="AC879" s="61"/>
      <c r="AD879" s="61"/>
      <c r="AE879" s="61"/>
      <c r="AF879" s="61"/>
      <c r="AG879" s="61"/>
      <c r="AH879" s="58"/>
      <c r="AI879" s="51"/>
      <c r="AJ879" s="52"/>
      <c r="AK879" s="61"/>
      <c r="AL879" s="58"/>
      <c r="AM879" s="58"/>
      <c r="AN879" s="53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</row>
    <row r="880" ht="12.75" customHeight="1">
      <c r="A880" s="72"/>
      <c r="B880" s="58"/>
      <c r="C880" s="73"/>
      <c r="D880" s="74"/>
      <c r="E880" s="73"/>
      <c r="F880" s="74"/>
      <c r="G880" s="62"/>
      <c r="H880" s="63"/>
      <c r="I880" s="64"/>
      <c r="J880" s="65"/>
      <c r="K880" s="55"/>
      <c r="L880" s="66"/>
      <c r="M880" s="66"/>
      <c r="N880" s="67"/>
      <c r="O880" s="58"/>
      <c r="P880" s="58"/>
      <c r="Q880" s="58"/>
      <c r="R880" s="58"/>
      <c r="S880" s="62"/>
      <c r="T880" s="63"/>
      <c r="U880" s="62"/>
      <c r="V880" s="61"/>
      <c r="W880" s="61"/>
      <c r="X880" s="64"/>
      <c r="Y880" s="68"/>
      <c r="Z880" s="68"/>
      <c r="AA880" s="63"/>
      <c r="AB880" s="68"/>
      <c r="AC880" s="61"/>
      <c r="AD880" s="61"/>
      <c r="AE880" s="61"/>
      <c r="AF880" s="61"/>
      <c r="AG880" s="61"/>
      <c r="AH880" s="58"/>
      <c r="AI880" s="51"/>
      <c r="AJ880" s="52"/>
      <c r="AK880" s="61"/>
      <c r="AL880" s="58"/>
      <c r="AM880" s="58"/>
      <c r="AN880" s="53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</row>
    <row r="881" ht="12.75" customHeight="1">
      <c r="A881" s="72"/>
      <c r="B881" s="58"/>
      <c r="C881" s="73"/>
      <c r="D881" s="74"/>
      <c r="E881" s="73"/>
      <c r="F881" s="74"/>
      <c r="G881" s="62"/>
      <c r="H881" s="63"/>
      <c r="I881" s="64"/>
      <c r="J881" s="65"/>
      <c r="K881" s="55"/>
      <c r="L881" s="66"/>
      <c r="M881" s="66"/>
      <c r="N881" s="67"/>
      <c r="O881" s="58"/>
      <c r="P881" s="58"/>
      <c r="Q881" s="58"/>
      <c r="R881" s="58"/>
      <c r="S881" s="62"/>
      <c r="T881" s="63"/>
      <c r="U881" s="62"/>
      <c r="V881" s="61"/>
      <c r="W881" s="61"/>
      <c r="X881" s="64"/>
      <c r="Y881" s="68"/>
      <c r="Z881" s="68"/>
      <c r="AA881" s="63"/>
      <c r="AB881" s="68"/>
      <c r="AC881" s="61"/>
      <c r="AD881" s="61"/>
      <c r="AE881" s="61"/>
      <c r="AF881" s="61"/>
      <c r="AG881" s="61"/>
      <c r="AH881" s="58"/>
      <c r="AI881" s="51"/>
      <c r="AJ881" s="52"/>
      <c r="AK881" s="61"/>
      <c r="AL881" s="58"/>
      <c r="AM881" s="58"/>
      <c r="AN881" s="53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</row>
    <row r="882" ht="12.75" customHeight="1">
      <c r="A882" s="72"/>
      <c r="B882" s="58"/>
      <c r="C882" s="73"/>
      <c r="D882" s="74"/>
      <c r="E882" s="73"/>
      <c r="F882" s="74"/>
      <c r="G882" s="62"/>
      <c r="H882" s="63"/>
      <c r="I882" s="64"/>
      <c r="J882" s="65"/>
      <c r="K882" s="55"/>
      <c r="L882" s="66"/>
      <c r="M882" s="66"/>
      <c r="N882" s="67"/>
      <c r="O882" s="58"/>
      <c r="P882" s="58"/>
      <c r="Q882" s="58"/>
      <c r="R882" s="58"/>
      <c r="S882" s="62"/>
      <c r="T882" s="63"/>
      <c r="U882" s="62"/>
      <c r="V882" s="61"/>
      <c r="W882" s="61"/>
      <c r="X882" s="64"/>
      <c r="Y882" s="68"/>
      <c r="Z882" s="68"/>
      <c r="AA882" s="63"/>
      <c r="AB882" s="68"/>
      <c r="AC882" s="61"/>
      <c r="AD882" s="61"/>
      <c r="AE882" s="61"/>
      <c r="AF882" s="61"/>
      <c r="AG882" s="61"/>
      <c r="AH882" s="58"/>
      <c r="AI882" s="51"/>
      <c r="AJ882" s="52"/>
      <c r="AK882" s="61"/>
      <c r="AL882" s="58"/>
      <c r="AM882" s="58"/>
      <c r="AN882" s="53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</row>
    <row r="883" ht="12.75" customHeight="1">
      <c r="A883" s="72"/>
      <c r="B883" s="58"/>
      <c r="C883" s="73"/>
      <c r="D883" s="74"/>
      <c r="E883" s="73"/>
      <c r="F883" s="74"/>
      <c r="G883" s="62"/>
      <c r="H883" s="63"/>
      <c r="I883" s="64"/>
      <c r="J883" s="65"/>
      <c r="K883" s="55"/>
      <c r="L883" s="66"/>
      <c r="M883" s="66"/>
      <c r="N883" s="67"/>
      <c r="O883" s="58"/>
      <c r="P883" s="58"/>
      <c r="Q883" s="58"/>
      <c r="R883" s="58"/>
      <c r="S883" s="62"/>
      <c r="T883" s="63"/>
      <c r="U883" s="62"/>
      <c r="V883" s="61"/>
      <c r="W883" s="61"/>
      <c r="X883" s="64"/>
      <c r="Y883" s="68"/>
      <c r="Z883" s="68"/>
      <c r="AA883" s="63"/>
      <c r="AB883" s="68"/>
      <c r="AC883" s="61"/>
      <c r="AD883" s="61"/>
      <c r="AE883" s="61"/>
      <c r="AF883" s="61"/>
      <c r="AG883" s="61"/>
      <c r="AH883" s="58"/>
      <c r="AI883" s="51"/>
      <c r="AJ883" s="52"/>
      <c r="AK883" s="61"/>
      <c r="AL883" s="58"/>
      <c r="AM883" s="58"/>
      <c r="AN883" s="53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</row>
    <row r="884" ht="12.75" customHeight="1">
      <c r="A884" s="72"/>
      <c r="B884" s="58"/>
      <c r="C884" s="73"/>
      <c r="D884" s="74"/>
      <c r="E884" s="73"/>
      <c r="F884" s="74"/>
      <c r="G884" s="62"/>
      <c r="H884" s="63"/>
      <c r="I884" s="64"/>
      <c r="J884" s="65"/>
      <c r="K884" s="55"/>
      <c r="L884" s="66"/>
      <c r="M884" s="66"/>
      <c r="N884" s="67"/>
      <c r="O884" s="58"/>
      <c r="P884" s="58"/>
      <c r="Q884" s="58"/>
      <c r="R884" s="58"/>
      <c r="S884" s="62"/>
      <c r="T884" s="63"/>
      <c r="U884" s="62"/>
      <c r="V884" s="61"/>
      <c r="W884" s="61"/>
      <c r="X884" s="64"/>
      <c r="Y884" s="68"/>
      <c r="Z884" s="68"/>
      <c r="AA884" s="63"/>
      <c r="AB884" s="68"/>
      <c r="AC884" s="61"/>
      <c r="AD884" s="61"/>
      <c r="AE884" s="61"/>
      <c r="AF884" s="61"/>
      <c r="AG884" s="61"/>
      <c r="AH884" s="58"/>
      <c r="AI884" s="51"/>
      <c r="AJ884" s="52"/>
      <c r="AK884" s="61"/>
      <c r="AL884" s="58"/>
      <c r="AM884" s="58"/>
      <c r="AN884" s="53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</row>
    <row r="885" ht="12.75" customHeight="1">
      <c r="A885" s="72"/>
      <c r="B885" s="58"/>
      <c r="C885" s="73"/>
      <c r="D885" s="74"/>
      <c r="E885" s="73"/>
      <c r="F885" s="74"/>
      <c r="G885" s="62"/>
      <c r="H885" s="63"/>
      <c r="I885" s="64"/>
      <c r="J885" s="65"/>
      <c r="K885" s="55"/>
      <c r="L885" s="66"/>
      <c r="M885" s="66"/>
      <c r="N885" s="67"/>
      <c r="O885" s="58"/>
      <c r="P885" s="58"/>
      <c r="Q885" s="58"/>
      <c r="R885" s="58"/>
      <c r="S885" s="62"/>
      <c r="T885" s="63"/>
      <c r="U885" s="62"/>
      <c r="V885" s="61"/>
      <c r="W885" s="61"/>
      <c r="X885" s="64"/>
      <c r="Y885" s="68"/>
      <c r="Z885" s="68"/>
      <c r="AA885" s="63"/>
      <c r="AB885" s="68"/>
      <c r="AC885" s="61"/>
      <c r="AD885" s="61"/>
      <c r="AE885" s="61"/>
      <c r="AF885" s="61"/>
      <c r="AG885" s="61"/>
      <c r="AH885" s="58"/>
      <c r="AI885" s="51"/>
      <c r="AJ885" s="52"/>
      <c r="AK885" s="61"/>
      <c r="AL885" s="58"/>
      <c r="AM885" s="58"/>
      <c r="AN885" s="53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</row>
    <row r="886" ht="12.75" customHeight="1">
      <c r="A886" s="72"/>
      <c r="B886" s="58"/>
      <c r="C886" s="73"/>
      <c r="D886" s="74"/>
      <c r="E886" s="73"/>
      <c r="F886" s="74"/>
      <c r="G886" s="62"/>
      <c r="H886" s="63"/>
      <c r="I886" s="64"/>
      <c r="J886" s="65"/>
      <c r="K886" s="55"/>
      <c r="L886" s="66"/>
      <c r="M886" s="66"/>
      <c r="N886" s="67"/>
      <c r="O886" s="58"/>
      <c r="P886" s="58"/>
      <c r="Q886" s="58"/>
      <c r="R886" s="58"/>
      <c r="S886" s="62"/>
      <c r="T886" s="63"/>
      <c r="U886" s="62"/>
      <c r="V886" s="61"/>
      <c r="W886" s="61"/>
      <c r="X886" s="64"/>
      <c r="Y886" s="68"/>
      <c r="Z886" s="68"/>
      <c r="AA886" s="63"/>
      <c r="AB886" s="68"/>
      <c r="AC886" s="61"/>
      <c r="AD886" s="61"/>
      <c r="AE886" s="61"/>
      <c r="AF886" s="61"/>
      <c r="AG886" s="61"/>
      <c r="AH886" s="58"/>
      <c r="AI886" s="51"/>
      <c r="AJ886" s="52"/>
      <c r="AK886" s="61"/>
      <c r="AL886" s="58"/>
      <c r="AM886" s="58"/>
      <c r="AN886" s="53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</row>
    <row r="887" ht="12.75" customHeight="1">
      <c r="A887" s="72"/>
      <c r="B887" s="58"/>
      <c r="C887" s="73"/>
      <c r="D887" s="74"/>
      <c r="E887" s="73"/>
      <c r="F887" s="74"/>
      <c r="G887" s="62"/>
      <c r="H887" s="63"/>
      <c r="I887" s="64"/>
      <c r="J887" s="65"/>
      <c r="K887" s="55"/>
      <c r="L887" s="66"/>
      <c r="M887" s="66"/>
      <c r="N887" s="67"/>
      <c r="O887" s="58"/>
      <c r="P887" s="58"/>
      <c r="Q887" s="58"/>
      <c r="R887" s="58"/>
      <c r="S887" s="62"/>
      <c r="T887" s="63"/>
      <c r="U887" s="62"/>
      <c r="V887" s="61"/>
      <c r="W887" s="61"/>
      <c r="X887" s="64"/>
      <c r="Y887" s="68"/>
      <c r="Z887" s="68"/>
      <c r="AA887" s="63"/>
      <c r="AB887" s="68"/>
      <c r="AC887" s="61"/>
      <c r="AD887" s="61"/>
      <c r="AE887" s="61"/>
      <c r="AF887" s="61"/>
      <c r="AG887" s="61"/>
      <c r="AH887" s="58"/>
      <c r="AI887" s="51"/>
      <c r="AJ887" s="52"/>
      <c r="AK887" s="61"/>
      <c r="AL887" s="58"/>
      <c r="AM887" s="58"/>
      <c r="AN887" s="53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</row>
    <row r="888" ht="12.75" customHeight="1">
      <c r="A888" s="72"/>
      <c r="B888" s="58"/>
      <c r="C888" s="73"/>
      <c r="D888" s="74"/>
      <c r="E888" s="73"/>
      <c r="F888" s="74"/>
      <c r="G888" s="62"/>
      <c r="H888" s="63"/>
      <c r="I888" s="64"/>
      <c r="J888" s="65"/>
      <c r="K888" s="55"/>
      <c r="L888" s="66"/>
      <c r="M888" s="66"/>
      <c r="N888" s="67"/>
      <c r="O888" s="58"/>
      <c r="P888" s="58"/>
      <c r="Q888" s="58"/>
      <c r="R888" s="58"/>
      <c r="S888" s="62"/>
      <c r="T888" s="63"/>
      <c r="U888" s="62"/>
      <c r="V888" s="61"/>
      <c r="W888" s="61"/>
      <c r="X888" s="64"/>
      <c r="Y888" s="68"/>
      <c r="Z888" s="68"/>
      <c r="AA888" s="63"/>
      <c r="AB888" s="68"/>
      <c r="AC888" s="61"/>
      <c r="AD888" s="61"/>
      <c r="AE888" s="61"/>
      <c r="AF888" s="61"/>
      <c r="AG888" s="61"/>
      <c r="AH888" s="58"/>
      <c r="AI888" s="51"/>
      <c r="AJ888" s="52"/>
      <c r="AK888" s="61"/>
      <c r="AL888" s="58"/>
      <c r="AM888" s="58"/>
      <c r="AN888" s="53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</row>
    <row r="889" ht="12.75" customHeight="1">
      <c r="A889" s="72"/>
      <c r="B889" s="58"/>
      <c r="C889" s="73"/>
      <c r="D889" s="74"/>
      <c r="E889" s="73"/>
      <c r="F889" s="74"/>
      <c r="G889" s="62"/>
      <c r="H889" s="63"/>
      <c r="I889" s="64"/>
      <c r="J889" s="65"/>
      <c r="K889" s="55"/>
      <c r="L889" s="66"/>
      <c r="M889" s="66"/>
      <c r="N889" s="67"/>
      <c r="O889" s="58"/>
      <c r="P889" s="58"/>
      <c r="Q889" s="58"/>
      <c r="R889" s="58"/>
      <c r="S889" s="62"/>
      <c r="T889" s="63"/>
      <c r="U889" s="62"/>
      <c r="V889" s="61"/>
      <c r="W889" s="61"/>
      <c r="X889" s="64"/>
      <c r="Y889" s="68"/>
      <c r="Z889" s="68"/>
      <c r="AA889" s="63"/>
      <c r="AB889" s="68"/>
      <c r="AC889" s="61"/>
      <c r="AD889" s="61"/>
      <c r="AE889" s="61"/>
      <c r="AF889" s="61"/>
      <c r="AG889" s="61"/>
      <c r="AH889" s="58"/>
      <c r="AI889" s="51"/>
      <c r="AJ889" s="52"/>
      <c r="AK889" s="61"/>
      <c r="AL889" s="58"/>
      <c r="AM889" s="58"/>
      <c r="AN889" s="53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</row>
    <row r="890" ht="12.75" customHeight="1">
      <c r="A890" s="72"/>
      <c r="B890" s="58"/>
      <c r="C890" s="73"/>
      <c r="D890" s="74"/>
      <c r="E890" s="73"/>
      <c r="F890" s="74"/>
      <c r="G890" s="62"/>
      <c r="H890" s="63"/>
      <c r="I890" s="64"/>
      <c r="J890" s="65"/>
      <c r="K890" s="55"/>
      <c r="L890" s="66"/>
      <c r="M890" s="66"/>
      <c r="N890" s="67"/>
      <c r="O890" s="58"/>
      <c r="P890" s="58"/>
      <c r="Q890" s="58"/>
      <c r="R890" s="58"/>
      <c r="S890" s="62"/>
      <c r="T890" s="63"/>
      <c r="U890" s="62"/>
      <c r="V890" s="61"/>
      <c r="W890" s="61"/>
      <c r="X890" s="64"/>
      <c r="Y890" s="68"/>
      <c r="Z890" s="68"/>
      <c r="AA890" s="63"/>
      <c r="AB890" s="68"/>
      <c r="AC890" s="61"/>
      <c r="AD890" s="61"/>
      <c r="AE890" s="61"/>
      <c r="AF890" s="61"/>
      <c r="AG890" s="61"/>
      <c r="AH890" s="58"/>
      <c r="AI890" s="51"/>
      <c r="AJ890" s="52"/>
      <c r="AK890" s="61"/>
      <c r="AL890" s="58"/>
      <c r="AM890" s="58"/>
      <c r="AN890" s="53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</row>
    <row r="891" ht="12.75" customHeight="1">
      <c r="A891" s="72"/>
      <c r="B891" s="58"/>
      <c r="C891" s="73"/>
      <c r="D891" s="74"/>
      <c r="E891" s="73"/>
      <c r="F891" s="74"/>
      <c r="G891" s="62"/>
      <c r="H891" s="63"/>
      <c r="I891" s="64"/>
      <c r="J891" s="65"/>
      <c r="K891" s="55"/>
      <c r="L891" s="66"/>
      <c r="M891" s="66"/>
      <c r="N891" s="67"/>
      <c r="O891" s="58"/>
      <c r="P891" s="58"/>
      <c r="Q891" s="58"/>
      <c r="R891" s="58"/>
      <c r="S891" s="62"/>
      <c r="T891" s="63"/>
      <c r="U891" s="62"/>
      <c r="V891" s="61"/>
      <c r="W891" s="61"/>
      <c r="X891" s="64"/>
      <c r="Y891" s="68"/>
      <c r="Z891" s="68"/>
      <c r="AA891" s="63"/>
      <c r="AB891" s="68"/>
      <c r="AC891" s="61"/>
      <c r="AD891" s="61"/>
      <c r="AE891" s="61"/>
      <c r="AF891" s="61"/>
      <c r="AG891" s="61"/>
      <c r="AH891" s="58"/>
      <c r="AI891" s="51"/>
      <c r="AJ891" s="52"/>
      <c r="AK891" s="61"/>
      <c r="AL891" s="58"/>
      <c r="AM891" s="58"/>
      <c r="AN891" s="53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</row>
    <row r="892" ht="12.75" customHeight="1">
      <c r="A892" s="72"/>
      <c r="B892" s="58"/>
      <c r="C892" s="73"/>
      <c r="D892" s="74"/>
      <c r="E892" s="73"/>
      <c r="F892" s="74"/>
      <c r="G892" s="62"/>
      <c r="H892" s="63"/>
      <c r="I892" s="64"/>
      <c r="J892" s="65"/>
      <c r="K892" s="55"/>
      <c r="L892" s="66"/>
      <c r="M892" s="66"/>
      <c r="N892" s="67"/>
      <c r="O892" s="58"/>
      <c r="P892" s="58"/>
      <c r="Q892" s="58"/>
      <c r="R892" s="58"/>
      <c r="S892" s="62"/>
      <c r="T892" s="63"/>
      <c r="U892" s="62"/>
      <c r="V892" s="61"/>
      <c r="W892" s="61"/>
      <c r="X892" s="64"/>
      <c r="Y892" s="68"/>
      <c r="Z892" s="68"/>
      <c r="AA892" s="63"/>
      <c r="AB892" s="68"/>
      <c r="AC892" s="61"/>
      <c r="AD892" s="61"/>
      <c r="AE892" s="61"/>
      <c r="AF892" s="61"/>
      <c r="AG892" s="61"/>
      <c r="AH892" s="58"/>
      <c r="AI892" s="51"/>
      <c r="AJ892" s="52"/>
      <c r="AK892" s="61"/>
      <c r="AL892" s="58"/>
      <c r="AM892" s="58"/>
      <c r="AN892" s="53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</row>
    <row r="893" ht="12.75" customHeight="1">
      <c r="A893" s="72"/>
      <c r="B893" s="58"/>
      <c r="C893" s="73"/>
      <c r="D893" s="74"/>
      <c r="E893" s="73"/>
      <c r="F893" s="74"/>
      <c r="G893" s="62"/>
      <c r="H893" s="63"/>
      <c r="I893" s="64"/>
      <c r="J893" s="65"/>
      <c r="K893" s="55"/>
      <c r="L893" s="66"/>
      <c r="M893" s="66"/>
      <c r="N893" s="67"/>
      <c r="O893" s="58"/>
      <c r="P893" s="58"/>
      <c r="Q893" s="58"/>
      <c r="R893" s="58"/>
      <c r="S893" s="62"/>
      <c r="T893" s="63"/>
      <c r="U893" s="62"/>
      <c r="V893" s="61"/>
      <c r="W893" s="61"/>
      <c r="X893" s="64"/>
      <c r="Y893" s="68"/>
      <c r="Z893" s="68"/>
      <c r="AA893" s="63"/>
      <c r="AB893" s="68"/>
      <c r="AC893" s="61"/>
      <c r="AD893" s="61"/>
      <c r="AE893" s="61"/>
      <c r="AF893" s="61"/>
      <c r="AG893" s="61"/>
      <c r="AH893" s="58"/>
      <c r="AI893" s="51"/>
      <c r="AJ893" s="52"/>
      <c r="AK893" s="61"/>
      <c r="AL893" s="58"/>
      <c r="AM893" s="58"/>
      <c r="AN893" s="53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</row>
    <row r="894" ht="12.75" customHeight="1">
      <c r="A894" s="72"/>
      <c r="B894" s="58"/>
      <c r="C894" s="73"/>
      <c r="D894" s="74"/>
      <c r="E894" s="73"/>
      <c r="F894" s="74"/>
      <c r="G894" s="62"/>
      <c r="H894" s="63"/>
      <c r="I894" s="64"/>
      <c r="J894" s="65"/>
      <c r="K894" s="55"/>
      <c r="L894" s="66"/>
      <c r="M894" s="66"/>
      <c r="N894" s="67"/>
      <c r="O894" s="58"/>
      <c r="P894" s="58"/>
      <c r="Q894" s="58"/>
      <c r="R894" s="58"/>
      <c r="S894" s="62"/>
      <c r="T894" s="63"/>
      <c r="U894" s="62"/>
      <c r="V894" s="61"/>
      <c r="W894" s="61"/>
      <c r="X894" s="64"/>
      <c r="Y894" s="68"/>
      <c r="Z894" s="68"/>
      <c r="AA894" s="63"/>
      <c r="AB894" s="68"/>
      <c r="AC894" s="61"/>
      <c r="AD894" s="61"/>
      <c r="AE894" s="61"/>
      <c r="AF894" s="61"/>
      <c r="AG894" s="61"/>
      <c r="AH894" s="58"/>
      <c r="AI894" s="51"/>
      <c r="AJ894" s="52"/>
      <c r="AK894" s="61"/>
      <c r="AL894" s="58"/>
      <c r="AM894" s="58"/>
      <c r="AN894" s="53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</row>
    <row r="895" ht="12.75" customHeight="1">
      <c r="A895" s="72"/>
      <c r="B895" s="58"/>
      <c r="C895" s="73"/>
      <c r="D895" s="74"/>
      <c r="E895" s="73"/>
      <c r="F895" s="74"/>
      <c r="G895" s="62"/>
      <c r="H895" s="63"/>
      <c r="I895" s="64"/>
      <c r="J895" s="65"/>
      <c r="K895" s="55"/>
      <c r="L895" s="66"/>
      <c r="M895" s="66"/>
      <c r="N895" s="67"/>
      <c r="O895" s="58"/>
      <c r="P895" s="58"/>
      <c r="Q895" s="58"/>
      <c r="R895" s="58"/>
      <c r="S895" s="62"/>
      <c r="T895" s="63"/>
      <c r="U895" s="62"/>
      <c r="V895" s="61"/>
      <c r="W895" s="61"/>
      <c r="X895" s="64"/>
      <c r="Y895" s="68"/>
      <c r="Z895" s="68"/>
      <c r="AA895" s="63"/>
      <c r="AB895" s="68"/>
      <c r="AC895" s="61"/>
      <c r="AD895" s="61"/>
      <c r="AE895" s="61"/>
      <c r="AF895" s="61"/>
      <c r="AG895" s="61"/>
      <c r="AH895" s="58"/>
      <c r="AI895" s="51"/>
      <c r="AJ895" s="52"/>
      <c r="AK895" s="61"/>
      <c r="AL895" s="58"/>
      <c r="AM895" s="58"/>
      <c r="AN895" s="53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</row>
    <row r="896" ht="12.75" customHeight="1">
      <c r="A896" s="72"/>
      <c r="B896" s="58"/>
      <c r="C896" s="73"/>
      <c r="D896" s="74"/>
      <c r="E896" s="73"/>
      <c r="F896" s="74"/>
      <c r="G896" s="62"/>
      <c r="H896" s="63"/>
      <c r="I896" s="64"/>
      <c r="J896" s="65"/>
      <c r="K896" s="55"/>
      <c r="L896" s="66"/>
      <c r="M896" s="66"/>
      <c r="N896" s="67"/>
      <c r="O896" s="58"/>
      <c r="P896" s="58"/>
      <c r="Q896" s="58"/>
      <c r="R896" s="58"/>
      <c r="S896" s="62"/>
      <c r="T896" s="63"/>
      <c r="U896" s="62"/>
      <c r="V896" s="61"/>
      <c r="W896" s="61"/>
      <c r="X896" s="64"/>
      <c r="Y896" s="68"/>
      <c r="Z896" s="68"/>
      <c r="AA896" s="63"/>
      <c r="AB896" s="68"/>
      <c r="AC896" s="61"/>
      <c r="AD896" s="61"/>
      <c r="AE896" s="61"/>
      <c r="AF896" s="61"/>
      <c r="AG896" s="61"/>
      <c r="AH896" s="58"/>
      <c r="AI896" s="51"/>
      <c r="AJ896" s="52"/>
      <c r="AK896" s="61"/>
      <c r="AL896" s="58"/>
      <c r="AM896" s="58"/>
      <c r="AN896" s="53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</row>
    <row r="897" ht="12.75" customHeight="1">
      <c r="A897" s="72"/>
      <c r="B897" s="58"/>
      <c r="C897" s="73"/>
      <c r="D897" s="74"/>
      <c r="E897" s="73"/>
      <c r="F897" s="74"/>
      <c r="G897" s="62"/>
      <c r="H897" s="63"/>
      <c r="I897" s="64"/>
      <c r="J897" s="65"/>
      <c r="K897" s="55"/>
      <c r="L897" s="66"/>
      <c r="M897" s="66"/>
      <c r="N897" s="67"/>
      <c r="O897" s="58"/>
      <c r="P897" s="58"/>
      <c r="Q897" s="58"/>
      <c r="R897" s="58"/>
      <c r="S897" s="62"/>
      <c r="T897" s="63"/>
      <c r="U897" s="62"/>
      <c r="V897" s="61"/>
      <c r="W897" s="61"/>
      <c r="X897" s="64"/>
      <c r="Y897" s="68"/>
      <c r="Z897" s="68"/>
      <c r="AA897" s="63"/>
      <c r="AB897" s="68"/>
      <c r="AC897" s="61"/>
      <c r="AD897" s="61"/>
      <c r="AE897" s="61"/>
      <c r="AF897" s="61"/>
      <c r="AG897" s="61"/>
      <c r="AH897" s="58"/>
      <c r="AI897" s="51"/>
      <c r="AJ897" s="52"/>
      <c r="AK897" s="61"/>
      <c r="AL897" s="58"/>
      <c r="AM897" s="58"/>
      <c r="AN897" s="53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</row>
    <row r="898" ht="12.75" customHeight="1">
      <c r="A898" s="72"/>
      <c r="B898" s="58"/>
      <c r="C898" s="73"/>
      <c r="D898" s="74"/>
      <c r="E898" s="73"/>
      <c r="F898" s="74"/>
      <c r="G898" s="62"/>
      <c r="H898" s="63"/>
      <c r="I898" s="64"/>
      <c r="J898" s="65"/>
      <c r="K898" s="55"/>
      <c r="L898" s="66"/>
      <c r="M898" s="66"/>
      <c r="N898" s="67"/>
      <c r="O898" s="58"/>
      <c r="P898" s="58"/>
      <c r="Q898" s="58"/>
      <c r="R898" s="58"/>
      <c r="S898" s="62"/>
      <c r="T898" s="63"/>
      <c r="U898" s="62"/>
      <c r="V898" s="61"/>
      <c r="W898" s="61"/>
      <c r="X898" s="64"/>
      <c r="Y898" s="68"/>
      <c r="Z898" s="68"/>
      <c r="AA898" s="63"/>
      <c r="AB898" s="68"/>
      <c r="AC898" s="61"/>
      <c r="AD898" s="61"/>
      <c r="AE898" s="61"/>
      <c r="AF898" s="61"/>
      <c r="AG898" s="61"/>
      <c r="AH898" s="58"/>
      <c r="AI898" s="51"/>
      <c r="AJ898" s="52"/>
      <c r="AK898" s="61"/>
      <c r="AL898" s="58"/>
      <c r="AM898" s="58"/>
      <c r="AN898" s="53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</row>
    <row r="899" ht="12.75" customHeight="1">
      <c r="A899" s="72"/>
      <c r="B899" s="58"/>
      <c r="C899" s="73"/>
      <c r="D899" s="74"/>
      <c r="E899" s="73"/>
      <c r="F899" s="74"/>
      <c r="G899" s="62"/>
      <c r="H899" s="63"/>
      <c r="I899" s="64"/>
      <c r="J899" s="65"/>
      <c r="K899" s="55"/>
      <c r="L899" s="66"/>
      <c r="M899" s="66"/>
      <c r="N899" s="67"/>
      <c r="O899" s="58"/>
      <c r="P899" s="58"/>
      <c r="Q899" s="58"/>
      <c r="R899" s="58"/>
      <c r="S899" s="62"/>
      <c r="T899" s="63"/>
      <c r="U899" s="62"/>
      <c r="V899" s="61"/>
      <c r="W899" s="61"/>
      <c r="X899" s="64"/>
      <c r="Y899" s="68"/>
      <c r="Z899" s="68"/>
      <c r="AA899" s="63"/>
      <c r="AB899" s="68"/>
      <c r="AC899" s="61"/>
      <c r="AD899" s="61"/>
      <c r="AE899" s="61"/>
      <c r="AF899" s="61"/>
      <c r="AG899" s="61"/>
      <c r="AH899" s="58"/>
      <c r="AI899" s="51"/>
      <c r="AJ899" s="52"/>
      <c r="AK899" s="61"/>
      <c r="AL899" s="58"/>
      <c r="AM899" s="58"/>
      <c r="AN899" s="53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</row>
    <row r="900" ht="12.75" customHeight="1">
      <c r="A900" s="72"/>
      <c r="B900" s="58"/>
      <c r="C900" s="73"/>
      <c r="D900" s="74"/>
      <c r="E900" s="73"/>
      <c r="F900" s="74"/>
      <c r="G900" s="62"/>
      <c r="H900" s="63"/>
      <c r="I900" s="64"/>
      <c r="J900" s="65"/>
      <c r="K900" s="55"/>
      <c r="L900" s="66"/>
      <c r="M900" s="66"/>
      <c r="N900" s="67"/>
      <c r="O900" s="58"/>
      <c r="P900" s="58"/>
      <c r="Q900" s="58"/>
      <c r="R900" s="58"/>
      <c r="S900" s="62"/>
      <c r="T900" s="63"/>
      <c r="U900" s="62"/>
      <c r="V900" s="61"/>
      <c r="W900" s="61"/>
      <c r="X900" s="64"/>
      <c r="Y900" s="68"/>
      <c r="Z900" s="68"/>
      <c r="AA900" s="63"/>
      <c r="AB900" s="68"/>
      <c r="AC900" s="61"/>
      <c r="AD900" s="61"/>
      <c r="AE900" s="61"/>
      <c r="AF900" s="61"/>
      <c r="AG900" s="61"/>
      <c r="AH900" s="58"/>
      <c r="AI900" s="51"/>
      <c r="AJ900" s="52"/>
      <c r="AK900" s="61"/>
      <c r="AL900" s="58"/>
      <c r="AM900" s="58"/>
      <c r="AN900" s="53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</row>
    <row r="901" ht="12.75" customHeight="1">
      <c r="A901" s="72"/>
      <c r="B901" s="58"/>
      <c r="C901" s="73"/>
      <c r="D901" s="74"/>
      <c r="E901" s="73"/>
      <c r="F901" s="74"/>
      <c r="G901" s="62"/>
      <c r="H901" s="63"/>
      <c r="I901" s="64"/>
      <c r="J901" s="65"/>
      <c r="K901" s="55"/>
      <c r="L901" s="66"/>
      <c r="M901" s="66"/>
      <c r="N901" s="67"/>
      <c r="O901" s="58"/>
      <c r="P901" s="58"/>
      <c r="Q901" s="58"/>
      <c r="R901" s="58"/>
      <c r="S901" s="62"/>
      <c r="T901" s="63"/>
      <c r="U901" s="62"/>
      <c r="V901" s="61"/>
      <c r="W901" s="61"/>
      <c r="X901" s="64"/>
      <c r="Y901" s="68"/>
      <c r="Z901" s="68"/>
      <c r="AA901" s="63"/>
      <c r="AB901" s="68"/>
      <c r="AC901" s="61"/>
      <c r="AD901" s="61"/>
      <c r="AE901" s="61"/>
      <c r="AF901" s="61"/>
      <c r="AG901" s="61"/>
      <c r="AH901" s="58"/>
      <c r="AI901" s="51"/>
      <c r="AJ901" s="52"/>
      <c r="AK901" s="61"/>
      <c r="AL901" s="58"/>
      <c r="AM901" s="58"/>
      <c r="AN901" s="53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</row>
    <row r="902" ht="12.75" customHeight="1">
      <c r="A902" s="72"/>
      <c r="B902" s="58"/>
      <c r="C902" s="73"/>
      <c r="D902" s="74"/>
      <c r="E902" s="73"/>
      <c r="F902" s="74"/>
      <c r="G902" s="62"/>
      <c r="H902" s="63"/>
      <c r="I902" s="64"/>
      <c r="J902" s="65"/>
      <c r="K902" s="55"/>
      <c r="L902" s="66"/>
      <c r="M902" s="66"/>
      <c r="N902" s="67"/>
      <c r="O902" s="58"/>
      <c r="P902" s="58"/>
      <c r="Q902" s="58"/>
      <c r="R902" s="58"/>
      <c r="S902" s="62"/>
      <c r="T902" s="63"/>
      <c r="U902" s="62"/>
      <c r="V902" s="61"/>
      <c r="W902" s="61"/>
      <c r="X902" s="64"/>
      <c r="Y902" s="68"/>
      <c r="Z902" s="68"/>
      <c r="AA902" s="63"/>
      <c r="AB902" s="68"/>
      <c r="AC902" s="61"/>
      <c r="AD902" s="61"/>
      <c r="AE902" s="61"/>
      <c r="AF902" s="61"/>
      <c r="AG902" s="61"/>
      <c r="AH902" s="58"/>
      <c r="AI902" s="51"/>
      <c r="AJ902" s="52"/>
      <c r="AK902" s="61"/>
      <c r="AL902" s="58"/>
      <c r="AM902" s="58"/>
      <c r="AN902" s="53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</row>
    <row r="903" ht="12.75" customHeight="1">
      <c r="A903" s="72"/>
      <c r="B903" s="58"/>
      <c r="C903" s="73"/>
      <c r="D903" s="74"/>
      <c r="E903" s="73"/>
      <c r="F903" s="74"/>
      <c r="G903" s="62"/>
      <c r="H903" s="63"/>
      <c r="I903" s="64"/>
      <c r="J903" s="65"/>
      <c r="K903" s="55"/>
      <c r="L903" s="66"/>
      <c r="M903" s="66"/>
      <c r="N903" s="67"/>
      <c r="O903" s="58"/>
      <c r="P903" s="58"/>
      <c r="Q903" s="58"/>
      <c r="R903" s="58"/>
      <c r="S903" s="62"/>
      <c r="T903" s="63"/>
      <c r="U903" s="62"/>
      <c r="V903" s="61"/>
      <c r="W903" s="61"/>
      <c r="X903" s="64"/>
      <c r="Y903" s="68"/>
      <c r="Z903" s="68"/>
      <c r="AA903" s="63"/>
      <c r="AB903" s="68"/>
      <c r="AC903" s="61"/>
      <c r="AD903" s="61"/>
      <c r="AE903" s="61"/>
      <c r="AF903" s="61"/>
      <c r="AG903" s="61"/>
      <c r="AH903" s="58"/>
      <c r="AI903" s="51"/>
      <c r="AJ903" s="52"/>
      <c r="AK903" s="61"/>
      <c r="AL903" s="58"/>
      <c r="AM903" s="58"/>
      <c r="AN903" s="53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</row>
    <row r="904" ht="12.75" customHeight="1">
      <c r="A904" s="72"/>
      <c r="B904" s="58"/>
      <c r="C904" s="73"/>
      <c r="D904" s="74"/>
      <c r="E904" s="73"/>
      <c r="F904" s="74"/>
      <c r="G904" s="62"/>
      <c r="H904" s="63"/>
      <c r="I904" s="64"/>
      <c r="J904" s="65"/>
      <c r="K904" s="55"/>
      <c r="L904" s="66"/>
      <c r="M904" s="66"/>
      <c r="N904" s="67"/>
      <c r="O904" s="58"/>
      <c r="P904" s="58"/>
      <c r="Q904" s="58"/>
      <c r="R904" s="58"/>
      <c r="S904" s="62"/>
      <c r="T904" s="63"/>
      <c r="U904" s="62"/>
      <c r="V904" s="61"/>
      <c r="W904" s="61"/>
      <c r="X904" s="64"/>
      <c r="Y904" s="68"/>
      <c r="Z904" s="68"/>
      <c r="AA904" s="63"/>
      <c r="AB904" s="68"/>
      <c r="AC904" s="61"/>
      <c r="AD904" s="61"/>
      <c r="AE904" s="61"/>
      <c r="AF904" s="61"/>
      <c r="AG904" s="61"/>
      <c r="AH904" s="58"/>
      <c r="AI904" s="51"/>
      <c r="AJ904" s="52"/>
      <c r="AK904" s="61"/>
      <c r="AL904" s="58"/>
      <c r="AM904" s="58"/>
      <c r="AN904" s="53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</row>
    <row r="905" ht="12.75" customHeight="1">
      <c r="A905" s="72"/>
      <c r="B905" s="58"/>
      <c r="C905" s="73"/>
      <c r="D905" s="74"/>
      <c r="E905" s="73"/>
      <c r="F905" s="74"/>
      <c r="G905" s="62"/>
      <c r="H905" s="63"/>
      <c r="I905" s="64"/>
      <c r="J905" s="65"/>
      <c r="K905" s="55"/>
      <c r="L905" s="66"/>
      <c r="M905" s="66"/>
      <c r="N905" s="67"/>
      <c r="O905" s="58"/>
      <c r="P905" s="58"/>
      <c r="Q905" s="58"/>
      <c r="R905" s="58"/>
      <c r="S905" s="62"/>
      <c r="T905" s="63"/>
      <c r="U905" s="62"/>
      <c r="V905" s="61"/>
      <c r="W905" s="61"/>
      <c r="X905" s="64"/>
      <c r="Y905" s="68"/>
      <c r="Z905" s="68"/>
      <c r="AA905" s="63"/>
      <c r="AB905" s="68"/>
      <c r="AC905" s="61"/>
      <c r="AD905" s="61"/>
      <c r="AE905" s="61"/>
      <c r="AF905" s="61"/>
      <c r="AG905" s="61"/>
      <c r="AH905" s="58"/>
      <c r="AI905" s="51"/>
      <c r="AJ905" s="52"/>
      <c r="AK905" s="61"/>
      <c r="AL905" s="58"/>
      <c r="AM905" s="58"/>
      <c r="AN905" s="53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</row>
    <row r="906" ht="12.75" customHeight="1">
      <c r="A906" s="72"/>
      <c r="B906" s="58"/>
      <c r="C906" s="73"/>
      <c r="D906" s="74"/>
      <c r="E906" s="73"/>
      <c r="F906" s="74"/>
      <c r="G906" s="62"/>
      <c r="H906" s="63"/>
      <c r="I906" s="64"/>
      <c r="J906" s="65"/>
      <c r="K906" s="55"/>
      <c r="L906" s="66"/>
      <c r="M906" s="66"/>
      <c r="N906" s="67"/>
      <c r="O906" s="58"/>
      <c r="P906" s="58"/>
      <c r="Q906" s="58"/>
      <c r="R906" s="58"/>
      <c r="S906" s="62"/>
      <c r="T906" s="63"/>
      <c r="U906" s="62"/>
      <c r="V906" s="61"/>
      <c r="W906" s="61"/>
      <c r="X906" s="64"/>
      <c r="Y906" s="68"/>
      <c r="Z906" s="68"/>
      <c r="AA906" s="63"/>
      <c r="AB906" s="68"/>
      <c r="AC906" s="61"/>
      <c r="AD906" s="61"/>
      <c r="AE906" s="61"/>
      <c r="AF906" s="61"/>
      <c r="AG906" s="61"/>
      <c r="AH906" s="58"/>
      <c r="AI906" s="51"/>
      <c r="AJ906" s="52"/>
      <c r="AK906" s="61"/>
      <c r="AL906" s="58"/>
      <c r="AM906" s="58"/>
      <c r="AN906" s="53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</row>
    <row r="907" ht="12.75" customHeight="1">
      <c r="A907" s="72"/>
      <c r="B907" s="58"/>
      <c r="C907" s="73"/>
      <c r="D907" s="74"/>
      <c r="E907" s="73"/>
      <c r="F907" s="74"/>
      <c r="G907" s="62"/>
      <c r="H907" s="63"/>
      <c r="I907" s="64"/>
      <c r="J907" s="65"/>
      <c r="K907" s="55"/>
      <c r="L907" s="66"/>
      <c r="M907" s="66"/>
      <c r="N907" s="67"/>
      <c r="O907" s="58"/>
      <c r="P907" s="58"/>
      <c r="Q907" s="58"/>
      <c r="R907" s="58"/>
      <c r="S907" s="62"/>
      <c r="T907" s="63"/>
      <c r="U907" s="62"/>
      <c r="V907" s="61"/>
      <c r="W907" s="61"/>
      <c r="X907" s="64"/>
      <c r="Y907" s="68"/>
      <c r="Z907" s="68"/>
      <c r="AA907" s="63"/>
      <c r="AB907" s="68"/>
      <c r="AC907" s="61"/>
      <c r="AD907" s="61"/>
      <c r="AE907" s="61"/>
      <c r="AF907" s="61"/>
      <c r="AG907" s="61"/>
      <c r="AH907" s="58"/>
      <c r="AI907" s="51"/>
      <c r="AJ907" s="52"/>
      <c r="AK907" s="61"/>
      <c r="AL907" s="58"/>
      <c r="AM907" s="58"/>
      <c r="AN907" s="53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</row>
    <row r="908" ht="12.75" customHeight="1">
      <c r="A908" s="72"/>
      <c r="B908" s="58"/>
      <c r="C908" s="73"/>
      <c r="D908" s="74"/>
      <c r="E908" s="73"/>
      <c r="F908" s="74"/>
      <c r="G908" s="62"/>
      <c r="H908" s="63"/>
      <c r="I908" s="64"/>
      <c r="J908" s="65"/>
      <c r="K908" s="55"/>
      <c r="L908" s="66"/>
      <c r="M908" s="66"/>
      <c r="N908" s="67"/>
      <c r="O908" s="58"/>
      <c r="P908" s="58"/>
      <c r="Q908" s="58"/>
      <c r="R908" s="58"/>
      <c r="S908" s="62"/>
      <c r="T908" s="63"/>
      <c r="U908" s="62"/>
      <c r="V908" s="61"/>
      <c r="W908" s="61"/>
      <c r="X908" s="64"/>
      <c r="Y908" s="68"/>
      <c r="Z908" s="68"/>
      <c r="AA908" s="63"/>
      <c r="AB908" s="68"/>
      <c r="AC908" s="61"/>
      <c r="AD908" s="61"/>
      <c r="AE908" s="61"/>
      <c r="AF908" s="61"/>
      <c r="AG908" s="61"/>
      <c r="AH908" s="58"/>
      <c r="AI908" s="51"/>
      <c r="AJ908" s="52"/>
      <c r="AK908" s="61"/>
      <c r="AL908" s="58"/>
      <c r="AM908" s="58"/>
      <c r="AN908" s="53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</row>
    <row r="909" ht="12.75" customHeight="1">
      <c r="A909" s="72"/>
      <c r="B909" s="58"/>
      <c r="C909" s="73"/>
      <c r="D909" s="74"/>
      <c r="E909" s="73"/>
      <c r="F909" s="74"/>
      <c r="G909" s="62"/>
      <c r="H909" s="63"/>
      <c r="I909" s="64"/>
      <c r="J909" s="65"/>
      <c r="K909" s="55"/>
      <c r="L909" s="66"/>
      <c r="M909" s="66"/>
      <c r="N909" s="67"/>
      <c r="O909" s="58"/>
      <c r="P909" s="58"/>
      <c r="Q909" s="58"/>
      <c r="R909" s="58"/>
      <c r="S909" s="62"/>
      <c r="T909" s="63"/>
      <c r="U909" s="62"/>
      <c r="V909" s="61"/>
      <c r="W909" s="61"/>
      <c r="X909" s="64"/>
      <c r="Y909" s="68"/>
      <c r="Z909" s="68"/>
      <c r="AA909" s="63"/>
      <c r="AB909" s="68"/>
      <c r="AC909" s="61"/>
      <c r="AD909" s="61"/>
      <c r="AE909" s="61"/>
      <c r="AF909" s="61"/>
      <c r="AG909" s="61"/>
      <c r="AH909" s="58"/>
      <c r="AI909" s="51"/>
      <c r="AJ909" s="52"/>
      <c r="AK909" s="61"/>
      <c r="AL909" s="58"/>
      <c r="AM909" s="58"/>
      <c r="AN909" s="53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</row>
    <row r="910" ht="12.75" customHeight="1">
      <c r="A910" s="72"/>
      <c r="B910" s="58"/>
      <c r="C910" s="73"/>
      <c r="D910" s="74"/>
      <c r="E910" s="73"/>
      <c r="F910" s="74"/>
      <c r="G910" s="62"/>
      <c r="H910" s="63"/>
      <c r="I910" s="64"/>
      <c r="J910" s="65"/>
      <c r="K910" s="55"/>
      <c r="L910" s="66"/>
      <c r="M910" s="66"/>
      <c r="N910" s="67"/>
      <c r="O910" s="58"/>
      <c r="P910" s="58"/>
      <c r="Q910" s="58"/>
      <c r="R910" s="58"/>
      <c r="S910" s="62"/>
      <c r="T910" s="63"/>
      <c r="U910" s="62"/>
      <c r="V910" s="61"/>
      <c r="W910" s="61"/>
      <c r="X910" s="64"/>
      <c r="Y910" s="68"/>
      <c r="Z910" s="68"/>
      <c r="AA910" s="63"/>
      <c r="AB910" s="68"/>
      <c r="AC910" s="61"/>
      <c r="AD910" s="61"/>
      <c r="AE910" s="61"/>
      <c r="AF910" s="61"/>
      <c r="AG910" s="61"/>
      <c r="AH910" s="58"/>
      <c r="AI910" s="51"/>
      <c r="AJ910" s="52"/>
      <c r="AK910" s="61"/>
      <c r="AL910" s="58"/>
      <c r="AM910" s="58"/>
      <c r="AN910" s="53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</row>
    <row r="911" ht="12.75" customHeight="1">
      <c r="A911" s="72"/>
      <c r="B911" s="58"/>
      <c r="C911" s="73"/>
      <c r="D911" s="74"/>
      <c r="E911" s="73"/>
      <c r="F911" s="74"/>
      <c r="G911" s="62"/>
      <c r="H911" s="63"/>
      <c r="I911" s="64"/>
      <c r="J911" s="65"/>
      <c r="K911" s="55"/>
      <c r="L911" s="66"/>
      <c r="M911" s="66"/>
      <c r="N911" s="67"/>
      <c r="O911" s="58"/>
      <c r="P911" s="58"/>
      <c r="Q911" s="58"/>
      <c r="R911" s="58"/>
      <c r="S911" s="62"/>
      <c r="T911" s="63"/>
      <c r="U911" s="62"/>
      <c r="V911" s="61"/>
      <c r="W911" s="61"/>
      <c r="X911" s="64"/>
      <c r="Y911" s="68"/>
      <c r="Z911" s="68"/>
      <c r="AA911" s="63"/>
      <c r="AB911" s="68"/>
      <c r="AC911" s="61"/>
      <c r="AD911" s="61"/>
      <c r="AE911" s="61"/>
      <c r="AF911" s="61"/>
      <c r="AG911" s="61"/>
      <c r="AH911" s="58"/>
      <c r="AI911" s="51"/>
      <c r="AJ911" s="52"/>
      <c r="AK911" s="61"/>
      <c r="AL911" s="58"/>
      <c r="AM911" s="58"/>
      <c r="AN911" s="53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</row>
    <row r="912" ht="12.75" customHeight="1">
      <c r="A912" s="72"/>
      <c r="B912" s="58"/>
      <c r="C912" s="73"/>
      <c r="D912" s="74"/>
      <c r="E912" s="73"/>
      <c r="F912" s="74"/>
      <c r="G912" s="62"/>
      <c r="H912" s="63"/>
      <c r="I912" s="64"/>
      <c r="J912" s="65"/>
      <c r="K912" s="55"/>
      <c r="L912" s="66"/>
      <c r="M912" s="66"/>
      <c r="N912" s="67"/>
      <c r="O912" s="58"/>
      <c r="P912" s="58"/>
      <c r="Q912" s="58"/>
      <c r="R912" s="58"/>
      <c r="S912" s="62"/>
      <c r="T912" s="63"/>
      <c r="U912" s="62"/>
      <c r="V912" s="61"/>
      <c r="W912" s="61"/>
      <c r="X912" s="64"/>
      <c r="Y912" s="68"/>
      <c r="Z912" s="68"/>
      <c r="AA912" s="63"/>
      <c r="AB912" s="68"/>
      <c r="AC912" s="61"/>
      <c r="AD912" s="61"/>
      <c r="AE912" s="61"/>
      <c r="AF912" s="61"/>
      <c r="AG912" s="61"/>
      <c r="AH912" s="58"/>
      <c r="AI912" s="51"/>
      <c r="AJ912" s="52"/>
      <c r="AK912" s="61"/>
      <c r="AL912" s="58"/>
      <c r="AM912" s="58"/>
      <c r="AN912" s="53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</row>
    <row r="913" ht="12.75" customHeight="1">
      <c r="A913" s="72"/>
      <c r="B913" s="58"/>
      <c r="C913" s="73"/>
      <c r="D913" s="74"/>
      <c r="E913" s="73"/>
      <c r="F913" s="74"/>
      <c r="G913" s="62"/>
      <c r="H913" s="63"/>
      <c r="I913" s="64"/>
      <c r="J913" s="65"/>
      <c r="K913" s="55"/>
      <c r="L913" s="66"/>
      <c r="M913" s="66"/>
      <c r="N913" s="67"/>
      <c r="O913" s="58"/>
      <c r="P913" s="58"/>
      <c r="Q913" s="58"/>
      <c r="R913" s="58"/>
      <c r="S913" s="62"/>
      <c r="T913" s="63"/>
      <c r="U913" s="62"/>
      <c r="V913" s="61"/>
      <c r="W913" s="61"/>
      <c r="X913" s="64"/>
      <c r="Y913" s="68"/>
      <c r="Z913" s="68"/>
      <c r="AA913" s="63"/>
      <c r="AB913" s="68"/>
      <c r="AC913" s="61"/>
      <c r="AD913" s="61"/>
      <c r="AE913" s="61"/>
      <c r="AF913" s="61"/>
      <c r="AG913" s="61"/>
      <c r="AH913" s="58"/>
      <c r="AI913" s="51"/>
      <c r="AJ913" s="52"/>
      <c r="AK913" s="61"/>
      <c r="AL913" s="58"/>
      <c r="AM913" s="58"/>
      <c r="AN913" s="53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</row>
    <row r="914" ht="12.75" customHeight="1">
      <c r="A914" s="72"/>
      <c r="B914" s="58"/>
      <c r="C914" s="73"/>
      <c r="D914" s="74"/>
      <c r="E914" s="73"/>
      <c r="F914" s="74"/>
      <c r="G914" s="62"/>
      <c r="H914" s="63"/>
      <c r="I914" s="64"/>
      <c r="J914" s="65"/>
      <c r="K914" s="55"/>
      <c r="L914" s="66"/>
      <c r="M914" s="66"/>
      <c r="N914" s="67"/>
      <c r="O914" s="58"/>
      <c r="P914" s="58"/>
      <c r="Q914" s="58"/>
      <c r="R914" s="58"/>
      <c r="S914" s="62"/>
      <c r="T914" s="63"/>
      <c r="U914" s="62"/>
      <c r="V914" s="61"/>
      <c r="W914" s="61"/>
      <c r="X914" s="64"/>
      <c r="Y914" s="68"/>
      <c r="Z914" s="68"/>
      <c r="AA914" s="63"/>
      <c r="AB914" s="68"/>
      <c r="AC914" s="61"/>
      <c r="AD914" s="61"/>
      <c r="AE914" s="61"/>
      <c r="AF914" s="61"/>
      <c r="AG914" s="61"/>
      <c r="AH914" s="58"/>
      <c r="AI914" s="51"/>
      <c r="AJ914" s="52"/>
      <c r="AK914" s="61"/>
      <c r="AL914" s="58"/>
      <c r="AM914" s="58"/>
      <c r="AN914" s="53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</row>
    <row r="915" ht="12.75" customHeight="1">
      <c r="A915" s="72"/>
      <c r="B915" s="58"/>
      <c r="C915" s="73"/>
      <c r="D915" s="74"/>
      <c r="E915" s="73"/>
      <c r="F915" s="74"/>
      <c r="G915" s="62"/>
      <c r="H915" s="63"/>
      <c r="I915" s="64"/>
      <c r="J915" s="65"/>
      <c r="K915" s="55"/>
      <c r="L915" s="66"/>
      <c r="M915" s="66"/>
      <c r="N915" s="67"/>
      <c r="O915" s="58"/>
      <c r="P915" s="58"/>
      <c r="Q915" s="58"/>
      <c r="R915" s="58"/>
      <c r="S915" s="62"/>
      <c r="T915" s="63"/>
      <c r="U915" s="62"/>
      <c r="V915" s="61"/>
      <c r="W915" s="61"/>
      <c r="X915" s="64"/>
      <c r="Y915" s="68"/>
      <c r="Z915" s="68"/>
      <c r="AA915" s="63"/>
      <c r="AB915" s="68"/>
      <c r="AC915" s="61"/>
      <c r="AD915" s="61"/>
      <c r="AE915" s="61"/>
      <c r="AF915" s="61"/>
      <c r="AG915" s="61"/>
      <c r="AH915" s="58"/>
      <c r="AI915" s="51"/>
      <c r="AJ915" s="52"/>
      <c r="AK915" s="61"/>
      <c r="AL915" s="58"/>
      <c r="AM915" s="58"/>
      <c r="AN915" s="53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</row>
    <row r="916" ht="12.75" customHeight="1">
      <c r="A916" s="72"/>
      <c r="B916" s="58"/>
      <c r="C916" s="73"/>
      <c r="D916" s="74"/>
      <c r="E916" s="73"/>
      <c r="F916" s="74"/>
      <c r="G916" s="62"/>
      <c r="H916" s="63"/>
      <c r="I916" s="64"/>
      <c r="J916" s="65"/>
      <c r="K916" s="55"/>
      <c r="L916" s="66"/>
      <c r="M916" s="66"/>
      <c r="N916" s="67"/>
      <c r="O916" s="58"/>
      <c r="P916" s="58"/>
      <c r="Q916" s="58"/>
      <c r="R916" s="58"/>
      <c r="S916" s="62"/>
      <c r="T916" s="63"/>
      <c r="U916" s="62"/>
      <c r="V916" s="61"/>
      <c r="W916" s="61"/>
      <c r="X916" s="64"/>
      <c r="Y916" s="68"/>
      <c r="Z916" s="68"/>
      <c r="AA916" s="63"/>
      <c r="AB916" s="68"/>
      <c r="AC916" s="61"/>
      <c r="AD916" s="61"/>
      <c r="AE916" s="61"/>
      <c r="AF916" s="61"/>
      <c r="AG916" s="61"/>
      <c r="AH916" s="58"/>
      <c r="AI916" s="51"/>
      <c r="AJ916" s="52"/>
      <c r="AK916" s="61"/>
      <c r="AL916" s="58"/>
      <c r="AM916" s="58"/>
      <c r="AN916" s="53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</row>
    <row r="917" ht="12.75" customHeight="1">
      <c r="A917" s="72"/>
      <c r="B917" s="58"/>
      <c r="C917" s="73"/>
      <c r="D917" s="74"/>
      <c r="E917" s="73"/>
      <c r="F917" s="74"/>
      <c r="G917" s="62"/>
      <c r="H917" s="63"/>
      <c r="I917" s="64"/>
      <c r="J917" s="65"/>
      <c r="K917" s="55"/>
      <c r="L917" s="66"/>
      <c r="M917" s="66"/>
      <c r="N917" s="67"/>
      <c r="O917" s="58"/>
      <c r="P917" s="58"/>
      <c r="Q917" s="58"/>
      <c r="R917" s="58"/>
      <c r="S917" s="62"/>
      <c r="T917" s="63"/>
      <c r="U917" s="62"/>
      <c r="V917" s="61"/>
      <c r="W917" s="61"/>
      <c r="X917" s="64"/>
      <c r="Y917" s="68"/>
      <c r="Z917" s="68"/>
      <c r="AA917" s="63"/>
      <c r="AB917" s="68"/>
      <c r="AC917" s="61"/>
      <c r="AD917" s="61"/>
      <c r="AE917" s="61"/>
      <c r="AF917" s="61"/>
      <c r="AG917" s="61"/>
      <c r="AH917" s="58"/>
      <c r="AI917" s="51"/>
      <c r="AJ917" s="52"/>
      <c r="AK917" s="61"/>
      <c r="AL917" s="58"/>
      <c r="AM917" s="58"/>
      <c r="AN917" s="53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</row>
    <row r="918" ht="12.75" customHeight="1">
      <c r="A918" s="72"/>
      <c r="B918" s="58"/>
      <c r="C918" s="73"/>
      <c r="D918" s="74"/>
      <c r="E918" s="73"/>
      <c r="F918" s="74"/>
      <c r="G918" s="62"/>
      <c r="H918" s="63"/>
      <c r="I918" s="64"/>
      <c r="J918" s="65"/>
      <c r="K918" s="55"/>
      <c r="L918" s="66"/>
      <c r="M918" s="66"/>
      <c r="N918" s="67"/>
      <c r="O918" s="58"/>
      <c r="P918" s="58"/>
      <c r="Q918" s="58"/>
      <c r="R918" s="58"/>
      <c r="S918" s="62"/>
      <c r="T918" s="63"/>
      <c r="U918" s="62"/>
      <c r="V918" s="61"/>
      <c r="W918" s="61"/>
      <c r="X918" s="64"/>
      <c r="Y918" s="68"/>
      <c r="Z918" s="68"/>
      <c r="AA918" s="63"/>
      <c r="AB918" s="68"/>
      <c r="AC918" s="61"/>
      <c r="AD918" s="61"/>
      <c r="AE918" s="61"/>
      <c r="AF918" s="61"/>
      <c r="AG918" s="61"/>
      <c r="AH918" s="58"/>
      <c r="AI918" s="51"/>
      <c r="AJ918" s="52"/>
      <c r="AK918" s="61"/>
      <c r="AL918" s="58"/>
      <c r="AM918" s="58"/>
      <c r="AN918" s="53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</row>
    <row r="919" ht="12.75" customHeight="1">
      <c r="A919" s="72"/>
      <c r="B919" s="58"/>
      <c r="C919" s="73"/>
      <c r="D919" s="74"/>
      <c r="E919" s="73"/>
      <c r="F919" s="74"/>
      <c r="G919" s="62"/>
      <c r="H919" s="63"/>
      <c r="I919" s="64"/>
      <c r="J919" s="65"/>
      <c r="K919" s="55"/>
      <c r="L919" s="66"/>
      <c r="M919" s="66"/>
      <c r="N919" s="67"/>
      <c r="O919" s="58"/>
      <c r="P919" s="58"/>
      <c r="Q919" s="58"/>
      <c r="R919" s="58"/>
      <c r="S919" s="62"/>
      <c r="T919" s="63"/>
      <c r="U919" s="62"/>
      <c r="V919" s="61"/>
      <c r="W919" s="61"/>
      <c r="X919" s="64"/>
      <c r="Y919" s="68"/>
      <c r="Z919" s="68"/>
      <c r="AA919" s="63"/>
      <c r="AB919" s="68"/>
      <c r="AC919" s="61"/>
      <c r="AD919" s="61"/>
      <c r="AE919" s="61"/>
      <c r="AF919" s="61"/>
      <c r="AG919" s="61"/>
      <c r="AH919" s="58"/>
      <c r="AI919" s="51"/>
      <c r="AJ919" s="52"/>
      <c r="AK919" s="61"/>
      <c r="AL919" s="58"/>
      <c r="AM919" s="58"/>
      <c r="AN919" s="53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</row>
    <row r="920" ht="12.75" customHeight="1">
      <c r="A920" s="72"/>
      <c r="B920" s="58"/>
      <c r="C920" s="73"/>
      <c r="D920" s="74"/>
      <c r="E920" s="73"/>
      <c r="F920" s="74"/>
      <c r="G920" s="62"/>
      <c r="H920" s="63"/>
      <c r="I920" s="64"/>
      <c r="J920" s="65"/>
      <c r="K920" s="55"/>
      <c r="L920" s="66"/>
      <c r="M920" s="66"/>
      <c r="N920" s="67"/>
      <c r="O920" s="58"/>
      <c r="P920" s="58"/>
      <c r="Q920" s="58"/>
      <c r="R920" s="58"/>
      <c r="S920" s="62"/>
      <c r="T920" s="63"/>
      <c r="U920" s="62"/>
      <c r="V920" s="61"/>
      <c r="W920" s="61"/>
      <c r="X920" s="64"/>
      <c r="Y920" s="68"/>
      <c r="Z920" s="68"/>
      <c r="AA920" s="63"/>
      <c r="AB920" s="68"/>
      <c r="AC920" s="61"/>
      <c r="AD920" s="61"/>
      <c r="AE920" s="61"/>
      <c r="AF920" s="61"/>
      <c r="AG920" s="61"/>
      <c r="AH920" s="58"/>
      <c r="AI920" s="51"/>
      <c r="AJ920" s="52"/>
      <c r="AK920" s="61"/>
      <c r="AL920" s="58"/>
      <c r="AM920" s="58"/>
      <c r="AN920" s="53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</row>
    <row r="921" ht="12.75" customHeight="1">
      <c r="A921" s="72"/>
      <c r="B921" s="58"/>
      <c r="C921" s="73"/>
      <c r="D921" s="74"/>
      <c r="E921" s="73"/>
      <c r="F921" s="74"/>
      <c r="G921" s="62"/>
      <c r="H921" s="63"/>
      <c r="I921" s="64"/>
      <c r="J921" s="65"/>
      <c r="K921" s="55"/>
      <c r="L921" s="66"/>
      <c r="M921" s="66"/>
      <c r="N921" s="67"/>
      <c r="O921" s="58"/>
      <c r="P921" s="58"/>
      <c r="Q921" s="58"/>
      <c r="R921" s="58"/>
      <c r="S921" s="62"/>
      <c r="T921" s="63"/>
      <c r="U921" s="62"/>
      <c r="V921" s="61"/>
      <c r="W921" s="61"/>
      <c r="X921" s="64"/>
      <c r="Y921" s="68"/>
      <c r="Z921" s="68"/>
      <c r="AA921" s="63"/>
      <c r="AB921" s="68"/>
      <c r="AC921" s="61"/>
      <c r="AD921" s="61"/>
      <c r="AE921" s="61"/>
      <c r="AF921" s="61"/>
      <c r="AG921" s="61"/>
      <c r="AH921" s="58"/>
      <c r="AI921" s="51"/>
      <c r="AJ921" s="52"/>
      <c r="AK921" s="61"/>
      <c r="AL921" s="58"/>
      <c r="AM921" s="58"/>
      <c r="AN921" s="53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</row>
    <row r="922" ht="12.75" customHeight="1">
      <c r="A922" s="72"/>
      <c r="B922" s="58"/>
      <c r="C922" s="73"/>
      <c r="D922" s="74"/>
      <c r="E922" s="73"/>
      <c r="F922" s="74"/>
      <c r="G922" s="62"/>
      <c r="H922" s="63"/>
      <c r="I922" s="64"/>
      <c r="J922" s="65"/>
      <c r="K922" s="55"/>
      <c r="L922" s="66"/>
      <c r="M922" s="66"/>
      <c r="N922" s="67"/>
      <c r="O922" s="58"/>
      <c r="P922" s="58"/>
      <c r="Q922" s="58"/>
      <c r="R922" s="58"/>
      <c r="S922" s="62"/>
      <c r="T922" s="63"/>
      <c r="U922" s="62"/>
      <c r="V922" s="61"/>
      <c r="W922" s="61"/>
      <c r="X922" s="64"/>
      <c r="Y922" s="68"/>
      <c r="Z922" s="68"/>
      <c r="AA922" s="63"/>
      <c r="AB922" s="68"/>
      <c r="AC922" s="61"/>
      <c r="AD922" s="61"/>
      <c r="AE922" s="61"/>
      <c r="AF922" s="61"/>
      <c r="AG922" s="61"/>
      <c r="AH922" s="58"/>
      <c r="AI922" s="51"/>
      <c r="AJ922" s="52"/>
      <c r="AK922" s="61"/>
      <c r="AL922" s="58"/>
      <c r="AM922" s="58"/>
      <c r="AN922" s="53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</row>
    <row r="923" ht="12.75" customHeight="1">
      <c r="A923" s="72"/>
      <c r="B923" s="58"/>
      <c r="C923" s="73"/>
      <c r="D923" s="74"/>
      <c r="E923" s="73"/>
      <c r="F923" s="74"/>
      <c r="G923" s="62"/>
      <c r="H923" s="63"/>
      <c r="I923" s="64"/>
      <c r="J923" s="65"/>
      <c r="K923" s="55"/>
      <c r="L923" s="66"/>
      <c r="M923" s="66"/>
      <c r="N923" s="67"/>
      <c r="O923" s="58"/>
      <c r="P923" s="58"/>
      <c r="Q923" s="58"/>
      <c r="R923" s="58"/>
      <c r="S923" s="62"/>
      <c r="T923" s="63"/>
      <c r="U923" s="62"/>
      <c r="V923" s="61"/>
      <c r="W923" s="61"/>
      <c r="X923" s="64"/>
      <c r="Y923" s="68"/>
      <c r="Z923" s="68"/>
      <c r="AA923" s="63"/>
      <c r="AB923" s="68"/>
      <c r="AC923" s="61"/>
      <c r="AD923" s="61"/>
      <c r="AE923" s="61"/>
      <c r="AF923" s="61"/>
      <c r="AG923" s="61"/>
      <c r="AH923" s="58"/>
      <c r="AI923" s="51"/>
      <c r="AJ923" s="52"/>
      <c r="AK923" s="61"/>
      <c r="AL923" s="58"/>
      <c r="AM923" s="58"/>
      <c r="AN923" s="53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</row>
    <row r="924" ht="12.75" customHeight="1">
      <c r="A924" s="72"/>
      <c r="B924" s="58"/>
      <c r="C924" s="73"/>
      <c r="D924" s="74"/>
      <c r="E924" s="73"/>
      <c r="F924" s="74"/>
      <c r="G924" s="62"/>
      <c r="H924" s="63"/>
      <c r="I924" s="64"/>
      <c r="J924" s="65"/>
      <c r="K924" s="55"/>
      <c r="L924" s="66"/>
      <c r="M924" s="66"/>
      <c r="N924" s="67"/>
      <c r="O924" s="58"/>
      <c r="P924" s="58"/>
      <c r="Q924" s="58"/>
      <c r="R924" s="58"/>
      <c r="S924" s="62"/>
      <c r="T924" s="63"/>
      <c r="U924" s="62"/>
      <c r="V924" s="61"/>
      <c r="W924" s="61"/>
      <c r="X924" s="64"/>
      <c r="Y924" s="68"/>
      <c r="Z924" s="68"/>
      <c r="AA924" s="63"/>
      <c r="AB924" s="68"/>
      <c r="AC924" s="61"/>
      <c r="AD924" s="61"/>
      <c r="AE924" s="61"/>
      <c r="AF924" s="61"/>
      <c r="AG924" s="61"/>
      <c r="AH924" s="58"/>
      <c r="AI924" s="51"/>
      <c r="AJ924" s="52"/>
      <c r="AK924" s="61"/>
      <c r="AL924" s="58"/>
      <c r="AM924" s="58"/>
      <c r="AN924" s="53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</row>
    <row r="925" ht="12.75" customHeight="1">
      <c r="A925" s="72"/>
      <c r="B925" s="58"/>
      <c r="C925" s="73"/>
      <c r="D925" s="74"/>
      <c r="E925" s="73"/>
      <c r="F925" s="74"/>
      <c r="G925" s="62"/>
      <c r="H925" s="63"/>
      <c r="I925" s="64"/>
      <c r="J925" s="65"/>
      <c r="K925" s="55"/>
      <c r="L925" s="66"/>
      <c r="M925" s="66"/>
      <c r="N925" s="67"/>
      <c r="O925" s="58"/>
      <c r="P925" s="58"/>
      <c r="Q925" s="58"/>
      <c r="R925" s="58"/>
      <c r="S925" s="62"/>
      <c r="T925" s="63"/>
      <c r="U925" s="62"/>
      <c r="V925" s="61"/>
      <c r="W925" s="61"/>
      <c r="X925" s="64"/>
      <c r="Y925" s="68"/>
      <c r="Z925" s="68"/>
      <c r="AA925" s="63"/>
      <c r="AB925" s="68"/>
      <c r="AC925" s="61"/>
      <c r="AD925" s="61"/>
      <c r="AE925" s="61"/>
      <c r="AF925" s="61"/>
      <c r="AG925" s="61"/>
      <c r="AH925" s="58"/>
      <c r="AI925" s="51"/>
      <c r="AJ925" s="52"/>
      <c r="AK925" s="61"/>
      <c r="AL925" s="58"/>
      <c r="AM925" s="58"/>
      <c r="AN925" s="53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</row>
    <row r="926" ht="12.75" customHeight="1">
      <c r="A926" s="72"/>
      <c r="B926" s="58"/>
      <c r="C926" s="73"/>
      <c r="D926" s="74"/>
      <c r="E926" s="73"/>
      <c r="F926" s="74"/>
      <c r="G926" s="62"/>
      <c r="H926" s="63"/>
      <c r="I926" s="64"/>
      <c r="J926" s="65"/>
      <c r="K926" s="55"/>
      <c r="L926" s="66"/>
      <c r="M926" s="66"/>
      <c r="N926" s="67"/>
      <c r="O926" s="58"/>
      <c r="P926" s="58"/>
      <c r="Q926" s="58"/>
      <c r="R926" s="58"/>
      <c r="S926" s="62"/>
      <c r="T926" s="63"/>
      <c r="U926" s="62"/>
      <c r="V926" s="61"/>
      <c r="W926" s="61"/>
      <c r="X926" s="64"/>
      <c r="Y926" s="68"/>
      <c r="Z926" s="68"/>
      <c r="AA926" s="63"/>
      <c r="AB926" s="68"/>
      <c r="AC926" s="61"/>
      <c r="AD926" s="61"/>
      <c r="AE926" s="61"/>
      <c r="AF926" s="61"/>
      <c r="AG926" s="61"/>
      <c r="AH926" s="58"/>
      <c r="AI926" s="51"/>
      <c r="AJ926" s="52"/>
      <c r="AK926" s="61"/>
      <c r="AL926" s="58"/>
      <c r="AM926" s="58"/>
      <c r="AN926" s="53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</row>
    <row r="927" ht="12.75" customHeight="1">
      <c r="A927" s="72"/>
      <c r="B927" s="58"/>
      <c r="C927" s="73"/>
      <c r="D927" s="74"/>
      <c r="E927" s="73"/>
      <c r="F927" s="74"/>
      <c r="G927" s="62"/>
      <c r="H927" s="63"/>
      <c r="I927" s="64"/>
      <c r="J927" s="65"/>
      <c r="K927" s="55"/>
      <c r="L927" s="66"/>
      <c r="M927" s="66"/>
      <c r="N927" s="67"/>
      <c r="O927" s="58"/>
      <c r="P927" s="58"/>
      <c r="Q927" s="58"/>
      <c r="R927" s="58"/>
      <c r="S927" s="62"/>
      <c r="T927" s="63"/>
      <c r="U927" s="62"/>
      <c r="V927" s="61"/>
      <c r="W927" s="61"/>
      <c r="X927" s="64"/>
      <c r="Y927" s="68"/>
      <c r="Z927" s="68"/>
      <c r="AA927" s="63"/>
      <c r="AB927" s="68"/>
      <c r="AC927" s="61"/>
      <c r="AD927" s="61"/>
      <c r="AE927" s="61"/>
      <c r="AF927" s="61"/>
      <c r="AG927" s="61"/>
      <c r="AH927" s="58"/>
      <c r="AI927" s="51"/>
      <c r="AJ927" s="52"/>
      <c r="AK927" s="61"/>
      <c r="AL927" s="58"/>
      <c r="AM927" s="58"/>
      <c r="AN927" s="53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</row>
    <row r="928" ht="12.75" customHeight="1">
      <c r="A928" s="72"/>
      <c r="B928" s="58"/>
      <c r="C928" s="73"/>
      <c r="D928" s="74"/>
      <c r="E928" s="73"/>
      <c r="F928" s="74"/>
      <c r="G928" s="62"/>
      <c r="H928" s="63"/>
      <c r="I928" s="64"/>
      <c r="J928" s="65"/>
      <c r="K928" s="55"/>
      <c r="L928" s="66"/>
      <c r="M928" s="66"/>
      <c r="N928" s="67"/>
      <c r="O928" s="58"/>
      <c r="P928" s="58"/>
      <c r="Q928" s="58"/>
      <c r="R928" s="58"/>
      <c r="S928" s="62"/>
      <c r="T928" s="63"/>
      <c r="U928" s="62"/>
      <c r="V928" s="61"/>
      <c r="W928" s="61"/>
      <c r="X928" s="64"/>
      <c r="Y928" s="68"/>
      <c r="Z928" s="68"/>
      <c r="AA928" s="63"/>
      <c r="AB928" s="68"/>
      <c r="AC928" s="61"/>
      <c r="AD928" s="61"/>
      <c r="AE928" s="61"/>
      <c r="AF928" s="61"/>
      <c r="AG928" s="61"/>
      <c r="AH928" s="58"/>
      <c r="AI928" s="51"/>
      <c r="AJ928" s="52"/>
      <c r="AK928" s="61"/>
      <c r="AL928" s="58"/>
      <c r="AM928" s="58"/>
      <c r="AN928" s="53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</row>
    <row r="929" ht="12.75" customHeight="1">
      <c r="A929" s="72"/>
      <c r="B929" s="58"/>
      <c r="C929" s="73"/>
      <c r="D929" s="74"/>
      <c r="E929" s="73"/>
      <c r="F929" s="74"/>
      <c r="G929" s="62"/>
      <c r="H929" s="63"/>
      <c r="I929" s="64"/>
      <c r="J929" s="65"/>
      <c r="K929" s="55"/>
      <c r="L929" s="66"/>
      <c r="M929" s="66"/>
      <c r="N929" s="67"/>
      <c r="O929" s="58"/>
      <c r="P929" s="58"/>
      <c r="Q929" s="58"/>
      <c r="R929" s="58"/>
      <c r="S929" s="62"/>
      <c r="T929" s="63"/>
      <c r="U929" s="62"/>
      <c r="V929" s="61"/>
      <c r="W929" s="61"/>
      <c r="X929" s="64"/>
      <c r="Y929" s="68"/>
      <c r="Z929" s="68"/>
      <c r="AA929" s="63"/>
      <c r="AB929" s="68"/>
      <c r="AC929" s="61"/>
      <c r="AD929" s="61"/>
      <c r="AE929" s="61"/>
      <c r="AF929" s="61"/>
      <c r="AG929" s="61"/>
      <c r="AH929" s="58"/>
      <c r="AI929" s="51"/>
      <c r="AJ929" s="52"/>
      <c r="AK929" s="61"/>
      <c r="AL929" s="58"/>
      <c r="AM929" s="58"/>
      <c r="AN929" s="53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</row>
    <row r="930" ht="12.75" customHeight="1">
      <c r="A930" s="72"/>
      <c r="B930" s="58"/>
      <c r="C930" s="73"/>
      <c r="D930" s="74"/>
      <c r="E930" s="73"/>
      <c r="F930" s="74"/>
      <c r="G930" s="62"/>
      <c r="H930" s="63"/>
      <c r="I930" s="64"/>
      <c r="J930" s="65"/>
      <c r="K930" s="55"/>
      <c r="L930" s="66"/>
      <c r="M930" s="66"/>
      <c r="N930" s="67"/>
      <c r="O930" s="58"/>
      <c r="P930" s="58"/>
      <c r="Q930" s="58"/>
      <c r="R930" s="58"/>
      <c r="S930" s="62"/>
      <c r="T930" s="63"/>
      <c r="U930" s="62"/>
      <c r="V930" s="61"/>
      <c r="W930" s="61"/>
      <c r="X930" s="64"/>
      <c r="Y930" s="68"/>
      <c r="Z930" s="68"/>
      <c r="AA930" s="63"/>
      <c r="AB930" s="68"/>
      <c r="AC930" s="61"/>
      <c r="AD930" s="61"/>
      <c r="AE930" s="61"/>
      <c r="AF930" s="61"/>
      <c r="AG930" s="61"/>
      <c r="AH930" s="58"/>
      <c r="AI930" s="51"/>
      <c r="AJ930" s="52"/>
      <c r="AK930" s="61"/>
      <c r="AL930" s="58"/>
      <c r="AM930" s="58"/>
      <c r="AN930" s="53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</row>
    <row r="931" ht="12.75" customHeight="1">
      <c r="A931" s="72"/>
      <c r="B931" s="58"/>
      <c r="C931" s="73"/>
      <c r="D931" s="74"/>
      <c r="E931" s="73"/>
      <c r="F931" s="74"/>
      <c r="G931" s="62"/>
      <c r="H931" s="63"/>
      <c r="I931" s="64"/>
      <c r="J931" s="65"/>
      <c r="K931" s="55"/>
      <c r="L931" s="66"/>
      <c r="M931" s="66"/>
      <c r="N931" s="67"/>
      <c r="O931" s="58"/>
      <c r="P931" s="58"/>
      <c r="Q931" s="58"/>
      <c r="R931" s="58"/>
      <c r="S931" s="62"/>
      <c r="T931" s="63"/>
      <c r="U931" s="62"/>
      <c r="V931" s="61"/>
      <c r="W931" s="61"/>
      <c r="X931" s="64"/>
      <c r="Y931" s="68"/>
      <c r="Z931" s="68"/>
      <c r="AA931" s="63"/>
      <c r="AB931" s="68"/>
      <c r="AC931" s="61"/>
      <c r="AD931" s="61"/>
      <c r="AE931" s="61"/>
      <c r="AF931" s="61"/>
      <c r="AG931" s="61"/>
      <c r="AH931" s="58"/>
      <c r="AI931" s="51"/>
      <c r="AJ931" s="52"/>
      <c r="AK931" s="61"/>
      <c r="AL931" s="58"/>
      <c r="AM931" s="58"/>
      <c r="AN931" s="53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</row>
    <row r="932" ht="12.75" customHeight="1">
      <c r="A932" s="72"/>
      <c r="B932" s="58"/>
      <c r="C932" s="73"/>
      <c r="D932" s="74"/>
      <c r="E932" s="73"/>
      <c r="F932" s="74"/>
      <c r="G932" s="62"/>
      <c r="H932" s="63"/>
      <c r="I932" s="64"/>
      <c r="J932" s="65"/>
      <c r="K932" s="55"/>
      <c r="L932" s="66"/>
      <c r="M932" s="66"/>
      <c r="N932" s="67"/>
      <c r="O932" s="58"/>
      <c r="P932" s="58"/>
      <c r="Q932" s="58"/>
      <c r="R932" s="58"/>
      <c r="S932" s="62"/>
      <c r="T932" s="63"/>
      <c r="U932" s="62"/>
      <c r="V932" s="61"/>
      <c r="W932" s="61"/>
      <c r="X932" s="64"/>
      <c r="Y932" s="68"/>
      <c r="Z932" s="68"/>
      <c r="AA932" s="63"/>
      <c r="AB932" s="68"/>
      <c r="AC932" s="61"/>
      <c r="AD932" s="61"/>
      <c r="AE932" s="61"/>
      <c r="AF932" s="61"/>
      <c r="AG932" s="61"/>
      <c r="AH932" s="58"/>
      <c r="AI932" s="51"/>
      <c r="AJ932" s="52"/>
      <c r="AK932" s="61"/>
      <c r="AL932" s="58"/>
      <c r="AM932" s="58"/>
      <c r="AN932" s="53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</row>
    <row r="933" ht="12.75" customHeight="1">
      <c r="A933" s="72"/>
      <c r="B933" s="58"/>
      <c r="C933" s="73"/>
      <c r="D933" s="74"/>
      <c r="E933" s="73"/>
      <c r="F933" s="74"/>
      <c r="G933" s="62"/>
      <c r="H933" s="63"/>
      <c r="I933" s="64"/>
      <c r="J933" s="65"/>
      <c r="K933" s="55"/>
      <c r="L933" s="66"/>
      <c r="M933" s="66"/>
      <c r="N933" s="67"/>
      <c r="O933" s="58"/>
      <c r="P933" s="58"/>
      <c r="Q933" s="58"/>
      <c r="R933" s="58"/>
      <c r="S933" s="62"/>
      <c r="T933" s="63"/>
      <c r="U933" s="62"/>
      <c r="V933" s="61"/>
      <c r="W933" s="61"/>
      <c r="X933" s="64"/>
      <c r="Y933" s="68"/>
      <c r="Z933" s="68"/>
      <c r="AA933" s="63"/>
      <c r="AB933" s="68"/>
      <c r="AC933" s="61"/>
      <c r="AD933" s="61"/>
      <c r="AE933" s="61"/>
      <c r="AF933" s="61"/>
      <c r="AG933" s="61"/>
      <c r="AH933" s="58"/>
      <c r="AI933" s="51"/>
      <c r="AJ933" s="52"/>
      <c r="AK933" s="61"/>
      <c r="AL933" s="58"/>
      <c r="AM933" s="58"/>
      <c r="AN933" s="53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</row>
    <row r="934" ht="12.75" customHeight="1">
      <c r="A934" s="72"/>
      <c r="B934" s="58"/>
      <c r="C934" s="73"/>
      <c r="D934" s="74"/>
      <c r="E934" s="73"/>
      <c r="F934" s="74"/>
      <c r="G934" s="62"/>
      <c r="H934" s="63"/>
      <c r="I934" s="64"/>
      <c r="J934" s="65"/>
      <c r="K934" s="55"/>
      <c r="L934" s="66"/>
      <c r="M934" s="66"/>
      <c r="N934" s="67"/>
      <c r="O934" s="58"/>
      <c r="P934" s="58"/>
      <c r="Q934" s="58"/>
      <c r="R934" s="58"/>
      <c r="S934" s="62"/>
      <c r="T934" s="63"/>
      <c r="U934" s="62"/>
      <c r="V934" s="61"/>
      <c r="W934" s="61"/>
      <c r="X934" s="64"/>
      <c r="Y934" s="68"/>
      <c r="Z934" s="68"/>
      <c r="AA934" s="63"/>
      <c r="AB934" s="68"/>
      <c r="AC934" s="61"/>
      <c r="AD934" s="61"/>
      <c r="AE934" s="61"/>
      <c r="AF934" s="61"/>
      <c r="AG934" s="61"/>
      <c r="AH934" s="58"/>
      <c r="AI934" s="51"/>
      <c r="AJ934" s="52"/>
      <c r="AK934" s="61"/>
      <c r="AL934" s="58"/>
      <c r="AM934" s="58"/>
      <c r="AN934" s="53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</row>
    <row r="935" ht="12.75" customHeight="1">
      <c r="A935" s="72"/>
      <c r="B935" s="58"/>
      <c r="C935" s="73"/>
      <c r="D935" s="74"/>
      <c r="E935" s="73"/>
      <c r="F935" s="74"/>
      <c r="G935" s="62"/>
      <c r="H935" s="63"/>
      <c r="I935" s="64"/>
      <c r="J935" s="65"/>
      <c r="K935" s="55"/>
      <c r="L935" s="66"/>
      <c r="M935" s="66"/>
      <c r="N935" s="67"/>
      <c r="O935" s="58"/>
      <c r="P935" s="58"/>
      <c r="Q935" s="58"/>
      <c r="R935" s="58"/>
      <c r="S935" s="62"/>
      <c r="T935" s="63"/>
      <c r="U935" s="62"/>
      <c r="V935" s="61"/>
      <c r="W935" s="61"/>
      <c r="X935" s="64"/>
      <c r="Y935" s="68"/>
      <c r="Z935" s="68"/>
      <c r="AA935" s="63"/>
      <c r="AB935" s="68"/>
      <c r="AC935" s="61"/>
      <c r="AD935" s="61"/>
      <c r="AE935" s="61"/>
      <c r="AF935" s="61"/>
      <c r="AG935" s="61"/>
      <c r="AH935" s="58"/>
      <c r="AI935" s="51"/>
      <c r="AJ935" s="52"/>
      <c r="AK935" s="61"/>
      <c r="AL935" s="58"/>
      <c r="AM935" s="58"/>
      <c r="AN935" s="53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</row>
    <row r="936" ht="12.75" customHeight="1">
      <c r="A936" s="72"/>
      <c r="B936" s="58"/>
      <c r="C936" s="73"/>
      <c r="D936" s="74"/>
      <c r="E936" s="73"/>
      <c r="F936" s="74"/>
      <c r="G936" s="62"/>
      <c r="H936" s="63"/>
      <c r="I936" s="64"/>
      <c r="J936" s="65"/>
      <c r="K936" s="55"/>
      <c r="L936" s="66"/>
      <c r="M936" s="66"/>
      <c r="N936" s="67"/>
      <c r="O936" s="58"/>
      <c r="P936" s="58"/>
      <c r="Q936" s="58"/>
      <c r="R936" s="58"/>
      <c r="S936" s="62"/>
      <c r="T936" s="63"/>
      <c r="U936" s="62"/>
      <c r="V936" s="61"/>
      <c r="W936" s="61"/>
      <c r="X936" s="64"/>
      <c r="Y936" s="68"/>
      <c r="Z936" s="68"/>
      <c r="AA936" s="63"/>
      <c r="AB936" s="68"/>
      <c r="AC936" s="61"/>
      <c r="AD936" s="61"/>
      <c r="AE936" s="61"/>
      <c r="AF936" s="61"/>
      <c r="AG936" s="61"/>
      <c r="AH936" s="58"/>
      <c r="AI936" s="51"/>
      <c r="AJ936" s="52"/>
      <c r="AK936" s="61"/>
      <c r="AL936" s="58"/>
      <c r="AM936" s="58"/>
      <c r="AN936" s="53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</row>
    <row r="937" ht="12.75" customHeight="1">
      <c r="A937" s="72"/>
      <c r="B937" s="58"/>
      <c r="C937" s="73"/>
      <c r="D937" s="74"/>
      <c r="E937" s="73"/>
      <c r="F937" s="74"/>
      <c r="G937" s="62"/>
      <c r="H937" s="63"/>
      <c r="I937" s="64"/>
      <c r="J937" s="65"/>
      <c r="K937" s="55"/>
      <c r="L937" s="66"/>
      <c r="M937" s="66"/>
      <c r="N937" s="67"/>
      <c r="O937" s="58"/>
      <c r="P937" s="58"/>
      <c r="Q937" s="58"/>
      <c r="R937" s="58"/>
      <c r="S937" s="62"/>
      <c r="T937" s="63"/>
      <c r="U937" s="62"/>
      <c r="V937" s="61"/>
      <c r="W937" s="61"/>
      <c r="X937" s="64"/>
      <c r="Y937" s="68"/>
      <c r="Z937" s="68"/>
      <c r="AA937" s="63"/>
      <c r="AB937" s="68"/>
      <c r="AC937" s="61"/>
      <c r="AD937" s="61"/>
      <c r="AE937" s="61"/>
      <c r="AF937" s="61"/>
      <c r="AG937" s="61"/>
      <c r="AH937" s="58"/>
      <c r="AI937" s="51"/>
      <c r="AJ937" s="52"/>
      <c r="AK937" s="61"/>
      <c r="AL937" s="58"/>
      <c r="AM937" s="58"/>
      <c r="AN937" s="53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</row>
    <row r="938" ht="12.75" customHeight="1">
      <c r="A938" s="72"/>
      <c r="B938" s="58"/>
      <c r="C938" s="73"/>
      <c r="D938" s="74"/>
      <c r="E938" s="73"/>
      <c r="F938" s="74"/>
      <c r="G938" s="62"/>
      <c r="H938" s="63"/>
      <c r="I938" s="64"/>
      <c r="J938" s="65"/>
      <c r="K938" s="55"/>
      <c r="L938" s="66"/>
      <c r="M938" s="66"/>
      <c r="N938" s="67"/>
      <c r="O938" s="58"/>
      <c r="P938" s="58"/>
      <c r="Q938" s="58"/>
      <c r="R938" s="58"/>
      <c r="S938" s="62"/>
      <c r="T938" s="63"/>
      <c r="U938" s="62"/>
      <c r="V938" s="61"/>
      <c r="W938" s="61"/>
      <c r="X938" s="64"/>
      <c r="Y938" s="68"/>
      <c r="Z938" s="68"/>
      <c r="AA938" s="63"/>
      <c r="AB938" s="68"/>
      <c r="AC938" s="61"/>
      <c r="AD938" s="61"/>
      <c r="AE938" s="61"/>
      <c r="AF938" s="61"/>
      <c r="AG938" s="61"/>
      <c r="AH938" s="58"/>
      <c r="AI938" s="51"/>
      <c r="AJ938" s="52"/>
      <c r="AK938" s="61"/>
      <c r="AL938" s="58"/>
      <c r="AM938" s="58"/>
      <c r="AN938" s="53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</row>
    <row r="939" ht="12.75" customHeight="1">
      <c r="A939" s="72"/>
      <c r="B939" s="58"/>
      <c r="C939" s="73"/>
      <c r="D939" s="74"/>
      <c r="E939" s="73"/>
      <c r="F939" s="74"/>
      <c r="G939" s="62"/>
      <c r="H939" s="63"/>
      <c r="I939" s="64"/>
      <c r="J939" s="65"/>
      <c r="K939" s="55"/>
      <c r="L939" s="66"/>
      <c r="M939" s="66"/>
      <c r="N939" s="67"/>
      <c r="O939" s="58"/>
      <c r="P939" s="58"/>
      <c r="Q939" s="58"/>
      <c r="R939" s="58"/>
      <c r="S939" s="62"/>
      <c r="T939" s="63"/>
      <c r="U939" s="62"/>
      <c r="V939" s="61"/>
      <c r="W939" s="61"/>
      <c r="X939" s="64"/>
      <c r="Y939" s="68"/>
      <c r="Z939" s="68"/>
      <c r="AA939" s="63"/>
      <c r="AB939" s="68"/>
      <c r="AC939" s="61"/>
      <c r="AD939" s="61"/>
      <c r="AE939" s="61"/>
      <c r="AF939" s="61"/>
      <c r="AG939" s="61"/>
      <c r="AH939" s="58"/>
      <c r="AI939" s="51"/>
      <c r="AJ939" s="52"/>
      <c r="AK939" s="61"/>
      <c r="AL939" s="58"/>
      <c r="AM939" s="58"/>
      <c r="AN939" s="53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</row>
    <row r="940" ht="12.75" customHeight="1">
      <c r="A940" s="72"/>
      <c r="B940" s="58"/>
      <c r="C940" s="73"/>
      <c r="D940" s="74"/>
      <c r="E940" s="73"/>
      <c r="F940" s="74"/>
      <c r="G940" s="62"/>
      <c r="H940" s="63"/>
      <c r="I940" s="64"/>
      <c r="J940" s="65"/>
      <c r="K940" s="55"/>
      <c r="L940" s="66"/>
      <c r="M940" s="66"/>
      <c r="N940" s="67"/>
      <c r="O940" s="58"/>
      <c r="P940" s="58"/>
      <c r="Q940" s="58"/>
      <c r="R940" s="58"/>
      <c r="S940" s="62"/>
      <c r="T940" s="63"/>
      <c r="U940" s="62"/>
      <c r="V940" s="61"/>
      <c r="W940" s="61"/>
      <c r="X940" s="64"/>
      <c r="Y940" s="68"/>
      <c r="Z940" s="68"/>
      <c r="AA940" s="63"/>
      <c r="AB940" s="68"/>
      <c r="AC940" s="61"/>
      <c r="AD940" s="61"/>
      <c r="AE940" s="61"/>
      <c r="AF940" s="61"/>
      <c r="AG940" s="61"/>
      <c r="AH940" s="58"/>
      <c r="AI940" s="51"/>
      <c r="AJ940" s="52"/>
      <c r="AK940" s="61"/>
      <c r="AL940" s="58"/>
      <c r="AM940" s="58"/>
      <c r="AN940" s="53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</row>
    <row r="941" ht="12.75" customHeight="1">
      <c r="A941" s="72"/>
      <c r="B941" s="58"/>
      <c r="C941" s="73"/>
      <c r="D941" s="74"/>
      <c r="E941" s="73"/>
      <c r="F941" s="74"/>
      <c r="G941" s="62"/>
      <c r="H941" s="63"/>
      <c r="I941" s="64"/>
      <c r="J941" s="65"/>
      <c r="K941" s="55"/>
      <c r="L941" s="66"/>
      <c r="M941" s="66"/>
      <c r="N941" s="67"/>
      <c r="O941" s="58"/>
      <c r="P941" s="58"/>
      <c r="Q941" s="58"/>
      <c r="R941" s="58"/>
      <c r="S941" s="62"/>
      <c r="T941" s="63"/>
      <c r="U941" s="62"/>
      <c r="V941" s="61"/>
      <c r="W941" s="61"/>
      <c r="X941" s="64"/>
      <c r="Y941" s="68"/>
      <c r="Z941" s="68"/>
      <c r="AA941" s="63"/>
      <c r="AB941" s="68"/>
      <c r="AC941" s="61"/>
      <c r="AD941" s="61"/>
      <c r="AE941" s="61"/>
      <c r="AF941" s="61"/>
      <c r="AG941" s="61"/>
      <c r="AH941" s="58"/>
      <c r="AI941" s="51"/>
      <c r="AJ941" s="52"/>
      <c r="AK941" s="61"/>
      <c r="AL941" s="58"/>
      <c r="AM941" s="58"/>
      <c r="AN941" s="53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</row>
    <row r="942" ht="12.75" customHeight="1">
      <c r="A942" s="72"/>
      <c r="B942" s="58"/>
      <c r="C942" s="73"/>
      <c r="D942" s="74"/>
      <c r="E942" s="73"/>
      <c r="F942" s="74"/>
      <c r="G942" s="62"/>
      <c r="H942" s="63"/>
      <c r="I942" s="64"/>
      <c r="J942" s="65"/>
      <c r="K942" s="55"/>
      <c r="L942" s="66"/>
      <c r="M942" s="66"/>
      <c r="N942" s="67"/>
      <c r="O942" s="58"/>
      <c r="P942" s="58"/>
      <c r="Q942" s="58"/>
      <c r="R942" s="58"/>
      <c r="S942" s="62"/>
      <c r="T942" s="63"/>
      <c r="U942" s="62"/>
      <c r="V942" s="61"/>
      <c r="W942" s="61"/>
      <c r="X942" s="64"/>
      <c r="Y942" s="68"/>
      <c r="Z942" s="68"/>
      <c r="AA942" s="63"/>
      <c r="AB942" s="68"/>
      <c r="AC942" s="61"/>
      <c r="AD942" s="61"/>
      <c r="AE942" s="61"/>
      <c r="AF942" s="61"/>
      <c r="AG942" s="61"/>
      <c r="AH942" s="58"/>
      <c r="AI942" s="51"/>
      <c r="AJ942" s="52"/>
      <c r="AK942" s="61"/>
      <c r="AL942" s="58"/>
      <c r="AM942" s="58"/>
      <c r="AN942" s="53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</row>
    <row r="943" ht="12.75" customHeight="1">
      <c r="A943" s="72"/>
      <c r="B943" s="58"/>
      <c r="C943" s="73"/>
      <c r="D943" s="74"/>
      <c r="E943" s="73"/>
      <c r="F943" s="74"/>
      <c r="G943" s="62"/>
      <c r="H943" s="63"/>
      <c r="I943" s="64"/>
      <c r="J943" s="65"/>
      <c r="K943" s="55"/>
      <c r="L943" s="66"/>
      <c r="M943" s="66"/>
      <c r="N943" s="67"/>
      <c r="O943" s="58"/>
      <c r="P943" s="58"/>
      <c r="Q943" s="58"/>
      <c r="R943" s="58"/>
      <c r="S943" s="62"/>
      <c r="T943" s="63"/>
      <c r="U943" s="62"/>
      <c r="V943" s="61"/>
      <c r="W943" s="61"/>
      <c r="X943" s="64"/>
      <c r="Y943" s="68"/>
      <c r="Z943" s="68"/>
      <c r="AA943" s="63"/>
      <c r="AB943" s="68"/>
      <c r="AC943" s="61"/>
      <c r="AD943" s="61"/>
      <c r="AE943" s="61"/>
      <c r="AF943" s="61"/>
      <c r="AG943" s="61"/>
      <c r="AH943" s="58"/>
      <c r="AI943" s="51"/>
      <c r="AJ943" s="52"/>
      <c r="AK943" s="61"/>
      <c r="AL943" s="58"/>
      <c r="AM943" s="58"/>
      <c r="AN943" s="53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</row>
    <row r="944" ht="12.75" customHeight="1">
      <c r="A944" s="72"/>
      <c r="B944" s="58"/>
      <c r="C944" s="73"/>
      <c r="D944" s="74"/>
      <c r="E944" s="73"/>
      <c r="F944" s="74"/>
      <c r="G944" s="62"/>
      <c r="H944" s="63"/>
      <c r="I944" s="64"/>
      <c r="J944" s="65"/>
      <c r="K944" s="55"/>
      <c r="L944" s="66"/>
      <c r="M944" s="66"/>
      <c r="N944" s="67"/>
      <c r="O944" s="58"/>
      <c r="P944" s="58"/>
      <c r="Q944" s="58"/>
      <c r="R944" s="58"/>
      <c r="S944" s="62"/>
      <c r="T944" s="63"/>
      <c r="U944" s="62"/>
      <c r="V944" s="61"/>
      <c r="W944" s="61"/>
      <c r="X944" s="64"/>
      <c r="Y944" s="68"/>
      <c r="Z944" s="68"/>
      <c r="AA944" s="63"/>
      <c r="AB944" s="68"/>
      <c r="AC944" s="61"/>
      <c r="AD944" s="61"/>
      <c r="AE944" s="61"/>
      <c r="AF944" s="61"/>
      <c r="AG944" s="61"/>
      <c r="AH944" s="58"/>
      <c r="AI944" s="51"/>
      <c r="AJ944" s="52"/>
      <c r="AK944" s="61"/>
      <c r="AL944" s="58"/>
      <c r="AM944" s="58"/>
      <c r="AN944" s="53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</row>
    <row r="945" ht="12.75" customHeight="1">
      <c r="A945" s="72"/>
      <c r="B945" s="58"/>
      <c r="C945" s="73"/>
      <c r="D945" s="74"/>
      <c r="E945" s="73"/>
      <c r="F945" s="74"/>
      <c r="G945" s="62"/>
      <c r="H945" s="63"/>
      <c r="I945" s="64"/>
      <c r="J945" s="65"/>
      <c r="K945" s="55"/>
      <c r="L945" s="66"/>
      <c r="M945" s="66"/>
      <c r="N945" s="67"/>
      <c r="O945" s="58"/>
      <c r="P945" s="58"/>
      <c r="Q945" s="58"/>
      <c r="R945" s="58"/>
      <c r="S945" s="62"/>
      <c r="T945" s="63"/>
      <c r="U945" s="62"/>
      <c r="V945" s="61"/>
      <c r="W945" s="61"/>
      <c r="X945" s="64"/>
      <c r="Y945" s="68"/>
      <c r="Z945" s="68"/>
      <c r="AA945" s="63"/>
      <c r="AB945" s="68"/>
      <c r="AC945" s="61"/>
      <c r="AD945" s="61"/>
      <c r="AE945" s="61"/>
      <c r="AF945" s="61"/>
      <c r="AG945" s="61"/>
      <c r="AH945" s="58"/>
      <c r="AI945" s="51"/>
      <c r="AJ945" s="52"/>
      <c r="AK945" s="61"/>
      <c r="AL945" s="58"/>
      <c r="AM945" s="58"/>
      <c r="AN945" s="53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</row>
    <row r="946" ht="12.75" customHeight="1">
      <c r="A946" s="72"/>
      <c r="B946" s="58"/>
      <c r="C946" s="73"/>
      <c r="D946" s="74"/>
      <c r="E946" s="73"/>
      <c r="F946" s="74"/>
      <c r="G946" s="62"/>
      <c r="H946" s="63"/>
      <c r="I946" s="64"/>
      <c r="J946" s="65"/>
      <c r="K946" s="55"/>
      <c r="L946" s="66"/>
      <c r="M946" s="66"/>
      <c r="N946" s="67"/>
      <c r="O946" s="58"/>
      <c r="P946" s="58"/>
      <c r="Q946" s="58"/>
      <c r="R946" s="58"/>
      <c r="S946" s="62"/>
      <c r="T946" s="63"/>
      <c r="U946" s="62"/>
      <c r="V946" s="61"/>
      <c r="W946" s="61"/>
      <c r="X946" s="64"/>
      <c r="Y946" s="68"/>
      <c r="Z946" s="68"/>
      <c r="AA946" s="63"/>
      <c r="AB946" s="68"/>
      <c r="AC946" s="61"/>
      <c r="AD946" s="61"/>
      <c r="AE946" s="61"/>
      <c r="AF946" s="61"/>
      <c r="AG946" s="61"/>
      <c r="AH946" s="58"/>
      <c r="AI946" s="51"/>
      <c r="AJ946" s="52"/>
      <c r="AK946" s="61"/>
      <c r="AL946" s="58"/>
      <c r="AM946" s="58"/>
      <c r="AN946" s="53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</row>
    <row r="947" ht="12.75" customHeight="1">
      <c r="A947" s="72"/>
      <c r="B947" s="58"/>
      <c r="C947" s="73"/>
      <c r="D947" s="74"/>
      <c r="E947" s="73"/>
      <c r="F947" s="74"/>
      <c r="G947" s="62"/>
      <c r="H947" s="63"/>
      <c r="I947" s="64"/>
      <c r="J947" s="65"/>
      <c r="K947" s="55"/>
      <c r="L947" s="66"/>
      <c r="M947" s="66"/>
      <c r="N947" s="67"/>
      <c r="O947" s="58"/>
      <c r="P947" s="58"/>
      <c r="Q947" s="58"/>
      <c r="R947" s="58"/>
      <c r="S947" s="62"/>
      <c r="T947" s="63"/>
      <c r="U947" s="62"/>
      <c r="V947" s="61"/>
      <c r="W947" s="61"/>
      <c r="X947" s="64"/>
      <c r="Y947" s="68"/>
      <c r="Z947" s="68"/>
      <c r="AA947" s="63"/>
      <c r="AB947" s="68"/>
      <c r="AC947" s="61"/>
      <c r="AD947" s="61"/>
      <c r="AE947" s="61"/>
      <c r="AF947" s="61"/>
      <c r="AG947" s="61"/>
      <c r="AH947" s="58"/>
      <c r="AI947" s="51"/>
      <c r="AJ947" s="52"/>
      <c r="AK947" s="61"/>
      <c r="AL947" s="58"/>
      <c r="AM947" s="58"/>
      <c r="AN947" s="53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</row>
    <row r="948" ht="12.75" customHeight="1">
      <c r="A948" s="72"/>
      <c r="B948" s="58"/>
      <c r="C948" s="73"/>
      <c r="D948" s="74"/>
      <c r="E948" s="73"/>
      <c r="F948" s="74"/>
      <c r="G948" s="62"/>
      <c r="H948" s="63"/>
      <c r="I948" s="64"/>
      <c r="J948" s="65"/>
      <c r="K948" s="55"/>
      <c r="L948" s="66"/>
      <c r="M948" s="66"/>
      <c r="N948" s="67"/>
      <c r="O948" s="58"/>
      <c r="P948" s="58"/>
      <c r="Q948" s="58"/>
      <c r="R948" s="58"/>
      <c r="S948" s="62"/>
      <c r="T948" s="63"/>
      <c r="U948" s="62"/>
      <c r="V948" s="61"/>
      <c r="W948" s="61"/>
      <c r="X948" s="64"/>
      <c r="Y948" s="68"/>
      <c r="Z948" s="68"/>
      <c r="AA948" s="63"/>
      <c r="AB948" s="68"/>
      <c r="AC948" s="61"/>
      <c r="AD948" s="61"/>
      <c r="AE948" s="61"/>
      <c r="AF948" s="61"/>
      <c r="AG948" s="61"/>
      <c r="AH948" s="58"/>
      <c r="AI948" s="51"/>
      <c r="AJ948" s="52"/>
      <c r="AK948" s="61"/>
      <c r="AL948" s="58"/>
      <c r="AM948" s="58"/>
      <c r="AN948" s="53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</row>
    <row r="949" ht="12.75" customHeight="1">
      <c r="A949" s="72"/>
      <c r="B949" s="58"/>
      <c r="C949" s="73"/>
      <c r="D949" s="74"/>
      <c r="E949" s="73"/>
      <c r="F949" s="74"/>
      <c r="G949" s="62"/>
      <c r="H949" s="63"/>
      <c r="I949" s="64"/>
      <c r="J949" s="65"/>
      <c r="K949" s="55"/>
      <c r="L949" s="66"/>
      <c r="M949" s="66"/>
      <c r="N949" s="67"/>
      <c r="O949" s="58"/>
      <c r="P949" s="58"/>
      <c r="Q949" s="58"/>
      <c r="R949" s="58"/>
      <c r="S949" s="62"/>
      <c r="T949" s="63"/>
      <c r="U949" s="62"/>
      <c r="V949" s="61"/>
      <c r="W949" s="61"/>
      <c r="X949" s="64"/>
      <c r="Y949" s="68"/>
      <c r="Z949" s="68"/>
      <c r="AA949" s="63"/>
      <c r="AB949" s="68"/>
      <c r="AC949" s="61"/>
      <c r="AD949" s="61"/>
      <c r="AE949" s="61"/>
      <c r="AF949" s="61"/>
      <c r="AG949" s="61"/>
      <c r="AH949" s="58"/>
      <c r="AI949" s="51"/>
      <c r="AJ949" s="52"/>
      <c r="AK949" s="61"/>
      <c r="AL949" s="58"/>
      <c r="AM949" s="58"/>
      <c r="AN949" s="53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</row>
    <row r="950" ht="12.75" customHeight="1">
      <c r="A950" s="72"/>
      <c r="B950" s="58"/>
      <c r="C950" s="73"/>
      <c r="D950" s="74"/>
      <c r="E950" s="73"/>
      <c r="F950" s="74"/>
      <c r="G950" s="62"/>
      <c r="H950" s="63"/>
      <c r="I950" s="64"/>
      <c r="J950" s="65"/>
      <c r="K950" s="55"/>
      <c r="L950" s="66"/>
      <c r="M950" s="66"/>
      <c r="N950" s="67"/>
      <c r="O950" s="58"/>
      <c r="P950" s="58"/>
      <c r="Q950" s="58"/>
      <c r="R950" s="58"/>
      <c r="S950" s="62"/>
      <c r="T950" s="63"/>
      <c r="U950" s="62"/>
      <c r="V950" s="61"/>
      <c r="W950" s="61"/>
      <c r="X950" s="64"/>
      <c r="Y950" s="68"/>
      <c r="Z950" s="68"/>
      <c r="AA950" s="63"/>
      <c r="AB950" s="68"/>
      <c r="AC950" s="61"/>
      <c r="AD950" s="61"/>
      <c r="AE950" s="61"/>
      <c r="AF950" s="61"/>
      <c r="AG950" s="61"/>
      <c r="AH950" s="58"/>
      <c r="AI950" s="51"/>
      <c r="AJ950" s="52"/>
      <c r="AK950" s="61"/>
      <c r="AL950" s="58"/>
      <c r="AM950" s="58"/>
      <c r="AN950" s="53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</row>
    <row r="951" ht="12.75" customHeight="1">
      <c r="A951" s="72"/>
      <c r="B951" s="58"/>
      <c r="C951" s="73"/>
      <c r="D951" s="74"/>
      <c r="E951" s="73"/>
      <c r="F951" s="74"/>
      <c r="G951" s="62"/>
      <c r="H951" s="63"/>
      <c r="I951" s="64"/>
      <c r="J951" s="65"/>
      <c r="K951" s="55"/>
      <c r="L951" s="66"/>
      <c r="M951" s="66"/>
      <c r="N951" s="67"/>
      <c r="O951" s="58"/>
      <c r="P951" s="58"/>
      <c r="Q951" s="58"/>
      <c r="R951" s="58"/>
      <c r="S951" s="62"/>
      <c r="T951" s="63"/>
      <c r="U951" s="62"/>
      <c r="V951" s="61"/>
      <c r="W951" s="61"/>
      <c r="X951" s="64"/>
      <c r="Y951" s="68"/>
      <c r="Z951" s="68"/>
      <c r="AA951" s="63"/>
      <c r="AB951" s="68"/>
      <c r="AC951" s="61"/>
      <c r="AD951" s="61"/>
      <c r="AE951" s="61"/>
      <c r="AF951" s="61"/>
      <c r="AG951" s="61"/>
      <c r="AH951" s="58"/>
      <c r="AI951" s="51"/>
      <c r="AJ951" s="52"/>
      <c r="AK951" s="61"/>
      <c r="AL951" s="58"/>
      <c r="AM951" s="58"/>
      <c r="AN951" s="53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</row>
    <row r="952" ht="12.75" customHeight="1">
      <c r="A952" s="72"/>
      <c r="B952" s="58"/>
      <c r="C952" s="73"/>
      <c r="D952" s="74"/>
      <c r="E952" s="73"/>
      <c r="F952" s="74"/>
      <c r="G952" s="62"/>
      <c r="H952" s="63"/>
      <c r="I952" s="64"/>
      <c r="J952" s="65"/>
      <c r="K952" s="55"/>
      <c r="L952" s="66"/>
      <c r="M952" s="66"/>
      <c r="N952" s="67"/>
      <c r="O952" s="58"/>
      <c r="P952" s="58"/>
      <c r="Q952" s="58"/>
      <c r="R952" s="58"/>
      <c r="S952" s="62"/>
      <c r="T952" s="63"/>
      <c r="U952" s="62"/>
      <c r="V952" s="61"/>
      <c r="W952" s="61"/>
      <c r="X952" s="64"/>
      <c r="Y952" s="68"/>
      <c r="Z952" s="68"/>
      <c r="AA952" s="63"/>
      <c r="AB952" s="68"/>
      <c r="AC952" s="61"/>
      <c r="AD952" s="61"/>
      <c r="AE952" s="61"/>
      <c r="AF952" s="61"/>
      <c r="AG952" s="61"/>
      <c r="AH952" s="58"/>
      <c r="AI952" s="51"/>
      <c r="AJ952" s="52"/>
      <c r="AK952" s="61"/>
      <c r="AL952" s="58"/>
      <c r="AM952" s="58"/>
      <c r="AN952" s="53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</row>
    <row r="953" ht="12.75" customHeight="1">
      <c r="A953" s="72"/>
      <c r="B953" s="58"/>
      <c r="C953" s="73"/>
      <c r="D953" s="74"/>
      <c r="E953" s="73"/>
      <c r="F953" s="74"/>
      <c r="G953" s="62"/>
      <c r="H953" s="63"/>
      <c r="I953" s="64"/>
      <c r="J953" s="65"/>
      <c r="K953" s="55"/>
      <c r="L953" s="66"/>
      <c r="M953" s="66"/>
      <c r="N953" s="67"/>
      <c r="O953" s="58"/>
      <c r="P953" s="58"/>
      <c r="Q953" s="58"/>
      <c r="R953" s="58"/>
      <c r="S953" s="62"/>
      <c r="T953" s="63"/>
      <c r="U953" s="62"/>
      <c r="V953" s="61"/>
      <c r="W953" s="61"/>
      <c r="X953" s="64"/>
      <c r="Y953" s="68"/>
      <c r="Z953" s="68"/>
      <c r="AA953" s="63"/>
      <c r="AB953" s="68"/>
      <c r="AC953" s="61"/>
      <c r="AD953" s="61"/>
      <c r="AE953" s="61"/>
      <c r="AF953" s="61"/>
      <c r="AG953" s="61"/>
      <c r="AH953" s="58"/>
      <c r="AI953" s="51"/>
      <c r="AJ953" s="52"/>
      <c r="AK953" s="61"/>
      <c r="AL953" s="58"/>
      <c r="AM953" s="58"/>
      <c r="AN953" s="53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</row>
    <row r="954" ht="12.75" customHeight="1">
      <c r="A954" s="72"/>
      <c r="B954" s="58"/>
      <c r="C954" s="73"/>
      <c r="D954" s="74"/>
      <c r="E954" s="73"/>
      <c r="F954" s="74"/>
      <c r="G954" s="62"/>
      <c r="H954" s="63"/>
      <c r="I954" s="64"/>
      <c r="J954" s="65"/>
      <c r="K954" s="55"/>
      <c r="L954" s="66"/>
      <c r="M954" s="66"/>
      <c r="N954" s="67"/>
      <c r="O954" s="58"/>
      <c r="P954" s="58"/>
      <c r="Q954" s="58"/>
      <c r="R954" s="58"/>
      <c r="S954" s="62"/>
      <c r="T954" s="63"/>
      <c r="U954" s="62"/>
      <c r="V954" s="61"/>
      <c r="W954" s="61"/>
      <c r="X954" s="64"/>
      <c r="Y954" s="68"/>
      <c r="Z954" s="68"/>
      <c r="AA954" s="63"/>
      <c r="AB954" s="68"/>
      <c r="AC954" s="61"/>
      <c r="AD954" s="61"/>
      <c r="AE954" s="61"/>
      <c r="AF954" s="61"/>
      <c r="AG954" s="61"/>
      <c r="AH954" s="58"/>
      <c r="AI954" s="51"/>
      <c r="AJ954" s="52"/>
      <c r="AK954" s="61"/>
      <c r="AL954" s="58"/>
      <c r="AM954" s="58"/>
      <c r="AN954" s="53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</row>
    <row r="955" ht="12.75" customHeight="1">
      <c r="A955" s="72"/>
      <c r="B955" s="58"/>
      <c r="C955" s="73"/>
      <c r="D955" s="74"/>
      <c r="E955" s="73"/>
      <c r="F955" s="74"/>
      <c r="G955" s="62"/>
      <c r="H955" s="63"/>
      <c r="I955" s="64"/>
      <c r="J955" s="65"/>
      <c r="K955" s="55"/>
      <c r="L955" s="66"/>
      <c r="M955" s="66"/>
      <c r="N955" s="67"/>
      <c r="O955" s="58"/>
      <c r="P955" s="58"/>
      <c r="Q955" s="58"/>
      <c r="R955" s="58"/>
      <c r="S955" s="62"/>
      <c r="T955" s="63"/>
      <c r="U955" s="62"/>
      <c r="V955" s="61"/>
      <c r="W955" s="61"/>
      <c r="X955" s="64"/>
      <c r="Y955" s="68"/>
      <c r="Z955" s="68"/>
      <c r="AA955" s="63"/>
      <c r="AB955" s="68"/>
      <c r="AC955" s="61"/>
      <c r="AD955" s="61"/>
      <c r="AE955" s="61"/>
      <c r="AF955" s="61"/>
      <c r="AG955" s="61"/>
      <c r="AH955" s="58"/>
      <c r="AI955" s="51"/>
      <c r="AJ955" s="52"/>
      <c r="AK955" s="61"/>
      <c r="AL955" s="58"/>
      <c r="AM955" s="58"/>
      <c r="AN955" s="53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</row>
    <row r="956" ht="12.75" customHeight="1">
      <c r="A956" s="72"/>
      <c r="B956" s="58"/>
      <c r="C956" s="73"/>
      <c r="D956" s="74"/>
      <c r="E956" s="73"/>
      <c r="F956" s="74"/>
      <c r="G956" s="62"/>
      <c r="H956" s="63"/>
      <c r="I956" s="64"/>
      <c r="J956" s="65"/>
      <c r="K956" s="55"/>
      <c r="L956" s="66"/>
      <c r="M956" s="66"/>
      <c r="N956" s="67"/>
      <c r="O956" s="58"/>
      <c r="P956" s="58"/>
      <c r="Q956" s="58"/>
      <c r="R956" s="58"/>
      <c r="S956" s="62"/>
      <c r="T956" s="63"/>
      <c r="U956" s="62"/>
      <c r="V956" s="61"/>
      <c r="W956" s="61"/>
      <c r="X956" s="64"/>
      <c r="Y956" s="68"/>
      <c r="Z956" s="68"/>
      <c r="AA956" s="63"/>
      <c r="AB956" s="68"/>
      <c r="AC956" s="61"/>
      <c r="AD956" s="61"/>
      <c r="AE956" s="61"/>
      <c r="AF956" s="61"/>
      <c r="AG956" s="61"/>
      <c r="AH956" s="58"/>
      <c r="AI956" s="51"/>
      <c r="AJ956" s="52"/>
      <c r="AK956" s="61"/>
      <c r="AL956" s="58"/>
      <c r="AM956" s="58"/>
      <c r="AN956" s="53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</row>
    <row r="957" ht="12.75" customHeight="1">
      <c r="A957" s="72"/>
      <c r="B957" s="58"/>
      <c r="C957" s="73"/>
      <c r="D957" s="74"/>
      <c r="E957" s="73"/>
      <c r="F957" s="74"/>
      <c r="G957" s="62"/>
      <c r="H957" s="63"/>
      <c r="I957" s="64"/>
      <c r="J957" s="65"/>
      <c r="K957" s="55"/>
      <c r="L957" s="66"/>
      <c r="M957" s="66"/>
      <c r="N957" s="67"/>
      <c r="O957" s="58"/>
      <c r="P957" s="58"/>
      <c r="Q957" s="58"/>
      <c r="R957" s="58"/>
      <c r="S957" s="62"/>
      <c r="T957" s="63"/>
      <c r="U957" s="62"/>
      <c r="V957" s="61"/>
      <c r="W957" s="61"/>
      <c r="X957" s="64"/>
      <c r="Y957" s="68"/>
      <c r="Z957" s="68"/>
      <c r="AA957" s="63"/>
      <c r="AB957" s="68"/>
      <c r="AC957" s="61"/>
      <c r="AD957" s="61"/>
      <c r="AE957" s="61"/>
      <c r="AF957" s="61"/>
      <c r="AG957" s="61"/>
      <c r="AH957" s="58"/>
      <c r="AI957" s="51"/>
      <c r="AJ957" s="52"/>
      <c r="AK957" s="61"/>
      <c r="AL957" s="58"/>
      <c r="AM957" s="58"/>
      <c r="AN957" s="53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</row>
    <row r="958" ht="12.75" customHeight="1">
      <c r="A958" s="72"/>
      <c r="B958" s="58"/>
      <c r="C958" s="73"/>
      <c r="D958" s="74"/>
      <c r="E958" s="73"/>
      <c r="F958" s="74"/>
      <c r="G958" s="62"/>
      <c r="H958" s="63"/>
      <c r="I958" s="64"/>
      <c r="J958" s="65"/>
      <c r="K958" s="55"/>
      <c r="L958" s="66"/>
      <c r="M958" s="66"/>
      <c r="N958" s="67"/>
      <c r="O958" s="58"/>
      <c r="P958" s="58"/>
      <c r="Q958" s="58"/>
      <c r="R958" s="58"/>
      <c r="S958" s="62"/>
      <c r="T958" s="63"/>
      <c r="U958" s="62"/>
      <c r="V958" s="61"/>
      <c r="W958" s="61"/>
      <c r="X958" s="64"/>
      <c r="Y958" s="68"/>
      <c r="Z958" s="68"/>
      <c r="AA958" s="63"/>
      <c r="AB958" s="68"/>
      <c r="AC958" s="61"/>
      <c r="AD958" s="61"/>
      <c r="AE958" s="61"/>
      <c r="AF958" s="61"/>
      <c r="AG958" s="61"/>
      <c r="AH958" s="58"/>
      <c r="AI958" s="51"/>
      <c r="AJ958" s="52"/>
      <c r="AK958" s="61"/>
      <c r="AL958" s="58"/>
      <c r="AM958" s="58"/>
      <c r="AN958" s="53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</row>
    <row r="959" ht="12.75" customHeight="1">
      <c r="A959" s="72"/>
      <c r="B959" s="58"/>
      <c r="C959" s="73"/>
      <c r="D959" s="74"/>
      <c r="E959" s="73"/>
      <c r="F959" s="74"/>
      <c r="G959" s="62"/>
      <c r="H959" s="63"/>
      <c r="I959" s="64"/>
      <c r="J959" s="65"/>
      <c r="K959" s="55"/>
      <c r="L959" s="66"/>
      <c r="M959" s="66"/>
      <c r="N959" s="67"/>
      <c r="O959" s="58"/>
      <c r="P959" s="58"/>
      <c r="Q959" s="58"/>
      <c r="R959" s="58"/>
      <c r="S959" s="62"/>
      <c r="T959" s="63"/>
      <c r="U959" s="62"/>
      <c r="V959" s="61"/>
      <c r="W959" s="61"/>
      <c r="X959" s="64"/>
      <c r="Y959" s="68"/>
      <c r="Z959" s="68"/>
      <c r="AA959" s="63"/>
      <c r="AB959" s="68"/>
      <c r="AC959" s="61"/>
      <c r="AD959" s="61"/>
      <c r="AE959" s="61"/>
      <c r="AF959" s="61"/>
      <c r="AG959" s="61"/>
      <c r="AH959" s="58"/>
      <c r="AI959" s="51"/>
      <c r="AJ959" s="52"/>
      <c r="AK959" s="61"/>
      <c r="AL959" s="58"/>
      <c r="AM959" s="58"/>
      <c r="AN959" s="53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</row>
    <row r="960" ht="12.75" customHeight="1">
      <c r="A960" s="72"/>
      <c r="B960" s="58"/>
      <c r="C960" s="73"/>
      <c r="D960" s="74"/>
      <c r="E960" s="73"/>
      <c r="F960" s="74"/>
      <c r="G960" s="62"/>
      <c r="H960" s="63"/>
      <c r="I960" s="64"/>
      <c r="J960" s="65"/>
      <c r="K960" s="55"/>
      <c r="L960" s="66"/>
      <c r="M960" s="66"/>
      <c r="N960" s="67"/>
      <c r="O960" s="58"/>
      <c r="P960" s="58"/>
      <c r="Q960" s="58"/>
      <c r="R960" s="58"/>
      <c r="S960" s="62"/>
      <c r="T960" s="63"/>
      <c r="U960" s="62"/>
      <c r="V960" s="61"/>
      <c r="W960" s="61"/>
      <c r="X960" s="64"/>
      <c r="Y960" s="68"/>
      <c r="Z960" s="68"/>
      <c r="AA960" s="63"/>
      <c r="AB960" s="68"/>
      <c r="AC960" s="61"/>
      <c r="AD960" s="61"/>
      <c r="AE960" s="61"/>
      <c r="AF960" s="61"/>
      <c r="AG960" s="61"/>
      <c r="AH960" s="58"/>
      <c r="AI960" s="51"/>
      <c r="AJ960" s="52"/>
      <c r="AK960" s="61"/>
      <c r="AL960" s="58"/>
      <c r="AM960" s="58"/>
      <c r="AN960" s="53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</row>
    <row r="961" ht="12.75" customHeight="1">
      <c r="A961" s="72"/>
      <c r="B961" s="58"/>
      <c r="C961" s="73"/>
      <c r="D961" s="74"/>
      <c r="E961" s="73"/>
      <c r="F961" s="74"/>
      <c r="G961" s="62"/>
      <c r="H961" s="63"/>
      <c r="I961" s="64"/>
      <c r="J961" s="65"/>
      <c r="K961" s="55"/>
      <c r="L961" s="66"/>
      <c r="M961" s="66"/>
      <c r="N961" s="67"/>
      <c r="O961" s="58"/>
      <c r="P961" s="58"/>
      <c r="Q961" s="58"/>
      <c r="R961" s="58"/>
      <c r="S961" s="62"/>
      <c r="T961" s="63"/>
      <c r="U961" s="62"/>
      <c r="V961" s="61"/>
      <c r="W961" s="61"/>
      <c r="X961" s="64"/>
      <c r="Y961" s="68"/>
      <c r="Z961" s="68"/>
      <c r="AA961" s="63"/>
      <c r="AB961" s="68"/>
      <c r="AC961" s="61"/>
      <c r="AD961" s="61"/>
      <c r="AE961" s="61"/>
      <c r="AF961" s="61"/>
      <c r="AG961" s="61"/>
      <c r="AH961" s="58"/>
      <c r="AI961" s="51"/>
      <c r="AJ961" s="52"/>
      <c r="AK961" s="61"/>
      <c r="AL961" s="58"/>
      <c r="AM961" s="58"/>
      <c r="AN961" s="53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</row>
    <row r="962" ht="12.75" customHeight="1">
      <c r="A962" s="72"/>
      <c r="B962" s="58"/>
      <c r="C962" s="73"/>
      <c r="D962" s="74"/>
      <c r="E962" s="73"/>
      <c r="F962" s="74"/>
      <c r="G962" s="62"/>
      <c r="H962" s="63"/>
      <c r="I962" s="64"/>
      <c r="J962" s="65"/>
      <c r="K962" s="55"/>
      <c r="L962" s="66"/>
      <c r="M962" s="66"/>
      <c r="N962" s="67"/>
      <c r="O962" s="58"/>
      <c r="P962" s="58"/>
      <c r="Q962" s="58"/>
      <c r="R962" s="58"/>
      <c r="S962" s="62"/>
      <c r="T962" s="63"/>
      <c r="U962" s="62"/>
      <c r="V962" s="61"/>
      <c r="W962" s="61"/>
      <c r="X962" s="64"/>
      <c r="Y962" s="68"/>
      <c r="Z962" s="68"/>
      <c r="AA962" s="63"/>
      <c r="AB962" s="68"/>
      <c r="AC962" s="61"/>
      <c r="AD962" s="61"/>
      <c r="AE962" s="61"/>
      <c r="AF962" s="61"/>
      <c r="AG962" s="61"/>
      <c r="AH962" s="58"/>
      <c r="AI962" s="51"/>
      <c r="AJ962" s="52"/>
      <c r="AK962" s="61"/>
      <c r="AL962" s="58"/>
      <c r="AM962" s="58"/>
      <c r="AN962" s="53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</row>
    <row r="963" ht="12.75" customHeight="1">
      <c r="A963" s="72"/>
      <c r="B963" s="58"/>
      <c r="C963" s="73"/>
      <c r="D963" s="74"/>
      <c r="E963" s="73"/>
      <c r="F963" s="74"/>
      <c r="G963" s="62"/>
      <c r="H963" s="63"/>
      <c r="I963" s="64"/>
      <c r="J963" s="65"/>
      <c r="K963" s="55"/>
      <c r="L963" s="66"/>
      <c r="M963" s="66"/>
      <c r="N963" s="67"/>
      <c r="O963" s="58"/>
      <c r="P963" s="58"/>
      <c r="Q963" s="58"/>
      <c r="R963" s="58"/>
      <c r="S963" s="62"/>
      <c r="T963" s="63"/>
      <c r="U963" s="62"/>
      <c r="V963" s="61"/>
      <c r="W963" s="61"/>
      <c r="X963" s="64"/>
      <c r="Y963" s="68"/>
      <c r="Z963" s="68"/>
      <c r="AA963" s="63"/>
      <c r="AB963" s="68"/>
      <c r="AC963" s="61"/>
      <c r="AD963" s="61"/>
      <c r="AE963" s="61"/>
      <c r="AF963" s="61"/>
      <c r="AG963" s="61"/>
      <c r="AH963" s="58"/>
      <c r="AI963" s="51"/>
      <c r="AJ963" s="52"/>
      <c r="AK963" s="61"/>
      <c r="AL963" s="58"/>
      <c r="AM963" s="58"/>
      <c r="AN963" s="53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</row>
    <row r="964" ht="12.75" customHeight="1">
      <c r="A964" s="72"/>
      <c r="B964" s="58"/>
      <c r="C964" s="73"/>
      <c r="D964" s="74"/>
      <c r="E964" s="73"/>
      <c r="F964" s="74"/>
      <c r="G964" s="62"/>
      <c r="H964" s="63"/>
      <c r="I964" s="64"/>
      <c r="J964" s="65"/>
      <c r="K964" s="55"/>
      <c r="L964" s="66"/>
      <c r="M964" s="66"/>
      <c r="N964" s="67"/>
      <c r="O964" s="58"/>
      <c r="P964" s="58"/>
      <c r="Q964" s="58"/>
      <c r="R964" s="58"/>
      <c r="S964" s="62"/>
      <c r="T964" s="63"/>
      <c r="U964" s="62"/>
      <c r="V964" s="61"/>
      <c r="W964" s="61"/>
      <c r="X964" s="64"/>
      <c r="Y964" s="68"/>
      <c r="Z964" s="68"/>
      <c r="AA964" s="63"/>
      <c r="AB964" s="68"/>
      <c r="AC964" s="61"/>
      <c r="AD964" s="61"/>
      <c r="AE964" s="61"/>
      <c r="AF964" s="61"/>
      <c r="AG964" s="61"/>
      <c r="AH964" s="58"/>
      <c r="AI964" s="51"/>
      <c r="AJ964" s="52"/>
      <c r="AK964" s="61"/>
      <c r="AL964" s="58"/>
      <c r="AM964" s="58"/>
      <c r="AN964" s="53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</row>
    <row r="965" ht="12.75" customHeight="1">
      <c r="A965" s="72"/>
      <c r="B965" s="58"/>
      <c r="C965" s="73"/>
      <c r="D965" s="74"/>
      <c r="E965" s="73"/>
      <c r="F965" s="74"/>
      <c r="G965" s="62"/>
      <c r="H965" s="63"/>
      <c r="I965" s="64"/>
      <c r="J965" s="65"/>
      <c r="K965" s="55"/>
      <c r="L965" s="66"/>
      <c r="M965" s="66"/>
      <c r="N965" s="67"/>
      <c r="O965" s="58"/>
      <c r="P965" s="58"/>
      <c r="Q965" s="58"/>
      <c r="R965" s="58"/>
      <c r="S965" s="62"/>
      <c r="T965" s="63"/>
      <c r="U965" s="62"/>
      <c r="V965" s="61"/>
      <c r="W965" s="61"/>
      <c r="X965" s="64"/>
      <c r="Y965" s="68"/>
      <c r="Z965" s="68"/>
      <c r="AA965" s="63"/>
      <c r="AB965" s="68"/>
      <c r="AC965" s="61"/>
      <c r="AD965" s="61"/>
      <c r="AE965" s="61"/>
      <c r="AF965" s="61"/>
      <c r="AG965" s="61"/>
      <c r="AH965" s="58"/>
      <c r="AI965" s="51"/>
      <c r="AJ965" s="52"/>
      <c r="AK965" s="61"/>
      <c r="AL965" s="58"/>
      <c r="AM965" s="58"/>
      <c r="AN965" s="53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</row>
    <row r="966" ht="12.75" customHeight="1">
      <c r="A966" s="72"/>
      <c r="B966" s="58"/>
      <c r="C966" s="73"/>
      <c r="D966" s="74"/>
      <c r="E966" s="73"/>
      <c r="F966" s="74"/>
      <c r="G966" s="62"/>
      <c r="H966" s="63"/>
      <c r="I966" s="64"/>
      <c r="J966" s="65"/>
      <c r="K966" s="55"/>
      <c r="L966" s="66"/>
      <c r="M966" s="66"/>
      <c r="N966" s="67"/>
      <c r="O966" s="58"/>
      <c r="P966" s="58"/>
      <c r="Q966" s="58"/>
      <c r="R966" s="58"/>
      <c r="S966" s="62"/>
      <c r="T966" s="63"/>
      <c r="U966" s="62"/>
      <c r="V966" s="61"/>
      <c r="W966" s="61"/>
      <c r="X966" s="64"/>
      <c r="Y966" s="68"/>
      <c r="Z966" s="68"/>
      <c r="AA966" s="63"/>
      <c r="AB966" s="68"/>
      <c r="AC966" s="61"/>
      <c r="AD966" s="61"/>
      <c r="AE966" s="61"/>
      <c r="AF966" s="61"/>
      <c r="AG966" s="61"/>
      <c r="AH966" s="58"/>
      <c r="AI966" s="51"/>
      <c r="AJ966" s="52"/>
      <c r="AK966" s="61"/>
      <c r="AL966" s="58"/>
      <c r="AM966" s="58"/>
      <c r="AN966" s="53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</row>
    <row r="967" ht="12.75" customHeight="1">
      <c r="A967" s="72"/>
      <c r="B967" s="58"/>
      <c r="C967" s="73"/>
      <c r="D967" s="74"/>
      <c r="E967" s="73"/>
      <c r="F967" s="74"/>
      <c r="G967" s="62"/>
      <c r="H967" s="63"/>
      <c r="I967" s="64"/>
      <c r="J967" s="65"/>
      <c r="K967" s="55"/>
      <c r="L967" s="66"/>
      <c r="M967" s="66"/>
      <c r="N967" s="67"/>
      <c r="O967" s="58"/>
      <c r="P967" s="58"/>
      <c r="Q967" s="58"/>
      <c r="R967" s="58"/>
      <c r="S967" s="62"/>
      <c r="T967" s="63"/>
      <c r="U967" s="62"/>
      <c r="V967" s="61"/>
      <c r="W967" s="61"/>
      <c r="X967" s="64"/>
      <c r="Y967" s="68"/>
      <c r="Z967" s="68"/>
      <c r="AA967" s="63"/>
      <c r="AB967" s="68"/>
      <c r="AC967" s="61"/>
      <c r="AD967" s="61"/>
      <c r="AE967" s="61"/>
      <c r="AF967" s="61"/>
      <c r="AG967" s="61"/>
      <c r="AH967" s="58"/>
      <c r="AI967" s="51"/>
      <c r="AJ967" s="52"/>
      <c r="AK967" s="61"/>
      <c r="AL967" s="58"/>
      <c r="AM967" s="58"/>
      <c r="AN967" s="53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</row>
    <row r="968" ht="12.75" customHeight="1">
      <c r="A968" s="72"/>
      <c r="B968" s="58"/>
      <c r="C968" s="73"/>
      <c r="D968" s="74"/>
      <c r="E968" s="73"/>
      <c r="F968" s="74"/>
      <c r="G968" s="62"/>
      <c r="H968" s="63"/>
      <c r="I968" s="64"/>
      <c r="J968" s="65"/>
      <c r="K968" s="55"/>
      <c r="L968" s="66"/>
      <c r="M968" s="66"/>
      <c r="N968" s="67"/>
      <c r="O968" s="58"/>
      <c r="P968" s="58"/>
      <c r="Q968" s="58"/>
      <c r="R968" s="58"/>
      <c r="S968" s="62"/>
      <c r="T968" s="63"/>
      <c r="U968" s="62"/>
      <c r="V968" s="61"/>
      <c r="W968" s="61"/>
      <c r="X968" s="64"/>
      <c r="Y968" s="68"/>
      <c r="Z968" s="68"/>
      <c r="AA968" s="63"/>
      <c r="AB968" s="68"/>
      <c r="AC968" s="61"/>
      <c r="AD968" s="61"/>
      <c r="AE968" s="61"/>
      <c r="AF968" s="61"/>
      <c r="AG968" s="61"/>
      <c r="AH968" s="58"/>
      <c r="AI968" s="51"/>
      <c r="AJ968" s="52"/>
      <c r="AK968" s="61"/>
      <c r="AL968" s="58"/>
      <c r="AM968" s="58"/>
      <c r="AN968" s="53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</row>
    <row r="969" ht="12.75" customHeight="1">
      <c r="A969" s="72"/>
      <c r="B969" s="58"/>
      <c r="C969" s="73"/>
      <c r="D969" s="74"/>
      <c r="E969" s="73"/>
      <c r="F969" s="74"/>
      <c r="G969" s="62"/>
      <c r="H969" s="63"/>
      <c r="I969" s="64"/>
      <c r="J969" s="65"/>
      <c r="K969" s="55"/>
      <c r="L969" s="66"/>
      <c r="M969" s="66"/>
      <c r="N969" s="67"/>
      <c r="O969" s="58"/>
      <c r="P969" s="58"/>
      <c r="Q969" s="58"/>
      <c r="R969" s="58"/>
      <c r="S969" s="62"/>
      <c r="T969" s="63"/>
      <c r="U969" s="62"/>
      <c r="V969" s="61"/>
      <c r="W969" s="61"/>
      <c r="X969" s="64"/>
      <c r="Y969" s="68"/>
      <c r="Z969" s="68"/>
      <c r="AA969" s="63"/>
      <c r="AB969" s="68"/>
      <c r="AC969" s="61"/>
      <c r="AD969" s="61"/>
      <c r="AE969" s="61"/>
      <c r="AF969" s="61"/>
      <c r="AG969" s="61"/>
      <c r="AH969" s="58"/>
      <c r="AI969" s="51"/>
      <c r="AJ969" s="52"/>
      <c r="AK969" s="61"/>
      <c r="AL969" s="58"/>
      <c r="AM969" s="58"/>
      <c r="AN969" s="53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</row>
    <row r="970" ht="12.75" customHeight="1">
      <c r="A970" s="72"/>
      <c r="B970" s="58"/>
      <c r="C970" s="73"/>
      <c r="D970" s="74"/>
      <c r="E970" s="73"/>
      <c r="F970" s="74"/>
      <c r="G970" s="62"/>
      <c r="H970" s="63"/>
      <c r="I970" s="64"/>
      <c r="J970" s="65"/>
      <c r="K970" s="55"/>
      <c r="L970" s="66"/>
      <c r="M970" s="66"/>
      <c r="N970" s="67"/>
      <c r="O970" s="58"/>
      <c r="P970" s="58"/>
      <c r="Q970" s="58"/>
      <c r="R970" s="58"/>
      <c r="S970" s="62"/>
      <c r="T970" s="63"/>
      <c r="U970" s="62"/>
      <c r="V970" s="61"/>
      <c r="W970" s="61"/>
      <c r="X970" s="64"/>
      <c r="Y970" s="68"/>
      <c r="Z970" s="68"/>
      <c r="AA970" s="63"/>
      <c r="AB970" s="68"/>
      <c r="AC970" s="61"/>
      <c r="AD970" s="61"/>
      <c r="AE970" s="61"/>
      <c r="AF970" s="61"/>
      <c r="AG970" s="61"/>
      <c r="AH970" s="58"/>
      <c r="AI970" s="51"/>
      <c r="AJ970" s="52"/>
      <c r="AK970" s="61"/>
      <c r="AL970" s="58"/>
      <c r="AM970" s="58"/>
      <c r="AN970" s="53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</row>
    <row r="971" ht="12.75" customHeight="1">
      <c r="A971" s="72"/>
      <c r="B971" s="58"/>
      <c r="C971" s="73"/>
      <c r="D971" s="74"/>
      <c r="E971" s="73"/>
      <c r="F971" s="74"/>
      <c r="G971" s="62"/>
      <c r="H971" s="63"/>
      <c r="I971" s="64"/>
      <c r="J971" s="65"/>
      <c r="K971" s="55"/>
      <c r="L971" s="66"/>
      <c r="M971" s="66"/>
      <c r="N971" s="67"/>
      <c r="O971" s="58"/>
      <c r="P971" s="58"/>
      <c r="Q971" s="58"/>
      <c r="R971" s="58"/>
      <c r="S971" s="62"/>
      <c r="T971" s="63"/>
      <c r="U971" s="62"/>
      <c r="V971" s="61"/>
      <c r="W971" s="61"/>
      <c r="X971" s="64"/>
      <c r="Y971" s="68"/>
      <c r="Z971" s="68"/>
      <c r="AA971" s="63"/>
      <c r="AB971" s="68"/>
      <c r="AC971" s="61"/>
      <c r="AD971" s="61"/>
      <c r="AE971" s="61"/>
      <c r="AF971" s="61"/>
      <c r="AG971" s="61"/>
      <c r="AH971" s="58"/>
      <c r="AI971" s="51"/>
      <c r="AJ971" s="52"/>
      <c r="AK971" s="61"/>
      <c r="AL971" s="58"/>
      <c r="AM971" s="58"/>
      <c r="AN971" s="53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</row>
    <row r="972" ht="12.75" customHeight="1">
      <c r="A972" s="72"/>
      <c r="B972" s="58"/>
      <c r="C972" s="73"/>
      <c r="D972" s="74"/>
      <c r="E972" s="73"/>
      <c r="F972" s="74"/>
      <c r="G972" s="62"/>
      <c r="H972" s="63"/>
      <c r="I972" s="64"/>
      <c r="J972" s="65"/>
      <c r="K972" s="55"/>
      <c r="L972" s="66"/>
      <c r="M972" s="66"/>
      <c r="N972" s="67"/>
      <c r="O972" s="58"/>
      <c r="P972" s="58"/>
      <c r="Q972" s="58"/>
      <c r="R972" s="58"/>
      <c r="S972" s="62"/>
      <c r="T972" s="63"/>
      <c r="U972" s="62"/>
      <c r="V972" s="61"/>
      <c r="W972" s="61"/>
      <c r="X972" s="64"/>
      <c r="Y972" s="68"/>
      <c r="Z972" s="68"/>
      <c r="AA972" s="63"/>
      <c r="AB972" s="68"/>
      <c r="AC972" s="61"/>
      <c r="AD972" s="61"/>
      <c r="AE972" s="61"/>
      <c r="AF972" s="61"/>
      <c r="AG972" s="61"/>
      <c r="AH972" s="58"/>
      <c r="AI972" s="51"/>
      <c r="AJ972" s="52"/>
      <c r="AK972" s="61"/>
      <c r="AL972" s="58"/>
      <c r="AM972" s="58"/>
      <c r="AN972" s="53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</row>
    <row r="973" ht="12.75" customHeight="1">
      <c r="A973" s="72"/>
      <c r="B973" s="58"/>
      <c r="C973" s="73"/>
      <c r="D973" s="74"/>
      <c r="E973" s="73"/>
      <c r="F973" s="74"/>
      <c r="G973" s="62"/>
      <c r="H973" s="63"/>
      <c r="I973" s="64"/>
      <c r="J973" s="65"/>
      <c r="K973" s="55"/>
      <c r="L973" s="66"/>
      <c r="M973" s="66"/>
      <c r="N973" s="67"/>
      <c r="O973" s="58"/>
      <c r="P973" s="58"/>
      <c r="Q973" s="58"/>
      <c r="R973" s="58"/>
      <c r="S973" s="62"/>
      <c r="T973" s="63"/>
      <c r="U973" s="62"/>
      <c r="V973" s="61"/>
      <c r="W973" s="61"/>
      <c r="X973" s="64"/>
      <c r="Y973" s="68"/>
      <c r="Z973" s="68"/>
      <c r="AA973" s="63"/>
      <c r="AB973" s="68"/>
      <c r="AC973" s="61"/>
      <c r="AD973" s="61"/>
      <c r="AE973" s="61"/>
      <c r="AF973" s="61"/>
      <c r="AG973" s="61"/>
      <c r="AH973" s="58"/>
      <c r="AI973" s="51"/>
      <c r="AJ973" s="52"/>
      <c r="AK973" s="61"/>
      <c r="AL973" s="58"/>
      <c r="AM973" s="58"/>
      <c r="AN973" s="53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</row>
    <row r="974" ht="12.75" customHeight="1">
      <c r="A974" s="72"/>
      <c r="B974" s="58"/>
      <c r="C974" s="73"/>
      <c r="D974" s="74"/>
      <c r="E974" s="73"/>
      <c r="F974" s="74"/>
      <c r="G974" s="62"/>
      <c r="H974" s="63"/>
      <c r="I974" s="64"/>
      <c r="J974" s="65"/>
      <c r="K974" s="55"/>
      <c r="L974" s="66"/>
      <c r="M974" s="66"/>
      <c r="N974" s="67"/>
      <c r="O974" s="58"/>
      <c r="P974" s="58"/>
      <c r="Q974" s="58"/>
      <c r="R974" s="58"/>
      <c r="S974" s="62"/>
      <c r="T974" s="63"/>
      <c r="U974" s="62"/>
      <c r="V974" s="61"/>
      <c r="W974" s="61"/>
      <c r="X974" s="64"/>
      <c r="Y974" s="68"/>
      <c r="Z974" s="68"/>
      <c r="AA974" s="63"/>
      <c r="AB974" s="68"/>
      <c r="AC974" s="61"/>
      <c r="AD974" s="61"/>
      <c r="AE974" s="61"/>
      <c r="AF974" s="61"/>
      <c r="AG974" s="61"/>
      <c r="AH974" s="58"/>
      <c r="AI974" s="51"/>
      <c r="AJ974" s="52"/>
      <c r="AK974" s="61"/>
      <c r="AL974" s="58"/>
      <c r="AM974" s="58"/>
      <c r="AN974" s="53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</row>
    <row r="975" ht="12.75" customHeight="1">
      <c r="A975" s="72"/>
      <c r="B975" s="58"/>
      <c r="C975" s="73"/>
      <c r="D975" s="74"/>
      <c r="E975" s="73"/>
      <c r="F975" s="74"/>
      <c r="G975" s="62"/>
      <c r="H975" s="63"/>
      <c r="I975" s="64"/>
      <c r="J975" s="65"/>
      <c r="K975" s="55"/>
      <c r="L975" s="66"/>
      <c r="M975" s="66"/>
      <c r="N975" s="67"/>
      <c r="O975" s="58"/>
      <c r="P975" s="58"/>
      <c r="Q975" s="58"/>
      <c r="R975" s="58"/>
      <c r="S975" s="62"/>
      <c r="T975" s="63"/>
      <c r="U975" s="62"/>
      <c r="V975" s="61"/>
      <c r="W975" s="61"/>
      <c r="X975" s="64"/>
      <c r="Y975" s="68"/>
      <c r="Z975" s="68"/>
      <c r="AA975" s="63"/>
      <c r="AB975" s="68"/>
      <c r="AC975" s="61"/>
      <c r="AD975" s="61"/>
      <c r="AE975" s="61"/>
      <c r="AF975" s="61"/>
      <c r="AG975" s="61"/>
      <c r="AH975" s="58"/>
      <c r="AI975" s="51"/>
      <c r="AJ975" s="52"/>
      <c r="AK975" s="61"/>
      <c r="AL975" s="58"/>
      <c r="AM975" s="58"/>
      <c r="AN975" s="53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</row>
    <row r="976" ht="12.75" customHeight="1">
      <c r="A976" s="72"/>
      <c r="B976" s="58"/>
      <c r="C976" s="73"/>
      <c r="D976" s="74"/>
      <c r="E976" s="73"/>
      <c r="F976" s="74"/>
      <c r="G976" s="62"/>
      <c r="H976" s="63"/>
      <c r="I976" s="64"/>
      <c r="J976" s="65"/>
      <c r="K976" s="55"/>
      <c r="L976" s="66"/>
      <c r="M976" s="66"/>
      <c r="N976" s="67"/>
      <c r="O976" s="58"/>
      <c r="P976" s="58"/>
      <c r="Q976" s="58"/>
      <c r="R976" s="58"/>
      <c r="S976" s="62"/>
      <c r="T976" s="63"/>
      <c r="U976" s="62"/>
      <c r="V976" s="61"/>
      <c r="W976" s="61"/>
      <c r="X976" s="64"/>
      <c r="Y976" s="68"/>
      <c r="Z976" s="68"/>
      <c r="AA976" s="63"/>
      <c r="AB976" s="68"/>
      <c r="AC976" s="61"/>
      <c r="AD976" s="61"/>
      <c r="AE976" s="61"/>
      <c r="AF976" s="61"/>
      <c r="AG976" s="61"/>
      <c r="AH976" s="58"/>
      <c r="AI976" s="51"/>
      <c r="AJ976" s="52"/>
      <c r="AK976" s="61"/>
      <c r="AL976" s="58"/>
      <c r="AM976" s="58"/>
      <c r="AN976" s="53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</row>
    <row r="977" ht="12.75" customHeight="1">
      <c r="A977" s="72"/>
      <c r="B977" s="58"/>
      <c r="C977" s="73"/>
      <c r="D977" s="74"/>
      <c r="E977" s="73"/>
      <c r="F977" s="74"/>
      <c r="G977" s="62"/>
      <c r="H977" s="63"/>
      <c r="I977" s="64"/>
      <c r="J977" s="65"/>
      <c r="K977" s="55"/>
      <c r="L977" s="66"/>
      <c r="M977" s="66"/>
      <c r="N977" s="67"/>
      <c r="O977" s="58"/>
      <c r="P977" s="58"/>
      <c r="Q977" s="58"/>
      <c r="R977" s="58"/>
      <c r="S977" s="62"/>
      <c r="T977" s="63"/>
      <c r="U977" s="62"/>
      <c r="V977" s="61"/>
      <c r="W977" s="61"/>
      <c r="X977" s="64"/>
      <c r="Y977" s="68"/>
      <c r="Z977" s="68"/>
      <c r="AA977" s="63"/>
      <c r="AB977" s="68"/>
      <c r="AC977" s="61"/>
      <c r="AD977" s="61"/>
      <c r="AE977" s="61"/>
      <c r="AF977" s="61"/>
      <c r="AG977" s="61"/>
      <c r="AH977" s="58"/>
      <c r="AI977" s="51"/>
      <c r="AJ977" s="52"/>
      <c r="AK977" s="61"/>
      <c r="AL977" s="58"/>
      <c r="AM977" s="58"/>
      <c r="AN977" s="53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</row>
    <row r="978" ht="12.75" customHeight="1">
      <c r="A978" s="72"/>
      <c r="B978" s="58"/>
      <c r="C978" s="73"/>
      <c r="D978" s="74"/>
      <c r="E978" s="73"/>
      <c r="F978" s="74"/>
      <c r="G978" s="62"/>
      <c r="H978" s="63"/>
      <c r="I978" s="64"/>
      <c r="J978" s="65"/>
      <c r="K978" s="55"/>
      <c r="L978" s="66"/>
      <c r="M978" s="66"/>
      <c r="N978" s="67"/>
      <c r="O978" s="58"/>
      <c r="P978" s="58"/>
      <c r="Q978" s="58"/>
      <c r="R978" s="58"/>
      <c r="S978" s="62"/>
      <c r="T978" s="63"/>
      <c r="U978" s="62"/>
      <c r="V978" s="61"/>
      <c r="W978" s="61"/>
      <c r="X978" s="64"/>
      <c r="Y978" s="68"/>
      <c r="Z978" s="68"/>
      <c r="AA978" s="63"/>
      <c r="AB978" s="68"/>
      <c r="AC978" s="61"/>
      <c r="AD978" s="61"/>
      <c r="AE978" s="61"/>
      <c r="AF978" s="61"/>
      <c r="AG978" s="61"/>
      <c r="AH978" s="58"/>
      <c r="AI978" s="51"/>
      <c r="AJ978" s="52"/>
      <c r="AK978" s="61"/>
      <c r="AL978" s="58"/>
      <c r="AM978" s="58"/>
      <c r="AN978" s="53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</row>
    <row r="979" ht="12.75" customHeight="1">
      <c r="A979" s="72"/>
      <c r="B979" s="58"/>
      <c r="C979" s="73"/>
      <c r="D979" s="74"/>
      <c r="E979" s="73"/>
      <c r="F979" s="74"/>
      <c r="G979" s="62"/>
      <c r="H979" s="63"/>
      <c r="I979" s="64"/>
      <c r="J979" s="65"/>
      <c r="K979" s="55"/>
      <c r="L979" s="66"/>
      <c r="M979" s="66"/>
      <c r="N979" s="67"/>
      <c r="O979" s="58"/>
      <c r="P979" s="58"/>
      <c r="Q979" s="58"/>
      <c r="R979" s="58"/>
      <c r="S979" s="62"/>
      <c r="T979" s="63"/>
      <c r="U979" s="62"/>
      <c r="V979" s="61"/>
      <c r="W979" s="61"/>
      <c r="X979" s="64"/>
      <c r="Y979" s="68"/>
      <c r="Z979" s="68"/>
      <c r="AA979" s="63"/>
      <c r="AB979" s="68"/>
      <c r="AC979" s="61"/>
      <c r="AD979" s="61"/>
      <c r="AE979" s="61"/>
      <c r="AF979" s="61"/>
      <c r="AG979" s="61"/>
      <c r="AH979" s="58"/>
      <c r="AI979" s="51"/>
      <c r="AJ979" s="52"/>
      <c r="AK979" s="61"/>
      <c r="AL979" s="58"/>
      <c r="AM979" s="58"/>
      <c r="AN979" s="53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</row>
    <row r="980" ht="12.75" customHeight="1">
      <c r="A980" s="72"/>
      <c r="B980" s="58"/>
      <c r="C980" s="73"/>
      <c r="D980" s="74"/>
      <c r="E980" s="73"/>
      <c r="F980" s="74"/>
      <c r="G980" s="62"/>
      <c r="H980" s="63"/>
      <c r="I980" s="64"/>
      <c r="J980" s="65"/>
      <c r="K980" s="55"/>
      <c r="L980" s="66"/>
      <c r="M980" s="66"/>
      <c r="N980" s="67"/>
      <c r="O980" s="58"/>
      <c r="P980" s="58"/>
      <c r="Q980" s="58"/>
      <c r="R980" s="58"/>
      <c r="S980" s="62"/>
      <c r="T980" s="63"/>
      <c r="U980" s="62"/>
      <c r="V980" s="61"/>
      <c r="W980" s="61"/>
      <c r="X980" s="64"/>
      <c r="Y980" s="68"/>
      <c r="Z980" s="68"/>
      <c r="AA980" s="63"/>
      <c r="AB980" s="68"/>
      <c r="AC980" s="61"/>
      <c r="AD980" s="61"/>
      <c r="AE980" s="61"/>
      <c r="AF980" s="61"/>
      <c r="AG980" s="61"/>
      <c r="AH980" s="58"/>
      <c r="AI980" s="51"/>
      <c r="AJ980" s="52"/>
      <c r="AK980" s="61"/>
      <c r="AL980" s="58"/>
      <c r="AM980" s="58"/>
      <c r="AN980" s="53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</row>
    <row r="981" ht="12.75" customHeight="1">
      <c r="A981" s="72"/>
      <c r="B981" s="58"/>
      <c r="C981" s="73"/>
      <c r="D981" s="74"/>
      <c r="E981" s="73"/>
      <c r="F981" s="74"/>
      <c r="G981" s="62"/>
      <c r="H981" s="63"/>
      <c r="I981" s="64"/>
      <c r="J981" s="65"/>
      <c r="K981" s="55"/>
      <c r="L981" s="66"/>
      <c r="M981" s="66"/>
      <c r="N981" s="67"/>
      <c r="O981" s="58"/>
      <c r="P981" s="58"/>
      <c r="Q981" s="58"/>
      <c r="R981" s="58"/>
      <c r="S981" s="62"/>
      <c r="T981" s="63"/>
      <c r="U981" s="62"/>
      <c r="V981" s="61"/>
      <c r="W981" s="61"/>
      <c r="X981" s="64"/>
      <c r="Y981" s="68"/>
      <c r="Z981" s="68"/>
      <c r="AA981" s="63"/>
      <c r="AB981" s="68"/>
      <c r="AC981" s="61"/>
      <c r="AD981" s="61"/>
      <c r="AE981" s="61"/>
      <c r="AF981" s="61"/>
      <c r="AG981" s="61"/>
      <c r="AH981" s="58"/>
      <c r="AI981" s="51"/>
      <c r="AJ981" s="52"/>
      <c r="AK981" s="61"/>
      <c r="AL981" s="58"/>
      <c r="AM981" s="58"/>
      <c r="AN981" s="53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</row>
    <row r="982" ht="12.75" customHeight="1">
      <c r="A982" s="72"/>
      <c r="B982" s="58"/>
      <c r="C982" s="73"/>
      <c r="D982" s="74"/>
      <c r="E982" s="73"/>
      <c r="F982" s="74"/>
      <c r="G982" s="62"/>
      <c r="H982" s="63"/>
      <c r="I982" s="64"/>
      <c r="J982" s="65"/>
      <c r="K982" s="55"/>
      <c r="L982" s="66"/>
      <c r="M982" s="66"/>
      <c r="N982" s="67"/>
      <c r="O982" s="58"/>
      <c r="P982" s="58"/>
      <c r="Q982" s="58"/>
      <c r="R982" s="58"/>
      <c r="S982" s="62"/>
      <c r="T982" s="63"/>
      <c r="U982" s="62"/>
      <c r="V982" s="61"/>
      <c r="W982" s="61"/>
      <c r="X982" s="64"/>
      <c r="Y982" s="68"/>
      <c r="Z982" s="68"/>
      <c r="AA982" s="63"/>
      <c r="AB982" s="68"/>
      <c r="AC982" s="61"/>
      <c r="AD982" s="61"/>
      <c r="AE982" s="61"/>
      <c r="AF982" s="61"/>
      <c r="AG982" s="61"/>
      <c r="AH982" s="58"/>
      <c r="AI982" s="51"/>
      <c r="AJ982" s="52"/>
      <c r="AK982" s="61"/>
      <c r="AL982" s="58"/>
      <c r="AM982" s="58"/>
      <c r="AN982" s="53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</row>
    <row r="983" ht="12.75" customHeight="1">
      <c r="A983" s="72"/>
      <c r="B983" s="58"/>
      <c r="C983" s="73"/>
      <c r="D983" s="74"/>
      <c r="E983" s="73"/>
      <c r="F983" s="74"/>
      <c r="G983" s="62"/>
      <c r="H983" s="63"/>
      <c r="I983" s="64"/>
      <c r="J983" s="65"/>
      <c r="K983" s="55"/>
      <c r="L983" s="66"/>
      <c r="M983" s="66"/>
      <c r="N983" s="67"/>
      <c r="O983" s="58"/>
      <c r="P983" s="58"/>
      <c r="Q983" s="58"/>
      <c r="R983" s="58"/>
      <c r="S983" s="62"/>
      <c r="T983" s="63"/>
      <c r="U983" s="62"/>
      <c r="V983" s="61"/>
      <c r="W983" s="61"/>
      <c r="X983" s="64"/>
      <c r="Y983" s="68"/>
      <c r="Z983" s="68"/>
      <c r="AA983" s="63"/>
      <c r="AB983" s="68"/>
      <c r="AC983" s="61"/>
      <c r="AD983" s="61"/>
      <c r="AE983" s="61"/>
      <c r="AF983" s="61"/>
      <c r="AG983" s="61"/>
      <c r="AH983" s="58"/>
      <c r="AI983" s="51"/>
      <c r="AJ983" s="52"/>
      <c r="AK983" s="61"/>
      <c r="AL983" s="58"/>
      <c r="AM983" s="58"/>
      <c r="AN983" s="53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</row>
    <row r="984" ht="12.75" customHeight="1">
      <c r="A984" s="72"/>
      <c r="B984" s="58"/>
      <c r="C984" s="73"/>
      <c r="D984" s="74"/>
      <c r="E984" s="73"/>
      <c r="F984" s="74"/>
      <c r="G984" s="62"/>
      <c r="H984" s="63"/>
      <c r="I984" s="64"/>
      <c r="J984" s="65"/>
      <c r="K984" s="55"/>
      <c r="L984" s="66"/>
      <c r="M984" s="66"/>
      <c r="N984" s="67"/>
      <c r="O984" s="58"/>
      <c r="P984" s="58"/>
      <c r="Q984" s="58"/>
      <c r="R984" s="58"/>
      <c r="S984" s="62"/>
      <c r="T984" s="63"/>
      <c r="U984" s="62"/>
      <c r="V984" s="61"/>
      <c r="W984" s="61"/>
      <c r="X984" s="64"/>
      <c r="Y984" s="68"/>
      <c r="Z984" s="68"/>
      <c r="AA984" s="63"/>
      <c r="AB984" s="68"/>
      <c r="AC984" s="61"/>
      <c r="AD984" s="61"/>
      <c r="AE984" s="61"/>
      <c r="AF984" s="61"/>
      <c r="AG984" s="61"/>
      <c r="AH984" s="58"/>
      <c r="AI984" s="51"/>
      <c r="AJ984" s="52"/>
      <c r="AK984" s="61"/>
      <c r="AL984" s="58"/>
      <c r="AM984" s="58"/>
      <c r="AN984" s="53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</row>
    <row r="985" ht="12.75" customHeight="1">
      <c r="A985" s="72"/>
      <c r="B985" s="58"/>
      <c r="C985" s="73"/>
      <c r="D985" s="74"/>
      <c r="E985" s="73"/>
      <c r="F985" s="74"/>
      <c r="G985" s="62"/>
      <c r="H985" s="63"/>
      <c r="I985" s="64"/>
      <c r="J985" s="65"/>
      <c r="K985" s="55"/>
      <c r="L985" s="66"/>
      <c r="M985" s="66"/>
      <c r="N985" s="67"/>
      <c r="O985" s="58"/>
      <c r="P985" s="58"/>
      <c r="Q985" s="58"/>
      <c r="R985" s="58"/>
      <c r="S985" s="62"/>
      <c r="T985" s="63"/>
      <c r="U985" s="62"/>
      <c r="V985" s="61"/>
      <c r="W985" s="61"/>
      <c r="X985" s="64"/>
      <c r="Y985" s="68"/>
      <c r="Z985" s="68"/>
      <c r="AA985" s="63"/>
      <c r="AB985" s="68"/>
      <c r="AC985" s="61"/>
      <c r="AD985" s="61"/>
      <c r="AE985" s="61"/>
      <c r="AF985" s="61"/>
      <c r="AG985" s="61"/>
      <c r="AH985" s="58"/>
      <c r="AI985" s="51"/>
      <c r="AJ985" s="52"/>
      <c r="AK985" s="61"/>
      <c r="AL985" s="58"/>
      <c r="AM985" s="58"/>
      <c r="AN985" s="53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</row>
    <row r="986" ht="12.75" customHeight="1">
      <c r="A986" s="72"/>
      <c r="B986" s="58"/>
      <c r="C986" s="73"/>
      <c r="D986" s="74"/>
      <c r="E986" s="73"/>
      <c r="F986" s="74"/>
      <c r="G986" s="62"/>
      <c r="H986" s="63"/>
      <c r="I986" s="64"/>
      <c r="J986" s="65"/>
      <c r="K986" s="55"/>
      <c r="L986" s="66"/>
      <c r="M986" s="66"/>
      <c r="N986" s="67"/>
      <c r="O986" s="58"/>
      <c r="P986" s="58"/>
      <c r="Q986" s="58"/>
      <c r="R986" s="58"/>
      <c r="S986" s="62"/>
      <c r="T986" s="63"/>
      <c r="U986" s="62"/>
      <c r="V986" s="61"/>
      <c r="W986" s="61"/>
      <c r="X986" s="64"/>
      <c r="Y986" s="68"/>
      <c r="Z986" s="68"/>
      <c r="AA986" s="63"/>
      <c r="AB986" s="68"/>
      <c r="AC986" s="61"/>
      <c r="AD986" s="61"/>
      <c r="AE986" s="61"/>
      <c r="AF986" s="61"/>
      <c r="AG986" s="61"/>
      <c r="AH986" s="58"/>
      <c r="AI986" s="51"/>
      <c r="AJ986" s="52"/>
      <c r="AK986" s="61"/>
      <c r="AL986" s="58"/>
      <c r="AM986" s="58"/>
      <c r="AN986" s="53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</row>
    <row r="987" ht="12.75" customHeight="1">
      <c r="A987" s="72"/>
      <c r="B987" s="58"/>
      <c r="C987" s="73"/>
      <c r="D987" s="74"/>
      <c r="E987" s="73"/>
      <c r="F987" s="74"/>
      <c r="G987" s="62"/>
      <c r="H987" s="63"/>
      <c r="I987" s="64"/>
      <c r="J987" s="65"/>
      <c r="K987" s="55"/>
      <c r="L987" s="66"/>
      <c r="M987" s="66"/>
      <c r="N987" s="67"/>
      <c r="O987" s="58"/>
      <c r="P987" s="58"/>
      <c r="Q987" s="58"/>
      <c r="R987" s="58"/>
      <c r="S987" s="62"/>
      <c r="T987" s="63"/>
      <c r="U987" s="62"/>
      <c r="V987" s="61"/>
      <c r="W987" s="61"/>
      <c r="X987" s="64"/>
      <c r="Y987" s="68"/>
      <c r="Z987" s="68"/>
      <c r="AA987" s="63"/>
      <c r="AB987" s="68"/>
      <c r="AC987" s="61"/>
      <c r="AD987" s="61"/>
      <c r="AE987" s="61"/>
      <c r="AF987" s="61"/>
      <c r="AG987" s="61"/>
      <c r="AH987" s="58"/>
      <c r="AI987" s="51"/>
      <c r="AJ987" s="52"/>
      <c r="AK987" s="61"/>
      <c r="AL987" s="58"/>
      <c r="AM987" s="58"/>
      <c r="AN987" s="53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</row>
    <row r="988" ht="12.75" customHeight="1">
      <c r="A988" s="72"/>
      <c r="B988" s="58"/>
      <c r="C988" s="73"/>
      <c r="D988" s="74"/>
      <c r="E988" s="73"/>
      <c r="F988" s="74"/>
      <c r="G988" s="62"/>
      <c r="H988" s="63"/>
      <c r="I988" s="64"/>
      <c r="J988" s="65"/>
      <c r="K988" s="55"/>
      <c r="L988" s="66"/>
      <c r="M988" s="66"/>
      <c r="N988" s="67"/>
      <c r="O988" s="58"/>
      <c r="P988" s="58"/>
      <c r="Q988" s="58"/>
      <c r="R988" s="58"/>
      <c r="S988" s="62"/>
      <c r="T988" s="63"/>
      <c r="U988" s="62"/>
      <c r="V988" s="61"/>
      <c r="W988" s="61"/>
      <c r="X988" s="64"/>
      <c r="Y988" s="68"/>
      <c r="Z988" s="68"/>
      <c r="AA988" s="63"/>
      <c r="AB988" s="68"/>
      <c r="AC988" s="61"/>
      <c r="AD988" s="61"/>
      <c r="AE988" s="61"/>
      <c r="AF988" s="61"/>
      <c r="AG988" s="61"/>
      <c r="AH988" s="58"/>
      <c r="AI988" s="51"/>
      <c r="AJ988" s="52"/>
      <c r="AK988" s="61"/>
      <c r="AL988" s="58"/>
      <c r="AM988" s="58"/>
      <c r="AN988" s="53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</row>
    <row r="989" ht="12.75" customHeight="1">
      <c r="A989" s="72"/>
      <c r="B989" s="58"/>
      <c r="C989" s="73"/>
      <c r="D989" s="74"/>
      <c r="E989" s="73"/>
      <c r="F989" s="74"/>
      <c r="G989" s="62"/>
      <c r="H989" s="63"/>
      <c r="I989" s="64"/>
      <c r="J989" s="65"/>
      <c r="K989" s="55"/>
      <c r="L989" s="66"/>
      <c r="M989" s="66"/>
      <c r="N989" s="67"/>
      <c r="O989" s="58"/>
      <c r="P989" s="58"/>
      <c r="Q989" s="58"/>
      <c r="R989" s="58"/>
      <c r="S989" s="62"/>
      <c r="T989" s="63"/>
      <c r="U989" s="62"/>
      <c r="V989" s="61"/>
      <c r="W989" s="61"/>
      <c r="X989" s="64"/>
      <c r="Y989" s="68"/>
      <c r="Z989" s="68"/>
      <c r="AA989" s="63"/>
      <c r="AB989" s="68"/>
      <c r="AC989" s="61"/>
      <c r="AD989" s="61"/>
      <c r="AE989" s="61"/>
      <c r="AF989" s="61"/>
      <c r="AG989" s="61"/>
      <c r="AH989" s="58"/>
      <c r="AI989" s="51"/>
      <c r="AJ989" s="52"/>
      <c r="AK989" s="61"/>
      <c r="AL989" s="58"/>
      <c r="AM989" s="58"/>
      <c r="AN989" s="53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</row>
    <row r="990" ht="12.75" customHeight="1">
      <c r="A990" s="72"/>
      <c r="B990" s="58"/>
      <c r="C990" s="73"/>
      <c r="D990" s="74"/>
      <c r="E990" s="73"/>
      <c r="F990" s="74"/>
      <c r="G990" s="62"/>
      <c r="H990" s="63"/>
      <c r="I990" s="64"/>
      <c r="J990" s="65"/>
      <c r="K990" s="55"/>
      <c r="L990" s="66"/>
      <c r="M990" s="66"/>
      <c r="N990" s="67"/>
      <c r="O990" s="58"/>
      <c r="P990" s="58"/>
      <c r="Q990" s="58"/>
      <c r="R990" s="58"/>
      <c r="S990" s="62"/>
      <c r="T990" s="63"/>
      <c r="U990" s="62"/>
      <c r="V990" s="61"/>
      <c r="W990" s="61"/>
      <c r="X990" s="64"/>
      <c r="Y990" s="68"/>
      <c r="Z990" s="68"/>
      <c r="AA990" s="63"/>
      <c r="AB990" s="68"/>
      <c r="AC990" s="61"/>
      <c r="AD990" s="61"/>
      <c r="AE990" s="61"/>
      <c r="AF990" s="61"/>
      <c r="AG990" s="61"/>
      <c r="AH990" s="58"/>
      <c r="AI990" s="51"/>
      <c r="AJ990" s="52"/>
      <c r="AK990" s="61"/>
      <c r="AL990" s="58"/>
      <c r="AM990" s="58"/>
      <c r="AN990" s="53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</row>
    <row r="991" ht="12.75" customHeight="1">
      <c r="A991" s="72"/>
      <c r="B991" s="58"/>
      <c r="C991" s="73"/>
      <c r="D991" s="74"/>
      <c r="E991" s="73"/>
      <c r="F991" s="74"/>
      <c r="G991" s="62"/>
      <c r="H991" s="63"/>
      <c r="I991" s="64"/>
      <c r="J991" s="65"/>
      <c r="K991" s="55"/>
      <c r="L991" s="66"/>
      <c r="M991" s="66"/>
      <c r="N991" s="67"/>
      <c r="O991" s="58"/>
      <c r="P991" s="58"/>
      <c r="Q991" s="58"/>
      <c r="R991" s="58"/>
      <c r="S991" s="62"/>
      <c r="T991" s="63"/>
      <c r="U991" s="62"/>
      <c r="V991" s="61"/>
      <c r="W991" s="61"/>
      <c r="X991" s="64"/>
      <c r="Y991" s="68"/>
      <c r="Z991" s="68"/>
      <c r="AA991" s="63"/>
      <c r="AB991" s="68"/>
      <c r="AC991" s="61"/>
      <c r="AD991" s="61"/>
      <c r="AE991" s="61"/>
      <c r="AF991" s="61"/>
      <c r="AG991" s="61"/>
      <c r="AH991" s="58"/>
      <c r="AI991" s="51"/>
      <c r="AJ991" s="52"/>
      <c r="AK991" s="61"/>
      <c r="AL991" s="58"/>
      <c r="AM991" s="58"/>
      <c r="AN991" s="53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</row>
    <row r="992" ht="12.75" customHeight="1">
      <c r="A992" s="72"/>
      <c r="B992" s="58"/>
      <c r="C992" s="73"/>
      <c r="D992" s="74"/>
      <c r="E992" s="73"/>
      <c r="F992" s="74"/>
      <c r="G992" s="62"/>
      <c r="H992" s="63"/>
      <c r="I992" s="64"/>
      <c r="J992" s="65"/>
      <c r="K992" s="55"/>
      <c r="L992" s="66"/>
      <c r="M992" s="66"/>
      <c r="N992" s="67"/>
      <c r="O992" s="58"/>
      <c r="P992" s="58"/>
      <c r="Q992" s="58"/>
      <c r="R992" s="58"/>
      <c r="S992" s="62"/>
      <c r="T992" s="63"/>
      <c r="U992" s="62"/>
      <c r="V992" s="61"/>
      <c r="W992" s="61"/>
      <c r="X992" s="64"/>
      <c r="Y992" s="68"/>
      <c r="Z992" s="68"/>
      <c r="AA992" s="63"/>
      <c r="AB992" s="68"/>
      <c r="AC992" s="61"/>
      <c r="AD992" s="61"/>
      <c r="AE992" s="61"/>
      <c r="AF992" s="61"/>
      <c r="AG992" s="61"/>
      <c r="AH992" s="58"/>
      <c r="AI992" s="51"/>
      <c r="AJ992" s="52"/>
      <c r="AK992" s="61"/>
      <c r="AL992" s="58"/>
      <c r="AM992" s="58"/>
      <c r="AN992" s="53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</row>
    <row r="993" ht="12.75" customHeight="1">
      <c r="A993" s="72"/>
      <c r="B993" s="58"/>
      <c r="C993" s="73"/>
      <c r="D993" s="74"/>
      <c r="E993" s="73"/>
      <c r="F993" s="74"/>
      <c r="G993" s="62"/>
      <c r="H993" s="63"/>
      <c r="I993" s="64"/>
      <c r="J993" s="65"/>
      <c r="K993" s="55"/>
      <c r="L993" s="66"/>
      <c r="M993" s="66"/>
      <c r="N993" s="67"/>
      <c r="O993" s="58"/>
      <c r="P993" s="58"/>
      <c r="Q993" s="58"/>
      <c r="R993" s="58"/>
      <c r="S993" s="62"/>
      <c r="T993" s="63"/>
      <c r="U993" s="62"/>
      <c r="V993" s="61"/>
      <c r="W993" s="61"/>
      <c r="X993" s="64"/>
      <c r="Y993" s="68"/>
      <c r="Z993" s="68"/>
      <c r="AA993" s="63"/>
      <c r="AB993" s="68"/>
      <c r="AC993" s="61"/>
      <c r="AD993" s="61"/>
      <c r="AE993" s="61"/>
      <c r="AF993" s="61"/>
      <c r="AG993" s="61"/>
      <c r="AH993" s="58"/>
      <c r="AI993" s="51"/>
      <c r="AJ993" s="52"/>
      <c r="AK993" s="61"/>
      <c r="AL993" s="58"/>
      <c r="AM993" s="58"/>
      <c r="AN993" s="53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</row>
    <row r="994" ht="12.75" customHeight="1">
      <c r="A994" s="72"/>
      <c r="B994" s="58"/>
      <c r="C994" s="73"/>
      <c r="D994" s="74"/>
      <c r="E994" s="73"/>
      <c r="F994" s="74"/>
      <c r="G994" s="62"/>
      <c r="H994" s="63"/>
      <c r="I994" s="64"/>
      <c r="J994" s="65"/>
      <c r="K994" s="55"/>
      <c r="L994" s="66"/>
      <c r="M994" s="66"/>
      <c r="N994" s="67"/>
      <c r="O994" s="58"/>
      <c r="P994" s="58"/>
      <c r="Q994" s="58"/>
      <c r="R994" s="58"/>
      <c r="S994" s="62"/>
      <c r="T994" s="63"/>
      <c r="U994" s="62"/>
      <c r="V994" s="61"/>
      <c r="W994" s="61"/>
      <c r="X994" s="64"/>
      <c r="Y994" s="68"/>
      <c r="Z994" s="68"/>
      <c r="AA994" s="63"/>
      <c r="AB994" s="68"/>
      <c r="AC994" s="61"/>
      <c r="AD994" s="61"/>
      <c r="AE994" s="61"/>
      <c r="AF994" s="61"/>
      <c r="AG994" s="61"/>
      <c r="AH994" s="58"/>
      <c r="AI994" s="51"/>
      <c r="AJ994" s="52"/>
      <c r="AK994" s="61"/>
      <c r="AL994" s="58"/>
      <c r="AM994" s="58"/>
      <c r="AN994" s="53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</row>
    <row r="995" ht="12.75" customHeight="1">
      <c r="A995" s="72"/>
      <c r="B995" s="58"/>
      <c r="C995" s="73"/>
      <c r="D995" s="74"/>
      <c r="E995" s="73"/>
      <c r="F995" s="74"/>
      <c r="G995" s="62"/>
      <c r="H995" s="63"/>
      <c r="I995" s="64"/>
      <c r="J995" s="65"/>
      <c r="K995" s="55"/>
      <c r="L995" s="66"/>
      <c r="M995" s="66"/>
      <c r="N995" s="67"/>
      <c r="O995" s="58"/>
      <c r="P995" s="58"/>
      <c r="Q995" s="58"/>
      <c r="R995" s="58"/>
      <c r="S995" s="62"/>
      <c r="T995" s="63"/>
      <c r="U995" s="62"/>
      <c r="V995" s="61"/>
      <c r="W995" s="61"/>
      <c r="X995" s="64"/>
      <c r="Y995" s="68"/>
      <c r="Z995" s="68"/>
      <c r="AA995" s="63"/>
      <c r="AB995" s="68"/>
      <c r="AC995" s="61"/>
      <c r="AD995" s="61"/>
      <c r="AE995" s="61"/>
      <c r="AF995" s="61"/>
      <c r="AG995" s="61"/>
      <c r="AH995" s="58"/>
      <c r="AI995" s="51"/>
      <c r="AJ995" s="52"/>
      <c r="AK995" s="61"/>
      <c r="AL995" s="58"/>
      <c r="AM995" s="58"/>
      <c r="AN995" s="53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</row>
    <row r="996" ht="12.75" customHeight="1">
      <c r="A996" s="72"/>
      <c r="B996" s="58"/>
      <c r="C996" s="73"/>
      <c r="D996" s="74"/>
      <c r="E996" s="73"/>
      <c r="F996" s="74"/>
      <c r="G996" s="62"/>
      <c r="H996" s="63"/>
      <c r="I996" s="64"/>
      <c r="J996" s="65"/>
      <c r="K996" s="55"/>
      <c r="L996" s="66"/>
      <c r="M996" s="66"/>
      <c r="N996" s="67"/>
      <c r="O996" s="58"/>
      <c r="P996" s="58"/>
      <c r="Q996" s="58"/>
      <c r="R996" s="58"/>
      <c r="S996" s="62"/>
      <c r="T996" s="63"/>
      <c r="U996" s="62"/>
      <c r="V996" s="61"/>
      <c r="W996" s="61"/>
      <c r="X996" s="64"/>
      <c r="Y996" s="68"/>
      <c r="Z996" s="68"/>
      <c r="AA996" s="63"/>
      <c r="AB996" s="68"/>
      <c r="AC996" s="61"/>
      <c r="AD996" s="61"/>
      <c r="AE996" s="61"/>
      <c r="AF996" s="61"/>
      <c r="AG996" s="61"/>
      <c r="AH996" s="58"/>
      <c r="AI996" s="51"/>
      <c r="AJ996" s="52"/>
      <c r="AK996" s="61"/>
      <c r="AL996" s="58"/>
      <c r="AM996" s="58"/>
      <c r="AN996" s="53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</row>
    <row r="997" ht="12.75" customHeight="1">
      <c r="A997" s="72"/>
      <c r="B997" s="58"/>
      <c r="C997" s="73"/>
      <c r="D997" s="74"/>
      <c r="E997" s="73"/>
      <c r="F997" s="74"/>
      <c r="G997" s="62"/>
      <c r="H997" s="63"/>
      <c r="I997" s="64"/>
      <c r="J997" s="65"/>
      <c r="K997" s="55"/>
      <c r="L997" s="66"/>
      <c r="M997" s="66"/>
      <c r="N997" s="67"/>
      <c r="O997" s="58"/>
      <c r="P997" s="58"/>
      <c r="Q997" s="58"/>
      <c r="R997" s="58"/>
      <c r="S997" s="62"/>
      <c r="T997" s="63"/>
      <c r="U997" s="62"/>
      <c r="V997" s="61"/>
      <c r="W997" s="61"/>
      <c r="X997" s="64"/>
      <c r="Y997" s="68"/>
      <c r="Z997" s="68"/>
      <c r="AA997" s="63"/>
      <c r="AB997" s="68"/>
      <c r="AC997" s="61"/>
      <c r="AD997" s="61"/>
      <c r="AE997" s="61"/>
      <c r="AF997" s="61"/>
      <c r="AG997" s="61"/>
      <c r="AH997" s="58"/>
      <c r="AI997" s="51"/>
      <c r="AJ997" s="52"/>
      <c r="AK997" s="61"/>
      <c r="AL997" s="58"/>
      <c r="AM997" s="58"/>
      <c r="AN997" s="53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  <c r="BF997" s="58"/>
      <c r="BG997" s="58"/>
      <c r="BH997" s="58"/>
      <c r="BI997" s="58"/>
      <c r="BJ997" s="58"/>
      <c r="BK997" s="58"/>
      <c r="BL997" s="58"/>
      <c r="BM997" s="58"/>
    </row>
    <row r="998" ht="12.75" customHeight="1">
      <c r="A998" s="72"/>
      <c r="B998" s="58"/>
      <c r="C998" s="73"/>
      <c r="D998" s="74"/>
      <c r="E998" s="73"/>
      <c r="F998" s="74"/>
      <c r="G998" s="62"/>
      <c r="H998" s="63"/>
      <c r="I998" s="64"/>
      <c r="J998" s="65"/>
      <c r="K998" s="55"/>
      <c r="L998" s="66"/>
      <c r="M998" s="66"/>
      <c r="N998" s="67"/>
      <c r="O998" s="58"/>
      <c r="P998" s="58"/>
      <c r="Q998" s="58"/>
      <c r="R998" s="58"/>
      <c r="S998" s="62"/>
      <c r="T998" s="63"/>
      <c r="U998" s="62"/>
      <c r="V998" s="61"/>
      <c r="W998" s="61"/>
      <c r="X998" s="64"/>
      <c r="Y998" s="68"/>
      <c r="Z998" s="68"/>
      <c r="AA998" s="63"/>
      <c r="AB998" s="68"/>
      <c r="AC998" s="61"/>
      <c r="AD998" s="61"/>
      <c r="AE998" s="61"/>
      <c r="AF998" s="61"/>
      <c r="AG998" s="61"/>
      <c r="AH998" s="58"/>
      <c r="AI998" s="51"/>
      <c r="AJ998" s="52"/>
      <c r="AK998" s="61"/>
      <c r="AL998" s="58"/>
      <c r="AM998" s="58"/>
      <c r="AN998" s="53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  <c r="BF998" s="58"/>
      <c r="BG998" s="58"/>
      <c r="BH998" s="58"/>
      <c r="BI998" s="58"/>
      <c r="BJ998" s="58"/>
      <c r="BK998" s="58"/>
      <c r="BL998" s="58"/>
      <c r="BM998" s="58"/>
    </row>
    <row r="999" ht="12.75" customHeight="1">
      <c r="A999" s="72"/>
      <c r="B999" s="58"/>
      <c r="C999" s="73"/>
      <c r="D999" s="74"/>
      <c r="E999" s="73"/>
      <c r="F999" s="74"/>
      <c r="G999" s="62"/>
      <c r="H999" s="63"/>
      <c r="I999" s="64"/>
      <c r="J999" s="65"/>
      <c r="K999" s="55"/>
      <c r="L999" s="66"/>
      <c r="M999" s="66"/>
      <c r="N999" s="67"/>
      <c r="O999" s="58"/>
      <c r="P999" s="58"/>
      <c r="Q999" s="58"/>
      <c r="R999" s="58"/>
      <c r="S999" s="62"/>
      <c r="T999" s="63"/>
      <c r="U999" s="62"/>
      <c r="V999" s="61"/>
      <c r="W999" s="61"/>
      <c r="X999" s="64"/>
      <c r="Y999" s="68"/>
      <c r="Z999" s="68"/>
      <c r="AA999" s="63"/>
      <c r="AB999" s="68"/>
      <c r="AC999" s="61"/>
      <c r="AD999" s="61"/>
      <c r="AE999" s="61"/>
      <c r="AF999" s="61"/>
      <c r="AG999" s="61"/>
      <c r="AH999" s="58"/>
      <c r="AI999" s="51"/>
      <c r="AJ999" s="52"/>
      <c r="AK999" s="61"/>
      <c r="AL999" s="58"/>
      <c r="AM999" s="58"/>
      <c r="AN999" s="53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  <c r="BF999" s="58"/>
      <c r="BG999" s="58"/>
      <c r="BH999" s="58"/>
      <c r="BI999" s="58"/>
      <c r="BJ999" s="58"/>
      <c r="BK999" s="58"/>
      <c r="BL999" s="58"/>
      <c r="BM999" s="58"/>
    </row>
    <row r="1000" ht="12.75" customHeight="1">
      <c r="A1000" s="72"/>
      <c r="B1000" s="58"/>
      <c r="C1000" s="73"/>
      <c r="D1000" s="74"/>
      <c r="E1000" s="73"/>
      <c r="F1000" s="74"/>
      <c r="G1000" s="62"/>
      <c r="H1000" s="63"/>
      <c r="I1000" s="64"/>
      <c r="J1000" s="65"/>
      <c r="K1000" s="55"/>
      <c r="L1000" s="66"/>
      <c r="M1000" s="66"/>
      <c r="N1000" s="67"/>
      <c r="O1000" s="58"/>
      <c r="P1000" s="58"/>
      <c r="Q1000" s="58"/>
      <c r="R1000" s="58"/>
      <c r="S1000" s="62"/>
      <c r="T1000" s="63"/>
      <c r="U1000" s="62"/>
      <c r="V1000" s="61"/>
      <c r="W1000" s="61"/>
      <c r="X1000" s="64"/>
      <c r="Y1000" s="68"/>
      <c r="Z1000" s="68"/>
      <c r="AA1000" s="63"/>
      <c r="AB1000" s="68"/>
      <c r="AC1000" s="61"/>
      <c r="AD1000" s="61"/>
      <c r="AE1000" s="61"/>
      <c r="AF1000" s="61"/>
      <c r="AG1000" s="61"/>
      <c r="AH1000" s="58"/>
      <c r="AI1000" s="51"/>
      <c r="AJ1000" s="52"/>
      <c r="AK1000" s="61"/>
      <c r="AL1000" s="58"/>
      <c r="AM1000" s="58"/>
      <c r="AN1000" s="53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  <c r="BF1000" s="58"/>
      <c r="BG1000" s="58"/>
      <c r="BH1000" s="58"/>
      <c r="BI1000" s="58"/>
      <c r="BJ1000" s="58"/>
      <c r="BK1000" s="58"/>
      <c r="BL1000" s="58"/>
      <c r="BM1000" s="58"/>
    </row>
    <row r="1001" ht="12.75" customHeight="1">
      <c r="A1001" s="72"/>
      <c r="B1001" s="58"/>
      <c r="C1001" s="73"/>
      <c r="D1001" s="74"/>
      <c r="E1001" s="73"/>
      <c r="F1001" s="74"/>
      <c r="G1001" s="62"/>
      <c r="H1001" s="63"/>
      <c r="I1001" s="64"/>
      <c r="J1001" s="65"/>
      <c r="K1001" s="55"/>
      <c r="L1001" s="66"/>
      <c r="M1001" s="66"/>
      <c r="N1001" s="67"/>
      <c r="O1001" s="58"/>
      <c r="P1001" s="58"/>
      <c r="Q1001" s="58"/>
      <c r="R1001" s="58"/>
      <c r="S1001" s="62"/>
      <c r="T1001" s="63"/>
      <c r="U1001" s="62"/>
      <c r="V1001" s="61"/>
      <c r="W1001" s="61"/>
      <c r="X1001" s="64"/>
      <c r="Y1001" s="68"/>
      <c r="Z1001" s="68"/>
      <c r="AA1001" s="63"/>
      <c r="AB1001" s="68"/>
      <c r="AC1001" s="61"/>
      <c r="AD1001" s="61"/>
      <c r="AE1001" s="61"/>
      <c r="AF1001" s="61"/>
      <c r="AG1001" s="61"/>
      <c r="AH1001" s="58"/>
      <c r="AI1001" s="51"/>
      <c r="AJ1001" s="52"/>
      <c r="AK1001" s="61"/>
      <c r="AL1001" s="58"/>
      <c r="AM1001" s="58"/>
      <c r="AN1001" s="53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</row>
    <row r="1002" ht="12.75" customHeight="1">
      <c r="A1002" s="72"/>
      <c r="B1002" s="58"/>
      <c r="C1002" s="73"/>
      <c r="D1002" s="74"/>
      <c r="E1002" s="73"/>
      <c r="F1002" s="74"/>
      <c r="G1002" s="62"/>
      <c r="H1002" s="63"/>
      <c r="I1002" s="64"/>
      <c r="J1002" s="65"/>
      <c r="K1002" s="55"/>
      <c r="L1002" s="66"/>
      <c r="M1002" s="66"/>
      <c r="N1002" s="67"/>
      <c r="O1002" s="58"/>
      <c r="P1002" s="58"/>
      <c r="Q1002" s="58"/>
      <c r="R1002" s="58"/>
      <c r="S1002" s="62"/>
      <c r="T1002" s="63"/>
      <c r="U1002" s="62"/>
      <c r="V1002" s="61"/>
      <c r="W1002" s="61"/>
      <c r="X1002" s="64"/>
      <c r="Y1002" s="68"/>
      <c r="Z1002" s="68"/>
      <c r="AA1002" s="63"/>
      <c r="AB1002" s="68"/>
      <c r="AC1002" s="61"/>
      <c r="AD1002" s="61"/>
      <c r="AE1002" s="61"/>
      <c r="AF1002" s="61"/>
      <c r="AG1002" s="61"/>
      <c r="AH1002" s="58"/>
      <c r="AI1002" s="51"/>
      <c r="AJ1002" s="52"/>
      <c r="AK1002" s="61"/>
      <c r="AL1002" s="58"/>
      <c r="AM1002" s="58"/>
      <c r="AN1002" s="53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</row>
    <row r="1003" ht="12.75" customHeight="1">
      <c r="A1003" s="72"/>
      <c r="B1003" s="58"/>
      <c r="C1003" s="73"/>
      <c r="D1003" s="74"/>
      <c r="E1003" s="73"/>
      <c r="F1003" s="74"/>
      <c r="G1003" s="62"/>
      <c r="H1003" s="63"/>
      <c r="I1003" s="64"/>
      <c r="J1003" s="65"/>
      <c r="K1003" s="55"/>
      <c r="L1003" s="66"/>
      <c r="M1003" s="66"/>
      <c r="N1003" s="67"/>
      <c r="O1003" s="58"/>
      <c r="P1003" s="58"/>
      <c r="Q1003" s="58"/>
      <c r="R1003" s="58"/>
      <c r="S1003" s="62"/>
      <c r="T1003" s="63"/>
      <c r="U1003" s="62"/>
      <c r="V1003" s="61"/>
      <c r="W1003" s="61"/>
      <c r="X1003" s="64"/>
      <c r="Y1003" s="68"/>
      <c r="Z1003" s="68"/>
      <c r="AA1003" s="63"/>
      <c r="AB1003" s="68"/>
      <c r="AC1003" s="61"/>
      <c r="AD1003" s="61"/>
      <c r="AE1003" s="61"/>
      <c r="AF1003" s="61"/>
      <c r="AG1003" s="61"/>
      <c r="AH1003" s="58"/>
      <c r="AI1003" s="51"/>
      <c r="AJ1003" s="52"/>
      <c r="AK1003" s="61"/>
      <c r="AL1003" s="58"/>
      <c r="AM1003" s="58"/>
      <c r="AN1003" s="53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</row>
    <row r="1004" ht="12.75" customHeight="1">
      <c r="A1004" s="72"/>
      <c r="B1004" s="58"/>
      <c r="C1004" s="73"/>
      <c r="D1004" s="74"/>
      <c r="E1004" s="73"/>
      <c r="F1004" s="74"/>
      <c r="G1004" s="62"/>
      <c r="H1004" s="63"/>
      <c r="I1004" s="64"/>
      <c r="J1004" s="65"/>
      <c r="K1004" s="55"/>
      <c r="L1004" s="66"/>
      <c r="M1004" s="66"/>
      <c r="N1004" s="67"/>
      <c r="O1004" s="58"/>
      <c r="P1004" s="58"/>
      <c r="Q1004" s="58"/>
      <c r="R1004" s="58"/>
      <c r="S1004" s="62"/>
      <c r="T1004" s="63"/>
      <c r="U1004" s="62"/>
      <c r="V1004" s="61"/>
      <c r="W1004" s="61"/>
      <c r="X1004" s="64"/>
      <c r="Y1004" s="68"/>
      <c r="Z1004" s="68"/>
      <c r="AA1004" s="63"/>
      <c r="AB1004" s="68"/>
      <c r="AC1004" s="61"/>
      <c r="AD1004" s="61"/>
      <c r="AE1004" s="61"/>
      <c r="AF1004" s="61"/>
      <c r="AG1004" s="61"/>
      <c r="AH1004" s="58"/>
      <c r="AI1004" s="51"/>
      <c r="AJ1004" s="52"/>
      <c r="AK1004" s="61"/>
      <c r="AL1004" s="58"/>
      <c r="AM1004" s="58"/>
      <c r="AN1004" s="53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</row>
    <row r="1005" ht="12.75" customHeight="1">
      <c r="A1005" s="72"/>
      <c r="B1005" s="58"/>
      <c r="C1005" s="73"/>
      <c r="D1005" s="74"/>
      <c r="E1005" s="73"/>
      <c r="F1005" s="74"/>
      <c r="G1005" s="62"/>
      <c r="H1005" s="63"/>
      <c r="I1005" s="64"/>
      <c r="J1005" s="65"/>
      <c r="K1005" s="55"/>
      <c r="L1005" s="66"/>
      <c r="M1005" s="66"/>
      <c r="N1005" s="67"/>
      <c r="O1005" s="58"/>
      <c r="P1005" s="58"/>
      <c r="Q1005" s="58"/>
      <c r="R1005" s="58"/>
      <c r="S1005" s="62"/>
      <c r="T1005" s="63"/>
      <c r="U1005" s="62"/>
      <c r="V1005" s="61"/>
      <c r="W1005" s="61"/>
      <c r="X1005" s="64"/>
      <c r="Y1005" s="68"/>
      <c r="Z1005" s="68"/>
      <c r="AA1005" s="63"/>
      <c r="AB1005" s="68"/>
      <c r="AC1005" s="61"/>
      <c r="AD1005" s="61"/>
      <c r="AE1005" s="61"/>
      <c r="AF1005" s="61"/>
      <c r="AG1005" s="61"/>
      <c r="AH1005" s="58"/>
      <c r="AI1005" s="51"/>
      <c r="AJ1005" s="52"/>
      <c r="AK1005" s="61"/>
      <c r="AL1005" s="58"/>
      <c r="AM1005" s="58"/>
      <c r="AN1005" s="53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</row>
    <row r="1006" ht="12.75" customHeight="1">
      <c r="A1006" s="72"/>
      <c r="B1006" s="58"/>
      <c r="C1006" s="73"/>
      <c r="D1006" s="74"/>
      <c r="E1006" s="73"/>
      <c r="F1006" s="74"/>
      <c r="G1006" s="62"/>
      <c r="H1006" s="63"/>
      <c r="I1006" s="64"/>
      <c r="J1006" s="65"/>
      <c r="K1006" s="55"/>
      <c r="L1006" s="66"/>
      <c r="M1006" s="66"/>
      <c r="N1006" s="67"/>
      <c r="O1006" s="58"/>
      <c r="P1006" s="58"/>
      <c r="Q1006" s="58"/>
      <c r="R1006" s="58"/>
      <c r="S1006" s="62"/>
      <c r="T1006" s="63"/>
      <c r="U1006" s="62"/>
      <c r="V1006" s="61"/>
      <c r="W1006" s="61"/>
      <c r="X1006" s="64"/>
      <c r="Y1006" s="68"/>
      <c r="Z1006" s="68"/>
      <c r="AA1006" s="63"/>
      <c r="AB1006" s="68"/>
      <c r="AC1006" s="61"/>
      <c r="AD1006" s="61"/>
      <c r="AE1006" s="61"/>
      <c r="AF1006" s="61"/>
      <c r="AG1006" s="61"/>
      <c r="AH1006" s="58"/>
      <c r="AI1006" s="51"/>
      <c r="AJ1006" s="52"/>
      <c r="AK1006" s="61"/>
      <c r="AL1006" s="58"/>
      <c r="AM1006" s="58"/>
      <c r="AN1006" s="53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</row>
    <row r="1007" ht="12.75" customHeight="1">
      <c r="A1007" s="72"/>
      <c r="B1007" s="58"/>
      <c r="C1007" s="73"/>
      <c r="D1007" s="74"/>
      <c r="E1007" s="73"/>
      <c r="F1007" s="74"/>
      <c r="G1007" s="62"/>
      <c r="H1007" s="63"/>
      <c r="I1007" s="64"/>
      <c r="J1007" s="65"/>
      <c r="K1007" s="55"/>
      <c r="L1007" s="66"/>
      <c r="M1007" s="66"/>
      <c r="N1007" s="67"/>
      <c r="O1007" s="58"/>
      <c r="P1007" s="58"/>
      <c r="Q1007" s="58"/>
      <c r="R1007" s="58"/>
      <c r="S1007" s="62"/>
      <c r="T1007" s="63"/>
      <c r="U1007" s="62"/>
      <c r="V1007" s="61"/>
      <c r="W1007" s="61"/>
      <c r="X1007" s="64"/>
      <c r="Y1007" s="68"/>
      <c r="Z1007" s="68"/>
      <c r="AA1007" s="63"/>
      <c r="AB1007" s="68"/>
      <c r="AC1007" s="61"/>
      <c r="AD1007" s="61"/>
      <c r="AE1007" s="61"/>
      <c r="AF1007" s="61"/>
      <c r="AG1007" s="61"/>
      <c r="AH1007" s="58"/>
      <c r="AI1007" s="51"/>
      <c r="AJ1007" s="52"/>
      <c r="AK1007" s="61"/>
      <c r="AL1007" s="58"/>
      <c r="AM1007" s="58"/>
      <c r="AN1007" s="53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</row>
    <row r="1008" ht="12.75" customHeight="1">
      <c r="A1008" s="72"/>
      <c r="B1008" s="58"/>
      <c r="C1008" s="73"/>
      <c r="D1008" s="74"/>
      <c r="E1008" s="73"/>
      <c r="F1008" s="74"/>
      <c r="G1008" s="62"/>
      <c r="H1008" s="63"/>
      <c r="I1008" s="64"/>
      <c r="J1008" s="65"/>
      <c r="K1008" s="55"/>
      <c r="L1008" s="66"/>
      <c r="M1008" s="66"/>
      <c r="N1008" s="67"/>
      <c r="O1008" s="58"/>
      <c r="P1008" s="58"/>
      <c r="Q1008" s="58"/>
      <c r="R1008" s="58"/>
      <c r="S1008" s="62"/>
      <c r="T1008" s="63"/>
      <c r="U1008" s="62"/>
      <c r="V1008" s="61"/>
      <c r="W1008" s="61"/>
      <c r="X1008" s="64"/>
      <c r="Y1008" s="68"/>
      <c r="Z1008" s="68"/>
      <c r="AA1008" s="63"/>
      <c r="AB1008" s="68"/>
      <c r="AC1008" s="61"/>
      <c r="AD1008" s="61"/>
      <c r="AE1008" s="61"/>
      <c r="AF1008" s="61"/>
      <c r="AG1008" s="61"/>
      <c r="AH1008" s="58"/>
      <c r="AI1008" s="51"/>
      <c r="AJ1008" s="52"/>
      <c r="AK1008" s="61"/>
      <c r="AL1008" s="58"/>
      <c r="AM1008" s="58"/>
      <c r="AN1008" s="53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</row>
    <row r="1009" ht="12.75" customHeight="1">
      <c r="A1009" s="72"/>
      <c r="B1009" s="58"/>
      <c r="C1009" s="73"/>
      <c r="D1009" s="74"/>
      <c r="E1009" s="73"/>
      <c r="F1009" s="74"/>
      <c r="G1009" s="62"/>
      <c r="H1009" s="63"/>
      <c r="I1009" s="64"/>
      <c r="J1009" s="65"/>
      <c r="K1009" s="55"/>
      <c r="L1009" s="66"/>
      <c r="M1009" s="66"/>
      <c r="N1009" s="67"/>
      <c r="O1009" s="58"/>
      <c r="P1009" s="58"/>
      <c r="Q1009" s="58"/>
      <c r="R1009" s="58"/>
      <c r="S1009" s="62"/>
      <c r="T1009" s="63"/>
      <c r="U1009" s="62"/>
      <c r="V1009" s="61"/>
      <c r="W1009" s="61"/>
      <c r="X1009" s="64"/>
      <c r="Y1009" s="68"/>
      <c r="Z1009" s="68"/>
      <c r="AA1009" s="63"/>
      <c r="AB1009" s="68"/>
      <c r="AC1009" s="61"/>
      <c r="AD1009" s="61"/>
      <c r="AE1009" s="61"/>
      <c r="AF1009" s="61"/>
      <c r="AG1009" s="61"/>
      <c r="AH1009" s="58"/>
      <c r="AI1009" s="51"/>
      <c r="AJ1009" s="52"/>
      <c r="AK1009" s="61"/>
      <c r="AL1009" s="58"/>
      <c r="AM1009" s="58"/>
      <c r="AN1009" s="53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</row>
    <row r="1010" ht="12.75" customHeight="1">
      <c r="A1010" s="72"/>
      <c r="B1010" s="58"/>
      <c r="C1010" s="73"/>
      <c r="D1010" s="74"/>
      <c r="E1010" s="73"/>
      <c r="F1010" s="74"/>
      <c r="G1010" s="62"/>
      <c r="H1010" s="63"/>
      <c r="I1010" s="64"/>
      <c r="J1010" s="65"/>
      <c r="K1010" s="55"/>
      <c r="L1010" s="66"/>
      <c r="M1010" s="66"/>
      <c r="N1010" s="67"/>
      <c r="O1010" s="58"/>
      <c r="P1010" s="58"/>
      <c r="Q1010" s="58"/>
      <c r="R1010" s="58"/>
      <c r="S1010" s="62"/>
      <c r="T1010" s="63"/>
      <c r="U1010" s="62"/>
      <c r="V1010" s="61"/>
      <c r="W1010" s="61"/>
      <c r="X1010" s="64"/>
      <c r="Y1010" s="68"/>
      <c r="Z1010" s="68"/>
      <c r="AA1010" s="63"/>
      <c r="AB1010" s="68"/>
      <c r="AC1010" s="61"/>
      <c r="AD1010" s="61"/>
      <c r="AE1010" s="61"/>
      <c r="AF1010" s="61"/>
      <c r="AG1010" s="61"/>
      <c r="AH1010" s="58"/>
      <c r="AI1010" s="51"/>
      <c r="AJ1010" s="52"/>
      <c r="AK1010" s="61"/>
      <c r="AL1010" s="58"/>
      <c r="AM1010" s="58"/>
      <c r="AN1010" s="53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</row>
    <row r="1011" ht="12.75" customHeight="1">
      <c r="A1011" s="72"/>
      <c r="B1011" s="58"/>
      <c r="C1011" s="73"/>
      <c r="D1011" s="74"/>
      <c r="E1011" s="73"/>
      <c r="F1011" s="74"/>
      <c r="G1011" s="62"/>
      <c r="H1011" s="63"/>
      <c r="I1011" s="64"/>
      <c r="J1011" s="65"/>
      <c r="K1011" s="55"/>
      <c r="L1011" s="66"/>
      <c r="M1011" s="66"/>
      <c r="N1011" s="67"/>
      <c r="O1011" s="58"/>
      <c r="P1011" s="58"/>
      <c r="Q1011" s="58"/>
      <c r="R1011" s="58"/>
      <c r="S1011" s="62"/>
      <c r="T1011" s="63"/>
      <c r="U1011" s="62"/>
      <c r="V1011" s="61"/>
      <c r="W1011" s="61"/>
      <c r="X1011" s="64"/>
      <c r="Y1011" s="68"/>
      <c r="Z1011" s="68"/>
      <c r="AA1011" s="63"/>
      <c r="AB1011" s="68"/>
      <c r="AC1011" s="61"/>
      <c r="AD1011" s="61"/>
      <c r="AE1011" s="61"/>
      <c r="AF1011" s="61"/>
      <c r="AG1011" s="61"/>
      <c r="AH1011" s="58"/>
      <c r="AI1011" s="51"/>
      <c r="AJ1011" s="52"/>
      <c r="AK1011" s="61"/>
      <c r="AL1011" s="58"/>
      <c r="AM1011" s="58"/>
      <c r="AN1011" s="53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</row>
    <row r="1012" ht="12.75" customHeight="1">
      <c r="A1012" s="72"/>
      <c r="B1012" s="58"/>
      <c r="C1012" s="73"/>
      <c r="D1012" s="74"/>
      <c r="E1012" s="73"/>
      <c r="F1012" s="74"/>
      <c r="G1012" s="62"/>
      <c r="H1012" s="63"/>
      <c r="I1012" s="64"/>
      <c r="J1012" s="65"/>
      <c r="K1012" s="55"/>
      <c r="L1012" s="66"/>
      <c r="M1012" s="66"/>
      <c r="N1012" s="67"/>
      <c r="O1012" s="58"/>
      <c r="P1012" s="58"/>
      <c r="Q1012" s="58"/>
      <c r="R1012" s="58"/>
      <c r="S1012" s="62"/>
      <c r="T1012" s="63"/>
      <c r="U1012" s="62"/>
      <c r="V1012" s="61"/>
      <c r="W1012" s="61"/>
      <c r="X1012" s="64"/>
      <c r="Y1012" s="68"/>
      <c r="Z1012" s="68"/>
      <c r="AA1012" s="63"/>
      <c r="AB1012" s="68"/>
      <c r="AC1012" s="61"/>
      <c r="AD1012" s="61"/>
      <c r="AE1012" s="61"/>
      <c r="AF1012" s="61"/>
      <c r="AG1012" s="61"/>
      <c r="AH1012" s="58"/>
      <c r="AI1012" s="51"/>
      <c r="AJ1012" s="52"/>
      <c r="AK1012" s="61"/>
      <c r="AL1012" s="58"/>
      <c r="AM1012" s="58"/>
      <c r="AN1012" s="53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</row>
    <row r="1013" ht="12.75" customHeight="1">
      <c r="A1013" s="72"/>
      <c r="B1013" s="58"/>
      <c r="C1013" s="73"/>
      <c r="D1013" s="74"/>
      <c r="E1013" s="73"/>
      <c r="F1013" s="74"/>
      <c r="G1013" s="62"/>
      <c r="H1013" s="63"/>
      <c r="I1013" s="64"/>
      <c r="J1013" s="65"/>
      <c r="K1013" s="55"/>
      <c r="L1013" s="66"/>
      <c r="M1013" s="66"/>
      <c r="N1013" s="67"/>
      <c r="O1013" s="58"/>
      <c r="P1013" s="58"/>
      <c r="Q1013" s="58"/>
      <c r="R1013" s="58"/>
      <c r="S1013" s="62"/>
      <c r="T1013" s="63"/>
      <c r="U1013" s="62"/>
      <c r="V1013" s="61"/>
      <c r="W1013" s="61"/>
      <c r="X1013" s="64"/>
      <c r="Y1013" s="68"/>
      <c r="Z1013" s="68"/>
      <c r="AA1013" s="63"/>
      <c r="AB1013" s="68"/>
      <c r="AC1013" s="61"/>
      <c r="AD1013" s="61"/>
      <c r="AE1013" s="61"/>
      <c r="AF1013" s="61"/>
      <c r="AG1013" s="61"/>
      <c r="AH1013" s="58"/>
      <c r="AI1013" s="51"/>
      <c r="AJ1013" s="52"/>
      <c r="AK1013" s="61"/>
      <c r="AL1013" s="58"/>
      <c r="AM1013" s="58"/>
      <c r="AN1013" s="53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</row>
    <row r="1014" ht="12.75" customHeight="1">
      <c r="A1014" s="72"/>
      <c r="B1014" s="58"/>
      <c r="C1014" s="73"/>
      <c r="D1014" s="74"/>
      <c r="E1014" s="73"/>
      <c r="F1014" s="74"/>
      <c r="G1014" s="62"/>
      <c r="H1014" s="63"/>
      <c r="I1014" s="64"/>
      <c r="J1014" s="65"/>
      <c r="K1014" s="55"/>
      <c r="L1014" s="66"/>
      <c r="M1014" s="66"/>
      <c r="N1014" s="67"/>
      <c r="O1014" s="58"/>
      <c r="P1014" s="58"/>
      <c r="Q1014" s="58"/>
      <c r="R1014" s="58"/>
      <c r="S1014" s="62"/>
      <c r="T1014" s="63"/>
      <c r="U1014" s="62"/>
      <c r="V1014" s="61"/>
      <c r="W1014" s="61"/>
      <c r="X1014" s="64"/>
      <c r="Y1014" s="68"/>
      <c r="Z1014" s="68"/>
      <c r="AA1014" s="63"/>
      <c r="AB1014" s="68"/>
      <c r="AC1014" s="61"/>
      <c r="AD1014" s="61"/>
      <c r="AE1014" s="61"/>
      <c r="AF1014" s="61"/>
      <c r="AG1014" s="61"/>
      <c r="AH1014" s="58"/>
      <c r="AI1014" s="51"/>
      <c r="AJ1014" s="52"/>
      <c r="AK1014" s="61"/>
      <c r="AL1014" s="58"/>
      <c r="AM1014" s="58"/>
      <c r="AN1014" s="53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</row>
    <row r="1015" ht="12.75" customHeight="1">
      <c r="A1015" s="72"/>
      <c r="B1015" s="58"/>
      <c r="C1015" s="73"/>
      <c r="D1015" s="74"/>
      <c r="E1015" s="73"/>
      <c r="F1015" s="74"/>
      <c r="G1015" s="62"/>
      <c r="H1015" s="63"/>
      <c r="I1015" s="64"/>
      <c r="J1015" s="65"/>
      <c r="K1015" s="55"/>
      <c r="L1015" s="66"/>
      <c r="M1015" s="66"/>
      <c r="N1015" s="67"/>
      <c r="O1015" s="58"/>
      <c r="P1015" s="58"/>
      <c r="Q1015" s="58"/>
      <c r="R1015" s="58"/>
      <c r="S1015" s="62"/>
      <c r="T1015" s="63"/>
      <c r="U1015" s="62"/>
      <c r="V1015" s="61"/>
      <c r="W1015" s="61"/>
      <c r="X1015" s="64"/>
      <c r="Y1015" s="68"/>
      <c r="Z1015" s="68"/>
      <c r="AA1015" s="63"/>
      <c r="AB1015" s="68"/>
      <c r="AC1015" s="61"/>
      <c r="AD1015" s="61"/>
      <c r="AE1015" s="61"/>
      <c r="AF1015" s="61"/>
      <c r="AG1015" s="61"/>
      <c r="AH1015" s="58"/>
      <c r="AI1015" s="51"/>
      <c r="AJ1015" s="52"/>
      <c r="AK1015" s="61"/>
      <c r="AL1015" s="58"/>
      <c r="AM1015" s="58"/>
      <c r="AN1015" s="53"/>
      <c r="AO1015" s="58"/>
      <c r="AP1015" s="58"/>
      <c r="AQ1015" s="58"/>
      <c r="AR1015" s="58"/>
      <c r="AS1015" s="58"/>
      <c r="AT1015" s="58"/>
      <c r="AU1015" s="58"/>
      <c r="AV1015" s="58"/>
      <c r="AW1015" s="58"/>
      <c r="AX1015" s="58"/>
      <c r="AY1015" s="58"/>
      <c r="AZ1015" s="58"/>
      <c r="BA1015" s="58"/>
      <c r="BB1015" s="58"/>
      <c r="BC1015" s="58"/>
      <c r="BD1015" s="58"/>
      <c r="BE1015" s="58"/>
      <c r="BF1015" s="58"/>
      <c r="BG1015" s="58"/>
      <c r="BH1015" s="58"/>
      <c r="BI1015" s="58"/>
      <c r="BJ1015" s="58"/>
      <c r="BK1015" s="58"/>
      <c r="BL1015" s="58"/>
      <c r="BM1015" s="58"/>
    </row>
    <row r="1016" ht="12.75" customHeight="1">
      <c r="A1016" s="72"/>
      <c r="B1016" s="58"/>
      <c r="C1016" s="73"/>
      <c r="D1016" s="74"/>
      <c r="E1016" s="73"/>
      <c r="F1016" s="74"/>
      <c r="G1016" s="62"/>
      <c r="H1016" s="63"/>
      <c r="I1016" s="64"/>
      <c r="J1016" s="65"/>
      <c r="K1016" s="55"/>
      <c r="L1016" s="66"/>
      <c r="M1016" s="66"/>
      <c r="N1016" s="67"/>
      <c r="O1016" s="58"/>
      <c r="P1016" s="58"/>
      <c r="Q1016" s="58"/>
      <c r="R1016" s="58"/>
      <c r="S1016" s="62"/>
      <c r="T1016" s="63"/>
      <c r="U1016" s="62"/>
      <c r="V1016" s="61"/>
      <c r="W1016" s="61"/>
      <c r="X1016" s="64"/>
      <c r="Y1016" s="68"/>
      <c r="Z1016" s="68"/>
      <c r="AA1016" s="63"/>
      <c r="AB1016" s="68"/>
      <c r="AC1016" s="61"/>
      <c r="AD1016" s="61"/>
      <c r="AE1016" s="61"/>
      <c r="AF1016" s="61"/>
      <c r="AG1016" s="61"/>
      <c r="AH1016" s="58"/>
      <c r="AI1016" s="51"/>
      <c r="AJ1016" s="52"/>
      <c r="AK1016" s="61"/>
      <c r="AL1016" s="58"/>
      <c r="AM1016" s="58"/>
      <c r="AN1016" s="53"/>
      <c r="AO1016" s="58"/>
      <c r="AP1016" s="58"/>
      <c r="AQ1016" s="58"/>
      <c r="AR1016" s="58"/>
      <c r="AS1016" s="58"/>
      <c r="AT1016" s="58"/>
      <c r="AU1016" s="58"/>
      <c r="AV1016" s="58"/>
      <c r="AW1016" s="58"/>
      <c r="AX1016" s="58"/>
      <c r="AY1016" s="58"/>
      <c r="AZ1016" s="58"/>
      <c r="BA1016" s="58"/>
      <c r="BB1016" s="58"/>
      <c r="BC1016" s="58"/>
      <c r="BD1016" s="58"/>
      <c r="BE1016" s="58"/>
      <c r="BF1016" s="58"/>
      <c r="BG1016" s="58"/>
      <c r="BH1016" s="58"/>
      <c r="BI1016" s="58"/>
      <c r="BJ1016" s="58"/>
      <c r="BK1016" s="58"/>
      <c r="BL1016" s="58"/>
      <c r="BM1016" s="58"/>
    </row>
    <row r="1017" ht="12.75" customHeight="1">
      <c r="A1017" s="72"/>
      <c r="B1017" s="58"/>
      <c r="C1017" s="73"/>
      <c r="D1017" s="74"/>
      <c r="E1017" s="73"/>
      <c r="F1017" s="74"/>
      <c r="G1017" s="62"/>
      <c r="H1017" s="63"/>
      <c r="I1017" s="64"/>
      <c r="J1017" s="65"/>
      <c r="K1017" s="55"/>
      <c r="L1017" s="66"/>
      <c r="M1017" s="66"/>
      <c r="N1017" s="67"/>
      <c r="O1017" s="58"/>
      <c r="P1017" s="58"/>
      <c r="Q1017" s="58"/>
      <c r="R1017" s="58"/>
      <c r="S1017" s="62"/>
      <c r="T1017" s="63"/>
      <c r="U1017" s="62"/>
      <c r="V1017" s="61"/>
      <c r="W1017" s="61"/>
      <c r="X1017" s="64"/>
      <c r="Y1017" s="68"/>
      <c r="Z1017" s="68"/>
      <c r="AA1017" s="63"/>
      <c r="AB1017" s="68"/>
      <c r="AC1017" s="61"/>
      <c r="AD1017" s="61"/>
      <c r="AE1017" s="61"/>
      <c r="AF1017" s="61"/>
      <c r="AG1017" s="61"/>
      <c r="AH1017" s="58"/>
      <c r="AI1017" s="51"/>
      <c r="AJ1017" s="52"/>
      <c r="AK1017" s="61"/>
      <c r="AL1017" s="58"/>
      <c r="AM1017" s="58"/>
      <c r="AN1017" s="53"/>
      <c r="AO1017" s="58"/>
      <c r="AP1017" s="58"/>
      <c r="AQ1017" s="58"/>
      <c r="AR1017" s="58"/>
      <c r="AS1017" s="58"/>
      <c r="AT1017" s="58"/>
      <c r="AU1017" s="58"/>
      <c r="AV1017" s="58"/>
      <c r="AW1017" s="58"/>
      <c r="AX1017" s="58"/>
      <c r="AY1017" s="58"/>
      <c r="AZ1017" s="58"/>
      <c r="BA1017" s="58"/>
      <c r="BB1017" s="58"/>
      <c r="BC1017" s="58"/>
      <c r="BD1017" s="58"/>
      <c r="BE1017" s="58"/>
      <c r="BF1017" s="58"/>
      <c r="BG1017" s="58"/>
      <c r="BH1017" s="58"/>
      <c r="BI1017" s="58"/>
      <c r="BJ1017" s="58"/>
      <c r="BK1017" s="58"/>
      <c r="BL1017" s="58"/>
      <c r="BM1017" s="58"/>
    </row>
    <row r="1018" ht="12.75" customHeight="1">
      <c r="A1018" s="72"/>
      <c r="B1018" s="58"/>
      <c r="C1018" s="73"/>
      <c r="D1018" s="74"/>
      <c r="E1018" s="73"/>
      <c r="F1018" s="74"/>
      <c r="G1018" s="62"/>
      <c r="H1018" s="63"/>
      <c r="I1018" s="64"/>
      <c r="J1018" s="65"/>
      <c r="K1018" s="55"/>
      <c r="L1018" s="66"/>
      <c r="M1018" s="66"/>
      <c r="N1018" s="67"/>
      <c r="O1018" s="58"/>
      <c r="P1018" s="58"/>
      <c r="Q1018" s="58"/>
      <c r="R1018" s="58"/>
      <c r="S1018" s="62"/>
      <c r="T1018" s="63"/>
      <c r="U1018" s="62"/>
      <c r="V1018" s="61"/>
      <c r="W1018" s="61"/>
      <c r="X1018" s="64"/>
      <c r="Y1018" s="68"/>
      <c r="Z1018" s="68"/>
      <c r="AA1018" s="63"/>
      <c r="AB1018" s="68"/>
      <c r="AC1018" s="61"/>
      <c r="AD1018" s="61"/>
      <c r="AE1018" s="61"/>
      <c r="AF1018" s="61"/>
      <c r="AG1018" s="61"/>
      <c r="AH1018" s="58"/>
      <c r="AI1018" s="51"/>
      <c r="AJ1018" s="52"/>
      <c r="AK1018" s="61"/>
      <c r="AL1018" s="58"/>
      <c r="AM1018" s="58"/>
      <c r="AN1018" s="53"/>
      <c r="AO1018" s="58"/>
      <c r="AP1018" s="58"/>
      <c r="AQ1018" s="58"/>
      <c r="AR1018" s="58"/>
      <c r="AS1018" s="58"/>
      <c r="AT1018" s="58"/>
      <c r="AU1018" s="58"/>
      <c r="AV1018" s="58"/>
      <c r="AW1018" s="58"/>
      <c r="AX1018" s="58"/>
      <c r="AY1018" s="58"/>
      <c r="AZ1018" s="58"/>
      <c r="BA1018" s="58"/>
      <c r="BB1018" s="58"/>
      <c r="BC1018" s="58"/>
      <c r="BD1018" s="58"/>
      <c r="BE1018" s="58"/>
      <c r="BF1018" s="58"/>
      <c r="BG1018" s="58"/>
      <c r="BH1018" s="58"/>
      <c r="BI1018" s="58"/>
      <c r="BJ1018" s="58"/>
      <c r="BK1018" s="58"/>
      <c r="BL1018" s="58"/>
      <c r="BM1018" s="58"/>
    </row>
    <row r="1019" ht="12.75" customHeight="1">
      <c r="A1019" s="72"/>
      <c r="B1019" s="58"/>
      <c r="C1019" s="73"/>
      <c r="D1019" s="74"/>
      <c r="E1019" s="73"/>
      <c r="F1019" s="74"/>
      <c r="G1019" s="62"/>
      <c r="H1019" s="63"/>
      <c r="I1019" s="64"/>
      <c r="J1019" s="65"/>
      <c r="K1019" s="55"/>
      <c r="L1019" s="66"/>
      <c r="M1019" s="66"/>
      <c r="N1019" s="67"/>
      <c r="O1019" s="58"/>
      <c r="P1019" s="58"/>
      <c r="Q1019" s="58"/>
      <c r="R1019" s="58"/>
      <c r="S1019" s="62"/>
      <c r="T1019" s="63"/>
      <c r="U1019" s="62"/>
      <c r="V1019" s="61"/>
      <c r="W1019" s="61"/>
      <c r="X1019" s="64"/>
      <c r="Y1019" s="68"/>
      <c r="Z1019" s="68"/>
      <c r="AA1019" s="63"/>
      <c r="AB1019" s="68"/>
      <c r="AC1019" s="61"/>
      <c r="AD1019" s="61"/>
      <c r="AE1019" s="61"/>
      <c r="AF1019" s="61"/>
      <c r="AG1019" s="61"/>
      <c r="AH1019" s="58"/>
      <c r="AI1019" s="51"/>
      <c r="AJ1019" s="52"/>
      <c r="AK1019" s="61"/>
      <c r="AL1019" s="58"/>
      <c r="AM1019" s="58"/>
      <c r="AN1019" s="53"/>
      <c r="AO1019" s="58"/>
      <c r="AP1019" s="58"/>
      <c r="AQ1019" s="58"/>
      <c r="AR1019" s="58"/>
      <c r="AS1019" s="58"/>
      <c r="AT1019" s="58"/>
      <c r="AU1019" s="58"/>
      <c r="AV1019" s="58"/>
      <c r="AW1019" s="58"/>
      <c r="AX1019" s="58"/>
      <c r="AY1019" s="58"/>
      <c r="AZ1019" s="58"/>
      <c r="BA1019" s="58"/>
      <c r="BB1019" s="58"/>
      <c r="BC1019" s="58"/>
      <c r="BD1019" s="58"/>
      <c r="BE1019" s="58"/>
      <c r="BF1019" s="58"/>
      <c r="BG1019" s="58"/>
      <c r="BH1019" s="58"/>
      <c r="BI1019" s="58"/>
      <c r="BJ1019" s="58"/>
      <c r="BK1019" s="58"/>
      <c r="BL1019" s="58"/>
      <c r="BM1019" s="58"/>
    </row>
    <row r="1020" ht="12.75" customHeight="1">
      <c r="A1020" s="72"/>
      <c r="B1020" s="58"/>
      <c r="C1020" s="73"/>
      <c r="D1020" s="74"/>
      <c r="E1020" s="73"/>
      <c r="F1020" s="74"/>
      <c r="G1020" s="62"/>
      <c r="H1020" s="63"/>
      <c r="I1020" s="64"/>
      <c r="J1020" s="65"/>
      <c r="K1020" s="55"/>
      <c r="L1020" s="66"/>
      <c r="M1020" s="66"/>
      <c r="N1020" s="67"/>
      <c r="O1020" s="58"/>
      <c r="P1020" s="58"/>
      <c r="Q1020" s="58"/>
      <c r="R1020" s="58"/>
      <c r="S1020" s="62"/>
      <c r="T1020" s="63"/>
      <c r="U1020" s="62"/>
      <c r="V1020" s="61"/>
      <c r="W1020" s="61"/>
      <c r="X1020" s="64"/>
      <c r="Y1020" s="68"/>
      <c r="Z1020" s="68"/>
      <c r="AA1020" s="63"/>
      <c r="AB1020" s="68"/>
      <c r="AC1020" s="61"/>
      <c r="AD1020" s="61"/>
      <c r="AE1020" s="61"/>
      <c r="AF1020" s="61"/>
      <c r="AG1020" s="61"/>
      <c r="AH1020" s="58"/>
      <c r="AI1020" s="51"/>
      <c r="AJ1020" s="52"/>
      <c r="AK1020" s="61"/>
      <c r="AL1020" s="58"/>
      <c r="AM1020" s="58"/>
      <c r="AN1020" s="53"/>
      <c r="AO1020" s="58"/>
      <c r="AP1020" s="58"/>
      <c r="AQ1020" s="58"/>
      <c r="AR1020" s="58"/>
      <c r="AS1020" s="58"/>
      <c r="AT1020" s="58"/>
      <c r="AU1020" s="58"/>
      <c r="AV1020" s="58"/>
      <c r="AW1020" s="58"/>
      <c r="AX1020" s="58"/>
      <c r="AY1020" s="58"/>
      <c r="AZ1020" s="58"/>
      <c r="BA1020" s="58"/>
      <c r="BB1020" s="58"/>
      <c r="BC1020" s="58"/>
      <c r="BD1020" s="58"/>
      <c r="BE1020" s="58"/>
      <c r="BF1020" s="58"/>
      <c r="BG1020" s="58"/>
      <c r="BH1020" s="58"/>
      <c r="BI1020" s="58"/>
      <c r="BJ1020" s="58"/>
      <c r="BK1020" s="58"/>
      <c r="BL1020" s="58"/>
      <c r="BM1020" s="58"/>
    </row>
    <row r="1021" ht="12.75" customHeight="1">
      <c r="A1021" s="72"/>
      <c r="B1021" s="58"/>
      <c r="C1021" s="73"/>
      <c r="D1021" s="74"/>
      <c r="E1021" s="73"/>
      <c r="F1021" s="74"/>
      <c r="G1021" s="62"/>
      <c r="H1021" s="63"/>
      <c r="I1021" s="64"/>
      <c r="J1021" s="65"/>
      <c r="K1021" s="55"/>
      <c r="L1021" s="66"/>
      <c r="M1021" s="66"/>
      <c r="N1021" s="67"/>
      <c r="O1021" s="58"/>
      <c r="P1021" s="58"/>
      <c r="Q1021" s="58"/>
      <c r="R1021" s="58"/>
      <c r="S1021" s="62"/>
      <c r="T1021" s="63"/>
      <c r="U1021" s="62"/>
      <c r="V1021" s="61"/>
      <c r="W1021" s="61"/>
      <c r="X1021" s="64"/>
      <c r="Y1021" s="68"/>
      <c r="Z1021" s="68"/>
      <c r="AA1021" s="63"/>
      <c r="AB1021" s="68"/>
      <c r="AC1021" s="61"/>
      <c r="AD1021" s="61"/>
      <c r="AE1021" s="61"/>
      <c r="AF1021" s="61"/>
      <c r="AG1021" s="61"/>
      <c r="AH1021" s="58"/>
      <c r="AI1021" s="51"/>
      <c r="AJ1021" s="52"/>
      <c r="AK1021" s="61"/>
      <c r="AL1021" s="58"/>
      <c r="AM1021" s="58"/>
      <c r="AN1021" s="53"/>
      <c r="AO1021" s="58"/>
      <c r="AP1021" s="58"/>
      <c r="AQ1021" s="58"/>
      <c r="AR1021" s="58"/>
      <c r="AS1021" s="58"/>
      <c r="AT1021" s="58"/>
      <c r="AU1021" s="58"/>
      <c r="AV1021" s="58"/>
      <c r="AW1021" s="58"/>
      <c r="AX1021" s="58"/>
      <c r="AY1021" s="58"/>
      <c r="AZ1021" s="58"/>
      <c r="BA1021" s="58"/>
      <c r="BB1021" s="58"/>
      <c r="BC1021" s="58"/>
      <c r="BD1021" s="58"/>
      <c r="BE1021" s="58"/>
      <c r="BF1021" s="58"/>
      <c r="BG1021" s="58"/>
      <c r="BH1021" s="58"/>
      <c r="BI1021" s="58"/>
      <c r="BJ1021" s="58"/>
      <c r="BK1021" s="58"/>
      <c r="BL1021" s="58"/>
      <c r="BM1021" s="58"/>
    </row>
    <row r="1022" ht="12.75" customHeight="1">
      <c r="A1022" s="72"/>
      <c r="B1022" s="58"/>
      <c r="C1022" s="73"/>
      <c r="D1022" s="74"/>
      <c r="E1022" s="73"/>
      <c r="F1022" s="74"/>
      <c r="G1022" s="62"/>
      <c r="H1022" s="63"/>
      <c r="I1022" s="64"/>
      <c r="J1022" s="65"/>
      <c r="K1022" s="55"/>
      <c r="L1022" s="66"/>
      <c r="M1022" s="66"/>
      <c r="N1022" s="67"/>
      <c r="O1022" s="58"/>
      <c r="P1022" s="58"/>
      <c r="Q1022" s="58"/>
      <c r="R1022" s="58"/>
      <c r="S1022" s="62"/>
      <c r="T1022" s="63"/>
      <c r="U1022" s="62"/>
      <c r="V1022" s="61"/>
      <c r="W1022" s="61"/>
      <c r="X1022" s="64"/>
      <c r="Y1022" s="68"/>
      <c r="Z1022" s="68"/>
      <c r="AA1022" s="63"/>
      <c r="AB1022" s="68"/>
      <c r="AC1022" s="61"/>
      <c r="AD1022" s="61"/>
      <c r="AE1022" s="61"/>
      <c r="AF1022" s="61"/>
      <c r="AG1022" s="61"/>
      <c r="AH1022" s="58"/>
      <c r="AI1022" s="51"/>
      <c r="AJ1022" s="52"/>
      <c r="AK1022" s="61"/>
      <c r="AL1022" s="58"/>
      <c r="AM1022" s="58"/>
      <c r="AN1022" s="53"/>
      <c r="AO1022" s="58"/>
      <c r="AP1022" s="58"/>
      <c r="AQ1022" s="58"/>
      <c r="AR1022" s="58"/>
      <c r="AS1022" s="58"/>
      <c r="AT1022" s="58"/>
      <c r="AU1022" s="58"/>
      <c r="AV1022" s="58"/>
      <c r="AW1022" s="58"/>
      <c r="AX1022" s="58"/>
      <c r="AY1022" s="58"/>
      <c r="AZ1022" s="58"/>
      <c r="BA1022" s="58"/>
      <c r="BB1022" s="58"/>
      <c r="BC1022" s="58"/>
      <c r="BD1022" s="58"/>
      <c r="BE1022" s="58"/>
      <c r="BF1022" s="58"/>
      <c r="BG1022" s="58"/>
      <c r="BH1022" s="58"/>
      <c r="BI1022" s="58"/>
      <c r="BJ1022" s="58"/>
      <c r="BK1022" s="58"/>
      <c r="BL1022" s="58"/>
      <c r="BM1022" s="58"/>
    </row>
    <row r="1023" ht="12.75" customHeight="1">
      <c r="A1023" s="72"/>
      <c r="B1023" s="58"/>
      <c r="C1023" s="73"/>
      <c r="D1023" s="74"/>
      <c r="E1023" s="73"/>
      <c r="F1023" s="74"/>
      <c r="G1023" s="62"/>
      <c r="H1023" s="63"/>
      <c r="I1023" s="64"/>
      <c r="J1023" s="65"/>
      <c r="K1023" s="55"/>
      <c r="L1023" s="66"/>
      <c r="M1023" s="66"/>
      <c r="N1023" s="67"/>
      <c r="O1023" s="58"/>
      <c r="P1023" s="58"/>
      <c r="Q1023" s="58"/>
      <c r="R1023" s="58"/>
      <c r="S1023" s="62"/>
      <c r="T1023" s="63"/>
      <c r="U1023" s="62"/>
      <c r="V1023" s="61"/>
      <c r="W1023" s="61"/>
      <c r="X1023" s="64"/>
      <c r="Y1023" s="68"/>
      <c r="Z1023" s="68"/>
      <c r="AA1023" s="63"/>
      <c r="AB1023" s="68"/>
      <c r="AC1023" s="61"/>
      <c r="AD1023" s="61"/>
      <c r="AE1023" s="61"/>
      <c r="AF1023" s="61"/>
      <c r="AG1023" s="61"/>
      <c r="AH1023" s="58"/>
      <c r="AI1023" s="51"/>
      <c r="AJ1023" s="52"/>
      <c r="AK1023" s="61"/>
      <c r="AL1023" s="58"/>
      <c r="AM1023" s="58"/>
      <c r="AN1023" s="53"/>
      <c r="AO1023" s="58"/>
      <c r="AP1023" s="58"/>
      <c r="AQ1023" s="58"/>
      <c r="AR1023" s="58"/>
      <c r="AS1023" s="58"/>
      <c r="AT1023" s="58"/>
      <c r="AU1023" s="58"/>
      <c r="AV1023" s="58"/>
      <c r="AW1023" s="58"/>
      <c r="AX1023" s="58"/>
      <c r="AY1023" s="58"/>
      <c r="AZ1023" s="58"/>
      <c r="BA1023" s="58"/>
      <c r="BB1023" s="58"/>
      <c r="BC1023" s="58"/>
      <c r="BD1023" s="58"/>
      <c r="BE1023" s="58"/>
      <c r="BF1023" s="58"/>
      <c r="BG1023" s="58"/>
      <c r="BH1023" s="58"/>
      <c r="BI1023" s="58"/>
      <c r="BJ1023" s="58"/>
      <c r="BK1023" s="58"/>
      <c r="BL1023" s="58"/>
      <c r="BM1023" s="58"/>
    </row>
    <row r="1024" ht="12.75" customHeight="1">
      <c r="A1024" s="72"/>
      <c r="B1024" s="58"/>
      <c r="C1024" s="73"/>
      <c r="D1024" s="74"/>
      <c r="E1024" s="73"/>
      <c r="F1024" s="74"/>
      <c r="G1024" s="62"/>
      <c r="H1024" s="63"/>
      <c r="I1024" s="64"/>
      <c r="J1024" s="65"/>
      <c r="K1024" s="55"/>
      <c r="L1024" s="66"/>
      <c r="M1024" s="66"/>
      <c r="N1024" s="67"/>
      <c r="O1024" s="58"/>
      <c r="P1024" s="58"/>
      <c r="Q1024" s="58"/>
      <c r="R1024" s="58"/>
      <c r="S1024" s="62"/>
      <c r="T1024" s="63"/>
      <c r="U1024" s="62"/>
      <c r="V1024" s="61"/>
      <c r="W1024" s="61"/>
      <c r="X1024" s="64"/>
      <c r="Y1024" s="68"/>
      <c r="Z1024" s="68"/>
      <c r="AA1024" s="63"/>
      <c r="AB1024" s="68"/>
      <c r="AC1024" s="61"/>
      <c r="AD1024" s="61"/>
      <c r="AE1024" s="61"/>
      <c r="AF1024" s="61"/>
      <c r="AG1024" s="61"/>
      <c r="AH1024" s="58"/>
      <c r="AI1024" s="51"/>
      <c r="AJ1024" s="52"/>
      <c r="AK1024" s="61"/>
      <c r="AL1024" s="58"/>
      <c r="AM1024" s="58"/>
      <c r="AN1024" s="53"/>
      <c r="AO1024" s="58"/>
      <c r="AP1024" s="58"/>
      <c r="AQ1024" s="58"/>
      <c r="AR1024" s="58"/>
      <c r="AS1024" s="58"/>
      <c r="AT1024" s="58"/>
      <c r="AU1024" s="58"/>
      <c r="AV1024" s="58"/>
      <c r="AW1024" s="58"/>
      <c r="AX1024" s="58"/>
      <c r="AY1024" s="58"/>
      <c r="AZ1024" s="58"/>
      <c r="BA1024" s="58"/>
      <c r="BB1024" s="58"/>
      <c r="BC1024" s="58"/>
      <c r="BD1024" s="58"/>
      <c r="BE1024" s="58"/>
      <c r="BF1024" s="58"/>
      <c r="BG1024" s="58"/>
      <c r="BH1024" s="58"/>
      <c r="BI1024" s="58"/>
      <c r="BJ1024" s="58"/>
      <c r="BK1024" s="58"/>
      <c r="BL1024" s="58"/>
      <c r="BM1024" s="58"/>
    </row>
    <row r="1025" ht="12.75" customHeight="1">
      <c r="A1025" s="72"/>
      <c r="B1025" s="58"/>
      <c r="C1025" s="73"/>
      <c r="D1025" s="74"/>
      <c r="E1025" s="73"/>
      <c r="F1025" s="74"/>
      <c r="G1025" s="62"/>
      <c r="H1025" s="63"/>
      <c r="I1025" s="64"/>
      <c r="J1025" s="65"/>
      <c r="K1025" s="55"/>
      <c r="L1025" s="66"/>
      <c r="M1025" s="66"/>
      <c r="N1025" s="67"/>
      <c r="O1025" s="58"/>
      <c r="P1025" s="58"/>
      <c r="Q1025" s="58"/>
      <c r="R1025" s="58"/>
      <c r="S1025" s="62"/>
      <c r="T1025" s="63"/>
      <c r="U1025" s="62"/>
      <c r="V1025" s="61"/>
      <c r="W1025" s="61"/>
      <c r="X1025" s="64"/>
      <c r="Y1025" s="68"/>
      <c r="Z1025" s="68"/>
      <c r="AA1025" s="63"/>
      <c r="AB1025" s="68"/>
      <c r="AC1025" s="61"/>
      <c r="AD1025" s="61"/>
      <c r="AE1025" s="61"/>
      <c r="AF1025" s="61"/>
      <c r="AG1025" s="61"/>
      <c r="AH1025" s="58"/>
      <c r="AI1025" s="51"/>
      <c r="AJ1025" s="52"/>
      <c r="AK1025" s="61"/>
      <c r="AL1025" s="58"/>
      <c r="AM1025" s="58"/>
      <c r="AN1025" s="53"/>
      <c r="AO1025" s="58"/>
      <c r="AP1025" s="58"/>
      <c r="AQ1025" s="58"/>
      <c r="AR1025" s="58"/>
      <c r="AS1025" s="58"/>
      <c r="AT1025" s="58"/>
      <c r="AU1025" s="58"/>
      <c r="AV1025" s="58"/>
      <c r="AW1025" s="58"/>
      <c r="AX1025" s="58"/>
      <c r="AY1025" s="58"/>
      <c r="AZ1025" s="58"/>
      <c r="BA1025" s="58"/>
      <c r="BB1025" s="58"/>
      <c r="BC1025" s="58"/>
      <c r="BD1025" s="58"/>
      <c r="BE1025" s="58"/>
      <c r="BF1025" s="58"/>
      <c r="BG1025" s="58"/>
      <c r="BH1025" s="58"/>
      <c r="BI1025" s="58"/>
      <c r="BJ1025" s="58"/>
      <c r="BK1025" s="58"/>
      <c r="BL1025" s="58"/>
      <c r="BM1025" s="58"/>
    </row>
    <row r="1026" ht="12.75" customHeight="1">
      <c r="A1026" s="72"/>
      <c r="B1026" s="58"/>
      <c r="C1026" s="73"/>
      <c r="D1026" s="74"/>
      <c r="E1026" s="73"/>
      <c r="F1026" s="74"/>
      <c r="G1026" s="62"/>
      <c r="H1026" s="63"/>
      <c r="I1026" s="64"/>
      <c r="J1026" s="65"/>
      <c r="K1026" s="55"/>
      <c r="L1026" s="66"/>
      <c r="M1026" s="66"/>
      <c r="N1026" s="67"/>
      <c r="O1026" s="58"/>
      <c r="P1026" s="58"/>
      <c r="Q1026" s="58"/>
      <c r="R1026" s="58"/>
      <c r="S1026" s="62"/>
      <c r="T1026" s="63"/>
      <c r="U1026" s="62"/>
      <c r="V1026" s="61"/>
      <c r="W1026" s="61"/>
      <c r="X1026" s="64"/>
      <c r="Y1026" s="68"/>
      <c r="Z1026" s="68"/>
      <c r="AA1026" s="63"/>
      <c r="AB1026" s="68"/>
      <c r="AC1026" s="61"/>
      <c r="AD1026" s="61"/>
      <c r="AE1026" s="61"/>
      <c r="AF1026" s="61"/>
      <c r="AG1026" s="61"/>
      <c r="AH1026" s="58"/>
      <c r="AI1026" s="51"/>
      <c r="AJ1026" s="52"/>
      <c r="AK1026" s="61"/>
      <c r="AL1026" s="58"/>
      <c r="AM1026" s="58"/>
      <c r="AN1026" s="53"/>
      <c r="AO1026" s="58"/>
      <c r="AP1026" s="58"/>
      <c r="AQ1026" s="58"/>
      <c r="AR1026" s="58"/>
      <c r="AS1026" s="58"/>
      <c r="AT1026" s="58"/>
      <c r="AU1026" s="58"/>
      <c r="AV1026" s="58"/>
      <c r="AW1026" s="58"/>
      <c r="AX1026" s="58"/>
      <c r="AY1026" s="58"/>
      <c r="AZ1026" s="58"/>
      <c r="BA1026" s="58"/>
      <c r="BB1026" s="58"/>
      <c r="BC1026" s="58"/>
      <c r="BD1026" s="58"/>
      <c r="BE1026" s="58"/>
      <c r="BF1026" s="58"/>
      <c r="BG1026" s="58"/>
      <c r="BH1026" s="58"/>
      <c r="BI1026" s="58"/>
      <c r="BJ1026" s="58"/>
      <c r="BK1026" s="58"/>
      <c r="BL1026" s="58"/>
      <c r="BM1026" s="58"/>
    </row>
    <row r="1027" ht="12.75" customHeight="1">
      <c r="A1027" s="72"/>
      <c r="B1027" s="58"/>
      <c r="C1027" s="73"/>
      <c r="D1027" s="74"/>
      <c r="E1027" s="73"/>
      <c r="F1027" s="74"/>
      <c r="G1027" s="62"/>
      <c r="H1027" s="63"/>
      <c r="I1027" s="64"/>
      <c r="J1027" s="65"/>
      <c r="K1027" s="55"/>
      <c r="L1027" s="66"/>
      <c r="M1027" s="66"/>
      <c r="N1027" s="67"/>
      <c r="O1027" s="58"/>
      <c r="P1027" s="58"/>
      <c r="Q1027" s="58"/>
      <c r="R1027" s="58"/>
      <c r="S1027" s="62"/>
      <c r="T1027" s="63"/>
      <c r="U1027" s="62"/>
      <c r="V1027" s="61"/>
      <c r="W1027" s="61"/>
      <c r="X1027" s="64"/>
      <c r="Y1027" s="68"/>
      <c r="Z1027" s="68"/>
      <c r="AA1027" s="63"/>
      <c r="AB1027" s="68"/>
      <c r="AC1027" s="61"/>
      <c r="AD1027" s="61"/>
      <c r="AE1027" s="61"/>
      <c r="AF1027" s="61"/>
      <c r="AG1027" s="61"/>
      <c r="AH1027" s="58"/>
      <c r="AI1027" s="51"/>
      <c r="AJ1027" s="52"/>
      <c r="AK1027" s="61"/>
      <c r="AL1027" s="58"/>
      <c r="AM1027" s="58"/>
      <c r="AN1027" s="53"/>
      <c r="AO1027" s="58"/>
      <c r="AP1027" s="58"/>
      <c r="AQ1027" s="58"/>
      <c r="AR1027" s="58"/>
      <c r="AS1027" s="58"/>
      <c r="AT1027" s="58"/>
      <c r="AU1027" s="58"/>
      <c r="AV1027" s="58"/>
      <c r="AW1027" s="58"/>
      <c r="AX1027" s="58"/>
      <c r="AY1027" s="58"/>
      <c r="AZ1027" s="58"/>
      <c r="BA1027" s="58"/>
      <c r="BB1027" s="58"/>
      <c r="BC1027" s="58"/>
      <c r="BD1027" s="58"/>
      <c r="BE1027" s="58"/>
      <c r="BF1027" s="58"/>
      <c r="BG1027" s="58"/>
      <c r="BH1027" s="58"/>
      <c r="BI1027" s="58"/>
      <c r="BJ1027" s="58"/>
      <c r="BK1027" s="58"/>
      <c r="BL1027" s="58"/>
      <c r="BM1027" s="58"/>
    </row>
    <row r="1028" ht="12.75" customHeight="1">
      <c r="A1028" s="72"/>
      <c r="B1028" s="58"/>
      <c r="C1028" s="73"/>
      <c r="D1028" s="74"/>
      <c r="E1028" s="73"/>
      <c r="F1028" s="74"/>
      <c r="G1028" s="62"/>
      <c r="H1028" s="63"/>
      <c r="I1028" s="64"/>
      <c r="J1028" s="65"/>
      <c r="K1028" s="55"/>
      <c r="L1028" s="66"/>
      <c r="M1028" s="66"/>
      <c r="N1028" s="67"/>
      <c r="O1028" s="58"/>
      <c r="P1028" s="58"/>
      <c r="Q1028" s="58"/>
      <c r="R1028" s="58"/>
      <c r="S1028" s="62"/>
      <c r="T1028" s="63"/>
      <c r="U1028" s="62"/>
      <c r="V1028" s="61"/>
      <c r="W1028" s="61"/>
      <c r="X1028" s="64"/>
      <c r="Y1028" s="68"/>
      <c r="Z1028" s="68"/>
      <c r="AA1028" s="63"/>
      <c r="AB1028" s="68"/>
      <c r="AC1028" s="61"/>
      <c r="AD1028" s="61"/>
      <c r="AE1028" s="61"/>
      <c r="AF1028" s="61"/>
      <c r="AG1028" s="61"/>
      <c r="AH1028" s="58"/>
      <c r="AI1028" s="51"/>
      <c r="AJ1028" s="52"/>
      <c r="AK1028" s="61"/>
      <c r="AL1028" s="58"/>
      <c r="AM1028" s="58"/>
      <c r="AN1028" s="53"/>
      <c r="AO1028" s="58"/>
      <c r="AP1028" s="58"/>
      <c r="AQ1028" s="58"/>
      <c r="AR1028" s="58"/>
      <c r="AS1028" s="58"/>
      <c r="AT1028" s="58"/>
      <c r="AU1028" s="58"/>
      <c r="AV1028" s="58"/>
      <c r="AW1028" s="58"/>
      <c r="AX1028" s="58"/>
      <c r="AY1028" s="58"/>
      <c r="AZ1028" s="58"/>
      <c r="BA1028" s="58"/>
      <c r="BB1028" s="58"/>
      <c r="BC1028" s="58"/>
      <c r="BD1028" s="58"/>
      <c r="BE1028" s="58"/>
      <c r="BF1028" s="58"/>
      <c r="BG1028" s="58"/>
      <c r="BH1028" s="58"/>
      <c r="BI1028" s="58"/>
      <c r="BJ1028" s="58"/>
      <c r="BK1028" s="58"/>
      <c r="BL1028" s="58"/>
      <c r="BM1028" s="58"/>
    </row>
    <row r="1029" ht="12.75" customHeight="1">
      <c r="A1029" s="72"/>
      <c r="B1029" s="58"/>
      <c r="C1029" s="73"/>
      <c r="D1029" s="74"/>
      <c r="E1029" s="73"/>
      <c r="F1029" s="74"/>
      <c r="G1029" s="62"/>
      <c r="H1029" s="63"/>
      <c r="I1029" s="64"/>
      <c r="J1029" s="65"/>
      <c r="K1029" s="55"/>
      <c r="L1029" s="66"/>
      <c r="M1029" s="66"/>
      <c r="N1029" s="67"/>
      <c r="O1029" s="58"/>
      <c r="P1029" s="58"/>
      <c r="Q1029" s="58"/>
      <c r="R1029" s="58"/>
      <c r="S1029" s="62"/>
      <c r="T1029" s="63"/>
      <c r="U1029" s="62"/>
      <c r="V1029" s="61"/>
      <c r="W1029" s="61"/>
      <c r="X1029" s="64"/>
      <c r="Y1029" s="68"/>
      <c r="Z1029" s="68"/>
      <c r="AA1029" s="63"/>
      <c r="AB1029" s="68"/>
      <c r="AC1029" s="61"/>
      <c r="AD1029" s="61"/>
      <c r="AE1029" s="61"/>
      <c r="AF1029" s="61"/>
      <c r="AG1029" s="61"/>
      <c r="AH1029" s="58"/>
      <c r="AI1029" s="51"/>
      <c r="AJ1029" s="52"/>
      <c r="AK1029" s="61"/>
      <c r="AL1029" s="58"/>
      <c r="AM1029" s="58"/>
      <c r="AN1029" s="53"/>
      <c r="AO1029" s="58"/>
      <c r="AP1029" s="58"/>
      <c r="AQ1029" s="58"/>
      <c r="AR1029" s="58"/>
      <c r="AS1029" s="58"/>
      <c r="AT1029" s="58"/>
      <c r="AU1029" s="58"/>
      <c r="AV1029" s="58"/>
      <c r="AW1029" s="58"/>
      <c r="AX1029" s="58"/>
      <c r="AY1029" s="58"/>
      <c r="AZ1029" s="58"/>
      <c r="BA1029" s="58"/>
      <c r="BB1029" s="58"/>
      <c r="BC1029" s="58"/>
      <c r="BD1029" s="58"/>
      <c r="BE1029" s="58"/>
      <c r="BF1029" s="58"/>
      <c r="BG1029" s="58"/>
      <c r="BH1029" s="58"/>
      <c r="BI1029" s="58"/>
      <c r="BJ1029" s="58"/>
      <c r="BK1029" s="58"/>
      <c r="BL1029" s="58"/>
      <c r="BM1029" s="58"/>
    </row>
    <row r="1030" ht="12.75" customHeight="1">
      <c r="A1030" s="72"/>
      <c r="B1030" s="58"/>
      <c r="C1030" s="73"/>
      <c r="D1030" s="74"/>
      <c r="E1030" s="73"/>
      <c r="F1030" s="74"/>
      <c r="G1030" s="62"/>
      <c r="H1030" s="63"/>
      <c r="I1030" s="64"/>
      <c r="J1030" s="65"/>
      <c r="K1030" s="55"/>
      <c r="L1030" s="66"/>
      <c r="M1030" s="66"/>
      <c r="N1030" s="67"/>
      <c r="O1030" s="58"/>
      <c r="P1030" s="58"/>
      <c r="Q1030" s="58"/>
      <c r="R1030" s="58"/>
      <c r="S1030" s="62"/>
      <c r="T1030" s="63"/>
      <c r="U1030" s="62"/>
      <c r="V1030" s="61"/>
      <c r="W1030" s="61"/>
      <c r="X1030" s="64"/>
      <c r="Y1030" s="68"/>
      <c r="Z1030" s="68"/>
      <c r="AA1030" s="63"/>
      <c r="AB1030" s="68"/>
      <c r="AC1030" s="61"/>
      <c r="AD1030" s="61"/>
      <c r="AE1030" s="61"/>
      <c r="AF1030" s="61"/>
      <c r="AG1030" s="61"/>
      <c r="AH1030" s="58"/>
      <c r="AI1030" s="51"/>
      <c r="AJ1030" s="52"/>
      <c r="AK1030" s="61"/>
      <c r="AL1030" s="58"/>
      <c r="AM1030" s="58"/>
      <c r="AN1030" s="53"/>
      <c r="AO1030" s="58"/>
      <c r="AP1030" s="58"/>
      <c r="AQ1030" s="58"/>
      <c r="AR1030" s="58"/>
      <c r="AS1030" s="58"/>
      <c r="AT1030" s="58"/>
      <c r="AU1030" s="58"/>
      <c r="AV1030" s="58"/>
      <c r="AW1030" s="58"/>
      <c r="AX1030" s="58"/>
      <c r="AY1030" s="58"/>
      <c r="AZ1030" s="58"/>
      <c r="BA1030" s="58"/>
      <c r="BB1030" s="58"/>
      <c r="BC1030" s="58"/>
      <c r="BD1030" s="58"/>
      <c r="BE1030" s="58"/>
      <c r="BF1030" s="58"/>
      <c r="BG1030" s="58"/>
      <c r="BH1030" s="58"/>
      <c r="BI1030" s="58"/>
      <c r="BJ1030" s="58"/>
      <c r="BK1030" s="58"/>
      <c r="BL1030" s="58"/>
      <c r="BM1030" s="58"/>
    </row>
    <row r="1031" ht="12.75" customHeight="1">
      <c r="A1031" s="72"/>
      <c r="B1031" s="58"/>
      <c r="C1031" s="73"/>
      <c r="D1031" s="74"/>
      <c r="E1031" s="73"/>
      <c r="F1031" s="74"/>
      <c r="G1031" s="62"/>
      <c r="H1031" s="63"/>
      <c r="I1031" s="64"/>
      <c r="J1031" s="65"/>
      <c r="K1031" s="55"/>
      <c r="L1031" s="66"/>
      <c r="M1031" s="66"/>
      <c r="N1031" s="67"/>
      <c r="O1031" s="58"/>
      <c r="P1031" s="58"/>
      <c r="Q1031" s="58"/>
      <c r="R1031" s="58"/>
      <c r="S1031" s="62"/>
      <c r="T1031" s="63"/>
      <c r="U1031" s="62"/>
      <c r="V1031" s="61"/>
      <c r="W1031" s="61"/>
      <c r="X1031" s="64"/>
      <c r="Y1031" s="68"/>
      <c r="Z1031" s="68"/>
      <c r="AA1031" s="63"/>
      <c r="AB1031" s="68"/>
      <c r="AC1031" s="61"/>
      <c r="AD1031" s="61"/>
      <c r="AE1031" s="61"/>
      <c r="AF1031" s="61"/>
      <c r="AG1031" s="61"/>
      <c r="AH1031" s="58"/>
      <c r="AI1031" s="51"/>
      <c r="AJ1031" s="52"/>
      <c r="AK1031" s="61"/>
      <c r="AL1031" s="58"/>
      <c r="AM1031" s="58"/>
      <c r="AN1031" s="53"/>
      <c r="AO1031" s="58"/>
      <c r="AP1031" s="58"/>
      <c r="AQ1031" s="58"/>
      <c r="AR1031" s="58"/>
      <c r="AS1031" s="58"/>
      <c r="AT1031" s="58"/>
      <c r="AU1031" s="58"/>
      <c r="AV1031" s="58"/>
      <c r="AW1031" s="58"/>
      <c r="AX1031" s="58"/>
      <c r="AY1031" s="58"/>
      <c r="AZ1031" s="58"/>
      <c r="BA1031" s="58"/>
      <c r="BB1031" s="58"/>
      <c r="BC1031" s="58"/>
      <c r="BD1031" s="58"/>
      <c r="BE1031" s="58"/>
      <c r="BF1031" s="58"/>
      <c r="BG1031" s="58"/>
      <c r="BH1031" s="58"/>
      <c r="BI1031" s="58"/>
      <c r="BJ1031" s="58"/>
      <c r="BK1031" s="58"/>
      <c r="BL1031" s="58"/>
      <c r="BM1031" s="58"/>
    </row>
    <row r="1032" ht="12.75" customHeight="1">
      <c r="A1032" s="72"/>
      <c r="B1032" s="58"/>
      <c r="C1032" s="73"/>
      <c r="D1032" s="74"/>
      <c r="E1032" s="73"/>
      <c r="F1032" s="74"/>
      <c r="G1032" s="62"/>
      <c r="H1032" s="63"/>
      <c r="I1032" s="64"/>
      <c r="J1032" s="65"/>
      <c r="K1032" s="55"/>
      <c r="L1032" s="66"/>
      <c r="M1032" s="66"/>
      <c r="N1032" s="67"/>
      <c r="O1032" s="58"/>
      <c r="P1032" s="58"/>
      <c r="Q1032" s="58"/>
      <c r="R1032" s="58"/>
      <c r="S1032" s="62"/>
      <c r="T1032" s="63"/>
      <c r="U1032" s="62"/>
      <c r="V1032" s="61"/>
      <c r="W1032" s="61"/>
      <c r="X1032" s="64"/>
      <c r="Y1032" s="68"/>
      <c r="Z1032" s="68"/>
      <c r="AA1032" s="63"/>
      <c r="AB1032" s="68"/>
      <c r="AC1032" s="61"/>
      <c r="AD1032" s="61"/>
      <c r="AE1032" s="61"/>
      <c r="AF1032" s="61"/>
      <c r="AG1032" s="61"/>
      <c r="AH1032" s="58"/>
      <c r="AI1032" s="51"/>
      <c r="AJ1032" s="52"/>
      <c r="AK1032" s="61"/>
      <c r="AL1032" s="58"/>
      <c r="AM1032" s="58"/>
      <c r="AN1032" s="53"/>
      <c r="AO1032" s="58"/>
      <c r="AP1032" s="58"/>
      <c r="AQ1032" s="58"/>
      <c r="AR1032" s="58"/>
      <c r="AS1032" s="58"/>
      <c r="AT1032" s="58"/>
      <c r="AU1032" s="58"/>
      <c r="AV1032" s="58"/>
      <c r="AW1032" s="58"/>
      <c r="AX1032" s="58"/>
      <c r="AY1032" s="58"/>
      <c r="AZ1032" s="58"/>
      <c r="BA1032" s="58"/>
      <c r="BB1032" s="58"/>
      <c r="BC1032" s="58"/>
      <c r="BD1032" s="58"/>
      <c r="BE1032" s="58"/>
      <c r="BF1032" s="58"/>
      <c r="BG1032" s="58"/>
      <c r="BH1032" s="58"/>
      <c r="BI1032" s="58"/>
      <c r="BJ1032" s="58"/>
      <c r="BK1032" s="58"/>
      <c r="BL1032" s="58"/>
      <c r="BM1032" s="58"/>
    </row>
    <row r="1033" ht="12.75" customHeight="1">
      <c r="A1033" s="72"/>
      <c r="B1033" s="58"/>
      <c r="C1033" s="73"/>
      <c r="D1033" s="74"/>
      <c r="E1033" s="73"/>
      <c r="F1033" s="74"/>
      <c r="G1033" s="62"/>
      <c r="H1033" s="63"/>
      <c r="I1033" s="64"/>
      <c r="J1033" s="65"/>
      <c r="K1033" s="55"/>
      <c r="L1033" s="66"/>
      <c r="M1033" s="66"/>
      <c r="N1033" s="67"/>
      <c r="O1033" s="58"/>
      <c r="P1033" s="58"/>
      <c r="Q1033" s="58"/>
      <c r="R1033" s="58"/>
      <c r="S1033" s="62"/>
      <c r="T1033" s="63"/>
      <c r="U1033" s="62"/>
      <c r="V1033" s="61"/>
      <c r="W1033" s="61"/>
      <c r="X1033" s="64"/>
      <c r="Y1033" s="68"/>
      <c r="Z1033" s="68"/>
      <c r="AA1033" s="63"/>
      <c r="AB1033" s="68"/>
      <c r="AC1033" s="61"/>
      <c r="AD1033" s="61"/>
      <c r="AE1033" s="61"/>
      <c r="AF1033" s="61"/>
      <c r="AG1033" s="61"/>
      <c r="AH1033" s="58"/>
      <c r="AI1033" s="51"/>
      <c r="AJ1033" s="52"/>
      <c r="AK1033" s="61"/>
      <c r="AL1033" s="58"/>
      <c r="AM1033" s="58"/>
      <c r="AN1033" s="53"/>
      <c r="AO1033" s="58"/>
      <c r="AP1033" s="58"/>
      <c r="AQ1033" s="58"/>
      <c r="AR1033" s="58"/>
      <c r="AS1033" s="58"/>
      <c r="AT1033" s="58"/>
      <c r="AU1033" s="58"/>
      <c r="AV1033" s="58"/>
      <c r="AW1033" s="58"/>
      <c r="AX1033" s="58"/>
      <c r="AY1033" s="58"/>
      <c r="AZ1033" s="58"/>
      <c r="BA1033" s="58"/>
      <c r="BB1033" s="58"/>
      <c r="BC1033" s="58"/>
      <c r="BD1033" s="58"/>
      <c r="BE1033" s="58"/>
      <c r="BF1033" s="58"/>
      <c r="BG1033" s="58"/>
      <c r="BH1033" s="58"/>
      <c r="BI1033" s="58"/>
      <c r="BJ1033" s="58"/>
      <c r="BK1033" s="58"/>
      <c r="BL1033" s="58"/>
      <c r="BM1033" s="58"/>
    </row>
    <row r="1034" ht="12.75" customHeight="1">
      <c r="A1034" s="72"/>
      <c r="B1034" s="58"/>
      <c r="C1034" s="73"/>
      <c r="D1034" s="74"/>
      <c r="E1034" s="73"/>
      <c r="F1034" s="74"/>
      <c r="G1034" s="62"/>
      <c r="H1034" s="63"/>
      <c r="I1034" s="64"/>
      <c r="J1034" s="65"/>
      <c r="K1034" s="55"/>
      <c r="L1034" s="66"/>
      <c r="M1034" s="66"/>
      <c r="N1034" s="67"/>
      <c r="O1034" s="58"/>
      <c r="P1034" s="58"/>
      <c r="Q1034" s="58"/>
      <c r="R1034" s="58"/>
      <c r="S1034" s="62"/>
      <c r="T1034" s="63"/>
      <c r="U1034" s="62"/>
      <c r="V1034" s="61"/>
      <c r="W1034" s="61"/>
      <c r="X1034" s="64"/>
      <c r="Y1034" s="68"/>
      <c r="Z1034" s="68"/>
      <c r="AA1034" s="63"/>
      <c r="AB1034" s="68"/>
      <c r="AC1034" s="61"/>
      <c r="AD1034" s="61"/>
      <c r="AE1034" s="61"/>
      <c r="AF1034" s="61"/>
      <c r="AG1034" s="61"/>
      <c r="AH1034" s="58"/>
      <c r="AI1034" s="51"/>
      <c r="AJ1034" s="52"/>
      <c r="AK1034" s="61"/>
      <c r="AL1034" s="58"/>
      <c r="AM1034" s="58"/>
      <c r="AN1034" s="53"/>
      <c r="AO1034" s="58"/>
      <c r="AP1034" s="58"/>
      <c r="AQ1034" s="58"/>
      <c r="AR1034" s="58"/>
      <c r="AS1034" s="58"/>
      <c r="AT1034" s="58"/>
      <c r="AU1034" s="58"/>
      <c r="AV1034" s="58"/>
      <c r="AW1034" s="58"/>
      <c r="AX1034" s="58"/>
      <c r="AY1034" s="58"/>
      <c r="AZ1034" s="58"/>
      <c r="BA1034" s="58"/>
      <c r="BB1034" s="58"/>
      <c r="BC1034" s="58"/>
      <c r="BD1034" s="58"/>
      <c r="BE1034" s="58"/>
      <c r="BF1034" s="58"/>
      <c r="BG1034" s="58"/>
      <c r="BH1034" s="58"/>
      <c r="BI1034" s="58"/>
      <c r="BJ1034" s="58"/>
      <c r="BK1034" s="58"/>
      <c r="BL1034" s="58"/>
      <c r="BM1034" s="58"/>
    </row>
    <row r="1035" ht="12.75" customHeight="1">
      <c r="A1035" s="72"/>
      <c r="B1035" s="58"/>
      <c r="C1035" s="73"/>
      <c r="D1035" s="74"/>
      <c r="E1035" s="73"/>
      <c r="F1035" s="74"/>
      <c r="G1035" s="62"/>
      <c r="H1035" s="63"/>
      <c r="I1035" s="64"/>
      <c r="J1035" s="65"/>
      <c r="K1035" s="55"/>
      <c r="L1035" s="66"/>
      <c r="M1035" s="66"/>
      <c r="N1035" s="67"/>
      <c r="O1035" s="58"/>
      <c r="P1035" s="58"/>
      <c r="Q1035" s="58"/>
      <c r="R1035" s="58"/>
      <c r="S1035" s="62"/>
      <c r="T1035" s="63"/>
      <c r="U1035" s="62"/>
      <c r="V1035" s="61"/>
      <c r="W1035" s="61"/>
      <c r="X1035" s="64"/>
      <c r="Y1035" s="68"/>
      <c r="Z1035" s="68"/>
      <c r="AA1035" s="63"/>
      <c r="AB1035" s="68"/>
      <c r="AC1035" s="61"/>
      <c r="AD1035" s="61"/>
      <c r="AE1035" s="61"/>
      <c r="AF1035" s="61"/>
      <c r="AG1035" s="61"/>
      <c r="AH1035" s="58"/>
      <c r="AI1035" s="51"/>
      <c r="AJ1035" s="52"/>
      <c r="AK1035" s="61"/>
      <c r="AL1035" s="58"/>
      <c r="AM1035" s="58"/>
      <c r="AN1035" s="53"/>
      <c r="AO1035" s="58"/>
      <c r="AP1035" s="58"/>
      <c r="AQ1035" s="58"/>
      <c r="AR1035" s="58"/>
      <c r="AS1035" s="58"/>
      <c r="AT1035" s="58"/>
      <c r="AU1035" s="58"/>
      <c r="AV1035" s="58"/>
      <c r="AW1035" s="58"/>
      <c r="AX1035" s="58"/>
      <c r="AY1035" s="58"/>
      <c r="AZ1035" s="58"/>
      <c r="BA1035" s="58"/>
      <c r="BB1035" s="58"/>
      <c r="BC1035" s="58"/>
      <c r="BD1035" s="58"/>
      <c r="BE1035" s="58"/>
      <c r="BF1035" s="58"/>
      <c r="BG1035" s="58"/>
      <c r="BH1035" s="58"/>
      <c r="BI1035" s="58"/>
      <c r="BJ1035" s="58"/>
      <c r="BK1035" s="58"/>
      <c r="BL1035" s="58"/>
      <c r="BM1035" s="58"/>
    </row>
    <row r="1036" ht="12.75" customHeight="1">
      <c r="A1036" s="72"/>
      <c r="B1036" s="58"/>
      <c r="C1036" s="73"/>
      <c r="D1036" s="74"/>
      <c r="E1036" s="73"/>
      <c r="F1036" s="74"/>
      <c r="G1036" s="62"/>
      <c r="H1036" s="63"/>
      <c r="I1036" s="64"/>
      <c r="J1036" s="65"/>
      <c r="K1036" s="55"/>
      <c r="L1036" s="66"/>
      <c r="M1036" s="66"/>
      <c r="N1036" s="67"/>
      <c r="O1036" s="58"/>
      <c r="P1036" s="58"/>
      <c r="Q1036" s="58"/>
      <c r="R1036" s="58"/>
      <c r="S1036" s="62"/>
      <c r="T1036" s="63"/>
      <c r="U1036" s="62"/>
      <c r="V1036" s="61"/>
      <c r="W1036" s="61"/>
      <c r="X1036" s="64"/>
      <c r="Y1036" s="68"/>
      <c r="Z1036" s="68"/>
      <c r="AA1036" s="63"/>
      <c r="AB1036" s="68"/>
      <c r="AC1036" s="61"/>
      <c r="AD1036" s="61"/>
      <c r="AE1036" s="61"/>
      <c r="AF1036" s="61"/>
      <c r="AG1036" s="61"/>
      <c r="AH1036" s="58"/>
      <c r="AI1036" s="51"/>
      <c r="AJ1036" s="52"/>
      <c r="AK1036" s="61"/>
      <c r="AL1036" s="58"/>
      <c r="AM1036" s="58"/>
      <c r="AN1036" s="53"/>
      <c r="AO1036" s="58"/>
      <c r="AP1036" s="58"/>
      <c r="AQ1036" s="58"/>
      <c r="AR1036" s="58"/>
      <c r="AS1036" s="58"/>
      <c r="AT1036" s="58"/>
      <c r="AU1036" s="58"/>
      <c r="AV1036" s="58"/>
      <c r="AW1036" s="58"/>
      <c r="AX1036" s="58"/>
      <c r="AY1036" s="58"/>
      <c r="AZ1036" s="58"/>
      <c r="BA1036" s="58"/>
      <c r="BB1036" s="58"/>
      <c r="BC1036" s="58"/>
      <c r="BD1036" s="58"/>
      <c r="BE1036" s="58"/>
      <c r="BF1036" s="58"/>
      <c r="BG1036" s="58"/>
      <c r="BH1036" s="58"/>
      <c r="BI1036" s="58"/>
      <c r="BJ1036" s="58"/>
      <c r="BK1036" s="58"/>
      <c r="BL1036" s="58"/>
      <c r="BM1036" s="58"/>
    </row>
    <row r="1037" ht="12.75" customHeight="1">
      <c r="A1037" s="72"/>
      <c r="B1037" s="58"/>
      <c r="C1037" s="73"/>
      <c r="D1037" s="74"/>
      <c r="E1037" s="73"/>
      <c r="F1037" s="74"/>
      <c r="G1037" s="62"/>
      <c r="H1037" s="63"/>
      <c r="I1037" s="64"/>
      <c r="J1037" s="65"/>
      <c r="K1037" s="55"/>
      <c r="L1037" s="66"/>
      <c r="M1037" s="66"/>
      <c r="N1037" s="67"/>
      <c r="O1037" s="58"/>
      <c r="P1037" s="58"/>
      <c r="Q1037" s="58"/>
      <c r="R1037" s="58"/>
      <c r="S1037" s="62"/>
      <c r="T1037" s="63"/>
      <c r="U1037" s="62"/>
      <c r="V1037" s="61"/>
      <c r="W1037" s="61"/>
      <c r="X1037" s="64"/>
      <c r="Y1037" s="68"/>
      <c r="Z1037" s="68"/>
      <c r="AA1037" s="63"/>
      <c r="AB1037" s="68"/>
      <c r="AC1037" s="61"/>
      <c r="AD1037" s="61"/>
      <c r="AE1037" s="61"/>
      <c r="AF1037" s="61"/>
      <c r="AG1037" s="61"/>
      <c r="AH1037" s="58"/>
      <c r="AI1037" s="51"/>
      <c r="AJ1037" s="52"/>
      <c r="AK1037" s="61"/>
      <c r="AL1037" s="58"/>
      <c r="AM1037" s="58"/>
      <c r="AN1037" s="53"/>
      <c r="AO1037" s="58"/>
      <c r="AP1037" s="58"/>
      <c r="AQ1037" s="58"/>
      <c r="AR1037" s="58"/>
      <c r="AS1037" s="58"/>
      <c r="AT1037" s="58"/>
      <c r="AU1037" s="58"/>
      <c r="AV1037" s="58"/>
      <c r="AW1037" s="58"/>
      <c r="AX1037" s="58"/>
      <c r="AY1037" s="58"/>
      <c r="AZ1037" s="58"/>
      <c r="BA1037" s="58"/>
      <c r="BB1037" s="58"/>
      <c r="BC1037" s="58"/>
      <c r="BD1037" s="58"/>
      <c r="BE1037" s="58"/>
      <c r="BF1037" s="58"/>
      <c r="BG1037" s="58"/>
      <c r="BH1037" s="58"/>
      <c r="BI1037" s="58"/>
      <c r="BJ1037" s="58"/>
      <c r="BK1037" s="58"/>
      <c r="BL1037" s="58"/>
      <c r="BM1037" s="58"/>
    </row>
    <row r="1038" ht="12.75" customHeight="1">
      <c r="A1038" s="72"/>
      <c r="B1038" s="58"/>
      <c r="C1038" s="73"/>
      <c r="D1038" s="74"/>
      <c r="E1038" s="73"/>
      <c r="F1038" s="74"/>
      <c r="G1038" s="62"/>
      <c r="H1038" s="63"/>
      <c r="I1038" s="64"/>
      <c r="J1038" s="65"/>
      <c r="K1038" s="55"/>
      <c r="L1038" s="66"/>
      <c r="M1038" s="66"/>
      <c r="N1038" s="67"/>
      <c r="O1038" s="58"/>
      <c r="P1038" s="58"/>
      <c r="Q1038" s="58"/>
      <c r="R1038" s="58"/>
      <c r="S1038" s="62"/>
      <c r="T1038" s="63"/>
      <c r="U1038" s="62"/>
      <c r="V1038" s="61"/>
      <c r="W1038" s="61"/>
      <c r="X1038" s="64"/>
      <c r="Y1038" s="68"/>
      <c r="Z1038" s="68"/>
      <c r="AA1038" s="63"/>
      <c r="AB1038" s="68"/>
      <c r="AC1038" s="61"/>
      <c r="AD1038" s="61"/>
      <c r="AE1038" s="61"/>
      <c r="AF1038" s="61"/>
      <c r="AG1038" s="61"/>
      <c r="AH1038" s="58"/>
      <c r="AI1038" s="51"/>
      <c r="AJ1038" s="52"/>
      <c r="AK1038" s="61"/>
      <c r="AL1038" s="58"/>
      <c r="AM1038" s="58"/>
      <c r="AN1038" s="53"/>
      <c r="AO1038" s="58"/>
      <c r="AP1038" s="58"/>
      <c r="AQ1038" s="58"/>
      <c r="AR1038" s="58"/>
      <c r="AS1038" s="58"/>
      <c r="AT1038" s="58"/>
      <c r="AU1038" s="58"/>
      <c r="AV1038" s="58"/>
      <c r="AW1038" s="58"/>
      <c r="AX1038" s="58"/>
      <c r="AY1038" s="58"/>
      <c r="AZ1038" s="58"/>
      <c r="BA1038" s="58"/>
      <c r="BB1038" s="58"/>
      <c r="BC1038" s="58"/>
      <c r="BD1038" s="58"/>
      <c r="BE1038" s="58"/>
      <c r="BF1038" s="58"/>
      <c r="BG1038" s="58"/>
      <c r="BH1038" s="58"/>
      <c r="BI1038" s="58"/>
      <c r="BJ1038" s="58"/>
      <c r="BK1038" s="58"/>
      <c r="BL1038" s="58"/>
      <c r="BM1038" s="58"/>
    </row>
    <row r="1039" ht="12.75" customHeight="1">
      <c r="A1039" s="72"/>
      <c r="B1039" s="58"/>
      <c r="C1039" s="73"/>
      <c r="D1039" s="74"/>
      <c r="E1039" s="73"/>
      <c r="F1039" s="74"/>
      <c r="G1039" s="62"/>
      <c r="H1039" s="63"/>
      <c r="I1039" s="64"/>
      <c r="J1039" s="65"/>
      <c r="K1039" s="55"/>
      <c r="L1039" s="66"/>
      <c r="M1039" s="66"/>
      <c r="N1039" s="67"/>
      <c r="O1039" s="58"/>
      <c r="P1039" s="58"/>
      <c r="Q1039" s="58"/>
      <c r="R1039" s="58"/>
      <c r="S1039" s="62"/>
      <c r="T1039" s="63"/>
      <c r="U1039" s="62"/>
      <c r="V1039" s="61"/>
      <c r="W1039" s="61"/>
      <c r="X1039" s="64"/>
      <c r="Y1039" s="68"/>
      <c r="Z1039" s="68"/>
      <c r="AA1039" s="63"/>
      <c r="AB1039" s="68"/>
      <c r="AC1039" s="61"/>
      <c r="AD1039" s="61"/>
      <c r="AE1039" s="61"/>
      <c r="AF1039" s="61"/>
      <c r="AG1039" s="61"/>
      <c r="AH1039" s="58"/>
      <c r="AI1039" s="51"/>
      <c r="AJ1039" s="52"/>
      <c r="AK1039" s="61"/>
      <c r="AL1039" s="58"/>
      <c r="AM1039" s="58"/>
      <c r="AN1039" s="53"/>
      <c r="AO1039" s="58"/>
      <c r="AP1039" s="58"/>
      <c r="AQ1039" s="58"/>
      <c r="AR1039" s="58"/>
      <c r="AS1039" s="58"/>
      <c r="AT1039" s="58"/>
      <c r="AU1039" s="58"/>
      <c r="AV1039" s="58"/>
      <c r="AW1039" s="58"/>
      <c r="AX1039" s="58"/>
      <c r="AY1039" s="58"/>
      <c r="AZ1039" s="58"/>
      <c r="BA1039" s="58"/>
      <c r="BB1039" s="58"/>
      <c r="BC1039" s="58"/>
      <c r="BD1039" s="58"/>
      <c r="BE1039" s="58"/>
      <c r="BF1039" s="58"/>
      <c r="BG1039" s="58"/>
      <c r="BH1039" s="58"/>
      <c r="BI1039" s="58"/>
      <c r="BJ1039" s="58"/>
      <c r="BK1039" s="58"/>
      <c r="BL1039" s="58"/>
      <c r="BM1039" s="58"/>
    </row>
    <row r="1040" ht="12.75" customHeight="1">
      <c r="A1040" s="72"/>
      <c r="B1040" s="58"/>
      <c r="C1040" s="73"/>
      <c r="D1040" s="74"/>
      <c r="E1040" s="73"/>
      <c r="F1040" s="74"/>
      <c r="G1040" s="62"/>
      <c r="H1040" s="63"/>
      <c r="I1040" s="64"/>
      <c r="J1040" s="65"/>
      <c r="K1040" s="55"/>
      <c r="L1040" s="66"/>
      <c r="M1040" s="66"/>
      <c r="N1040" s="67"/>
      <c r="O1040" s="58"/>
      <c r="P1040" s="58"/>
      <c r="Q1040" s="58"/>
      <c r="R1040" s="58"/>
      <c r="S1040" s="62"/>
      <c r="T1040" s="63"/>
      <c r="U1040" s="62"/>
      <c r="V1040" s="61"/>
      <c r="W1040" s="61"/>
      <c r="X1040" s="64"/>
      <c r="Y1040" s="68"/>
      <c r="Z1040" s="68"/>
      <c r="AA1040" s="63"/>
      <c r="AB1040" s="68"/>
      <c r="AC1040" s="61"/>
      <c r="AD1040" s="61"/>
      <c r="AE1040" s="61"/>
      <c r="AF1040" s="61"/>
      <c r="AG1040" s="61"/>
      <c r="AH1040" s="58"/>
      <c r="AI1040" s="51"/>
      <c r="AJ1040" s="52"/>
      <c r="AK1040" s="61"/>
      <c r="AL1040" s="58"/>
      <c r="AM1040" s="58"/>
      <c r="AN1040" s="53"/>
      <c r="AO1040" s="58"/>
      <c r="AP1040" s="58"/>
      <c r="AQ1040" s="58"/>
      <c r="AR1040" s="58"/>
      <c r="AS1040" s="58"/>
      <c r="AT1040" s="58"/>
      <c r="AU1040" s="58"/>
      <c r="AV1040" s="58"/>
      <c r="AW1040" s="58"/>
      <c r="AX1040" s="58"/>
      <c r="AY1040" s="58"/>
      <c r="AZ1040" s="58"/>
      <c r="BA1040" s="58"/>
      <c r="BB1040" s="58"/>
      <c r="BC1040" s="58"/>
      <c r="BD1040" s="58"/>
      <c r="BE1040" s="58"/>
      <c r="BF1040" s="58"/>
      <c r="BG1040" s="58"/>
      <c r="BH1040" s="58"/>
      <c r="BI1040" s="58"/>
      <c r="BJ1040" s="58"/>
      <c r="BK1040" s="58"/>
      <c r="BL1040" s="58"/>
      <c r="BM1040" s="58"/>
    </row>
    <row r="1041" ht="12.75" customHeight="1">
      <c r="A1041" s="72"/>
      <c r="B1041" s="58"/>
      <c r="C1041" s="73"/>
      <c r="D1041" s="74"/>
      <c r="E1041" s="73"/>
      <c r="F1041" s="74"/>
      <c r="G1041" s="62"/>
      <c r="H1041" s="63"/>
      <c r="I1041" s="64"/>
      <c r="J1041" s="65"/>
      <c r="K1041" s="55"/>
      <c r="L1041" s="66"/>
      <c r="M1041" s="66"/>
      <c r="N1041" s="67"/>
      <c r="O1041" s="58"/>
      <c r="P1041" s="58"/>
      <c r="Q1041" s="58"/>
      <c r="R1041" s="58"/>
      <c r="S1041" s="62"/>
      <c r="T1041" s="63"/>
      <c r="U1041" s="62"/>
      <c r="V1041" s="61"/>
      <c r="W1041" s="61"/>
      <c r="X1041" s="64"/>
      <c r="Y1041" s="68"/>
      <c r="Z1041" s="68"/>
      <c r="AA1041" s="63"/>
      <c r="AB1041" s="68"/>
      <c r="AC1041" s="61"/>
      <c r="AD1041" s="61"/>
      <c r="AE1041" s="61"/>
      <c r="AF1041" s="61"/>
      <c r="AG1041" s="61"/>
      <c r="AH1041" s="58"/>
      <c r="AI1041" s="51"/>
      <c r="AJ1041" s="52"/>
      <c r="AK1041" s="61"/>
      <c r="AL1041" s="58"/>
      <c r="AM1041" s="58"/>
      <c r="AN1041" s="53"/>
      <c r="AO1041" s="58"/>
      <c r="AP1041" s="58"/>
      <c r="AQ1041" s="58"/>
      <c r="AR1041" s="58"/>
      <c r="AS1041" s="58"/>
      <c r="AT1041" s="58"/>
      <c r="AU1041" s="58"/>
      <c r="AV1041" s="58"/>
      <c r="AW1041" s="58"/>
      <c r="AX1041" s="58"/>
      <c r="AY1041" s="58"/>
      <c r="AZ1041" s="58"/>
      <c r="BA1041" s="58"/>
      <c r="BB1041" s="58"/>
      <c r="BC1041" s="58"/>
      <c r="BD1041" s="58"/>
      <c r="BE1041" s="58"/>
      <c r="BF1041" s="58"/>
      <c r="BG1041" s="58"/>
      <c r="BH1041" s="58"/>
      <c r="BI1041" s="58"/>
      <c r="BJ1041" s="58"/>
      <c r="BK1041" s="58"/>
      <c r="BL1041" s="58"/>
      <c r="BM1041" s="58"/>
    </row>
    <row r="1042" ht="12.75" customHeight="1">
      <c r="A1042" s="72"/>
      <c r="B1042" s="58"/>
      <c r="C1042" s="73"/>
      <c r="D1042" s="74"/>
      <c r="E1042" s="73"/>
      <c r="F1042" s="74"/>
      <c r="G1042" s="62"/>
      <c r="H1042" s="63"/>
      <c r="I1042" s="64"/>
      <c r="J1042" s="65"/>
      <c r="K1042" s="55"/>
      <c r="L1042" s="66"/>
      <c r="M1042" s="66"/>
      <c r="N1042" s="67"/>
      <c r="O1042" s="58"/>
      <c r="P1042" s="58"/>
      <c r="Q1042" s="58"/>
      <c r="R1042" s="58"/>
      <c r="S1042" s="62"/>
      <c r="T1042" s="63"/>
      <c r="U1042" s="62"/>
      <c r="V1042" s="61"/>
      <c r="W1042" s="61"/>
      <c r="X1042" s="64"/>
      <c r="Y1042" s="68"/>
      <c r="Z1042" s="68"/>
      <c r="AA1042" s="63"/>
      <c r="AB1042" s="68"/>
      <c r="AC1042" s="61"/>
      <c r="AD1042" s="61"/>
      <c r="AE1042" s="61"/>
      <c r="AF1042" s="61"/>
      <c r="AG1042" s="61"/>
      <c r="AH1042" s="58"/>
      <c r="AI1042" s="51"/>
      <c r="AJ1042" s="52"/>
      <c r="AK1042" s="61"/>
      <c r="AL1042" s="58"/>
      <c r="AM1042" s="58"/>
      <c r="AN1042" s="53"/>
      <c r="AO1042" s="58"/>
      <c r="AP1042" s="58"/>
      <c r="AQ1042" s="58"/>
      <c r="AR1042" s="58"/>
      <c r="AS1042" s="58"/>
      <c r="AT1042" s="58"/>
      <c r="AU1042" s="58"/>
      <c r="AV1042" s="58"/>
      <c r="AW1042" s="58"/>
      <c r="AX1042" s="58"/>
      <c r="AY1042" s="58"/>
      <c r="AZ1042" s="58"/>
      <c r="BA1042" s="58"/>
      <c r="BB1042" s="58"/>
      <c r="BC1042" s="58"/>
      <c r="BD1042" s="58"/>
      <c r="BE1042" s="58"/>
      <c r="BF1042" s="58"/>
      <c r="BG1042" s="58"/>
      <c r="BH1042" s="58"/>
      <c r="BI1042" s="58"/>
      <c r="BJ1042" s="58"/>
      <c r="BK1042" s="58"/>
      <c r="BL1042" s="58"/>
      <c r="BM1042" s="58"/>
    </row>
    <row r="1043" ht="12.75" customHeight="1">
      <c r="A1043" s="72"/>
      <c r="B1043" s="58"/>
      <c r="C1043" s="73"/>
      <c r="D1043" s="74"/>
      <c r="E1043" s="73"/>
      <c r="F1043" s="74"/>
      <c r="G1043" s="62"/>
      <c r="H1043" s="63"/>
      <c r="I1043" s="64"/>
      <c r="J1043" s="65"/>
      <c r="K1043" s="55"/>
      <c r="L1043" s="66"/>
      <c r="M1043" s="66"/>
      <c r="N1043" s="67"/>
      <c r="O1043" s="58"/>
      <c r="P1043" s="58"/>
      <c r="Q1043" s="58"/>
      <c r="R1043" s="58"/>
      <c r="S1043" s="62"/>
      <c r="T1043" s="63"/>
      <c r="U1043" s="62"/>
      <c r="V1043" s="61"/>
      <c r="W1043" s="61"/>
      <c r="X1043" s="64"/>
      <c r="Y1043" s="68"/>
      <c r="Z1043" s="68"/>
      <c r="AA1043" s="63"/>
      <c r="AB1043" s="68"/>
      <c r="AC1043" s="61"/>
      <c r="AD1043" s="61"/>
      <c r="AE1043" s="61"/>
      <c r="AF1043" s="61"/>
      <c r="AG1043" s="61"/>
      <c r="AH1043" s="58"/>
      <c r="AI1043" s="51"/>
      <c r="AJ1043" s="52"/>
      <c r="AK1043" s="61"/>
      <c r="AL1043" s="58"/>
      <c r="AM1043" s="58"/>
      <c r="AN1043" s="53"/>
      <c r="AO1043" s="58"/>
      <c r="AP1043" s="58"/>
      <c r="AQ1043" s="58"/>
      <c r="AR1043" s="58"/>
      <c r="AS1043" s="58"/>
      <c r="AT1043" s="58"/>
      <c r="AU1043" s="58"/>
      <c r="AV1043" s="58"/>
      <c r="AW1043" s="58"/>
      <c r="AX1043" s="58"/>
      <c r="AY1043" s="58"/>
      <c r="AZ1043" s="58"/>
      <c r="BA1043" s="58"/>
      <c r="BB1043" s="58"/>
      <c r="BC1043" s="58"/>
      <c r="BD1043" s="58"/>
      <c r="BE1043" s="58"/>
      <c r="BF1043" s="58"/>
      <c r="BG1043" s="58"/>
      <c r="BH1043" s="58"/>
      <c r="BI1043" s="58"/>
      <c r="BJ1043" s="58"/>
      <c r="BK1043" s="58"/>
      <c r="BL1043" s="58"/>
      <c r="BM1043" s="58"/>
    </row>
    <row r="1044" ht="12.75" customHeight="1">
      <c r="A1044" s="72"/>
      <c r="B1044" s="58"/>
      <c r="C1044" s="73"/>
      <c r="D1044" s="74"/>
      <c r="E1044" s="73"/>
      <c r="F1044" s="74"/>
      <c r="G1044" s="62"/>
      <c r="H1044" s="63"/>
      <c r="I1044" s="64"/>
      <c r="J1044" s="65"/>
      <c r="K1044" s="55"/>
      <c r="L1044" s="66"/>
      <c r="M1044" s="66"/>
      <c r="N1044" s="67"/>
      <c r="O1044" s="58"/>
      <c r="P1044" s="58"/>
      <c r="Q1044" s="58"/>
      <c r="R1044" s="58"/>
      <c r="S1044" s="62"/>
      <c r="T1044" s="63"/>
      <c r="U1044" s="62"/>
      <c r="V1044" s="61"/>
      <c r="W1044" s="61"/>
      <c r="X1044" s="64"/>
      <c r="Y1044" s="68"/>
      <c r="Z1044" s="68"/>
      <c r="AA1044" s="63"/>
      <c r="AB1044" s="68"/>
      <c r="AC1044" s="61"/>
      <c r="AD1044" s="61"/>
      <c r="AE1044" s="61"/>
      <c r="AF1044" s="61"/>
      <c r="AG1044" s="61"/>
      <c r="AH1044" s="58"/>
      <c r="AI1044" s="51"/>
      <c r="AJ1044" s="52"/>
      <c r="AK1044" s="61"/>
      <c r="AL1044" s="58"/>
      <c r="AM1044" s="58"/>
      <c r="AN1044" s="53"/>
      <c r="AO1044" s="58"/>
      <c r="AP1044" s="58"/>
      <c r="AQ1044" s="58"/>
      <c r="AR1044" s="58"/>
      <c r="AS1044" s="58"/>
      <c r="AT1044" s="58"/>
      <c r="AU1044" s="58"/>
      <c r="AV1044" s="58"/>
      <c r="AW1044" s="58"/>
      <c r="AX1044" s="58"/>
      <c r="AY1044" s="58"/>
      <c r="AZ1044" s="58"/>
      <c r="BA1044" s="58"/>
      <c r="BB1044" s="58"/>
      <c r="BC1044" s="58"/>
      <c r="BD1044" s="58"/>
      <c r="BE1044" s="58"/>
      <c r="BF1044" s="58"/>
      <c r="BG1044" s="58"/>
      <c r="BH1044" s="58"/>
      <c r="BI1044" s="58"/>
      <c r="BJ1044" s="58"/>
      <c r="BK1044" s="58"/>
      <c r="BL1044" s="58"/>
      <c r="BM1044" s="58"/>
    </row>
    <row r="1045" ht="12.75" customHeight="1">
      <c r="A1045" s="72"/>
      <c r="B1045" s="58"/>
      <c r="C1045" s="73"/>
      <c r="D1045" s="74"/>
      <c r="E1045" s="73"/>
      <c r="F1045" s="74"/>
      <c r="G1045" s="62"/>
      <c r="H1045" s="63"/>
      <c r="I1045" s="64"/>
      <c r="J1045" s="65"/>
      <c r="K1045" s="55"/>
      <c r="L1045" s="66"/>
      <c r="M1045" s="66"/>
      <c r="N1045" s="67"/>
      <c r="O1045" s="58"/>
      <c r="P1045" s="58"/>
      <c r="Q1045" s="58"/>
      <c r="R1045" s="58"/>
      <c r="S1045" s="62"/>
      <c r="T1045" s="63"/>
      <c r="U1045" s="62"/>
      <c r="V1045" s="61"/>
      <c r="W1045" s="61"/>
      <c r="X1045" s="64"/>
      <c r="Y1045" s="68"/>
      <c r="Z1045" s="68"/>
      <c r="AA1045" s="63"/>
      <c r="AB1045" s="68"/>
      <c r="AC1045" s="61"/>
      <c r="AD1045" s="61"/>
      <c r="AE1045" s="61"/>
      <c r="AF1045" s="61"/>
      <c r="AG1045" s="61"/>
      <c r="AH1045" s="58"/>
      <c r="AI1045" s="51"/>
      <c r="AJ1045" s="52"/>
      <c r="AK1045" s="61"/>
      <c r="AL1045" s="58"/>
      <c r="AM1045" s="58"/>
      <c r="AN1045" s="53"/>
      <c r="AO1045" s="58"/>
      <c r="AP1045" s="58"/>
      <c r="AQ1045" s="58"/>
      <c r="AR1045" s="58"/>
      <c r="AS1045" s="58"/>
      <c r="AT1045" s="58"/>
      <c r="AU1045" s="58"/>
      <c r="AV1045" s="58"/>
      <c r="AW1045" s="58"/>
      <c r="AX1045" s="58"/>
      <c r="AY1045" s="58"/>
      <c r="AZ1045" s="58"/>
      <c r="BA1045" s="58"/>
      <c r="BB1045" s="58"/>
      <c r="BC1045" s="58"/>
      <c r="BD1045" s="58"/>
      <c r="BE1045" s="58"/>
      <c r="BF1045" s="58"/>
      <c r="BG1045" s="58"/>
      <c r="BH1045" s="58"/>
      <c r="BI1045" s="58"/>
      <c r="BJ1045" s="58"/>
      <c r="BK1045" s="58"/>
      <c r="BL1045" s="58"/>
      <c r="BM1045" s="58"/>
    </row>
    <row r="1046" ht="12.75" customHeight="1">
      <c r="A1046" s="72"/>
      <c r="B1046" s="58"/>
      <c r="C1046" s="73"/>
      <c r="D1046" s="74"/>
      <c r="E1046" s="73"/>
      <c r="F1046" s="74"/>
      <c r="G1046" s="62"/>
      <c r="H1046" s="63"/>
      <c r="I1046" s="64"/>
      <c r="J1046" s="65"/>
      <c r="K1046" s="55"/>
      <c r="L1046" s="66"/>
      <c r="M1046" s="66"/>
      <c r="N1046" s="67"/>
      <c r="O1046" s="58"/>
      <c r="P1046" s="58"/>
      <c r="Q1046" s="58"/>
      <c r="R1046" s="58"/>
      <c r="S1046" s="62"/>
      <c r="T1046" s="63"/>
      <c r="U1046" s="62"/>
      <c r="V1046" s="61"/>
      <c r="W1046" s="61"/>
      <c r="X1046" s="64"/>
      <c r="Y1046" s="68"/>
      <c r="Z1046" s="68"/>
      <c r="AA1046" s="63"/>
      <c r="AB1046" s="68"/>
      <c r="AC1046" s="61"/>
      <c r="AD1046" s="61"/>
      <c r="AE1046" s="61"/>
      <c r="AF1046" s="61"/>
      <c r="AG1046" s="61"/>
      <c r="AH1046" s="58"/>
      <c r="AI1046" s="51"/>
      <c r="AJ1046" s="52"/>
      <c r="AK1046" s="61"/>
      <c r="AL1046" s="58"/>
      <c r="AM1046" s="58"/>
      <c r="AN1046" s="53"/>
      <c r="AO1046" s="58"/>
      <c r="AP1046" s="58"/>
      <c r="AQ1046" s="58"/>
      <c r="AR1046" s="58"/>
      <c r="AS1046" s="58"/>
      <c r="AT1046" s="58"/>
      <c r="AU1046" s="58"/>
      <c r="AV1046" s="58"/>
      <c r="AW1046" s="58"/>
      <c r="AX1046" s="58"/>
      <c r="AY1046" s="58"/>
      <c r="AZ1046" s="58"/>
      <c r="BA1046" s="58"/>
      <c r="BB1046" s="58"/>
      <c r="BC1046" s="58"/>
      <c r="BD1046" s="58"/>
      <c r="BE1046" s="58"/>
      <c r="BF1046" s="58"/>
      <c r="BG1046" s="58"/>
      <c r="BH1046" s="58"/>
      <c r="BI1046" s="58"/>
      <c r="BJ1046" s="58"/>
      <c r="BK1046" s="58"/>
      <c r="BL1046" s="58"/>
      <c r="BM1046" s="58"/>
    </row>
    <row r="1047" ht="12.75" customHeight="1">
      <c r="A1047" s="72"/>
      <c r="B1047" s="58"/>
      <c r="C1047" s="73"/>
      <c r="D1047" s="74"/>
      <c r="E1047" s="73"/>
      <c r="F1047" s="74"/>
      <c r="G1047" s="62"/>
      <c r="H1047" s="63"/>
      <c r="I1047" s="64"/>
      <c r="J1047" s="65"/>
      <c r="K1047" s="55"/>
      <c r="L1047" s="66"/>
      <c r="M1047" s="66"/>
      <c r="N1047" s="67"/>
      <c r="O1047" s="58"/>
      <c r="P1047" s="58"/>
      <c r="Q1047" s="58"/>
      <c r="R1047" s="58"/>
      <c r="S1047" s="62"/>
      <c r="T1047" s="63"/>
      <c r="U1047" s="62"/>
      <c r="V1047" s="61"/>
      <c r="W1047" s="61"/>
      <c r="X1047" s="64"/>
      <c r="Y1047" s="68"/>
      <c r="Z1047" s="68"/>
      <c r="AA1047" s="63"/>
      <c r="AB1047" s="68"/>
      <c r="AC1047" s="61"/>
      <c r="AD1047" s="61"/>
      <c r="AE1047" s="61"/>
      <c r="AF1047" s="61"/>
      <c r="AG1047" s="61"/>
      <c r="AH1047" s="58"/>
      <c r="AI1047" s="51"/>
      <c r="AJ1047" s="52"/>
      <c r="AK1047" s="61"/>
      <c r="AL1047" s="58"/>
      <c r="AM1047" s="58"/>
      <c r="AN1047" s="53"/>
      <c r="AO1047" s="58"/>
      <c r="AP1047" s="58"/>
      <c r="AQ1047" s="58"/>
      <c r="AR1047" s="58"/>
      <c r="AS1047" s="58"/>
      <c r="AT1047" s="58"/>
      <c r="AU1047" s="58"/>
      <c r="AV1047" s="58"/>
      <c r="AW1047" s="58"/>
      <c r="AX1047" s="58"/>
      <c r="AY1047" s="58"/>
      <c r="AZ1047" s="58"/>
      <c r="BA1047" s="58"/>
      <c r="BB1047" s="58"/>
      <c r="BC1047" s="58"/>
      <c r="BD1047" s="58"/>
      <c r="BE1047" s="58"/>
      <c r="BF1047" s="58"/>
      <c r="BG1047" s="58"/>
      <c r="BH1047" s="58"/>
      <c r="BI1047" s="58"/>
      <c r="BJ1047" s="58"/>
      <c r="BK1047" s="58"/>
      <c r="BL1047" s="58"/>
      <c r="BM1047" s="58"/>
    </row>
    <row r="1048" ht="12.75" customHeight="1">
      <c r="A1048" s="72"/>
      <c r="B1048" s="58"/>
      <c r="C1048" s="73"/>
      <c r="D1048" s="74"/>
      <c r="E1048" s="73"/>
      <c r="F1048" s="74"/>
      <c r="G1048" s="62"/>
      <c r="H1048" s="63"/>
      <c r="I1048" s="64"/>
      <c r="J1048" s="65"/>
      <c r="K1048" s="55"/>
      <c r="L1048" s="66"/>
      <c r="M1048" s="66"/>
      <c r="N1048" s="67"/>
      <c r="O1048" s="58"/>
      <c r="P1048" s="58"/>
      <c r="Q1048" s="58"/>
      <c r="R1048" s="58"/>
      <c r="S1048" s="62"/>
      <c r="T1048" s="63"/>
      <c r="U1048" s="62"/>
      <c r="V1048" s="61"/>
      <c r="W1048" s="61"/>
      <c r="X1048" s="64"/>
      <c r="Y1048" s="68"/>
      <c r="Z1048" s="68"/>
      <c r="AA1048" s="63"/>
      <c r="AB1048" s="68"/>
      <c r="AC1048" s="61"/>
      <c r="AD1048" s="61"/>
      <c r="AE1048" s="61"/>
      <c r="AF1048" s="61"/>
      <c r="AG1048" s="61"/>
      <c r="AH1048" s="58"/>
      <c r="AI1048" s="51"/>
      <c r="AJ1048" s="52"/>
      <c r="AK1048" s="61"/>
      <c r="AL1048" s="58"/>
      <c r="AM1048" s="58"/>
      <c r="AN1048" s="53"/>
      <c r="AO1048" s="58"/>
      <c r="AP1048" s="58"/>
      <c r="AQ1048" s="58"/>
      <c r="AR1048" s="58"/>
      <c r="AS1048" s="58"/>
      <c r="AT1048" s="58"/>
      <c r="AU1048" s="58"/>
      <c r="AV1048" s="58"/>
      <c r="AW1048" s="58"/>
      <c r="AX1048" s="58"/>
      <c r="AY1048" s="58"/>
      <c r="AZ1048" s="58"/>
      <c r="BA1048" s="58"/>
      <c r="BB1048" s="58"/>
      <c r="BC1048" s="58"/>
      <c r="BD1048" s="58"/>
      <c r="BE1048" s="58"/>
      <c r="BF1048" s="58"/>
      <c r="BG1048" s="58"/>
      <c r="BH1048" s="58"/>
      <c r="BI1048" s="58"/>
      <c r="BJ1048" s="58"/>
      <c r="BK1048" s="58"/>
      <c r="BL1048" s="58"/>
      <c r="BM1048" s="58"/>
    </row>
    <row r="1049" ht="12.75" customHeight="1">
      <c r="A1049" s="72"/>
      <c r="B1049" s="58"/>
      <c r="C1049" s="73"/>
      <c r="D1049" s="74"/>
      <c r="E1049" s="73"/>
      <c r="F1049" s="74"/>
      <c r="G1049" s="62"/>
      <c r="H1049" s="63"/>
      <c r="I1049" s="64"/>
      <c r="J1049" s="65"/>
      <c r="K1049" s="55"/>
      <c r="L1049" s="66"/>
      <c r="M1049" s="66"/>
      <c r="N1049" s="67"/>
      <c r="O1049" s="58"/>
      <c r="P1049" s="58"/>
      <c r="Q1049" s="58"/>
      <c r="R1049" s="58"/>
      <c r="S1049" s="62"/>
      <c r="T1049" s="63"/>
      <c r="U1049" s="62"/>
      <c r="V1049" s="61"/>
      <c r="W1049" s="61"/>
      <c r="X1049" s="64"/>
      <c r="Y1049" s="68"/>
      <c r="Z1049" s="68"/>
      <c r="AA1049" s="63"/>
      <c r="AB1049" s="68"/>
      <c r="AC1049" s="61"/>
      <c r="AD1049" s="61"/>
      <c r="AE1049" s="61"/>
      <c r="AF1049" s="61"/>
      <c r="AG1049" s="61"/>
      <c r="AH1049" s="58"/>
      <c r="AI1049" s="51"/>
      <c r="AJ1049" s="52"/>
      <c r="AK1049" s="61"/>
      <c r="AL1049" s="58"/>
      <c r="AM1049" s="58"/>
      <c r="AN1049" s="53"/>
      <c r="AO1049" s="58"/>
      <c r="AP1049" s="58"/>
      <c r="AQ1049" s="58"/>
      <c r="AR1049" s="58"/>
      <c r="AS1049" s="58"/>
      <c r="AT1049" s="58"/>
      <c r="AU1049" s="58"/>
      <c r="AV1049" s="58"/>
      <c r="AW1049" s="58"/>
      <c r="AX1049" s="58"/>
      <c r="AY1049" s="58"/>
      <c r="AZ1049" s="58"/>
      <c r="BA1049" s="58"/>
      <c r="BB1049" s="58"/>
      <c r="BC1049" s="58"/>
      <c r="BD1049" s="58"/>
      <c r="BE1049" s="58"/>
      <c r="BF1049" s="58"/>
      <c r="BG1049" s="58"/>
      <c r="BH1049" s="58"/>
      <c r="BI1049" s="58"/>
      <c r="BJ1049" s="58"/>
      <c r="BK1049" s="58"/>
      <c r="BL1049" s="58"/>
      <c r="BM1049" s="58"/>
    </row>
    <row r="1050" ht="12.75" customHeight="1">
      <c r="A1050" s="72"/>
      <c r="B1050" s="58"/>
      <c r="C1050" s="73"/>
      <c r="D1050" s="74"/>
      <c r="E1050" s="73"/>
      <c r="F1050" s="74"/>
      <c r="G1050" s="62"/>
      <c r="H1050" s="63"/>
      <c r="I1050" s="64"/>
      <c r="J1050" s="65"/>
      <c r="K1050" s="55"/>
      <c r="L1050" s="66"/>
      <c r="M1050" s="66"/>
      <c r="N1050" s="67"/>
      <c r="O1050" s="58"/>
      <c r="P1050" s="58"/>
      <c r="Q1050" s="58"/>
      <c r="R1050" s="58"/>
      <c r="S1050" s="62"/>
      <c r="T1050" s="63"/>
      <c r="U1050" s="62"/>
      <c r="V1050" s="61"/>
      <c r="W1050" s="61"/>
      <c r="X1050" s="64"/>
      <c r="Y1050" s="68"/>
      <c r="Z1050" s="68"/>
      <c r="AA1050" s="63"/>
      <c r="AB1050" s="68"/>
      <c r="AC1050" s="61"/>
      <c r="AD1050" s="61"/>
      <c r="AE1050" s="61"/>
      <c r="AF1050" s="61"/>
      <c r="AG1050" s="61"/>
      <c r="AH1050" s="58"/>
      <c r="AI1050" s="51"/>
      <c r="AJ1050" s="52"/>
      <c r="AK1050" s="61"/>
      <c r="AL1050" s="58"/>
      <c r="AM1050" s="58"/>
      <c r="AN1050" s="53"/>
      <c r="AO1050" s="58"/>
      <c r="AP1050" s="58"/>
      <c r="AQ1050" s="58"/>
      <c r="AR1050" s="58"/>
      <c r="AS1050" s="58"/>
      <c r="AT1050" s="58"/>
      <c r="AU1050" s="58"/>
      <c r="AV1050" s="58"/>
      <c r="AW1050" s="58"/>
      <c r="AX1050" s="58"/>
      <c r="AY1050" s="58"/>
      <c r="AZ1050" s="58"/>
      <c r="BA1050" s="58"/>
      <c r="BB1050" s="58"/>
      <c r="BC1050" s="58"/>
      <c r="BD1050" s="58"/>
      <c r="BE1050" s="58"/>
      <c r="BF1050" s="58"/>
      <c r="BG1050" s="58"/>
      <c r="BH1050" s="58"/>
      <c r="BI1050" s="58"/>
      <c r="BJ1050" s="58"/>
      <c r="BK1050" s="58"/>
      <c r="BL1050" s="58"/>
      <c r="BM1050" s="58"/>
    </row>
    <row r="1051" ht="12.75" customHeight="1">
      <c r="A1051" s="72"/>
      <c r="B1051" s="58"/>
      <c r="C1051" s="73"/>
      <c r="D1051" s="74"/>
      <c r="E1051" s="73"/>
      <c r="F1051" s="74"/>
      <c r="G1051" s="62"/>
      <c r="H1051" s="63"/>
      <c r="I1051" s="64"/>
      <c r="J1051" s="65"/>
      <c r="K1051" s="55"/>
      <c r="L1051" s="66"/>
      <c r="M1051" s="66"/>
      <c r="N1051" s="67"/>
      <c r="O1051" s="58"/>
      <c r="P1051" s="58"/>
      <c r="Q1051" s="58"/>
      <c r="R1051" s="58"/>
      <c r="S1051" s="62"/>
      <c r="T1051" s="63"/>
      <c r="U1051" s="62"/>
      <c r="V1051" s="61"/>
      <c r="W1051" s="61"/>
      <c r="X1051" s="64"/>
      <c r="Y1051" s="68"/>
      <c r="Z1051" s="68"/>
      <c r="AA1051" s="63"/>
      <c r="AB1051" s="68"/>
      <c r="AC1051" s="61"/>
      <c r="AD1051" s="61"/>
      <c r="AE1051" s="61"/>
      <c r="AF1051" s="61"/>
      <c r="AG1051" s="61"/>
      <c r="AH1051" s="58"/>
      <c r="AI1051" s="51"/>
      <c r="AJ1051" s="52"/>
      <c r="AK1051" s="61"/>
      <c r="AL1051" s="58"/>
      <c r="AM1051" s="58"/>
      <c r="AN1051" s="53"/>
      <c r="AO1051" s="58"/>
      <c r="AP1051" s="58"/>
      <c r="AQ1051" s="58"/>
      <c r="AR1051" s="58"/>
      <c r="AS1051" s="58"/>
      <c r="AT1051" s="58"/>
      <c r="AU1051" s="58"/>
      <c r="AV1051" s="58"/>
      <c r="AW1051" s="58"/>
      <c r="AX1051" s="58"/>
      <c r="AY1051" s="58"/>
      <c r="AZ1051" s="58"/>
      <c r="BA1051" s="58"/>
      <c r="BB1051" s="58"/>
      <c r="BC1051" s="58"/>
      <c r="BD1051" s="58"/>
      <c r="BE1051" s="58"/>
      <c r="BF1051" s="58"/>
      <c r="BG1051" s="58"/>
      <c r="BH1051" s="58"/>
      <c r="BI1051" s="58"/>
      <c r="BJ1051" s="58"/>
      <c r="BK1051" s="58"/>
      <c r="BL1051" s="58"/>
      <c r="BM1051" s="58"/>
    </row>
    <row r="1052" ht="12.75" customHeight="1">
      <c r="A1052" s="72"/>
      <c r="B1052" s="58"/>
      <c r="C1052" s="73"/>
      <c r="D1052" s="74"/>
      <c r="E1052" s="73"/>
      <c r="F1052" s="74"/>
      <c r="G1052" s="62"/>
      <c r="H1052" s="63"/>
      <c r="I1052" s="64"/>
      <c r="J1052" s="65"/>
      <c r="K1052" s="55"/>
      <c r="L1052" s="66"/>
      <c r="M1052" s="66"/>
      <c r="N1052" s="67"/>
      <c r="O1052" s="58"/>
      <c r="P1052" s="58"/>
      <c r="Q1052" s="58"/>
      <c r="R1052" s="58"/>
      <c r="S1052" s="62"/>
      <c r="T1052" s="63"/>
      <c r="U1052" s="62"/>
      <c r="V1052" s="61"/>
      <c r="W1052" s="61"/>
      <c r="X1052" s="64"/>
      <c r="Y1052" s="68"/>
      <c r="Z1052" s="68"/>
      <c r="AA1052" s="63"/>
      <c r="AB1052" s="68"/>
      <c r="AC1052" s="61"/>
      <c r="AD1052" s="61"/>
      <c r="AE1052" s="61"/>
      <c r="AF1052" s="61"/>
      <c r="AG1052" s="61"/>
      <c r="AH1052" s="58"/>
      <c r="AI1052" s="51"/>
      <c r="AJ1052" s="52"/>
      <c r="AK1052" s="61"/>
      <c r="AL1052" s="58"/>
      <c r="AM1052" s="58"/>
      <c r="AN1052" s="53"/>
      <c r="AO1052" s="58"/>
      <c r="AP1052" s="58"/>
      <c r="AQ1052" s="58"/>
      <c r="AR1052" s="58"/>
      <c r="AS1052" s="58"/>
      <c r="AT1052" s="58"/>
      <c r="AU1052" s="58"/>
      <c r="AV1052" s="58"/>
      <c r="AW1052" s="58"/>
      <c r="AX1052" s="58"/>
      <c r="AY1052" s="58"/>
      <c r="AZ1052" s="58"/>
      <c r="BA1052" s="58"/>
      <c r="BB1052" s="58"/>
      <c r="BC1052" s="58"/>
      <c r="BD1052" s="58"/>
      <c r="BE1052" s="58"/>
      <c r="BF1052" s="58"/>
      <c r="BG1052" s="58"/>
      <c r="BH1052" s="58"/>
      <c r="BI1052" s="58"/>
      <c r="BJ1052" s="58"/>
      <c r="BK1052" s="58"/>
      <c r="BL1052" s="58"/>
      <c r="BM1052" s="58"/>
    </row>
    <row r="1053" ht="12.75" customHeight="1">
      <c r="A1053" s="72"/>
      <c r="B1053" s="58"/>
      <c r="C1053" s="73"/>
      <c r="D1053" s="74"/>
      <c r="E1053" s="73"/>
      <c r="F1053" s="74"/>
      <c r="G1053" s="62"/>
      <c r="H1053" s="63"/>
      <c r="I1053" s="64"/>
      <c r="J1053" s="65"/>
      <c r="K1053" s="55"/>
      <c r="L1053" s="66"/>
      <c r="M1053" s="66"/>
      <c r="N1053" s="67"/>
      <c r="O1053" s="58"/>
      <c r="P1053" s="58"/>
      <c r="Q1053" s="58"/>
      <c r="R1053" s="58"/>
      <c r="S1053" s="62"/>
      <c r="T1053" s="63"/>
      <c r="U1053" s="62"/>
      <c r="V1053" s="61"/>
      <c r="W1053" s="61"/>
      <c r="X1053" s="64"/>
      <c r="Y1053" s="68"/>
      <c r="Z1053" s="68"/>
      <c r="AA1053" s="63"/>
      <c r="AB1053" s="68"/>
      <c r="AC1053" s="61"/>
      <c r="AD1053" s="61"/>
      <c r="AE1053" s="61"/>
      <c r="AF1053" s="61"/>
      <c r="AG1053" s="61"/>
      <c r="AH1053" s="58"/>
      <c r="AI1053" s="51"/>
      <c r="AJ1053" s="52"/>
      <c r="AK1053" s="61"/>
      <c r="AL1053" s="58"/>
      <c r="AM1053" s="58"/>
      <c r="AN1053" s="53"/>
      <c r="AO1053" s="58"/>
      <c r="AP1053" s="58"/>
      <c r="AQ1053" s="58"/>
      <c r="AR1053" s="58"/>
      <c r="AS1053" s="58"/>
      <c r="AT1053" s="58"/>
      <c r="AU1053" s="58"/>
      <c r="AV1053" s="58"/>
      <c r="AW1053" s="58"/>
      <c r="AX1053" s="58"/>
      <c r="AY1053" s="58"/>
      <c r="AZ1053" s="58"/>
      <c r="BA1053" s="58"/>
      <c r="BB1053" s="58"/>
      <c r="BC1053" s="58"/>
      <c r="BD1053" s="58"/>
      <c r="BE1053" s="58"/>
      <c r="BF1053" s="58"/>
      <c r="BG1053" s="58"/>
      <c r="BH1053" s="58"/>
      <c r="BI1053" s="58"/>
      <c r="BJ1053" s="58"/>
      <c r="BK1053" s="58"/>
      <c r="BL1053" s="58"/>
      <c r="BM1053" s="58"/>
    </row>
    <row r="1054" ht="12.75" customHeight="1">
      <c r="A1054" s="72"/>
      <c r="B1054" s="58"/>
      <c r="C1054" s="73"/>
      <c r="D1054" s="74"/>
      <c r="E1054" s="73"/>
      <c r="F1054" s="74"/>
      <c r="G1054" s="62"/>
      <c r="H1054" s="63"/>
      <c r="I1054" s="64"/>
      <c r="J1054" s="65"/>
      <c r="K1054" s="55"/>
      <c r="L1054" s="66"/>
      <c r="M1054" s="66"/>
      <c r="N1054" s="67"/>
      <c r="O1054" s="58"/>
      <c r="P1054" s="58"/>
      <c r="Q1054" s="58"/>
      <c r="R1054" s="58"/>
      <c r="S1054" s="62"/>
      <c r="T1054" s="63"/>
      <c r="U1054" s="62"/>
      <c r="V1054" s="61"/>
      <c r="W1054" s="61"/>
      <c r="X1054" s="64"/>
      <c r="Y1054" s="68"/>
      <c r="Z1054" s="68"/>
      <c r="AA1054" s="63"/>
      <c r="AB1054" s="68"/>
      <c r="AC1054" s="61"/>
      <c r="AD1054" s="61"/>
      <c r="AE1054" s="61"/>
      <c r="AF1054" s="61"/>
      <c r="AG1054" s="61"/>
      <c r="AH1054" s="58"/>
      <c r="AI1054" s="51"/>
      <c r="AJ1054" s="52"/>
      <c r="AK1054" s="61"/>
      <c r="AL1054" s="58"/>
      <c r="AM1054" s="58"/>
      <c r="AN1054" s="53"/>
      <c r="AO1054" s="58"/>
      <c r="AP1054" s="58"/>
      <c r="AQ1054" s="58"/>
      <c r="AR1054" s="58"/>
      <c r="AS1054" s="58"/>
      <c r="AT1054" s="58"/>
      <c r="AU1054" s="58"/>
      <c r="AV1054" s="58"/>
      <c r="AW1054" s="58"/>
      <c r="AX1054" s="58"/>
      <c r="AY1054" s="58"/>
      <c r="AZ1054" s="58"/>
      <c r="BA1054" s="58"/>
      <c r="BB1054" s="58"/>
      <c r="BC1054" s="58"/>
      <c r="BD1054" s="58"/>
      <c r="BE1054" s="58"/>
      <c r="BF1054" s="58"/>
      <c r="BG1054" s="58"/>
      <c r="BH1054" s="58"/>
      <c r="BI1054" s="58"/>
      <c r="BJ1054" s="58"/>
      <c r="BK1054" s="58"/>
      <c r="BL1054" s="58"/>
      <c r="BM1054" s="58"/>
    </row>
    <row r="1055" ht="12.75" customHeight="1">
      <c r="A1055" s="72"/>
      <c r="B1055" s="58"/>
      <c r="C1055" s="73"/>
      <c r="D1055" s="74"/>
      <c r="E1055" s="73"/>
      <c r="F1055" s="74"/>
      <c r="G1055" s="62"/>
      <c r="H1055" s="63"/>
      <c r="I1055" s="64"/>
      <c r="J1055" s="65"/>
      <c r="K1055" s="55"/>
      <c r="L1055" s="66"/>
      <c r="M1055" s="66"/>
      <c r="N1055" s="67"/>
      <c r="O1055" s="58"/>
      <c r="P1055" s="58"/>
      <c r="Q1055" s="58"/>
      <c r="R1055" s="58"/>
      <c r="S1055" s="62"/>
      <c r="T1055" s="63"/>
      <c r="U1055" s="62"/>
      <c r="V1055" s="61"/>
      <c r="W1055" s="61"/>
      <c r="X1055" s="64"/>
      <c r="Y1055" s="68"/>
      <c r="Z1055" s="68"/>
      <c r="AA1055" s="63"/>
      <c r="AB1055" s="68"/>
      <c r="AC1055" s="61"/>
      <c r="AD1055" s="61"/>
      <c r="AE1055" s="61"/>
      <c r="AF1055" s="61"/>
      <c r="AG1055" s="61"/>
      <c r="AH1055" s="58"/>
      <c r="AI1055" s="51"/>
      <c r="AJ1055" s="52"/>
      <c r="AK1055" s="61"/>
      <c r="AL1055" s="58"/>
      <c r="AM1055" s="58"/>
      <c r="AN1055" s="53"/>
      <c r="AO1055" s="58"/>
      <c r="AP1055" s="58"/>
      <c r="AQ1055" s="58"/>
      <c r="AR1055" s="58"/>
      <c r="AS1055" s="58"/>
      <c r="AT1055" s="58"/>
      <c r="AU1055" s="58"/>
      <c r="AV1055" s="58"/>
      <c r="AW1055" s="58"/>
      <c r="AX1055" s="58"/>
      <c r="AY1055" s="58"/>
      <c r="AZ1055" s="58"/>
      <c r="BA1055" s="58"/>
      <c r="BB1055" s="58"/>
      <c r="BC1055" s="58"/>
      <c r="BD1055" s="58"/>
      <c r="BE1055" s="58"/>
      <c r="BF1055" s="58"/>
      <c r="BG1055" s="58"/>
      <c r="BH1055" s="58"/>
      <c r="BI1055" s="58"/>
      <c r="BJ1055" s="58"/>
      <c r="BK1055" s="58"/>
      <c r="BL1055" s="58"/>
      <c r="BM1055" s="58"/>
    </row>
    <row r="1056" ht="12.75" customHeight="1">
      <c r="A1056" s="72"/>
      <c r="B1056" s="58"/>
      <c r="C1056" s="73"/>
      <c r="D1056" s="74"/>
      <c r="E1056" s="73"/>
      <c r="F1056" s="74"/>
      <c r="G1056" s="62"/>
      <c r="H1056" s="63"/>
      <c r="I1056" s="64"/>
      <c r="J1056" s="65"/>
      <c r="K1056" s="55"/>
      <c r="L1056" s="66"/>
      <c r="M1056" s="66"/>
      <c r="N1056" s="67"/>
      <c r="O1056" s="58"/>
      <c r="P1056" s="58"/>
      <c r="Q1056" s="58"/>
      <c r="R1056" s="58"/>
      <c r="S1056" s="62"/>
      <c r="T1056" s="63"/>
      <c r="U1056" s="62"/>
      <c r="V1056" s="61"/>
      <c r="W1056" s="61"/>
      <c r="X1056" s="64"/>
      <c r="Y1056" s="68"/>
      <c r="Z1056" s="68"/>
      <c r="AA1056" s="63"/>
      <c r="AB1056" s="68"/>
      <c r="AC1056" s="61"/>
      <c r="AD1056" s="61"/>
      <c r="AE1056" s="61"/>
      <c r="AF1056" s="61"/>
      <c r="AG1056" s="61"/>
      <c r="AH1056" s="58"/>
      <c r="AI1056" s="51"/>
      <c r="AJ1056" s="52"/>
      <c r="AK1056" s="61"/>
      <c r="AL1056" s="58"/>
      <c r="AM1056" s="58"/>
      <c r="AN1056" s="53"/>
      <c r="AO1056" s="58"/>
      <c r="AP1056" s="58"/>
      <c r="AQ1056" s="58"/>
      <c r="AR1056" s="58"/>
      <c r="AS1056" s="58"/>
      <c r="AT1056" s="58"/>
      <c r="AU1056" s="58"/>
      <c r="AV1056" s="58"/>
      <c r="AW1056" s="58"/>
      <c r="AX1056" s="58"/>
      <c r="AY1056" s="58"/>
      <c r="AZ1056" s="58"/>
      <c r="BA1056" s="58"/>
      <c r="BB1056" s="58"/>
      <c r="BC1056" s="58"/>
      <c r="BD1056" s="58"/>
      <c r="BE1056" s="58"/>
      <c r="BF1056" s="58"/>
      <c r="BG1056" s="58"/>
      <c r="BH1056" s="58"/>
      <c r="BI1056" s="58"/>
      <c r="BJ1056" s="58"/>
      <c r="BK1056" s="58"/>
      <c r="BL1056" s="58"/>
      <c r="BM1056" s="58"/>
    </row>
    <row r="1057" ht="12.75" customHeight="1">
      <c r="A1057" s="72"/>
      <c r="B1057" s="58"/>
      <c r="C1057" s="73"/>
      <c r="D1057" s="74"/>
      <c r="E1057" s="73"/>
      <c r="F1057" s="74"/>
      <c r="G1057" s="62"/>
      <c r="H1057" s="63"/>
      <c r="I1057" s="64"/>
      <c r="J1057" s="65"/>
      <c r="K1057" s="55"/>
      <c r="L1057" s="66"/>
      <c r="M1057" s="66"/>
      <c r="N1057" s="67"/>
      <c r="O1057" s="58"/>
      <c r="P1057" s="58"/>
      <c r="Q1057" s="58"/>
      <c r="R1057" s="58"/>
      <c r="S1057" s="62"/>
      <c r="T1057" s="63"/>
      <c r="U1057" s="62"/>
      <c r="V1057" s="61"/>
      <c r="W1057" s="61"/>
      <c r="X1057" s="64"/>
      <c r="Y1057" s="68"/>
      <c r="Z1057" s="68"/>
      <c r="AA1057" s="63"/>
      <c r="AB1057" s="68"/>
      <c r="AC1057" s="61"/>
      <c r="AD1057" s="61"/>
      <c r="AE1057" s="61"/>
      <c r="AF1057" s="61"/>
      <c r="AG1057" s="61"/>
      <c r="AH1057" s="58"/>
      <c r="AI1057" s="51"/>
      <c r="AJ1057" s="52"/>
      <c r="AK1057" s="61"/>
      <c r="AL1057" s="58"/>
      <c r="AM1057" s="58"/>
      <c r="AN1057" s="53"/>
      <c r="AO1057" s="58"/>
      <c r="AP1057" s="58"/>
      <c r="AQ1057" s="58"/>
      <c r="AR1057" s="58"/>
      <c r="AS1057" s="58"/>
      <c r="AT1057" s="58"/>
      <c r="AU1057" s="58"/>
      <c r="AV1057" s="58"/>
      <c r="AW1057" s="58"/>
      <c r="AX1057" s="58"/>
      <c r="AY1057" s="58"/>
      <c r="AZ1057" s="58"/>
      <c r="BA1057" s="58"/>
      <c r="BB1057" s="58"/>
      <c r="BC1057" s="58"/>
      <c r="BD1057" s="58"/>
      <c r="BE1057" s="58"/>
      <c r="BF1057" s="58"/>
      <c r="BG1057" s="58"/>
      <c r="BH1057" s="58"/>
      <c r="BI1057" s="58"/>
      <c r="BJ1057" s="58"/>
      <c r="BK1057" s="58"/>
      <c r="BL1057" s="58"/>
      <c r="BM1057" s="58"/>
    </row>
    <row r="1058" ht="12.75" customHeight="1">
      <c r="A1058" s="72"/>
      <c r="B1058" s="58"/>
      <c r="C1058" s="73"/>
      <c r="D1058" s="74"/>
      <c r="E1058" s="73"/>
      <c r="F1058" s="74"/>
      <c r="G1058" s="62"/>
      <c r="H1058" s="63"/>
      <c r="I1058" s="64"/>
      <c r="J1058" s="65"/>
      <c r="K1058" s="55"/>
      <c r="L1058" s="66"/>
      <c r="M1058" s="66"/>
      <c r="N1058" s="67"/>
      <c r="O1058" s="58"/>
      <c r="P1058" s="58"/>
      <c r="Q1058" s="58"/>
      <c r="R1058" s="58"/>
      <c r="S1058" s="62"/>
      <c r="T1058" s="63"/>
      <c r="U1058" s="62"/>
      <c r="V1058" s="61"/>
      <c r="W1058" s="61"/>
      <c r="X1058" s="64"/>
      <c r="Y1058" s="68"/>
      <c r="Z1058" s="68"/>
      <c r="AA1058" s="63"/>
      <c r="AB1058" s="68"/>
      <c r="AC1058" s="61"/>
      <c r="AD1058" s="61"/>
      <c r="AE1058" s="61"/>
      <c r="AF1058" s="61"/>
      <c r="AG1058" s="61"/>
      <c r="AH1058" s="58"/>
      <c r="AI1058" s="51"/>
      <c r="AJ1058" s="52"/>
      <c r="AK1058" s="61"/>
      <c r="AL1058" s="58"/>
      <c r="AM1058" s="58"/>
      <c r="AN1058" s="53"/>
      <c r="AO1058" s="58"/>
      <c r="AP1058" s="58"/>
      <c r="AQ1058" s="58"/>
      <c r="AR1058" s="58"/>
      <c r="AS1058" s="58"/>
      <c r="AT1058" s="58"/>
      <c r="AU1058" s="58"/>
      <c r="AV1058" s="58"/>
      <c r="AW1058" s="58"/>
      <c r="AX1058" s="58"/>
      <c r="AY1058" s="58"/>
      <c r="AZ1058" s="58"/>
      <c r="BA1058" s="58"/>
      <c r="BB1058" s="58"/>
      <c r="BC1058" s="58"/>
      <c r="BD1058" s="58"/>
      <c r="BE1058" s="58"/>
      <c r="BF1058" s="58"/>
      <c r="BG1058" s="58"/>
      <c r="BH1058" s="58"/>
      <c r="BI1058" s="58"/>
      <c r="BJ1058" s="58"/>
      <c r="BK1058" s="58"/>
      <c r="BL1058" s="58"/>
      <c r="BM1058" s="58"/>
    </row>
    <row r="1059" ht="12.75" customHeight="1">
      <c r="A1059" s="72"/>
      <c r="B1059" s="58"/>
      <c r="C1059" s="73"/>
      <c r="D1059" s="74"/>
      <c r="E1059" s="73"/>
      <c r="F1059" s="74"/>
      <c r="G1059" s="62"/>
      <c r="H1059" s="63"/>
      <c r="I1059" s="64"/>
      <c r="J1059" s="65"/>
      <c r="K1059" s="55"/>
      <c r="L1059" s="66"/>
      <c r="M1059" s="66"/>
      <c r="N1059" s="67"/>
      <c r="O1059" s="58"/>
      <c r="P1059" s="58"/>
      <c r="Q1059" s="58"/>
      <c r="R1059" s="58"/>
      <c r="S1059" s="62"/>
      <c r="T1059" s="63"/>
      <c r="U1059" s="62"/>
      <c r="V1059" s="61"/>
      <c r="W1059" s="61"/>
      <c r="X1059" s="64"/>
      <c r="Y1059" s="68"/>
      <c r="Z1059" s="68"/>
      <c r="AA1059" s="63"/>
      <c r="AB1059" s="68"/>
      <c r="AC1059" s="61"/>
      <c r="AD1059" s="61"/>
      <c r="AE1059" s="61"/>
      <c r="AF1059" s="61"/>
      <c r="AG1059" s="61"/>
      <c r="AH1059" s="58"/>
      <c r="AI1059" s="51"/>
      <c r="AJ1059" s="52"/>
      <c r="AK1059" s="61"/>
      <c r="AL1059" s="58"/>
      <c r="AM1059" s="58"/>
      <c r="AN1059" s="53"/>
      <c r="AO1059" s="58"/>
      <c r="AP1059" s="58"/>
      <c r="AQ1059" s="58"/>
      <c r="AR1059" s="58"/>
      <c r="AS1059" s="58"/>
      <c r="AT1059" s="58"/>
      <c r="AU1059" s="58"/>
      <c r="AV1059" s="58"/>
      <c r="AW1059" s="58"/>
      <c r="AX1059" s="58"/>
      <c r="AY1059" s="58"/>
      <c r="AZ1059" s="58"/>
      <c r="BA1059" s="58"/>
      <c r="BB1059" s="58"/>
      <c r="BC1059" s="58"/>
      <c r="BD1059" s="58"/>
      <c r="BE1059" s="58"/>
      <c r="BF1059" s="58"/>
      <c r="BG1059" s="58"/>
      <c r="BH1059" s="58"/>
      <c r="BI1059" s="58"/>
      <c r="BJ1059" s="58"/>
      <c r="BK1059" s="58"/>
      <c r="BL1059" s="58"/>
      <c r="BM1059" s="58"/>
    </row>
    <row r="1060" ht="12.75" customHeight="1">
      <c r="A1060" s="72"/>
      <c r="B1060" s="58"/>
      <c r="C1060" s="73"/>
      <c r="D1060" s="74"/>
      <c r="E1060" s="73"/>
      <c r="F1060" s="74"/>
      <c r="G1060" s="62"/>
      <c r="H1060" s="63"/>
      <c r="I1060" s="64"/>
      <c r="J1060" s="65"/>
      <c r="K1060" s="55"/>
      <c r="L1060" s="66"/>
      <c r="M1060" s="66"/>
      <c r="N1060" s="67"/>
      <c r="O1060" s="58"/>
      <c r="P1060" s="58"/>
      <c r="Q1060" s="58"/>
      <c r="R1060" s="58"/>
      <c r="S1060" s="62"/>
      <c r="T1060" s="63"/>
      <c r="U1060" s="62"/>
      <c r="V1060" s="61"/>
      <c r="W1060" s="61"/>
      <c r="X1060" s="64"/>
      <c r="Y1060" s="68"/>
      <c r="Z1060" s="68"/>
      <c r="AA1060" s="63"/>
      <c r="AB1060" s="68"/>
      <c r="AC1060" s="61"/>
      <c r="AD1060" s="61"/>
      <c r="AE1060" s="61"/>
      <c r="AF1060" s="61"/>
      <c r="AG1060" s="61"/>
      <c r="AH1060" s="58"/>
      <c r="AI1060" s="51"/>
      <c r="AJ1060" s="52"/>
      <c r="AK1060" s="61"/>
      <c r="AL1060" s="58"/>
      <c r="AM1060" s="58"/>
      <c r="AN1060" s="53"/>
      <c r="AO1060" s="58"/>
      <c r="AP1060" s="58"/>
      <c r="AQ1060" s="58"/>
      <c r="AR1060" s="58"/>
      <c r="AS1060" s="58"/>
      <c r="AT1060" s="58"/>
      <c r="AU1060" s="58"/>
      <c r="AV1060" s="58"/>
      <c r="AW1060" s="58"/>
      <c r="AX1060" s="58"/>
      <c r="AY1060" s="58"/>
      <c r="AZ1060" s="58"/>
      <c r="BA1060" s="58"/>
      <c r="BB1060" s="58"/>
      <c r="BC1060" s="58"/>
      <c r="BD1060" s="58"/>
      <c r="BE1060" s="58"/>
      <c r="BF1060" s="58"/>
      <c r="BG1060" s="58"/>
      <c r="BH1060" s="58"/>
      <c r="BI1060" s="58"/>
      <c r="BJ1060" s="58"/>
      <c r="BK1060" s="58"/>
      <c r="BL1060" s="58"/>
      <c r="BM1060" s="58"/>
    </row>
    <row r="1061" ht="12.75" customHeight="1">
      <c r="A1061" s="72"/>
      <c r="B1061" s="58"/>
      <c r="C1061" s="73"/>
      <c r="D1061" s="74"/>
      <c r="E1061" s="73"/>
      <c r="F1061" s="74"/>
      <c r="G1061" s="62"/>
      <c r="H1061" s="63"/>
      <c r="I1061" s="64"/>
      <c r="J1061" s="65"/>
      <c r="K1061" s="55"/>
      <c r="L1061" s="66"/>
      <c r="M1061" s="66"/>
      <c r="N1061" s="67"/>
      <c r="O1061" s="58"/>
      <c r="P1061" s="58"/>
      <c r="Q1061" s="58"/>
      <c r="R1061" s="58"/>
      <c r="S1061" s="62"/>
      <c r="T1061" s="63"/>
      <c r="U1061" s="62"/>
      <c r="V1061" s="61"/>
      <c r="W1061" s="61"/>
      <c r="X1061" s="64"/>
      <c r="Y1061" s="68"/>
      <c r="Z1061" s="68"/>
      <c r="AA1061" s="63"/>
      <c r="AB1061" s="68"/>
      <c r="AC1061" s="61"/>
      <c r="AD1061" s="61"/>
      <c r="AE1061" s="61"/>
      <c r="AF1061" s="61"/>
      <c r="AG1061" s="61"/>
      <c r="AH1061" s="58"/>
      <c r="AI1061" s="51"/>
      <c r="AJ1061" s="52"/>
      <c r="AK1061" s="61"/>
      <c r="AL1061" s="58"/>
      <c r="AM1061" s="58"/>
      <c r="AN1061" s="53"/>
      <c r="AO1061" s="58"/>
      <c r="AP1061" s="58"/>
      <c r="AQ1061" s="58"/>
      <c r="AR1061" s="58"/>
      <c r="AS1061" s="58"/>
      <c r="AT1061" s="58"/>
      <c r="AU1061" s="58"/>
      <c r="AV1061" s="58"/>
      <c r="AW1061" s="58"/>
      <c r="AX1061" s="58"/>
      <c r="AY1061" s="58"/>
      <c r="AZ1061" s="58"/>
      <c r="BA1061" s="58"/>
      <c r="BB1061" s="58"/>
      <c r="BC1061" s="58"/>
      <c r="BD1061" s="58"/>
      <c r="BE1061" s="58"/>
      <c r="BF1061" s="58"/>
      <c r="BG1061" s="58"/>
      <c r="BH1061" s="58"/>
      <c r="BI1061" s="58"/>
      <c r="BJ1061" s="58"/>
      <c r="BK1061" s="58"/>
      <c r="BL1061" s="58"/>
      <c r="BM1061" s="58"/>
    </row>
    <row r="1062" ht="12.75" customHeight="1">
      <c r="A1062" s="72"/>
      <c r="B1062" s="58"/>
      <c r="C1062" s="73"/>
      <c r="D1062" s="74"/>
      <c r="E1062" s="73"/>
      <c r="F1062" s="74"/>
      <c r="G1062" s="62"/>
      <c r="H1062" s="63"/>
      <c r="I1062" s="64"/>
      <c r="J1062" s="65"/>
      <c r="K1062" s="55"/>
      <c r="L1062" s="66"/>
      <c r="M1062" s="66"/>
      <c r="N1062" s="67"/>
      <c r="O1062" s="58"/>
      <c r="P1062" s="58"/>
      <c r="Q1062" s="58"/>
      <c r="R1062" s="58"/>
      <c r="S1062" s="62"/>
      <c r="T1062" s="63"/>
      <c r="U1062" s="62"/>
      <c r="V1062" s="61"/>
      <c r="W1062" s="61"/>
      <c r="X1062" s="64"/>
      <c r="Y1062" s="68"/>
      <c r="Z1062" s="68"/>
      <c r="AA1062" s="63"/>
      <c r="AB1062" s="68"/>
      <c r="AC1062" s="61"/>
      <c r="AD1062" s="61"/>
      <c r="AE1062" s="61"/>
      <c r="AF1062" s="61"/>
      <c r="AG1062" s="61"/>
      <c r="AH1062" s="58"/>
      <c r="AI1062" s="51"/>
      <c r="AJ1062" s="52"/>
      <c r="AK1062" s="61"/>
      <c r="AL1062" s="58"/>
      <c r="AM1062" s="58"/>
      <c r="AN1062" s="53"/>
      <c r="AO1062" s="58"/>
      <c r="AP1062" s="58"/>
      <c r="AQ1062" s="58"/>
      <c r="AR1062" s="58"/>
      <c r="AS1062" s="58"/>
      <c r="AT1062" s="58"/>
      <c r="AU1062" s="58"/>
      <c r="AV1062" s="58"/>
      <c r="AW1062" s="58"/>
      <c r="AX1062" s="58"/>
      <c r="AY1062" s="58"/>
      <c r="AZ1062" s="58"/>
      <c r="BA1062" s="58"/>
      <c r="BB1062" s="58"/>
      <c r="BC1062" s="58"/>
      <c r="BD1062" s="58"/>
      <c r="BE1062" s="58"/>
      <c r="BF1062" s="58"/>
      <c r="BG1062" s="58"/>
      <c r="BH1062" s="58"/>
      <c r="BI1062" s="58"/>
      <c r="BJ1062" s="58"/>
      <c r="BK1062" s="58"/>
      <c r="BL1062" s="58"/>
      <c r="BM1062" s="58"/>
    </row>
    <row r="1063" ht="12.75" customHeight="1">
      <c r="A1063" s="72"/>
      <c r="B1063" s="58"/>
      <c r="C1063" s="73"/>
      <c r="D1063" s="74"/>
      <c r="E1063" s="73"/>
      <c r="F1063" s="74"/>
      <c r="G1063" s="62"/>
      <c r="H1063" s="63"/>
      <c r="I1063" s="64"/>
      <c r="J1063" s="65"/>
      <c r="K1063" s="55"/>
      <c r="L1063" s="66"/>
      <c r="M1063" s="66"/>
      <c r="N1063" s="67"/>
      <c r="O1063" s="58"/>
      <c r="P1063" s="58"/>
      <c r="Q1063" s="58"/>
      <c r="R1063" s="58"/>
      <c r="S1063" s="62"/>
      <c r="T1063" s="63"/>
      <c r="U1063" s="62"/>
      <c r="V1063" s="61"/>
      <c r="W1063" s="61"/>
      <c r="X1063" s="64"/>
      <c r="Y1063" s="68"/>
      <c r="Z1063" s="68"/>
      <c r="AA1063" s="63"/>
      <c r="AB1063" s="68"/>
      <c r="AC1063" s="61"/>
      <c r="AD1063" s="61"/>
      <c r="AE1063" s="61"/>
      <c r="AF1063" s="61"/>
      <c r="AG1063" s="61"/>
      <c r="AH1063" s="58"/>
      <c r="AI1063" s="51"/>
      <c r="AJ1063" s="52"/>
      <c r="AK1063" s="61"/>
      <c r="AL1063" s="58"/>
      <c r="AM1063" s="58"/>
      <c r="AN1063" s="53"/>
      <c r="AO1063" s="58"/>
      <c r="AP1063" s="58"/>
      <c r="AQ1063" s="58"/>
      <c r="AR1063" s="58"/>
      <c r="AS1063" s="58"/>
      <c r="AT1063" s="58"/>
      <c r="AU1063" s="58"/>
      <c r="AV1063" s="58"/>
      <c r="AW1063" s="58"/>
      <c r="AX1063" s="58"/>
      <c r="AY1063" s="58"/>
      <c r="AZ1063" s="58"/>
      <c r="BA1063" s="58"/>
      <c r="BB1063" s="58"/>
      <c r="BC1063" s="58"/>
      <c r="BD1063" s="58"/>
      <c r="BE1063" s="58"/>
      <c r="BF1063" s="58"/>
      <c r="BG1063" s="58"/>
      <c r="BH1063" s="58"/>
      <c r="BI1063" s="58"/>
      <c r="BJ1063" s="58"/>
      <c r="BK1063" s="58"/>
      <c r="BL1063" s="58"/>
      <c r="BM1063" s="58"/>
    </row>
    <row r="1064" ht="12.75" customHeight="1">
      <c r="A1064" s="72"/>
      <c r="B1064" s="58"/>
      <c r="C1064" s="73"/>
      <c r="D1064" s="74"/>
      <c r="E1064" s="73"/>
      <c r="F1064" s="74"/>
      <c r="G1064" s="62"/>
      <c r="H1064" s="63"/>
      <c r="I1064" s="64"/>
      <c r="J1064" s="65"/>
      <c r="K1064" s="55"/>
      <c r="L1064" s="66"/>
      <c r="M1064" s="66"/>
      <c r="N1064" s="67"/>
      <c r="O1064" s="58"/>
      <c r="P1064" s="58"/>
      <c r="Q1064" s="58"/>
      <c r="R1064" s="58"/>
      <c r="S1064" s="62"/>
      <c r="T1064" s="63"/>
      <c r="U1064" s="62"/>
      <c r="V1064" s="61"/>
      <c r="W1064" s="61"/>
      <c r="X1064" s="64"/>
      <c r="Y1064" s="68"/>
      <c r="Z1064" s="68"/>
      <c r="AA1064" s="63"/>
      <c r="AB1064" s="68"/>
      <c r="AC1064" s="61"/>
      <c r="AD1064" s="61"/>
      <c r="AE1064" s="61"/>
      <c r="AF1064" s="61"/>
      <c r="AG1064" s="61"/>
      <c r="AH1064" s="58"/>
      <c r="AI1064" s="51"/>
      <c r="AJ1064" s="52"/>
      <c r="AK1064" s="61"/>
      <c r="AL1064" s="58"/>
      <c r="AM1064" s="58"/>
      <c r="AN1064" s="53"/>
      <c r="AO1064" s="58"/>
      <c r="AP1064" s="58"/>
      <c r="AQ1064" s="58"/>
      <c r="AR1064" s="58"/>
      <c r="AS1064" s="58"/>
      <c r="AT1064" s="58"/>
      <c r="AU1064" s="58"/>
      <c r="AV1064" s="58"/>
      <c r="AW1064" s="58"/>
      <c r="AX1064" s="58"/>
      <c r="AY1064" s="58"/>
      <c r="AZ1064" s="58"/>
      <c r="BA1064" s="58"/>
      <c r="BB1064" s="58"/>
      <c r="BC1064" s="58"/>
      <c r="BD1064" s="58"/>
      <c r="BE1064" s="58"/>
      <c r="BF1064" s="58"/>
      <c r="BG1064" s="58"/>
      <c r="BH1064" s="58"/>
      <c r="BI1064" s="58"/>
      <c r="BJ1064" s="58"/>
      <c r="BK1064" s="58"/>
      <c r="BL1064" s="58"/>
      <c r="BM1064" s="58"/>
    </row>
    <row r="1065" ht="12.75" customHeight="1">
      <c r="A1065" s="72"/>
      <c r="B1065" s="58"/>
      <c r="C1065" s="73"/>
      <c r="D1065" s="74"/>
      <c r="E1065" s="73"/>
      <c r="F1065" s="74"/>
      <c r="G1065" s="62"/>
      <c r="H1065" s="63"/>
      <c r="I1065" s="64"/>
      <c r="J1065" s="65"/>
      <c r="K1065" s="55"/>
      <c r="L1065" s="66"/>
      <c r="M1065" s="66"/>
      <c r="N1065" s="67"/>
      <c r="O1065" s="58"/>
      <c r="P1065" s="58"/>
      <c r="Q1065" s="58"/>
      <c r="R1065" s="58"/>
      <c r="S1065" s="62"/>
      <c r="T1065" s="63"/>
      <c r="U1065" s="62"/>
      <c r="V1065" s="61"/>
      <c r="W1065" s="61"/>
      <c r="X1065" s="64"/>
      <c r="Y1065" s="68"/>
      <c r="Z1065" s="68"/>
      <c r="AA1065" s="63"/>
      <c r="AB1065" s="68"/>
      <c r="AC1065" s="61"/>
      <c r="AD1065" s="61"/>
      <c r="AE1065" s="61"/>
      <c r="AF1065" s="61"/>
      <c r="AG1065" s="61"/>
      <c r="AH1065" s="58"/>
      <c r="AI1065" s="51"/>
      <c r="AJ1065" s="52"/>
      <c r="AK1065" s="61"/>
      <c r="AL1065" s="58"/>
      <c r="AM1065" s="58"/>
      <c r="AN1065" s="53"/>
      <c r="AO1065" s="58"/>
      <c r="AP1065" s="58"/>
      <c r="AQ1065" s="58"/>
      <c r="AR1065" s="58"/>
      <c r="AS1065" s="58"/>
      <c r="AT1065" s="58"/>
      <c r="AU1065" s="58"/>
      <c r="AV1065" s="58"/>
      <c r="AW1065" s="58"/>
      <c r="AX1065" s="58"/>
      <c r="AY1065" s="58"/>
      <c r="AZ1065" s="58"/>
      <c r="BA1065" s="58"/>
      <c r="BB1065" s="58"/>
      <c r="BC1065" s="58"/>
      <c r="BD1065" s="58"/>
      <c r="BE1065" s="58"/>
      <c r="BF1065" s="58"/>
      <c r="BG1065" s="58"/>
      <c r="BH1065" s="58"/>
      <c r="BI1065" s="58"/>
      <c r="BJ1065" s="58"/>
      <c r="BK1065" s="58"/>
      <c r="BL1065" s="58"/>
      <c r="BM1065" s="58"/>
    </row>
    <row r="1066" ht="12.75" customHeight="1">
      <c r="A1066" s="72"/>
      <c r="B1066" s="58"/>
      <c r="C1066" s="73"/>
      <c r="D1066" s="74"/>
      <c r="E1066" s="73"/>
      <c r="F1066" s="74"/>
      <c r="G1066" s="62"/>
      <c r="H1066" s="63"/>
      <c r="I1066" s="64"/>
      <c r="J1066" s="65"/>
      <c r="K1066" s="55"/>
      <c r="L1066" s="66"/>
      <c r="M1066" s="66"/>
      <c r="N1066" s="67"/>
      <c r="O1066" s="58"/>
      <c r="P1066" s="58"/>
      <c r="Q1066" s="58"/>
      <c r="R1066" s="58"/>
      <c r="S1066" s="62"/>
      <c r="T1066" s="63"/>
      <c r="U1066" s="62"/>
      <c r="V1066" s="61"/>
      <c r="W1066" s="61"/>
      <c r="X1066" s="64"/>
      <c r="Y1066" s="68"/>
      <c r="Z1066" s="68"/>
      <c r="AA1066" s="63"/>
      <c r="AB1066" s="68"/>
      <c r="AC1066" s="61"/>
      <c r="AD1066" s="61"/>
      <c r="AE1066" s="61"/>
      <c r="AF1066" s="61"/>
      <c r="AG1066" s="61"/>
      <c r="AH1066" s="58"/>
      <c r="AI1066" s="51"/>
      <c r="AJ1066" s="52"/>
      <c r="AK1066" s="61"/>
      <c r="AL1066" s="58"/>
      <c r="AM1066" s="58"/>
      <c r="AN1066" s="53"/>
      <c r="AO1066" s="58"/>
      <c r="AP1066" s="58"/>
      <c r="AQ1066" s="58"/>
      <c r="AR1066" s="58"/>
      <c r="AS1066" s="58"/>
      <c r="AT1066" s="58"/>
      <c r="AU1066" s="58"/>
      <c r="AV1066" s="58"/>
      <c r="AW1066" s="58"/>
      <c r="AX1066" s="58"/>
      <c r="AY1066" s="58"/>
      <c r="AZ1066" s="58"/>
      <c r="BA1066" s="58"/>
      <c r="BB1066" s="58"/>
      <c r="BC1066" s="58"/>
      <c r="BD1066" s="58"/>
      <c r="BE1066" s="58"/>
      <c r="BF1066" s="58"/>
      <c r="BG1066" s="58"/>
      <c r="BH1066" s="58"/>
      <c r="BI1066" s="58"/>
      <c r="BJ1066" s="58"/>
      <c r="BK1066" s="58"/>
      <c r="BL1066" s="58"/>
      <c r="BM1066" s="58"/>
    </row>
    <row r="1067" ht="12.75" customHeight="1">
      <c r="A1067" s="72"/>
      <c r="B1067" s="58"/>
      <c r="C1067" s="73"/>
      <c r="D1067" s="74"/>
      <c r="E1067" s="73"/>
      <c r="F1067" s="74"/>
      <c r="G1067" s="62"/>
      <c r="H1067" s="63"/>
      <c r="I1067" s="64"/>
      <c r="J1067" s="65"/>
      <c r="K1067" s="55"/>
      <c r="L1067" s="66"/>
      <c r="M1067" s="66"/>
      <c r="N1067" s="67"/>
      <c r="O1067" s="58"/>
      <c r="P1067" s="58"/>
      <c r="Q1067" s="58"/>
      <c r="R1067" s="58"/>
      <c r="S1067" s="62"/>
      <c r="T1067" s="63"/>
      <c r="U1067" s="62"/>
      <c r="V1067" s="61"/>
      <c r="W1067" s="61"/>
      <c r="X1067" s="64"/>
      <c r="Y1067" s="68"/>
      <c r="Z1067" s="68"/>
      <c r="AA1067" s="63"/>
      <c r="AB1067" s="68"/>
      <c r="AC1067" s="61"/>
      <c r="AD1067" s="61"/>
      <c r="AE1067" s="61"/>
      <c r="AF1067" s="61"/>
      <c r="AG1067" s="61"/>
      <c r="AH1067" s="58"/>
      <c r="AI1067" s="51"/>
      <c r="AJ1067" s="52"/>
      <c r="AK1067" s="61"/>
      <c r="AL1067" s="58"/>
      <c r="AM1067" s="58"/>
      <c r="AN1067" s="53"/>
      <c r="AO1067" s="58"/>
      <c r="AP1067" s="58"/>
      <c r="AQ1067" s="58"/>
      <c r="AR1067" s="58"/>
      <c r="AS1067" s="58"/>
      <c r="AT1067" s="58"/>
      <c r="AU1067" s="58"/>
      <c r="AV1067" s="58"/>
      <c r="AW1067" s="58"/>
      <c r="AX1067" s="58"/>
      <c r="AY1067" s="58"/>
      <c r="AZ1067" s="58"/>
      <c r="BA1067" s="58"/>
      <c r="BB1067" s="58"/>
      <c r="BC1067" s="58"/>
      <c r="BD1067" s="58"/>
      <c r="BE1067" s="58"/>
      <c r="BF1067" s="58"/>
      <c r="BG1067" s="58"/>
      <c r="BH1067" s="58"/>
      <c r="BI1067" s="58"/>
      <c r="BJ1067" s="58"/>
      <c r="BK1067" s="58"/>
      <c r="BL1067" s="58"/>
      <c r="BM1067" s="58"/>
    </row>
    <row r="1068" ht="12.75" customHeight="1">
      <c r="A1068" s="72"/>
      <c r="B1068" s="58"/>
      <c r="C1068" s="73"/>
      <c r="D1068" s="74"/>
      <c r="E1068" s="73"/>
      <c r="F1068" s="74"/>
      <c r="G1068" s="62"/>
      <c r="H1068" s="63"/>
      <c r="I1068" s="64"/>
      <c r="J1068" s="65"/>
      <c r="K1068" s="55"/>
      <c r="L1068" s="66"/>
      <c r="M1068" s="66"/>
      <c r="N1068" s="67"/>
      <c r="O1068" s="58"/>
      <c r="P1068" s="58"/>
      <c r="Q1068" s="58"/>
      <c r="R1068" s="58"/>
      <c r="S1068" s="62"/>
      <c r="T1068" s="63"/>
      <c r="U1068" s="62"/>
      <c r="V1068" s="61"/>
      <c r="W1068" s="61"/>
      <c r="X1068" s="64"/>
      <c r="Y1068" s="68"/>
      <c r="Z1068" s="68"/>
      <c r="AA1068" s="63"/>
      <c r="AB1068" s="68"/>
      <c r="AC1068" s="61"/>
      <c r="AD1068" s="61"/>
      <c r="AE1068" s="61"/>
      <c r="AF1068" s="61"/>
      <c r="AG1068" s="61"/>
      <c r="AH1068" s="58"/>
      <c r="AI1068" s="51"/>
      <c r="AJ1068" s="52"/>
      <c r="AK1068" s="61"/>
      <c r="AL1068" s="58"/>
      <c r="AM1068" s="58"/>
      <c r="AN1068" s="53"/>
      <c r="AO1068" s="58"/>
      <c r="AP1068" s="58"/>
      <c r="AQ1068" s="58"/>
      <c r="AR1068" s="58"/>
      <c r="AS1068" s="58"/>
      <c r="AT1068" s="58"/>
      <c r="AU1068" s="58"/>
      <c r="AV1068" s="58"/>
      <c r="AW1068" s="58"/>
      <c r="AX1068" s="58"/>
      <c r="AY1068" s="58"/>
      <c r="AZ1068" s="58"/>
      <c r="BA1068" s="58"/>
      <c r="BB1068" s="58"/>
      <c r="BC1068" s="58"/>
      <c r="BD1068" s="58"/>
      <c r="BE1068" s="58"/>
      <c r="BF1068" s="58"/>
      <c r="BG1068" s="58"/>
      <c r="BH1068" s="58"/>
      <c r="BI1068" s="58"/>
      <c r="BJ1068" s="58"/>
      <c r="BK1068" s="58"/>
      <c r="BL1068" s="58"/>
      <c r="BM1068" s="58"/>
    </row>
    <row r="1069" ht="12.75" customHeight="1">
      <c r="A1069" s="72"/>
      <c r="B1069" s="58"/>
      <c r="C1069" s="73"/>
      <c r="D1069" s="74"/>
      <c r="E1069" s="73"/>
      <c r="F1069" s="74"/>
      <c r="G1069" s="62"/>
      <c r="H1069" s="63"/>
      <c r="I1069" s="64"/>
      <c r="J1069" s="65"/>
      <c r="K1069" s="55"/>
      <c r="L1069" s="66"/>
      <c r="M1069" s="66"/>
      <c r="N1069" s="67"/>
      <c r="O1069" s="58"/>
      <c r="P1069" s="58"/>
      <c r="Q1069" s="58"/>
      <c r="R1069" s="58"/>
      <c r="S1069" s="62"/>
      <c r="T1069" s="63"/>
      <c r="U1069" s="62"/>
      <c r="V1069" s="61"/>
      <c r="W1069" s="61"/>
      <c r="X1069" s="64"/>
      <c r="Y1069" s="68"/>
      <c r="Z1069" s="68"/>
      <c r="AA1069" s="63"/>
      <c r="AB1069" s="68"/>
      <c r="AC1069" s="61"/>
      <c r="AD1069" s="61"/>
      <c r="AE1069" s="61"/>
      <c r="AF1069" s="61"/>
      <c r="AG1069" s="61"/>
      <c r="AH1069" s="58"/>
      <c r="AI1069" s="51"/>
      <c r="AJ1069" s="52"/>
      <c r="AK1069" s="61"/>
      <c r="AL1069" s="58"/>
      <c r="AM1069" s="58"/>
      <c r="AN1069" s="53"/>
      <c r="AO1069" s="58"/>
      <c r="AP1069" s="58"/>
      <c r="AQ1069" s="58"/>
      <c r="AR1069" s="58"/>
      <c r="AS1069" s="58"/>
      <c r="AT1069" s="58"/>
      <c r="AU1069" s="58"/>
      <c r="AV1069" s="58"/>
      <c r="AW1069" s="58"/>
      <c r="AX1069" s="58"/>
      <c r="AY1069" s="58"/>
      <c r="AZ1069" s="58"/>
      <c r="BA1069" s="58"/>
      <c r="BB1069" s="58"/>
      <c r="BC1069" s="58"/>
      <c r="BD1069" s="58"/>
      <c r="BE1069" s="58"/>
      <c r="BF1069" s="58"/>
      <c r="BG1069" s="58"/>
      <c r="BH1069" s="58"/>
      <c r="BI1069" s="58"/>
      <c r="BJ1069" s="58"/>
      <c r="BK1069" s="58"/>
      <c r="BL1069" s="58"/>
      <c r="BM1069" s="58"/>
    </row>
    <row r="1070" ht="12.75" customHeight="1">
      <c r="A1070" s="72"/>
      <c r="B1070" s="58"/>
      <c r="C1070" s="73"/>
      <c r="D1070" s="74"/>
      <c r="E1070" s="73"/>
      <c r="F1070" s="74"/>
      <c r="G1070" s="62"/>
      <c r="H1070" s="63"/>
      <c r="I1070" s="64"/>
      <c r="J1070" s="65"/>
      <c r="K1070" s="55"/>
      <c r="L1070" s="66"/>
      <c r="M1070" s="66"/>
      <c r="N1070" s="67"/>
      <c r="O1070" s="58"/>
      <c r="P1070" s="58"/>
      <c r="Q1070" s="58"/>
      <c r="R1070" s="58"/>
      <c r="S1070" s="62"/>
      <c r="T1070" s="63"/>
      <c r="U1070" s="62"/>
      <c r="V1070" s="61"/>
      <c r="W1070" s="61"/>
      <c r="X1070" s="64"/>
      <c r="Y1070" s="68"/>
      <c r="Z1070" s="68"/>
      <c r="AA1070" s="63"/>
      <c r="AB1070" s="68"/>
      <c r="AC1070" s="61"/>
      <c r="AD1070" s="61"/>
      <c r="AE1070" s="61"/>
      <c r="AF1070" s="61"/>
      <c r="AG1070" s="61"/>
      <c r="AH1070" s="58"/>
      <c r="AI1070" s="51"/>
      <c r="AJ1070" s="52"/>
      <c r="AK1070" s="61"/>
      <c r="AL1070" s="58"/>
      <c r="AM1070" s="58"/>
      <c r="AN1070" s="53"/>
      <c r="AO1070" s="58"/>
      <c r="AP1070" s="58"/>
      <c r="AQ1070" s="58"/>
      <c r="AR1070" s="58"/>
      <c r="AS1070" s="58"/>
      <c r="AT1070" s="58"/>
      <c r="AU1070" s="58"/>
      <c r="AV1070" s="58"/>
      <c r="AW1070" s="58"/>
      <c r="AX1070" s="58"/>
      <c r="AY1070" s="58"/>
      <c r="AZ1070" s="58"/>
      <c r="BA1070" s="58"/>
      <c r="BB1070" s="58"/>
      <c r="BC1070" s="58"/>
      <c r="BD1070" s="58"/>
      <c r="BE1070" s="58"/>
      <c r="BF1070" s="58"/>
      <c r="BG1070" s="58"/>
      <c r="BH1070" s="58"/>
      <c r="BI1070" s="58"/>
      <c r="BJ1070" s="58"/>
      <c r="BK1070" s="58"/>
      <c r="BL1070" s="58"/>
      <c r="BM1070" s="58"/>
    </row>
    <row r="1071" ht="12.75" customHeight="1">
      <c r="A1071" s="72"/>
      <c r="B1071" s="58"/>
      <c r="C1071" s="73"/>
      <c r="D1071" s="74"/>
      <c r="E1071" s="73"/>
      <c r="F1071" s="74"/>
      <c r="G1071" s="62"/>
      <c r="H1071" s="63"/>
      <c r="I1071" s="64"/>
      <c r="J1071" s="65"/>
      <c r="K1071" s="55"/>
      <c r="L1071" s="66"/>
      <c r="M1071" s="66"/>
      <c r="N1071" s="67"/>
      <c r="O1071" s="58"/>
      <c r="P1071" s="58"/>
      <c r="Q1071" s="58"/>
      <c r="R1071" s="58"/>
      <c r="S1071" s="62"/>
      <c r="T1071" s="63"/>
      <c r="U1071" s="62"/>
      <c r="V1071" s="61"/>
      <c r="W1071" s="61"/>
      <c r="X1071" s="64"/>
      <c r="Y1071" s="68"/>
      <c r="Z1071" s="68"/>
      <c r="AA1071" s="63"/>
      <c r="AB1071" s="68"/>
      <c r="AC1071" s="61"/>
      <c r="AD1071" s="61"/>
      <c r="AE1071" s="61"/>
      <c r="AF1071" s="61"/>
      <c r="AG1071" s="61"/>
      <c r="AH1071" s="58"/>
      <c r="AI1071" s="51"/>
      <c r="AJ1071" s="52"/>
      <c r="AK1071" s="61"/>
      <c r="AL1071" s="58"/>
      <c r="AM1071" s="58"/>
      <c r="AN1071" s="53"/>
      <c r="AO1071" s="58"/>
      <c r="AP1071" s="58"/>
      <c r="AQ1071" s="58"/>
      <c r="AR1071" s="58"/>
      <c r="AS1071" s="58"/>
      <c r="AT1071" s="58"/>
      <c r="AU1071" s="58"/>
      <c r="AV1071" s="58"/>
      <c r="AW1071" s="58"/>
      <c r="AX1071" s="58"/>
      <c r="AY1071" s="58"/>
      <c r="AZ1071" s="58"/>
      <c r="BA1071" s="58"/>
      <c r="BB1071" s="58"/>
      <c r="BC1071" s="58"/>
      <c r="BD1071" s="58"/>
      <c r="BE1071" s="58"/>
      <c r="BF1071" s="58"/>
      <c r="BG1071" s="58"/>
      <c r="BH1071" s="58"/>
      <c r="BI1071" s="58"/>
      <c r="BJ1071" s="58"/>
      <c r="BK1071" s="58"/>
      <c r="BL1071" s="58"/>
      <c r="BM1071" s="58"/>
    </row>
    <row r="1072" ht="12.75" customHeight="1">
      <c r="A1072" s="72"/>
      <c r="B1072" s="58"/>
      <c r="C1072" s="73"/>
      <c r="D1072" s="74"/>
      <c r="E1072" s="73"/>
      <c r="F1072" s="74"/>
      <c r="G1072" s="62"/>
      <c r="H1072" s="63"/>
      <c r="I1072" s="64"/>
      <c r="J1072" s="65"/>
      <c r="K1072" s="55"/>
      <c r="L1072" s="66"/>
      <c r="M1072" s="66"/>
      <c r="N1072" s="67"/>
      <c r="O1072" s="58"/>
      <c r="P1072" s="58"/>
      <c r="Q1072" s="58"/>
      <c r="R1072" s="58"/>
      <c r="S1072" s="62"/>
      <c r="T1072" s="63"/>
      <c r="U1072" s="62"/>
      <c r="V1072" s="61"/>
      <c r="W1072" s="61"/>
      <c r="X1072" s="64"/>
      <c r="Y1072" s="68"/>
      <c r="Z1072" s="68"/>
      <c r="AA1072" s="63"/>
      <c r="AB1072" s="68"/>
      <c r="AC1072" s="61"/>
      <c r="AD1072" s="61"/>
      <c r="AE1072" s="61"/>
      <c r="AF1072" s="61"/>
      <c r="AG1072" s="61"/>
      <c r="AH1072" s="58"/>
      <c r="AI1072" s="51"/>
      <c r="AJ1072" s="52"/>
      <c r="AK1072" s="61"/>
      <c r="AL1072" s="58"/>
      <c r="AM1072" s="58"/>
      <c r="AN1072" s="53"/>
      <c r="AO1072" s="58"/>
      <c r="AP1072" s="58"/>
      <c r="AQ1072" s="58"/>
      <c r="AR1072" s="58"/>
      <c r="AS1072" s="58"/>
      <c r="AT1072" s="58"/>
      <c r="AU1072" s="58"/>
      <c r="AV1072" s="58"/>
      <c r="AW1072" s="58"/>
      <c r="AX1072" s="58"/>
      <c r="AY1072" s="58"/>
      <c r="AZ1072" s="58"/>
      <c r="BA1072" s="58"/>
      <c r="BB1072" s="58"/>
      <c r="BC1072" s="58"/>
      <c r="BD1072" s="58"/>
      <c r="BE1072" s="58"/>
      <c r="BF1072" s="58"/>
      <c r="BG1072" s="58"/>
      <c r="BH1072" s="58"/>
      <c r="BI1072" s="58"/>
      <c r="BJ1072" s="58"/>
      <c r="BK1072" s="58"/>
      <c r="BL1072" s="58"/>
      <c r="BM1072" s="58"/>
    </row>
    <row r="1073" ht="12.75" customHeight="1">
      <c r="A1073" s="72"/>
      <c r="B1073" s="58"/>
      <c r="C1073" s="73"/>
      <c r="D1073" s="74"/>
      <c r="E1073" s="73"/>
      <c r="F1073" s="74"/>
      <c r="G1073" s="62"/>
      <c r="H1073" s="63"/>
      <c r="I1073" s="64"/>
      <c r="J1073" s="65"/>
      <c r="K1073" s="55"/>
      <c r="L1073" s="66"/>
      <c r="M1073" s="66"/>
      <c r="N1073" s="67"/>
      <c r="O1073" s="58"/>
      <c r="P1073" s="58"/>
      <c r="Q1073" s="58"/>
      <c r="R1073" s="58"/>
      <c r="S1073" s="62"/>
      <c r="T1073" s="63"/>
      <c r="U1073" s="62"/>
      <c r="V1073" s="61"/>
      <c r="W1073" s="61"/>
      <c r="X1073" s="64"/>
      <c r="Y1073" s="68"/>
      <c r="Z1073" s="68"/>
      <c r="AA1073" s="63"/>
      <c r="AB1073" s="68"/>
      <c r="AC1073" s="61"/>
      <c r="AD1073" s="61"/>
      <c r="AE1073" s="61"/>
      <c r="AF1073" s="61"/>
      <c r="AG1073" s="61"/>
      <c r="AH1073" s="58"/>
      <c r="AI1073" s="51"/>
      <c r="AJ1073" s="52"/>
      <c r="AK1073" s="61"/>
      <c r="AL1073" s="58"/>
      <c r="AM1073" s="58"/>
      <c r="AN1073" s="53"/>
      <c r="AO1073" s="58"/>
      <c r="AP1073" s="58"/>
      <c r="AQ1073" s="58"/>
      <c r="AR1073" s="58"/>
      <c r="AS1073" s="58"/>
      <c r="AT1073" s="58"/>
      <c r="AU1073" s="58"/>
      <c r="AV1073" s="58"/>
      <c r="AW1073" s="58"/>
      <c r="AX1073" s="58"/>
      <c r="AY1073" s="58"/>
      <c r="AZ1073" s="58"/>
      <c r="BA1073" s="58"/>
      <c r="BB1073" s="58"/>
      <c r="BC1073" s="58"/>
      <c r="BD1073" s="58"/>
      <c r="BE1073" s="58"/>
      <c r="BF1073" s="58"/>
      <c r="BG1073" s="58"/>
      <c r="BH1073" s="58"/>
      <c r="BI1073" s="58"/>
      <c r="BJ1073" s="58"/>
      <c r="BK1073" s="58"/>
      <c r="BL1073" s="58"/>
      <c r="BM1073" s="58"/>
    </row>
    <row r="1074" ht="12.75" customHeight="1">
      <c r="A1074" s="72"/>
      <c r="B1074" s="58"/>
      <c r="C1074" s="73"/>
      <c r="D1074" s="74"/>
      <c r="E1074" s="73"/>
      <c r="F1074" s="74"/>
      <c r="G1074" s="62"/>
      <c r="H1074" s="63"/>
      <c r="I1074" s="64"/>
      <c r="J1074" s="65"/>
      <c r="K1074" s="55"/>
      <c r="L1074" s="66"/>
      <c r="M1074" s="66"/>
      <c r="N1074" s="67"/>
      <c r="O1074" s="58"/>
      <c r="P1074" s="58"/>
      <c r="Q1074" s="58"/>
      <c r="R1074" s="58"/>
      <c r="S1074" s="62"/>
      <c r="T1074" s="63"/>
      <c r="U1074" s="62"/>
      <c r="V1074" s="61"/>
      <c r="W1074" s="61"/>
      <c r="X1074" s="64"/>
      <c r="Y1074" s="68"/>
      <c r="Z1074" s="68"/>
      <c r="AA1074" s="63"/>
      <c r="AB1074" s="68"/>
      <c r="AC1074" s="61"/>
      <c r="AD1074" s="61"/>
      <c r="AE1074" s="61"/>
      <c r="AF1074" s="61"/>
      <c r="AG1074" s="61"/>
      <c r="AH1074" s="58"/>
      <c r="AI1074" s="51"/>
      <c r="AJ1074" s="52"/>
      <c r="AK1074" s="61"/>
      <c r="AL1074" s="58"/>
      <c r="AM1074" s="58"/>
      <c r="AN1074" s="53"/>
      <c r="AO1074" s="58"/>
      <c r="AP1074" s="58"/>
      <c r="AQ1074" s="58"/>
      <c r="AR1074" s="58"/>
      <c r="AS1074" s="58"/>
      <c r="AT1074" s="58"/>
      <c r="AU1074" s="58"/>
      <c r="AV1074" s="58"/>
      <c r="AW1074" s="58"/>
      <c r="AX1074" s="58"/>
      <c r="AY1074" s="58"/>
      <c r="AZ1074" s="58"/>
      <c r="BA1074" s="58"/>
      <c r="BB1074" s="58"/>
      <c r="BC1074" s="58"/>
      <c r="BD1074" s="58"/>
      <c r="BE1074" s="58"/>
      <c r="BF1074" s="58"/>
      <c r="BG1074" s="58"/>
      <c r="BH1074" s="58"/>
      <c r="BI1074" s="58"/>
      <c r="BJ1074" s="58"/>
      <c r="BK1074" s="58"/>
      <c r="BL1074" s="58"/>
      <c r="BM1074" s="58"/>
    </row>
    <row r="1075" ht="12.75" customHeight="1">
      <c r="A1075" s="72"/>
      <c r="B1075" s="58"/>
      <c r="C1075" s="73"/>
      <c r="D1075" s="74"/>
      <c r="E1075" s="73"/>
      <c r="F1075" s="74"/>
      <c r="G1075" s="62"/>
      <c r="H1075" s="63"/>
      <c r="I1075" s="64"/>
      <c r="J1075" s="65"/>
      <c r="K1075" s="55"/>
      <c r="L1075" s="66"/>
      <c r="M1075" s="66"/>
      <c r="N1075" s="67"/>
      <c r="O1075" s="58"/>
      <c r="P1075" s="58"/>
      <c r="Q1075" s="58"/>
      <c r="R1075" s="58"/>
      <c r="S1075" s="62"/>
      <c r="T1075" s="63"/>
      <c r="U1075" s="62"/>
      <c r="V1075" s="61"/>
      <c r="W1075" s="61"/>
      <c r="X1075" s="64"/>
      <c r="Y1075" s="68"/>
      <c r="Z1075" s="68"/>
      <c r="AA1075" s="63"/>
      <c r="AB1075" s="68"/>
      <c r="AC1075" s="61"/>
      <c r="AD1075" s="61"/>
      <c r="AE1075" s="61"/>
      <c r="AF1075" s="61"/>
      <c r="AG1075" s="61"/>
      <c r="AH1075" s="58"/>
      <c r="AI1075" s="51"/>
      <c r="AJ1075" s="52"/>
      <c r="AK1075" s="61"/>
      <c r="AL1075" s="58"/>
      <c r="AM1075" s="58"/>
      <c r="AN1075" s="53"/>
      <c r="AO1075" s="58"/>
      <c r="AP1075" s="58"/>
      <c r="AQ1075" s="58"/>
      <c r="AR1075" s="58"/>
      <c r="AS1075" s="58"/>
      <c r="AT1075" s="58"/>
      <c r="AU1075" s="58"/>
      <c r="AV1075" s="58"/>
      <c r="AW1075" s="58"/>
      <c r="AX1075" s="58"/>
      <c r="AY1075" s="58"/>
      <c r="AZ1075" s="58"/>
      <c r="BA1075" s="58"/>
      <c r="BB1075" s="58"/>
      <c r="BC1075" s="58"/>
      <c r="BD1075" s="58"/>
      <c r="BE1075" s="58"/>
      <c r="BF1075" s="58"/>
      <c r="BG1075" s="58"/>
      <c r="BH1075" s="58"/>
      <c r="BI1075" s="58"/>
      <c r="BJ1075" s="58"/>
      <c r="BK1075" s="58"/>
      <c r="BL1075" s="58"/>
      <c r="BM1075" s="58"/>
    </row>
    <row r="1076" ht="12.75" customHeight="1">
      <c r="A1076" s="72"/>
      <c r="B1076" s="58"/>
      <c r="C1076" s="73"/>
      <c r="D1076" s="74"/>
      <c r="E1076" s="73"/>
      <c r="F1076" s="74"/>
      <c r="G1076" s="62"/>
      <c r="H1076" s="63"/>
      <c r="I1076" s="64"/>
      <c r="J1076" s="65"/>
      <c r="K1076" s="55"/>
      <c r="L1076" s="66"/>
      <c r="M1076" s="66"/>
      <c r="N1076" s="67"/>
      <c r="O1076" s="58"/>
      <c r="P1076" s="58"/>
      <c r="Q1076" s="58"/>
      <c r="R1076" s="58"/>
      <c r="S1076" s="62"/>
      <c r="T1076" s="63"/>
      <c r="U1076" s="62"/>
      <c r="V1076" s="61"/>
      <c r="W1076" s="61"/>
      <c r="X1076" s="64"/>
      <c r="Y1076" s="68"/>
      <c r="Z1076" s="68"/>
      <c r="AA1076" s="63"/>
      <c r="AB1076" s="68"/>
      <c r="AC1076" s="61"/>
      <c r="AD1076" s="61"/>
      <c r="AE1076" s="61"/>
      <c r="AF1076" s="61"/>
      <c r="AG1076" s="61"/>
      <c r="AH1076" s="58"/>
      <c r="AI1076" s="51"/>
      <c r="AJ1076" s="52"/>
      <c r="AK1076" s="61"/>
      <c r="AL1076" s="58"/>
      <c r="AM1076" s="58"/>
      <c r="AN1076" s="53"/>
      <c r="AO1076" s="58"/>
      <c r="AP1076" s="58"/>
      <c r="AQ1076" s="58"/>
      <c r="AR1076" s="58"/>
      <c r="AS1076" s="58"/>
      <c r="AT1076" s="58"/>
      <c r="AU1076" s="58"/>
      <c r="AV1076" s="58"/>
      <c r="AW1076" s="58"/>
      <c r="AX1076" s="58"/>
      <c r="AY1076" s="58"/>
      <c r="AZ1076" s="58"/>
      <c r="BA1076" s="58"/>
      <c r="BB1076" s="58"/>
      <c r="BC1076" s="58"/>
      <c r="BD1076" s="58"/>
      <c r="BE1076" s="58"/>
      <c r="BF1076" s="58"/>
      <c r="BG1076" s="58"/>
      <c r="BH1076" s="58"/>
      <c r="BI1076" s="58"/>
      <c r="BJ1076" s="58"/>
      <c r="BK1076" s="58"/>
      <c r="BL1076" s="58"/>
      <c r="BM1076" s="58"/>
    </row>
    <row r="1077" ht="12.75" customHeight="1">
      <c r="A1077" s="72"/>
      <c r="B1077" s="58"/>
      <c r="C1077" s="73"/>
      <c r="D1077" s="74"/>
      <c r="E1077" s="73"/>
      <c r="F1077" s="74"/>
      <c r="G1077" s="62"/>
      <c r="H1077" s="63"/>
      <c r="I1077" s="64"/>
      <c r="J1077" s="65"/>
      <c r="K1077" s="55"/>
      <c r="L1077" s="66"/>
      <c r="M1077" s="66"/>
      <c r="N1077" s="67"/>
      <c r="O1077" s="58"/>
      <c r="P1077" s="58"/>
      <c r="Q1077" s="58"/>
      <c r="R1077" s="58"/>
      <c r="S1077" s="62"/>
      <c r="T1077" s="63"/>
      <c r="U1077" s="62"/>
      <c r="V1077" s="61"/>
      <c r="W1077" s="61"/>
      <c r="X1077" s="64"/>
      <c r="Y1077" s="68"/>
      <c r="Z1077" s="68"/>
      <c r="AA1077" s="63"/>
      <c r="AB1077" s="68"/>
      <c r="AC1077" s="61"/>
      <c r="AD1077" s="61"/>
      <c r="AE1077" s="61"/>
      <c r="AF1077" s="61"/>
      <c r="AG1077" s="61"/>
      <c r="AH1077" s="58"/>
      <c r="AI1077" s="51"/>
      <c r="AJ1077" s="52"/>
      <c r="AK1077" s="61"/>
      <c r="AL1077" s="58"/>
      <c r="AM1077" s="58"/>
      <c r="AN1077" s="53"/>
      <c r="AO1077" s="58"/>
      <c r="AP1077" s="58"/>
      <c r="AQ1077" s="58"/>
      <c r="AR1077" s="58"/>
      <c r="AS1077" s="58"/>
      <c r="AT1077" s="58"/>
      <c r="AU1077" s="58"/>
      <c r="AV1077" s="58"/>
      <c r="AW1077" s="58"/>
      <c r="AX1077" s="58"/>
      <c r="AY1077" s="58"/>
      <c r="AZ1077" s="58"/>
      <c r="BA1077" s="58"/>
      <c r="BB1077" s="58"/>
      <c r="BC1077" s="58"/>
      <c r="BD1077" s="58"/>
      <c r="BE1077" s="58"/>
      <c r="BF1077" s="58"/>
      <c r="BG1077" s="58"/>
      <c r="BH1077" s="58"/>
      <c r="BI1077" s="58"/>
      <c r="BJ1077" s="58"/>
      <c r="BK1077" s="58"/>
      <c r="BL1077" s="58"/>
      <c r="BM1077" s="58"/>
    </row>
    <row r="1078" ht="12.75" customHeight="1">
      <c r="A1078" s="72"/>
      <c r="B1078" s="58"/>
      <c r="C1078" s="73"/>
      <c r="D1078" s="74"/>
      <c r="E1078" s="73"/>
      <c r="F1078" s="74"/>
      <c r="G1078" s="62"/>
      <c r="H1078" s="63"/>
      <c r="I1078" s="64"/>
      <c r="J1078" s="65"/>
      <c r="K1078" s="55"/>
      <c r="L1078" s="66"/>
      <c r="M1078" s="66"/>
      <c r="N1078" s="67"/>
      <c r="O1078" s="58"/>
      <c r="P1078" s="58"/>
      <c r="Q1078" s="58"/>
      <c r="R1078" s="58"/>
      <c r="S1078" s="62"/>
      <c r="T1078" s="63"/>
      <c r="U1078" s="62"/>
      <c r="V1078" s="61"/>
      <c r="W1078" s="61"/>
      <c r="X1078" s="64"/>
      <c r="Y1078" s="68"/>
      <c r="Z1078" s="68"/>
      <c r="AA1078" s="63"/>
      <c r="AB1078" s="68"/>
      <c r="AC1078" s="61"/>
      <c r="AD1078" s="61"/>
      <c r="AE1078" s="61"/>
      <c r="AF1078" s="61"/>
      <c r="AG1078" s="61"/>
      <c r="AH1078" s="58"/>
      <c r="AI1078" s="51"/>
      <c r="AJ1078" s="52"/>
      <c r="AK1078" s="61"/>
      <c r="AL1078" s="58"/>
      <c r="AM1078" s="58"/>
      <c r="AN1078" s="53"/>
      <c r="AO1078" s="58"/>
      <c r="AP1078" s="58"/>
      <c r="AQ1078" s="58"/>
      <c r="AR1078" s="58"/>
      <c r="AS1078" s="58"/>
      <c r="AT1078" s="58"/>
      <c r="AU1078" s="58"/>
      <c r="AV1078" s="58"/>
      <c r="AW1078" s="58"/>
      <c r="AX1078" s="58"/>
      <c r="AY1078" s="58"/>
      <c r="AZ1078" s="58"/>
      <c r="BA1078" s="58"/>
      <c r="BB1078" s="58"/>
      <c r="BC1078" s="58"/>
      <c r="BD1078" s="58"/>
      <c r="BE1078" s="58"/>
      <c r="BF1078" s="58"/>
      <c r="BG1078" s="58"/>
      <c r="BH1078" s="58"/>
      <c r="BI1078" s="58"/>
      <c r="BJ1078" s="58"/>
      <c r="BK1078" s="58"/>
      <c r="BL1078" s="58"/>
      <c r="BM1078" s="58"/>
    </row>
    <row r="1079" ht="12.75" customHeight="1">
      <c r="A1079" s="72"/>
      <c r="B1079" s="58"/>
      <c r="C1079" s="73"/>
      <c r="D1079" s="74"/>
      <c r="E1079" s="73"/>
      <c r="F1079" s="74"/>
      <c r="G1079" s="62"/>
      <c r="H1079" s="63"/>
      <c r="I1079" s="64"/>
      <c r="J1079" s="65"/>
      <c r="K1079" s="55"/>
      <c r="L1079" s="66"/>
      <c r="M1079" s="66"/>
      <c r="N1079" s="67"/>
      <c r="O1079" s="58"/>
      <c r="P1079" s="58"/>
      <c r="Q1079" s="58"/>
      <c r="R1079" s="58"/>
      <c r="S1079" s="62"/>
      <c r="T1079" s="63"/>
      <c r="U1079" s="62"/>
      <c r="V1079" s="61"/>
      <c r="W1079" s="61"/>
      <c r="X1079" s="64"/>
      <c r="Y1079" s="68"/>
      <c r="Z1079" s="68"/>
      <c r="AA1079" s="63"/>
      <c r="AB1079" s="68"/>
      <c r="AC1079" s="61"/>
      <c r="AD1079" s="61"/>
      <c r="AE1079" s="61"/>
      <c r="AF1079" s="61"/>
      <c r="AG1079" s="61"/>
      <c r="AH1079" s="58"/>
      <c r="AI1079" s="51"/>
      <c r="AJ1079" s="52"/>
      <c r="AK1079" s="61"/>
      <c r="AL1079" s="58"/>
      <c r="AM1079" s="58"/>
      <c r="AN1079" s="53"/>
      <c r="AO1079" s="58"/>
      <c r="AP1079" s="58"/>
      <c r="AQ1079" s="58"/>
      <c r="AR1079" s="58"/>
      <c r="AS1079" s="58"/>
      <c r="AT1079" s="58"/>
      <c r="AU1079" s="58"/>
      <c r="AV1079" s="58"/>
      <c r="AW1079" s="58"/>
      <c r="AX1079" s="58"/>
      <c r="AY1079" s="58"/>
      <c r="AZ1079" s="58"/>
      <c r="BA1079" s="58"/>
      <c r="BB1079" s="58"/>
      <c r="BC1079" s="58"/>
      <c r="BD1079" s="58"/>
      <c r="BE1079" s="58"/>
      <c r="BF1079" s="58"/>
      <c r="BG1079" s="58"/>
      <c r="BH1079" s="58"/>
      <c r="BI1079" s="58"/>
      <c r="BJ1079" s="58"/>
      <c r="BK1079" s="58"/>
      <c r="BL1079" s="58"/>
      <c r="BM1079" s="58"/>
    </row>
    <row r="1080" ht="12.75" customHeight="1">
      <c r="A1080" s="72"/>
      <c r="B1080" s="58"/>
      <c r="C1080" s="73"/>
      <c r="D1080" s="74"/>
      <c r="E1080" s="73"/>
      <c r="F1080" s="74"/>
      <c r="G1080" s="62"/>
      <c r="H1080" s="63"/>
      <c r="I1080" s="64"/>
      <c r="J1080" s="65"/>
      <c r="K1080" s="55"/>
      <c r="L1080" s="66"/>
      <c r="M1080" s="66"/>
      <c r="N1080" s="67"/>
      <c r="O1080" s="58"/>
      <c r="P1080" s="58"/>
      <c r="Q1080" s="58"/>
      <c r="R1080" s="58"/>
      <c r="S1080" s="62"/>
      <c r="T1080" s="63"/>
      <c r="U1080" s="62"/>
      <c r="V1080" s="61"/>
      <c r="W1080" s="61"/>
      <c r="X1080" s="64"/>
      <c r="Y1080" s="68"/>
      <c r="Z1080" s="68"/>
      <c r="AA1080" s="63"/>
      <c r="AB1080" s="68"/>
      <c r="AC1080" s="61"/>
      <c r="AD1080" s="61"/>
      <c r="AE1080" s="61"/>
      <c r="AF1080" s="61"/>
      <c r="AG1080" s="61"/>
      <c r="AH1080" s="58"/>
      <c r="AI1080" s="51"/>
      <c r="AJ1080" s="52"/>
      <c r="AK1080" s="61"/>
      <c r="AL1080" s="58"/>
      <c r="AM1080" s="58"/>
      <c r="AN1080" s="53"/>
      <c r="AO1080" s="58"/>
      <c r="AP1080" s="58"/>
      <c r="AQ1080" s="58"/>
      <c r="AR1080" s="58"/>
      <c r="AS1080" s="58"/>
      <c r="AT1080" s="58"/>
      <c r="AU1080" s="58"/>
      <c r="AV1080" s="58"/>
      <c r="AW1080" s="58"/>
      <c r="AX1080" s="58"/>
      <c r="AY1080" s="58"/>
      <c r="AZ1080" s="58"/>
      <c r="BA1080" s="58"/>
      <c r="BB1080" s="58"/>
      <c r="BC1080" s="58"/>
      <c r="BD1080" s="58"/>
      <c r="BE1080" s="58"/>
      <c r="BF1080" s="58"/>
      <c r="BG1080" s="58"/>
      <c r="BH1080" s="58"/>
      <c r="BI1080" s="58"/>
      <c r="BJ1080" s="58"/>
      <c r="BK1080" s="58"/>
      <c r="BL1080" s="58"/>
      <c r="BM1080" s="58"/>
    </row>
    <row r="1081" ht="12.75" customHeight="1">
      <c r="A1081" s="72"/>
      <c r="B1081" s="58"/>
      <c r="C1081" s="73"/>
      <c r="D1081" s="74"/>
      <c r="E1081" s="73"/>
      <c r="F1081" s="74"/>
      <c r="G1081" s="62"/>
      <c r="H1081" s="63"/>
      <c r="I1081" s="64"/>
      <c r="J1081" s="65"/>
      <c r="K1081" s="55"/>
      <c r="L1081" s="66"/>
      <c r="M1081" s="66"/>
      <c r="N1081" s="67"/>
      <c r="O1081" s="58"/>
      <c r="P1081" s="58"/>
      <c r="Q1081" s="58"/>
      <c r="R1081" s="58"/>
      <c r="S1081" s="62"/>
      <c r="T1081" s="63"/>
      <c r="U1081" s="62"/>
      <c r="V1081" s="61"/>
      <c r="W1081" s="61"/>
      <c r="X1081" s="64"/>
      <c r="Y1081" s="68"/>
      <c r="Z1081" s="68"/>
      <c r="AA1081" s="63"/>
      <c r="AB1081" s="68"/>
      <c r="AC1081" s="61"/>
      <c r="AD1081" s="61"/>
      <c r="AE1081" s="61"/>
      <c r="AF1081" s="61"/>
      <c r="AG1081" s="61"/>
      <c r="AH1081" s="58"/>
      <c r="AI1081" s="51"/>
      <c r="AJ1081" s="52"/>
      <c r="AK1081" s="61"/>
      <c r="AL1081" s="58"/>
      <c r="AM1081" s="58"/>
      <c r="AN1081" s="53"/>
      <c r="AO1081" s="58"/>
      <c r="AP1081" s="58"/>
      <c r="AQ1081" s="58"/>
      <c r="AR1081" s="58"/>
      <c r="AS1081" s="58"/>
      <c r="AT1081" s="58"/>
      <c r="AU1081" s="58"/>
      <c r="AV1081" s="58"/>
      <c r="AW1081" s="58"/>
      <c r="AX1081" s="58"/>
      <c r="AY1081" s="58"/>
      <c r="AZ1081" s="58"/>
      <c r="BA1081" s="58"/>
      <c r="BB1081" s="58"/>
      <c r="BC1081" s="58"/>
      <c r="BD1081" s="58"/>
      <c r="BE1081" s="58"/>
      <c r="BF1081" s="58"/>
      <c r="BG1081" s="58"/>
      <c r="BH1081" s="58"/>
      <c r="BI1081" s="58"/>
      <c r="BJ1081" s="58"/>
      <c r="BK1081" s="58"/>
      <c r="BL1081" s="58"/>
      <c r="BM1081" s="58"/>
    </row>
    <row r="1082" ht="12.75" customHeight="1">
      <c r="A1082" s="72"/>
      <c r="B1082" s="58"/>
      <c r="C1082" s="73"/>
      <c r="D1082" s="74"/>
      <c r="E1082" s="73"/>
      <c r="F1082" s="74"/>
      <c r="G1082" s="62"/>
      <c r="H1082" s="63"/>
      <c r="I1082" s="64"/>
      <c r="J1082" s="65"/>
      <c r="K1082" s="55"/>
      <c r="L1082" s="66"/>
      <c r="M1082" s="66"/>
      <c r="N1082" s="67"/>
      <c r="O1082" s="58"/>
      <c r="P1082" s="58"/>
      <c r="Q1082" s="58"/>
      <c r="R1082" s="58"/>
      <c r="S1082" s="62"/>
      <c r="T1082" s="63"/>
      <c r="U1082" s="62"/>
      <c r="V1082" s="61"/>
      <c r="W1082" s="61"/>
      <c r="X1082" s="64"/>
      <c r="Y1082" s="68"/>
      <c r="Z1082" s="68"/>
      <c r="AA1082" s="63"/>
      <c r="AB1082" s="68"/>
      <c r="AC1082" s="61"/>
      <c r="AD1082" s="61"/>
      <c r="AE1082" s="61"/>
      <c r="AF1082" s="61"/>
      <c r="AG1082" s="61"/>
      <c r="AH1082" s="58"/>
      <c r="AI1082" s="51"/>
      <c r="AJ1082" s="52"/>
      <c r="AK1082" s="61"/>
      <c r="AL1082" s="58"/>
      <c r="AM1082" s="58"/>
      <c r="AN1082" s="53"/>
      <c r="AO1082" s="58"/>
      <c r="AP1082" s="58"/>
      <c r="AQ1082" s="58"/>
      <c r="AR1082" s="58"/>
      <c r="AS1082" s="58"/>
      <c r="AT1082" s="58"/>
      <c r="AU1082" s="58"/>
      <c r="AV1082" s="58"/>
      <c r="AW1082" s="58"/>
      <c r="AX1082" s="58"/>
      <c r="AY1082" s="58"/>
      <c r="AZ1082" s="58"/>
      <c r="BA1082" s="58"/>
      <c r="BB1082" s="58"/>
      <c r="BC1082" s="58"/>
      <c r="BD1082" s="58"/>
      <c r="BE1082" s="58"/>
      <c r="BF1082" s="58"/>
      <c r="BG1082" s="58"/>
      <c r="BH1082" s="58"/>
      <c r="BI1082" s="58"/>
      <c r="BJ1082" s="58"/>
      <c r="BK1082" s="58"/>
      <c r="BL1082" s="58"/>
      <c r="BM1082" s="58"/>
    </row>
    <row r="1083" ht="12.75" customHeight="1">
      <c r="A1083" s="72"/>
      <c r="B1083" s="58"/>
      <c r="C1083" s="73"/>
      <c r="D1083" s="74"/>
      <c r="E1083" s="73"/>
      <c r="F1083" s="74"/>
      <c r="G1083" s="62"/>
      <c r="H1083" s="63"/>
      <c r="I1083" s="64"/>
      <c r="J1083" s="65"/>
      <c r="K1083" s="55"/>
      <c r="L1083" s="66"/>
      <c r="M1083" s="66"/>
      <c r="N1083" s="67"/>
      <c r="O1083" s="58"/>
      <c r="P1083" s="58"/>
      <c r="Q1083" s="58"/>
      <c r="R1083" s="58"/>
      <c r="S1083" s="62"/>
      <c r="T1083" s="63"/>
      <c r="U1083" s="62"/>
      <c r="V1083" s="61"/>
      <c r="W1083" s="61"/>
      <c r="X1083" s="64"/>
      <c r="Y1083" s="68"/>
      <c r="Z1083" s="68"/>
      <c r="AA1083" s="63"/>
      <c r="AB1083" s="68"/>
      <c r="AC1083" s="61"/>
      <c r="AD1083" s="61"/>
      <c r="AE1083" s="61"/>
      <c r="AF1083" s="61"/>
      <c r="AG1083" s="61"/>
      <c r="AH1083" s="58"/>
      <c r="AI1083" s="51"/>
      <c r="AJ1083" s="52"/>
      <c r="AK1083" s="61"/>
      <c r="AL1083" s="58"/>
      <c r="AM1083" s="58"/>
      <c r="AN1083" s="53"/>
      <c r="AO1083" s="58"/>
      <c r="AP1083" s="58"/>
      <c r="AQ1083" s="58"/>
      <c r="AR1083" s="58"/>
      <c r="AS1083" s="58"/>
      <c r="AT1083" s="58"/>
      <c r="AU1083" s="58"/>
      <c r="AV1083" s="58"/>
      <c r="AW1083" s="58"/>
      <c r="AX1083" s="58"/>
      <c r="AY1083" s="58"/>
      <c r="AZ1083" s="58"/>
      <c r="BA1083" s="58"/>
      <c r="BB1083" s="58"/>
      <c r="BC1083" s="58"/>
      <c r="BD1083" s="58"/>
      <c r="BE1083" s="58"/>
      <c r="BF1083" s="58"/>
      <c r="BG1083" s="58"/>
      <c r="BH1083" s="58"/>
      <c r="BI1083" s="58"/>
      <c r="BJ1083" s="58"/>
      <c r="BK1083" s="58"/>
      <c r="BL1083" s="58"/>
      <c r="BM1083" s="58"/>
    </row>
    <row r="1084" ht="12.75" customHeight="1">
      <c r="A1084" s="72"/>
      <c r="B1084" s="58"/>
      <c r="C1084" s="73"/>
      <c r="D1084" s="74"/>
      <c r="E1084" s="73"/>
      <c r="F1084" s="74"/>
      <c r="G1084" s="62"/>
      <c r="H1084" s="63"/>
      <c r="I1084" s="64"/>
      <c r="J1084" s="65"/>
      <c r="K1084" s="55"/>
      <c r="L1084" s="66"/>
      <c r="M1084" s="66"/>
      <c r="N1084" s="67"/>
      <c r="O1084" s="58"/>
      <c r="P1084" s="58"/>
      <c r="Q1084" s="58"/>
      <c r="R1084" s="58"/>
      <c r="S1084" s="62"/>
      <c r="T1084" s="63"/>
      <c r="U1084" s="62"/>
      <c r="V1084" s="61"/>
      <c r="W1084" s="61"/>
      <c r="X1084" s="64"/>
      <c r="Y1084" s="68"/>
      <c r="Z1084" s="68"/>
      <c r="AA1084" s="63"/>
      <c r="AB1084" s="68"/>
      <c r="AC1084" s="61"/>
      <c r="AD1084" s="61"/>
      <c r="AE1084" s="61"/>
      <c r="AF1084" s="61"/>
      <c r="AG1084" s="61"/>
      <c r="AH1084" s="58"/>
      <c r="AI1084" s="51"/>
      <c r="AJ1084" s="52"/>
      <c r="AK1084" s="61"/>
      <c r="AL1084" s="58"/>
      <c r="AM1084" s="58"/>
      <c r="AN1084" s="53"/>
      <c r="AO1084" s="58"/>
      <c r="AP1084" s="58"/>
      <c r="AQ1084" s="58"/>
      <c r="AR1084" s="58"/>
      <c r="AS1084" s="58"/>
      <c r="AT1084" s="58"/>
      <c r="AU1084" s="58"/>
      <c r="AV1084" s="58"/>
      <c r="AW1084" s="58"/>
      <c r="AX1084" s="58"/>
      <c r="AY1084" s="58"/>
      <c r="AZ1084" s="58"/>
      <c r="BA1084" s="58"/>
      <c r="BB1084" s="58"/>
      <c r="BC1084" s="58"/>
      <c r="BD1084" s="58"/>
      <c r="BE1084" s="58"/>
      <c r="BF1084" s="58"/>
      <c r="BG1084" s="58"/>
      <c r="BH1084" s="58"/>
      <c r="BI1084" s="58"/>
      <c r="BJ1084" s="58"/>
      <c r="BK1084" s="58"/>
      <c r="BL1084" s="58"/>
      <c r="BM1084" s="58"/>
    </row>
    <row r="1085" ht="12.75" customHeight="1">
      <c r="A1085" s="72"/>
      <c r="B1085" s="58"/>
      <c r="C1085" s="73"/>
      <c r="D1085" s="74"/>
      <c r="E1085" s="73"/>
      <c r="F1085" s="74"/>
      <c r="G1085" s="62"/>
      <c r="H1085" s="63"/>
      <c r="I1085" s="64"/>
      <c r="J1085" s="65"/>
      <c r="K1085" s="55"/>
      <c r="L1085" s="66"/>
      <c r="M1085" s="66"/>
      <c r="N1085" s="67"/>
      <c r="O1085" s="58"/>
      <c r="P1085" s="58"/>
      <c r="Q1085" s="58"/>
      <c r="R1085" s="58"/>
      <c r="S1085" s="62"/>
      <c r="T1085" s="63"/>
      <c r="U1085" s="62"/>
      <c r="V1085" s="61"/>
      <c r="W1085" s="61"/>
      <c r="X1085" s="64"/>
      <c r="Y1085" s="68"/>
      <c r="Z1085" s="68"/>
      <c r="AA1085" s="63"/>
      <c r="AB1085" s="68"/>
      <c r="AC1085" s="61"/>
      <c r="AD1085" s="61"/>
      <c r="AE1085" s="61"/>
      <c r="AF1085" s="61"/>
      <c r="AG1085" s="61"/>
      <c r="AH1085" s="58"/>
      <c r="AI1085" s="51"/>
      <c r="AJ1085" s="52"/>
      <c r="AK1085" s="61"/>
      <c r="AL1085" s="58"/>
      <c r="AM1085" s="58"/>
      <c r="AN1085" s="53"/>
      <c r="AO1085" s="58"/>
      <c r="AP1085" s="58"/>
      <c r="AQ1085" s="58"/>
      <c r="AR1085" s="58"/>
      <c r="AS1085" s="58"/>
      <c r="AT1085" s="58"/>
      <c r="AU1085" s="58"/>
      <c r="AV1085" s="58"/>
      <c r="AW1085" s="58"/>
      <c r="AX1085" s="58"/>
      <c r="AY1085" s="58"/>
      <c r="AZ1085" s="58"/>
      <c r="BA1085" s="58"/>
      <c r="BB1085" s="58"/>
      <c r="BC1085" s="58"/>
      <c r="BD1085" s="58"/>
      <c r="BE1085" s="58"/>
      <c r="BF1085" s="58"/>
      <c r="BG1085" s="58"/>
      <c r="BH1085" s="58"/>
      <c r="BI1085" s="58"/>
      <c r="BJ1085" s="58"/>
      <c r="BK1085" s="58"/>
      <c r="BL1085" s="58"/>
      <c r="BM1085" s="58"/>
    </row>
    <row r="1086" ht="12.75" customHeight="1">
      <c r="A1086" s="72"/>
      <c r="B1086" s="58"/>
      <c r="C1086" s="73"/>
      <c r="D1086" s="74"/>
      <c r="E1086" s="73"/>
      <c r="F1086" s="74"/>
      <c r="G1086" s="62"/>
      <c r="H1086" s="63"/>
      <c r="I1086" s="64"/>
      <c r="J1086" s="65"/>
      <c r="K1086" s="55"/>
      <c r="L1086" s="66"/>
      <c r="M1086" s="66"/>
      <c r="N1086" s="67"/>
      <c r="O1086" s="58"/>
      <c r="P1086" s="58"/>
      <c r="Q1086" s="58"/>
      <c r="R1086" s="58"/>
      <c r="S1086" s="62"/>
      <c r="T1086" s="63"/>
      <c r="U1086" s="62"/>
      <c r="V1086" s="61"/>
      <c r="W1086" s="61"/>
      <c r="X1086" s="64"/>
      <c r="Y1086" s="68"/>
      <c r="Z1086" s="68"/>
      <c r="AA1086" s="63"/>
      <c r="AB1086" s="68"/>
      <c r="AC1086" s="61"/>
      <c r="AD1086" s="61"/>
      <c r="AE1086" s="61"/>
      <c r="AF1086" s="61"/>
      <c r="AG1086" s="61"/>
      <c r="AH1086" s="58"/>
      <c r="AI1086" s="51"/>
      <c r="AJ1086" s="52"/>
      <c r="AK1086" s="61"/>
      <c r="AL1086" s="58"/>
      <c r="AM1086" s="58"/>
      <c r="AN1086" s="53"/>
      <c r="AO1086" s="58"/>
      <c r="AP1086" s="58"/>
      <c r="AQ1086" s="58"/>
      <c r="AR1086" s="58"/>
      <c r="AS1086" s="58"/>
      <c r="AT1086" s="58"/>
      <c r="AU1086" s="58"/>
      <c r="AV1086" s="58"/>
      <c r="AW1086" s="58"/>
      <c r="AX1086" s="58"/>
      <c r="AY1086" s="58"/>
      <c r="AZ1086" s="58"/>
      <c r="BA1086" s="58"/>
      <c r="BB1086" s="58"/>
      <c r="BC1086" s="58"/>
      <c r="BD1086" s="58"/>
      <c r="BE1086" s="58"/>
      <c r="BF1086" s="58"/>
      <c r="BG1086" s="58"/>
      <c r="BH1086" s="58"/>
      <c r="BI1086" s="58"/>
      <c r="BJ1086" s="58"/>
      <c r="BK1086" s="58"/>
      <c r="BL1086" s="58"/>
      <c r="BM1086" s="58"/>
    </row>
    <row r="1087" ht="12.75" customHeight="1">
      <c r="A1087" s="72"/>
      <c r="B1087" s="58"/>
      <c r="C1087" s="73"/>
      <c r="D1087" s="74"/>
      <c r="E1087" s="73"/>
      <c r="F1087" s="74"/>
      <c r="G1087" s="62"/>
      <c r="H1087" s="63"/>
      <c r="I1087" s="64"/>
      <c r="J1087" s="65"/>
      <c r="K1087" s="55"/>
      <c r="L1087" s="66"/>
      <c r="M1087" s="66"/>
      <c r="N1087" s="67"/>
      <c r="O1087" s="58"/>
      <c r="P1087" s="58"/>
      <c r="Q1087" s="58"/>
      <c r="R1087" s="58"/>
      <c r="S1087" s="62"/>
      <c r="T1087" s="63"/>
      <c r="U1087" s="62"/>
      <c r="V1087" s="61"/>
      <c r="W1087" s="61"/>
      <c r="X1087" s="64"/>
      <c r="Y1087" s="68"/>
      <c r="Z1087" s="68"/>
      <c r="AA1087" s="63"/>
      <c r="AB1087" s="68"/>
      <c r="AC1087" s="61"/>
      <c r="AD1087" s="61"/>
      <c r="AE1087" s="61"/>
      <c r="AF1087" s="61"/>
      <c r="AG1087" s="61"/>
      <c r="AH1087" s="58"/>
      <c r="AI1087" s="51"/>
      <c r="AJ1087" s="52"/>
      <c r="AK1087" s="61"/>
      <c r="AL1087" s="58"/>
      <c r="AM1087" s="58"/>
      <c r="AN1087" s="53"/>
      <c r="AO1087" s="58"/>
      <c r="AP1087" s="58"/>
      <c r="AQ1087" s="58"/>
      <c r="AR1087" s="58"/>
      <c r="AS1087" s="58"/>
      <c r="AT1087" s="58"/>
      <c r="AU1087" s="58"/>
      <c r="AV1087" s="58"/>
      <c r="AW1087" s="58"/>
      <c r="AX1087" s="58"/>
      <c r="AY1087" s="58"/>
      <c r="AZ1087" s="58"/>
      <c r="BA1087" s="58"/>
      <c r="BB1087" s="58"/>
      <c r="BC1087" s="58"/>
      <c r="BD1087" s="58"/>
      <c r="BE1087" s="58"/>
      <c r="BF1087" s="58"/>
      <c r="BG1087" s="58"/>
      <c r="BH1087" s="58"/>
      <c r="BI1087" s="58"/>
      <c r="BJ1087" s="58"/>
      <c r="BK1087" s="58"/>
      <c r="BL1087" s="58"/>
      <c r="BM1087" s="58"/>
    </row>
    <row r="1088" ht="12.75" customHeight="1">
      <c r="A1088" s="72"/>
      <c r="B1088" s="58"/>
      <c r="C1088" s="73"/>
      <c r="D1088" s="74"/>
      <c r="E1088" s="73"/>
      <c r="F1088" s="74"/>
      <c r="G1088" s="62"/>
      <c r="H1088" s="63"/>
      <c r="I1088" s="64"/>
      <c r="J1088" s="65"/>
      <c r="K1088" s="55"/>
      <c r="L1088" s="66"/>
      <c r="M1088" s="66"/>
      <c r="N1088" s="67"/>
      <c r="O1088" s="58"/>
      <c r="P1088" s="58"/>
      <c r="Q1088" s="58"/>
      <c r="R1088" s="58"/>
      <c r="S1088" s="62"/>
      <c r="T1088" s="63"/>
      <c r="U1088" s="62"/>
      <c r="V1088" s="61"/>
      <c r="W1088" s="61"/>
      <c r="X1088" s="64"/>
      <c r="Y1088" s="68"/>
      <c r="Z1088" s="68"/>
      <c r="AA1088" s="63"/>
      <c r="AB1088" s="68"/>
      <c r="AC1088" s="61"/>
      <c r="AD1088" s="61"/>
      <c r="AE1088" s="61"/>
      <c r="AF1088" s="61"/>
      <c r="AG1088" s="61"/>
      <c r="AH1088" s="58"/>
      <c r="AI1088" s="51"/>
      <c r="AJ1088" s="52"/>
      <c r="AK1088" s="61"/>
      <c r="AL1088" s="58"/>
      <c r="AM1088" s="58"/>
      <c r="AN1088" s="53"/>
      <c r="AO1088" s="58"/>
      <c r="AP1088" s="58"/>
      <c r="AQ1088" s="58"/>
      <c r="AR1088" s="58"/>
      <c r="AS1088" s="58"/>
      <c r="AT1088" s="58"/>
      <c r="AU1088" s="58"/>
      <c r="AV1088" s="58"/>
      <c r="AW1088" s="58"/>
      <c r="AX1088" s="58"/>
      <c r="AY1088" s="58"/>
      <c r="AZ1088" s="58"/>
      <c r="BA1088" s="58"/>
      <c r="BB1088" s="58"/>
      <c r="BC1088" s="58"/>
      <c r="BD1088" s="58"/>
      <c r="BE1088" s="58"/>
      <c r="BF1088" s="58"/>
      <c r="BG1088" s="58"/>
      <c r="BH1088" s="58"/>
      <c r="BI1088" s="58"/>
      <c r="BJ1088" s="58"/>
      <c r="BK1088" s="58"/>
      <c r="BL1088" s="58"/>
      <c r="BM1088" s="58"/>
    </row>
    <row r="1089" ht="12.75" customHeight="1">
      <c r="A1089" s="72"/>
      <c r="B1089" s="58"/>
      <c r="C1089" s="73"/>
      <c r="D1089" s="74"/>
      <c r="E1089" s="73"/>
      <c r="F1089" s="74"/>
      <c r="G1089" s="62"/>
      <c r="H1089" s="63"/>
      <c r="I1089" s="64"/>
      <c r="J1089" s="65"/>
      <c r="K1089" s="55"/>
      <c r="L1089" s="66"/>
      <c r="M1089" s="66"/>
      <c r="N1089" s="67"/>
      <c r="O1089" s="58"/>
      <c r="P1089" s="58"/>
      <c r="Q1089" s="58"/>
      <c r="R1089" s="58"/>
      <c r="S1089" s="62"/>
      <c r="T1089" s="63"/>
      <c r="U1089" s="62"/>
      <c r="V1089" s="61"/>
      <c r="W1089" s="61"/>
      <c r="X1089" s="64"/>
      <c r="Y1089" s="68"/>
      <c r="Z1089" s="68"/>
      <c r="AA1089" s="63"/>
      <c r="AB1089" s="68"/>
      <c r="AC1089" s="61"/>
      <c r="AD1089" s="61"/>
      <c r="AE1089" s="61"/>
      <c r="AF1089" s="61"/>
      <c r="AG1089" s="61"/>
      <c r="AH1089" s="58"/>
      <c r="AI1089" s="51"/>
      <c r="AJ1089" s="52"/>
      <c r="AK1089" s="61"/>
      <c r="AL1089" s="58"/>
      <c r="AM1089" s="58"/>
      <c r="AN1089" s="53"/>
      <c r="AO1089" s="58"/>
      <c r="AP1089" s="58"/>
      <c r="AQ1089" s="58"/>
      <c r="AR1089" s="58"/>
      <c r="AS1089" s="58"/>
      <c r="AT1089" s="58"/>
      <c r="AU1089" s="58"/>
      <c r="AV1089" s="58"/>
      <c r="AW1089" s="58"/>
      <c r="AX1089" s="58"/>
      <c r="AY1089" s="58"/>
      <c r="AZ1089" s="58"/>
      <c r="BA1089" s="58"/>
      <c r="BB1089" s="58"/>
      <c r="BC1089" s="58"/>
      <c r="BD1089" s="58"/>
      <c r="BE1089" s="58"/>
      <c r="BF1089" s="58"/>
      <c r="BG1089" s="58"/>
      <c r="BH1089" s="58"/>
      <c r="BI1089" s="58"/>
      <c r="BJ1089" s="58"/>
      <c r="BK1089" s="58"/>
      <c r="BL1089" s="58"/>
      <c r="BM1089" s="58"/>
    </row>
    <row r="1090" ht="12.75" customHeight="1">
      <c r="A1090" s="72"/>
      <c r="B1090" s="58"/>
      <c r="C1090" s="73"/>
      <c r="D1090" s="74"/>
      <c r="E1090" s="73"/>
      <c r="F1090" s="74"/>
      <c r="G1090" s="62"/>
      <c r="H1090" s="63"/>
      <c r="I1090" s="64"/>
      <c r="J1090" s="65"/>
      <c r="K1090" s="55"/>
      <c r="L1090" s="66"/>
      <c r="M1090" s="66"/>
      <c r="N1090" s="67"/>
      <c r="O1090" s="58"/>
      <c r="P1090" s="58"/>
      <c r="Q1090" s="58"/>
      <c r="R1090" s="58"/>
      <c r="S1090" s="62"/>
      <c r="T1090" s="63"/>
      <c r="U1090" s="62"/>
      <c r="V1090" s="61"/>
      <c r="W1090" s="61"/>
      <c r="X1090" s="64"/>
      <c r="Y1090" s="68"/>
      <c r="Z1090" s="68"/>
      <c r="AA1090" s="63"/>
      <c r="AB1090" s="68"/>
      <c r="AC1090" s="61"/>
      <c r="AD1090" s="61"/>
      <c r="AE1090" s="61"/>
      <c r="AF1090" s="61"/>
      <c r="AG1090" s="61"/>
      <c r="AH1090" s="58"/>
      <c r="AI1090" s="51"/>
      <c r="AJ1090" s="52"/>
      <c r="AK1090" s="61"/>
      <c r="AL1090" s="58"/>
      <c r="AM1090" s="58"/>
      <c r="AN1090" s="53"/>
      <c r="AO1090" s="58"/>
      <c r="AP1090" s="58"/>
      <c r="AQ1090" s="58"/>
      <c r="AR1090" s="58"/>
      <c r="AS1090" s="58"/>
      <c r="AT1090" s="58"/>
      <c r="AU1090" s="58"/>
      <c r="AV1090" s="58"/>
      <c r="AW1090" s="58"/>
      <c r="AX1090" s="58"/>
      <c r="AY1090" s="58"/>
      <c r="AZ1090" s="58"/>
      <c r="BA1090" s="58"/>
      <c r="BB1090" s="58"/>
      <c r="BC1090" s="58"/>
      <c r="BD1090" s="58"/>
      <c r="BE1090" s="58"/>
      <c r="BF1090" s="58"/>
      <c r="BG1090" s="58"/>
      <c r="BH1090" s="58"/>
      <c r="BI1090" s="58"/>
      <c r="BJ1090" s="58"/>
      <c r="BK1090" s="58"/>
      <c r="BL1090" s="58"/>
      <c r="BM1090" s="58"/>
    </row>
    <row r="1091" ht="12.75" customHeight="1">
      <c r="A1091" s="72"/>
      <c r="B1091" s="58"/>
      <c r="C1091" s="73"/>
      <c r="D1091" s="74"/>
      <c r="E1091" s="73"/>
      <c r="F1091" s="74"/>
      <c r="G1091" s="62"/>
      <c r="H1091" s="63"/>
      <c r="I1091" s="64"/>
      <c r="J1091" s="65"/>
      <c r="K1091" s="55"/>
      <c r="L1091" s="66"/>
      <c r="M1091" s="66"/>
      <c r="N1091" s="67"/>
      <c r="O1091" s="58"/>
      <c r="P1091" s="58"/>
      <c r="Q1091" s="58"/>
      <c r="R1091" s="58"/>
      <c r="S1091" s="62"/>
      <c r="T1091" s="63"/>
      <c r="U1091" s="62"/>
      <c r="V1091" s="61"/>
      <c r="W1091" s="61"/>
      <c r="X1091" s="64"/>
      <c r="Y1091" s="68"/>
      <c r="Z1091" s="68"/>
      <c r="AA1091" s="63"/>
      <c r="AB1091" s="68"/>
      <c r="AC1091" s="61"/>
      <c r="AD1091" s="61"/>
      <c r="AE1091" s="61"/>
      <c r="AF1091" s="61"/>
      <c r="AG1091" s="61"/>
      <c r="AH1091" s="58"/>
      <c r="AI1091" s="51"/>
      <c r="AJ1091" s="52"/>
      <c r="AK1091" s="61"/>
      <c r="AL1091" s="58"/>
      <c r="AM1091" s="58"/>
      <c r="AN1091" s="53"/>
      <c r="AO1091" s="58"/>
      <c r="AP1091" s="58"/>
      <c r="AQ1091" s="58"/>
      <c r="AR1091" s="58"/>
      <c r="AS1091" s="58"/>
      <c r="AT1091" s="58"/>
      <c r="AU1091" s="58"/>
      <c r="AV1091" s="58"/>
      <c r="AW1091" s="58"/>
      <c r="AX1091" s="58"/>
      <c r="AY1091" s="58"/>
      <c r="AZ1091" s="58"/>
      <c r="BA1091" s="58"/>
      <c r="BB1091" s="58"/>
      <c r="BC1091" s="58"/>
      <c r="BD1091" s="58"/>
      <c r="BE1091" s="58"/>
      <c r="BF1091" s="58"/>
      <c r="BG1091" s="58"/>
      <c r="BH1091" s="58"/>
      <c r="BI1091" s="58"/>
      <c r="BJ1091" s="58"/>
      <c r="BK1091" s="58"/>
      <c r="BL1091" s="58"/>
      <c r="BM1091" s="58"/>
    </row>
    <row r="1092" ht="12.75" customHeight="1">
      <c r="A1092" s="72"/>
      <c r="B1092" s="58"/>
      <c r="C1092" s="73"/>
      <c r="D1092" s="74"/>
      <c r="E1092" s="73"/>
      <c r="F1092" s="74"/>
      <c r="G1092" s="62"/>
      <c r="H1092" s="63"/>
      <c r="I1092" s="64"/>
      <c r="J1092" s="65"/>
      <c r="K1092" s="55"/>
      <c r="L1092" s="66"/>
      <c r="M1092" s="66"/>
      <c r="N1092" s="67"/>
      <c r="O1092" s="58"/>
      <c r="P1092" s="58"/>
      <c r="Q1092" s="58"/>
      <c r="R1092" s="58"/>
      <c r="S1092" s="62"/>
      <c r="T1092" s="63"/>
      <c r="U1092" s="62"/>
      <c r="V1092" s="61"/>
      <c r="W1092" s="61"/>
      <c r="X1092" s="64"/>
      <c r="Y1092" s="68"/>
      <c r="Z1092" s="68"/>
      <c r="AA1092" s="63"/>
      <c r="AB1092" s="68"/>
      <c r="AC1092" s="61"/>
      <c r="AD1092" s="61"/>
      <c r="AE1092" s="61"/>
      <c r="AF1092" s="61"/>
      <c r="AG1092" s="61"/>
      <c r="AH1092" s="58"/>
      <c r="AI1092" s="51"/>
      <c r="AJ1092" s="52"/>
      <c r="AK1092" s="61"/>
      <c r="AL1092" s="58"/>
      <c r="AM1092" s="58"/>
      <c r="AN1092" s="53"/>
      <c r="AO1092" s="58"/>
      <c r="AP1092" s="58"/>
      <c r="AQ1092" s="58"/>
      <c r="AR1092" s="58"/>
      <c r="AS1092" s="58"/>
      <c r="AT1092" s="58"/>
      <c r="AU1092" s="58"/>
      <c r="AV1092" s="58"/>
      <c r="AW1092" s="58"/>
      <c r="AX1092" s="58"/>
      <c r="AY1092" s="58"/>
      <c r="AZ1092" s="58"/>
      <c r="BA1092" s="58"/>
      <c r="BB1092" s="58"/>
      <c r="BC1092" s="58"/>
      <c r="BD1092" s="58"/>
      <c r="BE1092" s="58"/>
      <c r="BF1092" s="58"/>
      <c r="BG1092" s="58"/>
      <c r="BH1092" s="58"/>
      <c r="BI1092" s="58"/>
      <c r="BJ1092" s="58"/>
      <c r="BK1092" s="58"/>
      <c r="BL1092" s="58"/>
      <c r="BM1092" s="58"/>
    </row>
    <row r="1093" ht="12.75" customHeight="1">
      <c r="A1093" s="72"/>
      <c r="B1093" s="58"/>
      <c r="C1093" s="73"/>
      <c r="D1093" s="74"/>
      <c r="E1093" s="73"/>
      <c r="F1093" s="74"/>
      <c r="G1093" s="62"/>
      <c r="H1093" s="63"/>
      <c r="I1093" s="64"/>
      <c r="J1093" s="65"/>
      <c r="K1093" s="55"/>
      <c r="L1093" s="66"/>
      <c r="M1093" s="66"/>
      <c r="N1093" s="67"/>
      <c r="O1093" s="58"/>
      <c r="P1093" s="58"/>
      <c r="Q1093" s="58"/>
      <c r="R1093" s="58"/>
      <c r="S1093" s="62"/>
      <c r="T1093" s="63"/>
      <c r="U1093" s="62"/>
      <c r="V1093" s="61"/>
      <c r="W1093" s="61"/>
      <c r="X1093" s="64"/>
      <c r="Y1093" s="68"/>
      <c r="Z1093" s="68"/>
      <c r="AA1093" s="63"/>
      <c r="AB1093" s="68"/>
      <c r="AC1093" s="61"/>
      <c r="AD1093" s="61"/>
      <c r="AE1093" s="61"/>
      <c r="AF1093" s="61"/>
      <c r="AG1093" s="61"/>
      <c r="AH1093" s="58"/>
      <c r="AI1093" s="51"/>
      <c r="AJ1093" s="52"/>
      <c r="AK1093" s="61"/>
      <c r="AL1093" s="58"/>
      <c r="AM1093" s="58"/>
      <c r="AN1093" s="53"/>
      <c r="AO1093" s="58"/>
      <c r="AP1093" s="58"/>
      <c r="AQ1093" s="58"/>
      <c r="AR1093" s="58"/>
      <c r="AS1093" s="58"/>
      <c r="AT1093" s="58"/>
      <c r="AU1093" s="58"/>
      <c r="AV1093" s="58"/>
      <c r="AW1093" s="58"/>
      <c r="AX1093" s="58"/>
      <c r="AY1093" s="58"/>
      <c r="AZ1093" s="58"/>
      <c r="BA1093" s="58"/>
      <c r="BB1093" s="58"/>
      <c r="BC1093" s="58"/>
      <c r="BD1093" s="58"/>
      <c r="BE1093" s="58"/>
      <c r="BF1093" s="58"/>
      <c r="BG1093" s="58"/>
      <c r="BH1093" s="58"/>
      <c r="BI1093" s="58"/>
      <c r="BJ1093" s="58"/>
      <c r="BK1093" s="58"/>
      <c r="BL1093" s="58"/>
      <c r="BM1093" s="58"/>
    </row>
    <row r="1094" ht="12.75" customHeight="1">
      <c r="A1094" s="72"/>
      <c r="B1094" s="58"/>
      <c r="C1094" s="73"/>
      <c r="D1094" s="74"/>
      <c r="E1094" s="73"/>
      <c r="F1094" s="74"/>
      <c r="G1094" s="62"/>
      <c r="H1094" s="63"/>
      <c r="I1094" s="64"/>
      <c r="J1094" s="65"/>
      <c r="K1094" s="55"/>
      <c r="L1094" s="66"/>
      <c r="M1094" s="66"/>
      <c r="N1094" s="67"/>
      <c r="O1094" s="58"/>
      <c r="P1094" s="58"/>
      <c r="Q1094" s="58"/>
      <c r="R1094" s="58"/>
      <c r="S1094" s="62"/>
      <c r="T1094" s="63"/>
      <c r="U1094" s="62"/>
      <c r="V1094" s="61"/>
      <c r="W1094" s="61"/>
      <c r="X1094" s="64"/>
      <c r="Y1094" s="68"/>
      <c r="Z1094" s="68"/>
      <c r="AA1094" s="63"/>
      <c r="AB1094" s="68"/>
      <c r="AC1094" s="61"/>
      <c r="AD1094" s="61"/>
      <c r="AE1094" s="61"/>
      <c r="AF1094" s="61"/>
      <c r="AG1094" s="61"/>
      <c r="AH1094" s="58"/>
      <c r="AI1094" s="51"/>
      <c r="AJ1094" s="52"/>
      <c r="AK1094" s="61"/>
      <c r="AL1094" s="58"/>
      <c r="AM1094" s="58"/>
      <c r="AN1094" s="53"/>
      <c r="AO1094" s="58"/>
      <c r="AP1094" s="58"/>
      <c r="AQ1094" s="58"/>
      <c r="AR1094" s="58"/>
      <c r="AS1094" s="58"/>
      <c r="AT1094" s="58"/>
      <c r="AU1094" s="58"/>
      <c r="AV1094" s="58"/>
      <c r="AW1094" s="58"/>
      <c r="AX1094" s="58"/>
      <c r="AY1094" s="58"/>
      <c r="AZ1094" s="58"/>
      <c r="BA1094" s="58"/>
      <c r="BB1094" s="58"/>
      <c r="BC1094" s="58"/>
      <c r="BD1094" s="58"/>
      <c r="BE1094" s="58"/>
      <c r="BF1094" s="58"/>
      <c r="BG1094" s="58"/>
      <c r="BH1094" s="58"/>
      <c r="BI1094" s="58"/>
      <c r="BJ1094" s="58"/>
      <c r="BK1094" s="58"/>
      <c r="BL1094" s="58"/>
      <c r="BM1094" s="58"/>
    </row>
    <row r="1095" ht="12.75" customHeight="1">
      <c r="A1095" s="72"/>
      <c r="B1095" s="58"/>
      <c r="C1095" s="73"/>
      <c r="D1095" s="74"/>
      <c r="E1095" s="73"/>
      <c r="F1095" s="74"/>
      <c r="G1095" s="62"/>
      <c r="H1095" s="63"/>
      <c r="I1095" s="64"/>
      <c r="J1095" s="65"/>
      <c r="K1095" s="55"/>
      <c r="L1095" s="66"/>
      <c r="M1095" s="66"/>
      <c r="N1095" s="67"/>
      <c r="O1095" s="58"/>
      <c r="P1095" s="58"/>
      <c r="Q1095" s="58"/>
      <c r="R1095" s="58"/>
      <c r="S1095" s="62"/>
      <c r="T1095" s="63"/>
      <c r="U1095" s="62"/>
      <c r="V1095" s="61"/>
      <c r="W1095" s="61"/>
      <c r="X1095" s="64"/>
      <c r="Y1095" s="68"/>
      <c r="Z1095" s="68"/>
      <c r="AA1095" s="63"/>
      <c r="AB1095" s="68"/>
      <c r="AC1095" s="61"/>
      <c r="AD1095" s="61"/>
      <c r="AE1095" s="61"/>
      <c r="AF1095" s="61"/>
      <c r="AG1095" s="61"/>
      <c r="AH1095" s="58"/>
      <c r="AI1095" s="51"/>
      <c r="AJ1095" s="52"/>
      <c r="AK1095" s="61"/>
      <c r="AL1095" s="58"/>
      <c r="AM1095" s="58"/>
      <c r="AN1095" s="53"/>
      <c r="AO1095" s="58"/>
      <c r="AP1095" s="58"/>
      <c r="AQ1095" s="58"/>
      <c r="AR1095" s="58"/>
      <c r="AS1095" s="58"/>
      <c r="AT1095" s="58"/>
      <c r="AU1095" s="58"/>
      <c r="AV1095" s="58"/>
      <c r="AW1095" s="58"/>
      <c r="AX1095" s="58"/>
      <c r="AY1095" s="58"/>
      <c r="AZ1095" s="58"/>
      <c r="BA1095" s="58"/>
      <c r="BB1095" s="58"/>
      <c r="BC1095" s="58"/>
      <c r="BD1095" s="58"/>
      <c r="BE1095" s="58"/>
      <c r="BF1095" s="58"/>
      <c r="BG1095" s="58"/>
      <c r="BH1095" s="58"/>
      <c r="BI1095" s="58"/>
      <c r="BJ1095" s="58"/>
      <c r="BK1095" s="58"/>
      <c r="BL1095" s="58"/>
      <c r="BM1095" s="58"/>
    </row>
    <row r="1096" ht="12.75" customHeight="1">
      <c r="A1096" s="72"/>
      <c r="B1096" s="58"/>
      <c r="C1096" s="73"/>
      <c r="D1096" s="74"/>
      <c r="E1096" s="73"/>
      <c r="F1096" s="74"/>
      <c r="G1096" s="62"/>
      <c r="H1096" s="63"/>
      <c r="I1096" s="64"/>
      <c r="J1096" s="65"/>
      <c r="K1096" s="55"/>
      <c r="L1096" s="66"/>
      <c r="M1096" s="66"/>
      <c r="N1096" s="67"/>
      <c r="O1096" s="58"/>
      <c r="P1096" s="58"/>
      <c r="Q1096" s="58"/>
      <c r="R1096" s="58"/>
      <c r="S1096" s="62"/>
      <c r="T1096" s="63"/>
      <c r="U1096" s="62"/>
      <c r="V1096" s="61"/>
      <c r="W1096" s="61"/>
      <c r="X1096" s="64"/>
      <c r="Y1096" s="68"/>
      <c r="Z1096" s="68"/>
      <c r="AA1096" s="63"/>
      <c r="AB1096" s="68"/>
      <c r="AC1096" s="61"/>
      <c r="AD1096" s="61"/>
      <c r="AE1096" s="61"/>
      <c r="AF1096" s="61"/>
      <c r="AG1096" s="61"/>
      <c r="AH1096" s="58"/>
      <c r="AI1096" s="51"/>
      <c r="AJ1096" s="52"/>
      <c r="AK1096" s="61"/>
      <c r="AL1096" s="58"/>
      <c r="AM1096" s="58"/>
      <c r="AN1096" s="53"/>
      <c r="AO1096" s="58"/>
      <c r="AP1096" s="58"/>
      <c r="AQ1096" s="58"/>
      <c r="AR1096" s="58"/>
      <c r="AS1096" s="58"/>
      <c r="AT1096" s="58"/>
      <c r="AU1096" s="58"/>
      <c r="AV1096" s="58"/>
      <c r="AW1096" s="58"/>
      <c r="AX1096" s="58"/>
      <c r="AY1096" s="58"/>
      <c r="AZ1096" s="58"/>
      <c r="BA1096" s="58"/>
      <c r="BB1096" s="58"/>
      <c r="BC1096" s="58"/>
      <c r="BD1096" s="58"/>
      <c r="BE1096" s="58"/>
      <c r="BF1096" s="58"/>
      <c r="BG1096" s="58"/>
      <c r="BH1096" s="58"/>
      <c r="BI1096" s="58"/>
      <c r="BJ1096" s="58"/>
      <c r="BK1096" s="58"/>
      <c r="BL1096" s="58"/>
      <c r="BM1096" s="58"/>
    </row>
    <row r="1097" ht="12.75" customHeight="1">
      <c r="A1097" s="72"/>
      <c r="B1097" s="58"/>
      <c r="C1097" s="73"/>
      <c r="D1097" s="74"/>
      <c r="E1097" s="73"/>
      <c r="F1097" s="74"/>
      <c r="G1097" s="62"/>
      <c r="H1097" s="63"/>
      <c r="I1097" s="64"/>
      <c r="J1097" s="65"/>
      <c r="K1097" s="55"/>
      <c r="L1097" s="66"/>
      <c r="M1097" s="66"/>
      <c r="N1097" s="67"/>
      <c r="O1097" s="58"/>
      <c r="P1097" s="58"/>
      <c r="Q1097" s="58"/>
      <c r="R1097" s="58"/>
      <c r="S1097" s="62"/>
      <c r="T1097" s="63"/>
      <c r="U1097" s="62"/>
      <c r="V1097" s="61"/>
      <c r="W1097" s="61"/>
      <c r="X1097" s="64"/>
      <c r="Y1097" s="68"/>
      <c r="Z1097" s="68"/>
      <c r="AA1097" s="63"/>
      <c r="AB1097" s="68"/>
      <c r="AC1097" s="61"/>
      <c r="AD1097" s="61"/>
      <c r="AE1097" s="61"/>
      <c r="AF1097" s="61"/>
      <c r="AG1097" s="61"/>
      <c r="AH1097" s="58"/>
      <c r="AI1097" s="51"/>
      <c r="AJ1097" s="52"/>
      <c r="AK1097" s="61"/>
      <c r="AL1097" s="58"/>
      <c r="AM1097" s="58"/>
      <c r="AN1097" s="53"/>
      <c r="AO1097" s="58"/>
      <c r="AP1097" s="58"/>
      <c r="AQ1097" s="58"/>
      <c r="AR1097" s="58"/>
      <c r="AS1097" s="58"/>
      <c r="AT1097" s="58"/>
      <c r="AU1097" s="58"/>
      <c r="AV1097" s="58"/>
      <c r="AW1097" s="58"/>
      <c r="AX1097" s="58"/>
      <c r="AY1097" s="58"/>
      <c r="AZ1097" s="58"/>
      <c r="BA1097" s="58"/>
      <c r="BB1097" s="58"/>
      <c r="BC1097" s="58"/>
      <c r="BD1097" s="58"/>
      <c r="BE1097" s="58"/>
      <c r="BF1097" s="58"/>
      <c r="BG1097" s="58"/>
      <c r="BH1097" s="58"/>
      <c r="BI1097" s="58"/>
      <c r="BJ1097" s="58"/>
      <c r="BK1097" s="58"/>
      <c r="BL1097" s="58"/>
      <c r="BM1097" s="58"/>
    </row>
    <row r="1098" ht="12.75" customHeight="1">
      <c r="A1098" s="72"/>
      <c r="B1098" s="58"/>
      <c r="C1098" s="73"/>
      <c r="D1098" s="74"/>
      <c r="E1098" s="73"/>
      <c r="F1098" s="74"/>
      <c r="G1098" s="62"/>
      <c r="H1098" s="63"/>
      <c r="I1098" s="64"/>
      <c r="J1098" s="65"/>
      <c r="K1098" s="55"/>
      <c r="L1098" s="66"/>
      <c r="M1098" s="66"/>
      <c r="N1098" s="67"/>
      <c r="O1098" s="58"/>
      <c r="P1098" s="58"/>
      <c r="Q1098" s="58"/>
      <c r="R1098" s="58"/>
      <c r="S1098" s="62"/>
      <c r="T1098" s="63"/>
      <c r="U1098" s="62"/>
      <c r="V1098" s="61"/>
      <c r="W1098" s="61"/>
      <c r="X1098" s="64"/>
      <c r="Y1098" s="68"/>
      <c r="Z1098" s="68"/>
      <c r="AA1098" s="63"/>
      <c r="AB1098" s="68"/>
      <c r="AC1098" s="61"/>
      <c r="AD1098" s="61"/>
      <c r="AE1098" s="61"/>
      <c r="AF1098" s="61"/>
      <c r="AG1098" s="61"/>
      <c r="AH1098" s="58"/>
      <c r="AI1098" s="51"/>
      <c r="AJ1098" s="52"/>
      <c r="AK1098" s="61"/>
      <c r="AL1098" s="58"/>
      <c r="AM1098" s="58"/>
      <c r="AN1098" s="53"/>
      <c r="AO1098" s="58"/>
      <c r="AP1098" s="58"/>
      <c r="AQ1098" s="58"/>
      <c r="AR1098" s="58"/>
      <c r="AS1098" s="58"/>
      <c r="AT1098" s="58"/>
      <c r="AU1098" s="58"/>
      <c r="AV1098" s="58"/>
      <c r="AW1098" s="58"/>
      <c r="AX1098" s="58"/>
      <c r="AY1098" s="58"/>
      <c r="AZ1098" s="58"/>
      <c r="BA1098" s="58"/>
      <c r="BB1098" s="58"/>
      <c r="BC1098" s="58"/>
      <c r="BD1098" s="58"/>
      <c r="BE1098" s="58"/>
      <c r="BF1098" s="58"/>
      <c r="BG1098" s="58"/>
      <c r="BH1098" s="58"/>
      <c r="BI1098" s="58"/>
      <c r="BJ1098" s="58"/>
      <c r="BK1098" s="58"/>
      <c r="BL1098" s="58"/>
      <c r="BM1098" s="58"/>
    </row>
    <row r="1099" ht="12.75" customHeight="1">
      <c r="A1099" s="72"/>
      <c r="B1099" s="58"/>
      <c r="C1099" s="73"/>
      <c r="D1099" s="74"/>
      <c r="E1099" s="73"/>
      <c r="F1099" s="74"/>
      <c r="G1099" s="62"/>
      <c r="H1099" s="63"/>
      <c r="I1099" s="64"/>
      <c r="J1099" s="65"/>
      <c r="K1099" s="55"/>
      <c r="L1099" s="66"/>
      <c r="M1099" s="66"/>
      <c r="N1099" s="67"/>
      <c r="O1099" s="58"/>
      <c r="P1099" s="58"/>
      <c r="Q1099" s="58"/>
      <c r="R1099" s="58"/>
      <c r="S1099" s="62"/>
      <c r="T1099" s="63"/>
      <c r="U1099" s="62"/>
      <c r="V1099" s="61"/>
      <c r="W1099" s="61"/>
      <c r="X1099" s="64"/>
      <c r="Y1099" s="68"/>
      <c r="Z1099" s="68"/>
      <c r="AA1099" s="63"/>
      <c r="AB1099" s="68"/>
      <c r="AC1099" s="61"/>
      <c r="AD1099" s="61"/>
      <c r="AE1099" s="61"/>
      <c r="AF1099" s="61"/>
      <c r="AG1099" s="61"/>
      <c r="AH1099" s="58"/>
      <c r="AI1099" s="51"/>
      <c r="AJ1099" s="52"/>
      <c r="AK1099" s="61"/>
      <c r="AL1099" s="58"/>
      <c r="AM1099" s="58"/>
      <c r="AN1099" s="53"/>
      <c r="AO1099" s="58"/>
      <c r="AP1099" s="58"/>
      <c r="AQ1099" s="58"/>
      <c r="AR1099" s="58"/>
      <c r="AS1099" s="58"/>
      <c r="AT1099" s="58"/>
      <c r="AU1099" s="58"/>
      <c r="AV1099" s="58"/>
      <c r="AW1099" s="58"/>
      <c r="AX1099" s="58"/>
      <c r="AY1099" s="58"/>
      <c r="AZ1099" s="58"/>
      <c r="BA1099" s="58"/>
      <c r="BB1099" s="58"/>
      <c r="BC1099" s="58"/>
      <c r="BD1099" s="58"/>
      <c r="BE1099" s="58"/>
      <c r="BF1099" s="58"/>
      <c r="BG1099" s="58"/>
      <c r="BH1099" s="58"/>
      <c r="BI1099" s="58"/>
      <c r="BJ1099" s="58"/>
      <c r="BK1099" s="58"/>
      <c r="BL1099" s="58"/>
      <c r="BM1099" s="58"/>
    </row>
    <row r="1100" ht="12.75" customHeight="1">
      <c r="A1100" s="72"/>
      <c r="B1100" s="58"/>
      <c r="C1100" s="73"/>
      <c r="D1100" s="74"/>
      <c r="E1100" s="73"/>
      <c r="F1100" s="74"/>
      <c r="G1100" s="62"/>
      <c r="H1100" s="63"/>
      <c r="I1100" s="64"/>
      <c r="J1100" s="65"/>
      <c r="K1100" s="55"/>
      <c r="L1100" s="66"/>
      <c r="M1100" s="66"/>
      <c r="N1100" s="67"/>
      <c r="O1100" s="58"/>
      <c r="P1100" s="58"/>
      <c r="Q1100" s="58"/>
      <c r="R1100" s="58"/>
      <c r="S1100" s="62"/>
      <c r="T1100" s="63"/>
      <c r="U1100" s="62"/>
      <c r="V1100" s="61"/>
      <c r="W1100" s="61"/>
      <c r="X1100" s="64"/>
      <c r="Y1100" s="68"/>
      <c r="Z1100" s="68"/>
      <c r="AA1100" s="63"/>
      <c r="AB1100" s="68"/>
      <c r="AC1100" s="61"/>
      <c r="AD1100" s="61"/>
      <c r="AE1100" s="61"/>
      <c r="AF1100" s="61"/>
      <c r="AG1100" s="61"/>
      <c r="AH1100" s="58"/>
      <c r="AI1100" s="51"/>
      <c r="AJ1100" s="52"/>
      <c r="AK1100" s="61"/>
      <c r="AL1100" s="58"/>
      <c r="AM1100" s="58"/>
      <c r="AN1100" s="53"/>
      <c r="AO1100" s="58"/>
      <c r="AP1100" s="58"/>
      <c r="AQ1100" s="58"/>
      <c r="AR1100" s="58"/>
      <c r="AS1100" s="58"/>
      <c r="AT1100" s="58"/>
      <c r="AU1100" s="58"/>
      <c r="AV1100" s="58"/>
      <c r="AW1100" s="58"/>
      <c r="AX1100" s="58"/>
      <c r="AY1100" s="58"/>
      <c r="AZ1100" s="58"/>
      <c r="BA1100" s="58"/>
      <c r="BB1100" s="58"/>
      <c r="BC1100" s="58"/>
      <c r="BD1100" s="58"/>
      <c r="BE1100" s="58"/>
      <c r="BF1100" s="58"/>
      <c r="BG1100" s="58"/>
      <c r="BH1100" s="58"/>
      <c r="BI1100" s="58"/>
      <c r="BJ1100" s="58"/>
      <c r="BK1100" s="58"/>
      <c r="BL1100" s="58"/>
      <c r="BM1100" s="58"/>
    </row>
    <row r="1101" ht="12.75" customHeight="1">
      <c r="A1101" s="72"/>
      <c r="B1101" s="58"/>
      <c r="C1101" s="73"/>
      <c r="D1101" s="74"/>
      <c r="E1101" s="73"/>
      <c r="F1101" s="74"/>
      <c r="G1101" s="62"/>
      <c r="H1101" s="63"/>
      <c r="I1101" s="64"/>
      <c r="J1101" s="65"/>
      <c r="K1101" s="55"/>
      <c r="L1101" s="66"/>
      <c r="M1101" s="66"/>
      <c r="N1101" s="67"/>
      <c r="O1101" s="58"/>
      <c r="P1101" s="58"/>
      <c r="Q1101" s="58"/>
      <c r="R1101" s="58"/>
      <c r="S1101" s="62"/>
      <c r="T1101" s="63"/>
      <c r="U1101" s="62"/>
      <c r="V1101" s="61"/>
      <c r="W1101" s="61"/>
      <c r="X1101" s="64"/>
      <c r="Y1101" s="68"/>
      <c r="Z1101" s="68"/>
      <c r="AA1101" s="63"/>
      <c r="AB1101" s="68"/>
      <c r="AC1101" s="61"/>
      <c r="AD1101" s="61"/>
      <c r="AE1101" s="61"/>
      <c r="AF1101" s="61"/>
      <c r="AG1101" s="61"/>
      <c r="AH1101" s="58"/>
      <c r="AI1101" s="51"/>
      <c r="AJ1101" s="52"/>
      <c r="AK1101" s="61"/>
      <c r="AL1101" s="58"/>
      <c r="AM1101" s="58"/>
      <c r="AN1101" s="53"/>
      <c r="AO1101" s="58"/>
      <c r="AP1101" s="58"/>
      <c r="AQ1101" s="58"/>
      <c r="AR1101" s="58"/>
      <c r="AS1101" s="58"/>
      <c r="AT1101" s="58"/>
      <c r="AU1101" s="58"/>
      <c r="AV1101" s="58"/>
      <c r="AW1101" s="58"/>
      <c r="AX1101" s="58"/>
      <c r="AY1101" s="58"/>
      <c r="AZ1101" s="58"/>
      <c r="BA1101" s="58"/>
      <c r="BB1101" s="58"/>
      <c r="BC1101" s="58"/>
      <c r="BD1101" s="58"/>
      <c r="BE1101" s="58"/>
      <c r="BF1101" s="58"/>
      <c r="BG1101" s="58"/>
      <c r="BH1101" s="58"/>
      <c r="BI1101" s="58"/>
      <c r="BJ1101" s="58"/>
      <c r="BK1101" s="58"/>
      <c r="BL1101" s="58"/>
      <c r="BM1101" s="58"/>
    </row>
    <row r="1102" ht="12.75" customHeight="1">
      <c r="A1102" s="72"/>
      <c r="B1102" s="58"/>
      <c r="C1102" s="73"/>
      <c r="D1102" s="74"/>
      <c r="E1102" s="73"/>
      <c r="F1102" s="74"/>
      <c r="G1102" s="62"/>
      <c r="H1102" s="63"/>
      <c r="I1102" s="64"/>
      <c r="J1102" s="65"/>
      <c r="K1102" s="55"/>
      <c r="L1102" s="66"/>
      <c r="M1102" s="66"/>
      <c r="N1102" s="67"/>
      <c r="O1102" s="58"/>
      <c r="P1102" s="58"/>
      <c r="Q1102" s="58"/>
      <c r="R1102" s="58"/>
      <c r="S1102" s="62"/>
      <c r="T1102" s="63"/>
      <c r="U1102" s="62"/>
      <c r="V1102" s="61"/>
      <c r="W1102" s="61"/>
      <c r="X1102" s="64"/>
      <c r="Y1102" s="68"/>
      <c r="Z1102" s="68"/>
      <c r="AA1102" s="63"/>
      <c r="AB1102" s="68"/>
      <c r="AC1102" s="61"/>
      <c r="AD1102" s="61"/>
      <c r="AE1102" s="61"/>
      <c r="AF1102" s="61"/>
      <c r="AG1102" s="61"/>
      <c r="AH1102" s="58"/>
      <c r="AI1102" s="51"/>
      <c r="AJ1102" s="52"/>
      <c r="AK1102" s="61"/>
      <c r="AL1102" s="58"/>
      <c r="AM1102" s="58"/>
      <c r="AN1102" s="53"/>
      <c r="AO1102" s="58"/>
      <c r="AP1102" s="58"/>
      <c r="AQ1102" s="58"/>
      <c r="AR1102" s="58"/>
      <c r="AS1102" s="58"/>
      <c r="AT1102" s="58"/>
      <c r="AU1102" s="58"/>
      <c r="AV1102" s="58"/>
      <c r="AW1102" s="58"/>
      <c r="AX1102" s="58"/>
      <c r="AY1102" s="58"/>
      <c r="AZ1102" s="58"/>
      <c r="BA1102" s="58"/>
      <c r="BB1102" s="58"/>
      <c r="BC1102" s="58"/>
      <c r="BD1102" s="58"/>
      <c r="BE1102" s="58"/>
      <c r="BF1102" s="58"/>
      <c r="BG1102" s="58"/>
      <c r="BH1102" s="58"/>
      <c r="BI1102" s="58"/>
      <c r="BJ1102" s="58"/>
      <c r="BK1102" s="58"/>
      <c r="BL1102" s="58"/>
      <c r="BM1102" s="58"/>
    </row>
    <row r="1103" ht="12.75" customHeight="1">
      <c r="A1103" s="72"/>
      <c r="B1103" s="58"/>
      <c r="C1103" s="73"/>
      <c r="D1103" s="74"/>
      <c r="E1103" s="73"/>
      <c r="F1103" s="74"/>
      <c r="G1103" s="62"/>
      <c r="H1103" s="63"/>
      <c r="I1103" s="64"/>
      <c r="J1103" s="65"/>
      <c r="K1103" s="55"/>
      <c r="L1103" s="66"/>
      <c r="M1103" s="66"/>
      <c r="N1103" s="67"/>
      <c r="O1103" s="58"/>
      <c r="P1103" s="58"/>
      <c r="Q1103" s="58"/>
      <c r="R1103" s="58"/>
      <c r="S1103" s="62"/>
      <c r="T1103" s="63"/>
      <c r="U1103" s="62"/>
      <c r="V1103" s="61"/>
      <c r="W1103" s="61"/>
      <c r="X1103" s="64"/>
      <c r="Y1103" s="68"/>
      <c r="Z1103" s="68"/>
      <c r="AA1103" s="63"/>
      <c r="AB1103" s="68"/>
      <c r="AC1103" s="61"/>
      <c r="AD1103" s="61"/>
      <c r="AE1103" s="61"/>
      <c r="AF1103" s="61"/>
      <c r="AG1103" s="61"/>
      <c r="AH1103" s="58"/>
      <c r="AI1103" s="51"/>
      <c r="AJ1103" s="52"/>
      <c r="AK1103" s="61"/>
      <c r="AL1103" s="58"/>
      <c r="AM1103" s="58"/>
      <c r="AN1103" s="53"/>
      <c r="AO1103" s="58"/>
      <c r="AP1103" s="58"/>
      <c r="AQ1103" s="58"/>
      <c r="AR1103" s="58"/>
      <c r="AS1103" s="58"/>
      <c r="AT1103" s="58"/>
      <c r="AU1103" s="58"/>
      <c r="AV1103" s="58"/>
      <c r="AW1103" s="58"/>
      <c r="AX1103" s="58"/>
      <c r="AY1103" s="58"/>
      <c r="AZ1103" s="58"/>
      <c r="BA1103" s="58"/>
      <c r="BB1103" s="58"/>
      <c r="BC1103" s="58"/>
      <c r="BD1103" s="58"/>
      <c r="BE1103" s="58"/>
      <c r="BF1103" s="58"/>
      <c r="BG1103" s="58"/>
      <c r="BH1103" s="58"/>
      <c r="BI1103" s="58"/>
      <c r="BJ1103" s="58"/>
      <c r="BK1103" s="58"/>
      <c r="BL1103" s="58"/>
      <c r="BM1103" s="58"/>
    </row>
    <row r="1104" ht="12.75" customHeight="1">
      <c r="A1104" s="72"/>
      <c r="B1104" s="58"/>
      <c r="C1104" s="73"/>
      <c r="D1104" s="74"/>
      <c r="E1104" s="73"/>
      <c r="F1104" s="74"/>
      <c r="G1104" s="62"/>
      <c r="H1104" s="63"/>
      <c r="I1104" s="64"/>
      <c r="J1104" s="65"/>
      <c r="K1104" s="55"/>
      <c r="L1104" s="66"/>
      <c r="M1104" s="66"/>
      <c r="N1104" s="67"/>
      <c r="O1104" s="58"/>
      <c r="P1104" s="58"/>
      <c r="Q1104" s="58"/>
      <c r="R1104" s="58"/>
      <c r="S1104" s="62"/>
      <c r="T1104" s="63"/>
      <c r="U1104" s="62"/>
      <c r="V1104" s="61"/>
      <c r="W1104" s="61"/>
      <c r="X1104" s="64"/>
      <c r="Y1104" s="68"/>
      <c r="Z1104" s="68"/>
      <c r="AA1104" s="63"/>
      <c r="AB1104" s="68"/>
      <c r="AC1104" s="61"/>
      <c r="AD1104" s="61"/>
      <c r="AE1104" s="61"/>
      <c r="AF1104" s="61"/>
      <c r="AG1104" s="61"/>
      <c r="AH1104" s="58"/>
      <c r="AI1104" s="51"/>
      <c r="AJ1104" s="52"/>
      <c r="AK1104" s="61"/>
      <c r="AL1104" s="58"/>
      <c r="AM1104" s="58"/>
      <c r="AN1104" s="53"/>
      <c r="AO1104" s="58"/>
      <c r="AP1104" s="58"/>
      <c r="AQ1104" s="58"/>
      <c r="AR1104" s="58"/>
      <c r="AS1104" s="58"/>
      <c r="AT1104" s="58"/>
      <c r="AU1104" s="58"/>
      <c r="AV1104" s="58"/>
      <c r="AW1104" s="58"/>
      <c r="AX1104" s="58"/>
      <c r="AY1104" s="58"/>
      <c r="AZ1104" s="58"/>
      <c r="BA1104" s="58"/>
      <c r="BB1104" s="58"/>
      <c r="BC1104" s="58"/>
      <c r="BD1104" s="58"/>
      <c r="BE1104" s="58"/>
      <c r="BF1104" s="58"/>
      <c r="BG1104" s="58"/>
      <c r="BH1104" s="58"/>
      <c r="BI1104" s="58"/>
      <c r="BJ1104" s="58"/>
      <c r="BK1104" s="58"/>
      <c r="BL1104" s="58"/>
      <c r="BM1104" s="58"/>
    </row>
    <row r="1105" ht="12.75" customHeight="1">
      <c r="A1105" s="72"/>
      <c r="B1105" s="58"/>
      <c r="C1105" s="73"/>
      <c r="D1105" s="74"/>
      <c r="E1105" s="73"/>
      <c r="F1105" s="74"/>
      <c r="G1105" s="62"/>
      <c r="H1105" s="63"/>
      <c r="I1105" s="64"/>
      <c r="J1105" s="65"/>
      <c r="K1105" s="55"/>
      <c r="L1105" s="66"/>
      <c r="M1105" s="66"/>
      <c r="N1105" s="67"/>
      <c r="O1105" s="58"/>
      <c r="P1105" s="58"/>
      <c r="Q1105" s="58"/>
      <c r="R1105" s="58"/>
      <c r="S1105" s="62"/>
      <c r="T1105" s="63"/>
      <c r="U1105" s="62"/>
      <c r="V1105" s="61"/>
      <c r="W1105" s="61"/>
      <c r="X1105" s="64"/>
      <c r="Y1105" s="68"/>
      <c r="Z1105" s="68"/>
      <c r="AA1105" s="63"/>
      <c r="AB1105" s="68"/>
      <c r="AC1105" s="61"/>
      <c r="AD1105" s="61"/>
      <c r="AE1105" s="61"/>
      <c r="AF1105" s="61"/>
      <c r="AG1105" s="61"/>
      <c r="AH1105" s="58"/>
      <c r="AI1105" s="51"/>
      <c r="AJ1105" s="52"/>
      <c r="AK1105" s="61"/>
      <c r="AL1105" s="58"/>
      <c r="AM1105" s="58"/>
      <c r="AN1105" s="53"/>
      <c r="AO1105" s="58"/>
      <c r="AP1105" s="58"/>
      <c r="AQ1105" s="58"/>
      <c r="AR1105" s="58"/>
      <c r="AS1105" s="58"/>
      <c r="AT1105" s="58"/>
      <c r="AU1105" s="58"/>
      <c r="AV1105" s="58"/>
      <c r="AW1105" s="58"/>
      <c r="AX1105" s="58"/>
      <c r="AY1105" s="58"/>
      <c r="AZ1105" s="58"/>
      <c r="BA1105" s="58"/>
      <c r="BB1105" s="58"/>
      <c r="BC1105" s="58"/>
      <c r="BD1105" s="58"/>
      <c r="BE1105" s="58"/>
      <c r="BF1105" s="58"/>
      <c r="BG1105" s="58"/>
      <c r="BH1105" s="58"/>
      <c r="BI1105" s="58"/>
      <c r="BJ1105" s="58"/>
      <c r="BK1105" s="58"/>
      <c r="BL1105" s="58"/>
      <c r="BM1105" s="58"/>
    </row>
    <row r="1106" ht="12.75" customHeight="1">
      <c r="A1106" s="72"/>
      <c r="B1106" s="58"/>
      <c r="C1106" s="73"/>
      <c r="D1106" s="74"/>
      <c r="E1106" s="73"/>
      <c r="F1106" s="74"/>
      <c r="G1106" s="62"/>
      <c r="H1106" s="63"/>
      <c r="I1106" s="64"/>
      <c r="J1106" s="65"/>
      <c r="K1106" s="55"/>
      <c r="L1106" s="66"/>
      <c r="M1106" s="66"/>
      <c r="N1106" s="67"/>
      <c r="O1106" s="58"/>
      <c r="P1106" s="58"/>
      <c r="Q1106" s="58"/>
      <c r="R1106" s="58"/>
      <c r="S1106" s="62"/>
      <c r="T1106" s="63"/>
      <c r="U1106" s="62"/>
      <c r="V1106" s="61"/>
      <c r="W1106" s="61"/>
      <c r="X1106" s="64"/>
      <c r="Y1106" s="68"/>
      <c r="Z1106" s="68"/>
      <c r="AA1106" s="63"/>
      <c r="AB1106" s="68"/>
      <c r="AC1106" s="61"/>
      <c r="AD1106" s="61"/>
      <c r="AE1106" s="61"/>
      <c r="AF1106" s="61"/>
      <c r="AG1106" s="61"/>
      <c r="AH1106" s="58"/>
      <c r="AI1106" s="51"/>
      <c r="AJ1106" s="52"/>
      <c r="AK1106" s="61"/>
      <c r="AL1106" s="58"/>
      <c r="AM1106" s="58"/>
      <c r="AN1106" s="53"/>
      <c r="AO1106" s="58"/>
      <c r="AP1106" s="58"/>
      <c r="AQ1106" s="58"/>
      <c r="AR1106" s="58"/>
      <c r="AS1106" s="58"/>
      <c r="AT1106" s="58"/>
      <c r="AU1106" s="58"/>
      <c r="AV1106" s="58"/>
      <c r="AW1106" s="58"/>
      <c r="AX1106" s="58"/>
      <c r="AY1106" s="58"/>
      <c r="AZ1106" s="58"/>
      <c r="BA1106" s="58"/>
      <c r="BB1106" s="58"/>
      <c r="BC1106" s="58"/>
      <c r="BD1106" s="58"/>
      <c r="BE1106" s="58"/>
      <c r="BF1106" s="58"/>
      <c r="BG1106" s="58"/>
      <c r="BH1106" s="58"/>
      <c r="BI1106" s="58"/>
      <c r="BJ1106" s="58"/>
      <c r="BK1106" s="58"/>
      <c r="BL1106" s="58"/>
      <c r="BM1106" s="58"/>
    </row>
    <row r="1107" ht="12.75" customHeight="1">
      <c r="A1107" s="72"/>
      <c r="B1107" s="58"/>
      <c r="C1107" s="73"/>
      <c r="D1107" s="74"/>
      <c r="E1107" s="73"/>
      <c r="F1107" s="74"/>
      <c r="G1107" s="62"/>
      <c r="H1107" s="63"/>
      <c r="I1107" s="64"/>
      <c r="J1107" s="65"/>
      <c r="K1107" s="55"/>
      <c r="L1107" s="66"/>
      <c r="M1107" s="66"/>
      <c r="N1107" s="67"/>
      <c r="O1107" s="58"/>
      <c r="P1107" s="58"/>
      <c r="Q1107" s="58"/>
      <c r="R1107" s="58"/>
      <c r="S1107" s="62"/>
      <c r="T1107" s="63"/>
      <c r="U1107" s="62"/>
      <c r="V1107" s="61"/>
      <c r="W1107" s="61"/>
      <c r="X1107" s="64"/>
      <c r="Y1107" s="68"/>
      <c r="Z1107" s="68"/>
      <c r="AA1107" s="63"/>
      <c r="AB1107" s="68"/>
      <c r="AC1107" s="61"/>
      <c r="AD1107" s="61"/>
      <c r="AE1107" s="61"/>
      <c r="AF1107" s="61"/>
      <c r="AG1107" s="61"/>
      <c r="AH1107" s="58"/>
      <c r="AI1107" s="51"/>
      <c r="AJ1107" s="52"/>
      <c r="AK1107" s="61"/>
      <c r="AL1107" s="58"/>
      <c r="AM1107" s="58"/>
      <c r="AN1107" s="53"/>
      <c r="AO1107" s="58"/>
      <c r="AP1107" s="58"/>
      <c r="AQ1107" s="58"/>
      <c r="AR1107" s="58"/>
      <c r="AS1107" s="58"/>
      <c r="AT1107" s="58"/>
      <c r="AU1107" s="58"/>
      <c r="AV1107" s="58"/>
      <c r="AW1107" s="58"/>
      <c r="AX1107" s="58"/>
      <c r="AY1107" s="58"/>
      <c r="AZ1107" s="58"/>
      <c r="BA1107" s="58"/>
      <c r="BB1107" s="58"/>
      <c r="BC1107" s="58"/>
      <c r="BD1107" s="58"/>
      <c r="BE1107" s="58"/>
      <c r="BF1107" s="58"/>
      <c r="BG1107" s="58"/>
      <c r="BH1107" s="58"/>
      <c r="BI1107" s="58"/>
      <c r="BJ1107" s="58"/>
      <c r="BK1107" s="58"/>
      <c r="BL1107" s="58"/>
      <c r="BM1107" s="58"/>
    </row>
    <row r="1108" ht="12.75" customHeight="1">
      <c r="A1108" s="72"/>
      <c r="B1108" s="58"/>
      <c r="C1108" s="73"/>
      <c r="D1108" s="74"/>
      <c r="E1108" s="73"/>
      <c r="F1108" s="74"/>
      <c r="G1108" s="62"/>
      <c r="H1108" s="63"/>
      <c r="I1108" s="64"/>
      <c r="J1108" s="65"/>
      <c r="K1108" s="55"/>
      <c r="L1108" s="66"/>
      <c r="M1108" s="66"/>
      <c r="N1108" s="67"/>
      <c r="O1108" s="58"/>
      <c r="P1108" s="58"/>
      <c r="Q1108" s="58"/>
      <c r="R1108" s="58"/>
      <c r="S1108" s="62"/>
      <c r="T1108" s="63"/>
      <c r="U1108" s="62"/>
      <c r="V1108" s="61"/>
      <c r="W1108" s="61"/>
      <c r="X1108" s="64"/>
      <c r="Y1108" s="68"/>
      <c r="Z1108" s="68"/>
      <c r="AA1108" s="63"/>
      <c r="AB1108" s="68"/>
      <c r="AC1108" s="61"/>
      <c r="AD1108" s="61"/>
      <c r="AE1108" s="61"/>
      <c r="AF1108" s="61"/>
      <c r="AG1108" s="61"/>
      <c r="AH1108" s="58"/>
      <c r="AI1108" s="51"/>
      <c r="AJ1108" s="52"/>
      <c r="AK1108" s="61"/>
      <c r="AL1108" s="58"/>
      <c r="AM1108" s="58"/>
      <c r="AN1108" s="53"/>
      <c r="AO1108" s="58"/>
      <c r="AP1108" s="58"/>
      <c r="AQ1108" s="58"/>
      <c r="AR1108" s="58"/>
      <c r="AS1108" s="58"/>
      <c r="AT1108" s="58"/>
      <c r="AU1108" s="58"/>
      <c r="AV1108" s="58"/>
      <c r="AW1108" s="58"/>
      <c r="AX1108" s="58"/>
      <c r="AY1108" s="58"/>
      <c r="AZ1108" s="58"/>
      <c r="BA1108" s="58"/>
      <c r="BB1108" s="58"/>
      <c r="BC1108" s="58"/>
      <c r="BD1108" s="58"/>
      <c r="BE1108" s="58"/>
      <c r="BF1108" s="58"/>
      <c r="BG1108" s="58"/>
      <c r="BH1108" s="58"/>
      <c r="BI1108" s="58"/>
      <c r="BJ1108" s="58"/>
      <c r="BK1108" s="58"/>
      <c r="BL1108" s="58"/>
      <c r="BM1108" s="58"/>
    </row>
    <row r="1109" ht="12.75" customHeight="1">
      <c r="A1109" s="72"/>
      <c r="B1109" s="58"/>
      <c r="C1109" s="73"/>
      <c r="D1109" s="74"/>
      <c r="E1109" s="73"/>
      <c r="F1109" s="74"/>
      <c r="G1109" s="62"/>
      <c r="H1109" s="63"/>
      <c r="I1109" s="64"/>
      <c r="J1109" s="65"/>
      <c r="K1109" s="55"/>
      <c r="L1109" s="66"/>
      <c r="M1109" s="66"/>
      <c r="N1109" s="67"/>
      <c r="O1109" s="58"/>
      <c r="P1109" s="58"/>
      <c r="Q1109" s="58"/>
      <c r="R1109" s="58"/>
      <c r="S1109" s="62"/>
      <c r="T1109" s="63"/>
      <c r="U1109" s="62"/>
      <c r="V1109" s="61"/>
      <c r="W1109" s="61"/>
      <c r="X1109" s="64"/>
      <c r="Y1109" s="68"/>
      <c r="Z1109" s="68"/>
      <c r="AA1109" s="63"/>
      <c r="AB1109" s="68"/>
      <c r="AC1109" s="61"/>
      <c r="AD1109" s="61"/>
      <c r="AE1109" s="61"/>
      <c r="AF1109" s="61"/>
      <c r="AG1109" s="61"/>
      <c r="AH1109" s="58"/>
      <c r="AI1109" s="51"/>
      <c r="AJ1109" s="52"/>
      <c r="AK1109" s="61"/>
      <c r="AL1109" s="58"/>
      <c r="AM1109" s="58"/>
      <c r="AN1109" s="53"/>
      <c r="AO1109" s="58"/>
      <c r="AP1109" s="58"/>
      <c r="AQ1109" s="58"/>
      <c r="AR1109" s="58"/>
      <c r="AS1109" s="58"/>
      <c r="AT1109" s="58"/>
      <c r="AU1109" s="58"/>
      <c r="AV1109" s="58"/>
      <c r="AW1109" s="58"/>
      <c r="AX1109" s="58"/>
      <c r="AY1109" s="58"/>
      <c r="AZ1109" s="58"/>
      <c r="BA1109" s="58"/>
      <c r="BB1109" s="58"/>
      <c r="BC1109" s="58"/>
      <c r="BD1109" s="58"/>
      <c r="BE1109" s="58"/>
      <c r="BF1109" s="58"/>
      <c r="BG1109" s="58"/>
      <c r="BH1109" s="58"/>
      <c r="BI1109" s="58"/>
      <c r="BJ1109" s="58"/>
      <c r="BK1109" s="58"/>
      <c r="BL1109" s="58"/>
      <c r="BM1109" s="58"/>
    </row>
    <row r="1110" ht="12.75" customHeight="1">
      <c r="A1110" s="72"/>
      <c r="B1110" s="58"/>
      <c r="C1110" s="73"/>
      <c r="D1110" s="74"/>
      <c r="E1110" s="73"/>
      <c r="F1110" s="74"/>
      <c r="G1110" s="62"/>
      <c r="H1110" s="63"/>
      <c r="I1110" s="64"/>
      <c r="J1110" s="65"/>
      <c r="K1110" s="55"/>
      <c r="L1110" s="66"/>
      <c r="M1110" s="66"/>
      <c r="N1110" s="67"/>
      <c r="O1110" s="58"/>
      <c r="P1110" s="58"/>
      <c r="Q1110" s="58"/>
      <c r="R1110" s="58"/>
      <c r="S1110" s="62"/>
      <c r="T1110" s="63"/>
      <c r="U1110" s="62"/>
      <c r="V1110" s="61"/>
      <c r="W1110" s="61"/>
      <c r="X1110" s="64"/>
      <c r="Y1110" s="68"/>
      <c r="Z1110" s="68"/>
      <c r="AA1110" s="63"/>
      <c r="AB1110" s="68"/>
      <c r="AC1110" s="61"/>
      <c r="AD1110" s="61"/>
      <c r="AE1110" s="61"/>
      <c r="AF1110" s="61"/>
      <c r="AG1110" s="61"/>
      <c r="AH1110" s="58"/>
      <c r="AI1110" s="51"/>
      <c r="AJ1110" s="52"/>
      <c r="AK1110" s="61"/>
      <c r="AL1110" s="58"/>
      <c r="AM1110" s="58"/>
      <c r="AN1110" s="53"/>
      <c r="AO1110" s="58"/>
      <c r="AP1110" s="58"/>
      <c r="AQ1110" s="58"/>
      <c r="AR1110" s="58"/>
      <c r="AS1110" s="58"/>
      <c r="AT1110" s="58"/>
      <c r="AU1110" s="58"/>
      <c r="AV1110" s="58"/>
      <c r="AW1110" s="58"/>
      <c r="AX1110" s="58"/>
      <c r="AY1110" s="58"/>
      <c r="AZ1110" s="58"/>
      <c r="BA1110" s="58"/>
      <c r="BB1110" s="58"/>
      <c r="BC1110" s="58"/>
      <c r="BD1110" s="58"/>
      <c r="BE1110" s="58"/>
      <c r="BF1110" s="58"/>
      <c r="BG1110" s="58"/>
      <c r="BH1110" s="58"/>
      <c r="BI1110" s="58"/>
      <c r="BJ1110" s="58"/>
      <c r="BK1110" s="58"/>
      <c r="BL1110" s="58"/>
      <c r="BM1110" s="58"/>
    </row>
    <row r="1111" ht="12.75" customHeight="1">
      <c r="A1111" s="72"/>
      <c r="B1111" s="58"/>
      <c r="C1111" s="73"/>
      <c r="D1111" s="74"/>
      <c r="E1111" s="73"/>
      <c r="F1111" s="74"/>
      <c r="G1111" s="62"/>
      <c r="H1111" s="63"/>
      <c r="I1111" s="64"/>
      <c r="J1111" s="65"/>
      <c r="K1111" s="55"/>
      <c r="L1111" s="66"/>
      <c r="M1111" s="66"/>
      <c r="N1111" s="67"/>
      <c r="O1111" s="58"/>
      <c r="P1111" s="58"/>
      <c r="Q1111" s="58"/>
      <c r="R1111" s="58"/>
      <c r="S1111" s="62"/>
      <c r="T1111" s="63"/>
      <c r="U1111" s="62"/>
      <c r="V1111" s="61"/>
      <c r="W1111" s="61"/>
      <c r="X1111" s="64"/>
      <c r="Y1111" s="68"/>
      <c r="Z1111" s="68"/>
      <c r="AA1111" s="63"/>
      <c r="AB1111" s="68"/>
      <c r="AC1111" s="61"/>
      <c r="AD1111" s="61"/>
      <c r="AE1111" s="61"/>
      <c r="AF1111" s="61"/>
      <c r="AG1111" s="61"/>
      <c r="AH1111" s="58"/>
      <c r="AI1111" s="51"/>
      <c r="AJ1111" s="52"/>
      <c r="AK1111" s="61"/>
      <c r="AL1111" s="58"/>
      <c r="AM1111" s="58"/>
      <c r="AN1111" s="53"/>
      <c r="AO1111" s="58"/>
      <c r="AP1111" s="58"/>
      <c r="AQ1111" s="58"/>
      <c r="AR1111" s="58"/>
      <c r="AS1111" s="58"/>
      <c r="AT1111" s="58"/>
      <c r="AU1111" s="58"/>
      <c r="AV1111" s="58"/>
      <c r="AW1111" s="58"/>
      <c r="AX1111" s="58"/>
      <c r="AY1111" s="58"/>
      <c r="AZ1111" s="58"/>
      <c r="BA1111" s="58"/>
      <c r="BB1111" s="58"/>
      <c r="BC1111" s="58"/>
      <c r="BD1111" s="58"/>
      <c r="BE1111" s="58"/>
      <c r="BF1111" s="58"/>
      <c r="BG1111" s="58"/>
      <c r="BH1111" s="58"/>
      <c r="BI1111" s="58"/>
      <c r="BJ1111" s="58"/>
      <c r="BK1111" s="58"/>
      <c r="BL1111" s="58"/>
      <c r="BM1111" s="58"/>
    </row>
    <row r="1112" ht="12.75" customHeight="1">
      <c r="A1112" s="72"/>
      <c r="B1112" s="58"/>
      <c r="C1112" s="73"/>
      <c r="D1112" s="74"/>
      <c r="E1112" s="73"/>
      <c r="F1112" s="74"/>
      <c r="G1112" s="62"/>
      <c r="H1112" s="63"/>
      <c r="I1112" s="64"/>
      <c r="J1112" s="65"/>
      <c r="K1112" s="55"/>
      <c r="L1112" s="66"/>
      <c r="M1112" s="66"/>
      <c r="N1112" s="67"/>
      <c r="O1112" s="58"/>
      <c r="P1112" s="58"/>
      <c r="Q1112" s="58"/>
      <c r="R1112" s="58"/>
      <c r="S1112" s="62"/>
      <c r="T1112" s="63"/>
      <c r="U1112" s="62"/>
      <c r="V1112" s="61"/>
      <c r="W1112" s="61"/>
      <c r="X1112" s="64"/>
      <c r="Y1112" s="68"/>
      <c r="Z1112" s="68"/>
      <c r="AA1112" s="63"/>
      <c r="AB1112" s="68"/>
      <c r="AC1112" s="61"/>
      <c r="AD1112" s="61"/>
      <c r="AE1112" s="61"/>
      <c r="AF1112" s="61"/>
      <c r="AG1112" s="61"/>
      <c r="AH1112" s="58"/>
      <c r="AI1112" s="51"/>
      <c r="AJ1112" s="52"/>
      <c r="AK1112" s="61"/>
      <c r="AL1112" s="58"/>
      <c r="AM1112" s="58"/>
      <c r="AN1112" s="53"/>
      <c r="AO1112" s="58"/>
      <c r="AP1112" s="58"/>
      <c r="AQ1112" s="58"/>
      <c r="AR1112" s="58"/>
      <c r="AS1112" s="58"/>
      <c r="AT1112" s="58"/>
      <c r="AU1112" s="58"/>
      <c r="AV1112" s="58"/>
      <c r="AW1112" s="58"/>
      <c r="AX1112" s="58"/>
      <c r="AY1112" s="58"/>
      <c r="AZ1112" s="58"/>
      <c r="BA1112" s="58"/>
      <c r="BB1112" s="58"/>
      <c r="BC1112" s="58"/>
      <c r="BD1112" s="58"/>
      <c r="BE1112" s="58"/>
      <c r="BF1112" s="58"/>
      <c r="BG1112" s="58"/>
      <c r="BH1112" s="58"/>
      <c r="BI1112" s="58"/>
      <c r="BJ1112" s="58"/>
      <c r="BK1112" s="58"/>
      <c r="BL1112" s="58"/>
      <c r="BM1112" s="58"/>
    </row>
    <row r="1113" ht="12.75" customHeight="1">
      <c r="A1113" s="72"/>
      <c r="B1113" s="58"/>
      <c r="C1113" s="73"/>
      <c r="D1113" s="74"/>
      <c r="E1113" s="73"/>
      <c r="F1113" s="74"/>
      <c r="G1113" s="62"/>
      <c r="H1113" s="63"/>
      <c r="I1113" s="64"/>
      <c r="J1113" s="65"/>
      <c r="K1113" s="55"/>
      <c r="L1113" s="66"/>
      <c r="M1113" s="66"/>
      <c r="N1113" s="67"/>
      <c r="O1113" s="58"/>
      <c r="P1113" s="58"/>
      <c r="Q1113" s="58"/>
      <c r="R1113" s="58"/>
      <c r="S1113" s="62"/>
      <c r="T1113" s="63"/>
      <c r="U1113" s="62"/>
      <c r="V1113" s="61"/>
      <c r="W1113" s="61"/>
      <c r="X1113" s="64"/>
      <c r="Y1113" s="68"/>
      <c r="Z1113" s="68"/>
      <c r="AA1113" s="63"/>
      <c r="AB1113" s="68"/>
      <c r="AC1113" s="61"/>
      <c r="AD1113" s="61"/>
      <c r="AE1113" s="61"/>
      <c r="AF1113" s="61"/>
      <c r="AG1113" s="61"/>
      <c r="AH1113" s="58"/>
      <c r="AI1113" s="51"/>
      <c r="AJ1113" s="52"/>
      <c r="AK1113" s="61"/>
      <c r="AL1113" s="58"/>
      <c r="AM1113" s="58"/>
      <c r="AN1113" s="53"/>
      <c r="AO1113" s="58"/>
      <c r="AP1113" s="58"/>
      <c r="AQ1113" s="58"/>
      <c r="AR1113" s="58"/>
      <c r="AS1113" s="58"/>
      <c r="AT1113" s="58"/>
      <c r="AU1113" s="58"/>
      <c r="AV1113" s="58"/>
      <c r="AW1113" s="58"/>
      <c r="AX1113" s="58"/>
      <c r="AY1113" s="58"/>
      <c r="AZ1113" s="58"/>
      <c r="BA1113" s="58"/>
      <c r="BB1113" s="58"/>
      <c r="BC1113" s="58"/>
      <c r="BD1113" s="58"/>
      <c r="BE1113" s="58"/>
      <c r="BF1113" s="58"/>
      <c r="BG1113" s="58"/>
      <c r="BH1113" s="58"/>
      <c r="BI1113" s="58"/>
      <c r="BJ1113" s="58"/>
      <c r="BK1113" s="58"/>
      <c r="BL1113" s="58"/>
      <c r="BM1113" s="58"/>
    </row>
    <row r="1114" ht="12.75" customHeight="1">
      <c r="A1114" s="72"/>
      <c r="B1114" s="58"/>
      <c r="C1114" s="73"/>
      <c r="D1114" s="74"/>
      <c r="E1114" s="73"/>
      <c r="F1114" s="74"/>
      <c r="G1114" s="62"/>
      <c r="H1114" s="63"/>
      <c r="I1114" s="64"/>
      <c r="J1114" s="65"/>
      <c r="K1114" s="55"/>
      <c r="L1114" s="66"/>
      <c r="M1114" s="66"/>
      <c r="N1114" s="67"/>
      <c r="O1114" s="58"/>
      <c r="P1114" s="58"/>
      <c r="Q1114" s="58"/>
      <c r="R1114" s="58"/>
      <c r="S1114" s="62"/>
      <c r="T1114" s="63"/>
      <c r="U1114" s="62"/>
      <c r="V1114" s="61"/>
      <c r="W1114" s="61"/>
      <c r="X1114" s="64"/>
      <c r="Y1114" s="68"/>
      <c r="Z1114" s="68"/>
      <c r="AA1114" s="63"/>
      <c r="AB1114" s="68"/>
      <c r="AC1114" s="61"/>
      <c r="AD1114" s="61"/>
      <c r="AE1114" s="61"/>
      <c r="AF1114" s="61"/>
      <c r="AG1114" s="61"/>
      <c r="AH1114" s="58"/>
      <c r="AI1114" s="51"/>
      <c r="AJ1114" s="52"/>
      <c r="AK1114" s="61"/>
      <c r="AL1114" s="58"/>
      <c r="AM1114" s="58"/>
      <c r="AN1114" s="53"/>
      <c r="AO1114" s="58"/>
      <c r="AP1114" s="58"/>
      <c r="AQ1114" s="58"/>
      <c r="AR1114" s="58"/>
      <c r="AS1114" s="58"/>
      <c r="AT1114" s="58"/>
      <c r="AU1114" s="58"/>
      <c r="AV1114" s="58"/>
      <c r="AW1114" s="58"/>
      <c r="AX1114" s="58"/>
      <c r="AY1114" s="58"/>
      <c r="AZ1114" s="58"/>
      <c r="BA1114" s="58"/>
      <c r="BB1114" s="58"/>
      <c r="BC1114" s="58"/>
      <c r="BD1114" s="58"/>
      <c r="BE1114" s="58"/>
      <c r="BF1114" s="58"/>
      <c r="BG1114" s="58"/>
      <c r="BH1114" s="58"/>
      <c r="BI1114" s="58"/>
      <c r="BJ1114" s="58"/>
      <c r="BK1114" s="58"/>
      <c r="BL1114" s="58"/>
      <c r="BM1114" s="58"/>
    </row>
    <row r="1115" ht="12.75" customHeight="1">
      <c r="A1115" s="72"/>
      <c r="B1115" s="58"/>
      <c r="C1115" s="73"/>
      <c r="D1115" s="74"/>
      <c r="E1115" s="73"/>
      <c r="F1115" s="74"/>
      <c r="G1115" s="62"/>
      <c r="H1115" s="63"/>
      <c r="I1115" s="64"/>
      <c r="J1115" s="65"/>
      <c r="K1115" s="55"/>
      <c r="L1115" s="66"/>
      <c r="M1115" s="66"/>
      <c r="N1115" s="67"/>
      <c r="O1115" s="58"/>
      <c r="P1115" s="58"/>
      <c r="Q1115" s="58"/>
      <c r="R1115" s="58"/>
      <c r="S1115" s="62"/>
      <c r="T1115" s="63"/>
      <c r="U1115" s="62"/>
      <c r="V1115" s="61"/>
      <c r="W1115" s="61"/>
      <c r="X1115" s="64"/>
      <c r="Y1115" s="68"/>
      <c r="Z1115" s="68"/>
      <c r="AA1115" s="63"/>
      <c r="AB1115" s="68"/>
      <c r="AC1115" s="61"/>
      <c r="AD1115" s="61"/>
      <c r="AE1115" s="61"/>
      <c r="AF1115" s="61"/>
      <c r="AG1115" s="61"/>
      <c r="AH1115" s="58"/>
      <c r="AI1115" s="51"/>
      <c r="AJ1115" s="52"/>
      <c r="AK1115" s="61"/>
      <c r="AL1115" s="58"/>
      <c r="AM1115" s="58"/>
      <c r="AN1115" s="53"/>
      <c r="AO1115" s="58"/>
      <c r="AP1115" s="58"/>
      <c r="AQ1115" s="58"/>
      <c r="AR1115" s="58"/>
      <c r="AS1115" s="58"/>
      <c r="AT1115" s="58"/>
      <c r="AU1115" s="58"/>
      <c r="AV1115" s="58"/>
      <c r="AW1115" s="58"/>
      <c r="AX1115" s="58"/>
      <c r="AY1115" s="58"/>
      <c r="AZ1115" s="58"/>
      <c r="BA1115" s="58"/>
      <c r="BB1115" s="58"/>
      <c r="BC1115" s="58"/>
      <c r="BD1115" s="58"/>
      <c r="BE1115" s="58"/>
      <c r="BF1115" s="58"/>
      <c r="BG1115" s="58"/>
      <c r="BH1115" s="58"/>
      <c r="BI1115" s="58"/>
      <c r="BJ1115" s="58"/>
      <c r="BK1115" s="58"/>
      <c r="BL1115" s="58"/>
      <c r="BM1115" s="58"/>
    </row>
    <row r="1116" ht="12.75" customHeight="1">
      <c r="A1116" s="72"/>
      <c r="B1116" s="58"/>
      <c r="C1116" s="73"/>
      <c r="D1116" s="74"/>
      <c r="E1116" s="73"/>
      <c r="F1116" s="74"/>
      <c r="G1116" s="62"/>
      <c r="H1116" s="63"/>
      <c r="I1116" s="64"/>
      <c r="J1116" s="65"/>
      <c r="K1116" s="55"/>
      <c r="L1116" s="66"/>
      <c r="M1116" s="66"/>
      <c r="N1116" s="67"/>
      <c r="O1116" s="58"/>
      <c r="P1116" s="58"/>
      <c r="Q1116" s="58"/>
      <c r="R1116" s="58"/>
      <c r="S1116" s="62"/>
      <c r="T1116" s="63"/>
      <c r="U1116" s="62"/>
      <c r="V1116" s="61"/>
      <c r="W1116" s="61"/>
      <c r="X1116" s="64"/>
      <c r="Y1116" s="68"/>
      <c r="Z1116" s="68"/>
      <c r="AA1116" s="63"/>
      <c r="AB1116" s="68"/>
      <c r="AC1116" s="61"/>
      <c r="AD1116" s="61"/>
      <c r="AE1116" s="61"/>
      <c r="AF1116" s="61"/>
      <c r="AG1116" s="61"/>
      <c r="AH1116" s="58"/>
      <c r="AI1116" s="51"/>
      <c r="AJ1116" s="52"/>
      <c r="AK1116" s="61"/>
      <c r="AL1116" s="58"/>
      <c r="AM1116" s="58"/>
      <c r="AN1116" s="53"/>
      <c r="AO1116" s="58"/>
      <c r="AP1116" s="58"/>
      <c r="AQ1116" s="58"/>
      <c r="AR1116" s="58"/>
      <c r="AS1116" s="58"/>
      <c r="AT1116" s="58"/>
      <c r="AU1116" s="58"/>
      <c r="AV1116" s="58"/>
      <c r="AW1116" s="58"/>
      <c r="AX1116" s="58"/>
      <c r="AY1116" s="58"/>
      <c r="AZ1116" s="58"/>
      <c r="BA1116" s="58"/>
      <c r="BB1116" s="58"/>
      <c r="BC1116" s="58"/>
      <c r="BD1116" s="58"/>
      <c r="BE1116" s="58"/>
      <c r="BF1116" s="58"/>
      <c r="BG1116" s="58"/>
      <c r="BH1116" s="58"/>
      <c r="BI1116" s="58"/>
      <c r="BJ1116" s="58"/>
      <c r="BK1116" s="58"/>
      <c r="BL1116" s="58"/>
      <c r="BM1116" s="58"/>
    </row>
    <row r="1117" ht="12.75" customHeight="1">
      <c r="A1117" s="72"/>
      <c r="B1117" s="58"/>
      <c r="C1117" s="73"/>
      <c r="D1117" s="74"/>
      <c r="E1117" s="73"/>
      <c r="F1117" s="74"/>
      <c r="G1117" s="62"/>
      <c r="H1117" s="63"/>
      <c r="I1117" s="64"/>
      <c r="J1117" s="65"/>
      <c r="K1117" s="55"/>
      <c r="L1117" s="66"/>
      <c r="M1117" s="66"/>
      <c r="N1117" s="67"/>
      <c r="O1117" s="58"/>
      <c r="P1117" s="58"/>
      <c r="Q1117" s="58"/>
      <c r="R1117" s="58"/>
      <c r="S1117" s="62"/>
      <c r="T1117" s="63"/>
      <c r="U1117" s="62"/>
      <c r="V1117" s="61"/>
      <c r="W1117" s="61"/>
      <c r="X1117" s="64"/>
      <c r="Y1117" s="68"/>
      <c r="Z1117" s="68"/>
      <c r="AA1117" s="63"/>
      <c r="AB1117" s="68"/>
      <c r="AC1117" s="61"/>
      <c r="AD1117" s="61"/>
      <c r="AE1117" s="61"/>
      <c r="AF1117" s="61"/>
      <c r="AG1117" s="61"/>
      <c r="AH1117" s="58"/>
      <c r="AI1117" s="51"/>
      <c r="AJ1117" s="52"/>
      <c r="AK1117" s="61"/>
      <c r="AL1117" s="58"/>
      <c r="AM1117" s="58"/>
      <c r="AN1117" s="53"/>
      <c r="AO1117" s="58"/>
      <c r="AP1117" s="58"/>
      <c r="AQ1117" s="58"/>
      <c r="AR1117" s="58"/>
      <c r="AS1117" s="58"/>
      <c r="AT1117" s="58"/>
      <c r="AU1117" s="58"/>
      <c r="AV1117" s="58"/>
      <c r="AW1117" s="58"/>
      <c r="AX1117" s="58"/>
      <c r="AY1117" s="58"/>
      <c r="AZ1117" s="58"/>
      <c r="BA1117" s="58"/>
      <c r="BB1117" s="58"/>
      <c r="BC1117" s="58"/>
      <c r="BD1117" s="58"/>
      <c r="BE1117" s="58"/>
      <c r="BF1117" s="58"/>
      <c r="BG1117" s="58"/>
      <c r="BH1117" s="58"/>
      <c r="BI1117" s="58"/>
      <c r="BJ1117" s="58"/>
      <c r="BK1117" s="58"/>
      <c r="BL1117" s="58"/>
      <c r="BM1117" s="58"/>
    </row>
    <row r="1118" ht="12.75" customHeight="1">
      <c r="A1118" s="72"/>
      <c r="B1118" s="58"/>
      <c r="C1118" s="73"/>
      <c r="D1118" s="74"/>
      <c r="E1118" s="73"/>
      <c r="F1118" s="74"/>
      <c r="G1118" s="62"/>
      <c r="H1118" s="63"/>
      <c r="I1118" s="64"/>
      <c r="J1118" s="65"/>
      <c r="K1118" s="55"/>
      <c r="L1118" s="66"/>
      <c r="M1118" s="66"/>
      <c r="N1118" s="67"/>
      <c r="O1118" s="58"/>
      <c r="P1118" s="58"/>
      <c r="Q1118" s="58"/>
      <c r="R1118" s="58"/>
      <c r="S1118" s="62"/>
      <c r="T1118" s="63"/>
      <c r="U1118" s="62"/>
      <c r="V1118" s="61"/>
      <c r="W1118" s="61"/>
      <c r="X1118" s="64"/>
      <c r="Y1118" s="68"/>
      <c r="Z1118" s="68"/>
      <c r="AA1118" s="63"/>
      <c r="AB1118" s="68"/>
      <c r="AC1118" s="61"/>
      <c r="AD1118" s="61"/>
      <c r="AE1118" s="61"/>
      <c r="AF1118" s="61"/>
      <c r="AG1118" s="61"/>
      <c r="AH1118" s="58"/>
      <c r="AI1118" s="51"/>
      <c r="AJ1118" s="52"/>
      <c r="AK1118" s="61"/>
      <c r="AL1118" s="58"/>
      <c r="AM1118" s="58"/>
      <c r="AN1118" s="53"/>
      <c r="AO1118" s="58"/>
      <c r="AP1118" s="58"/>
      <c r="AQ1118" s="58"/>
      <c r="AR1118" s="58"/>
      <c r="AS1118" s="58"/>
      <c r="AT1118" s="58"/>
      <c r="AU1118" s="58"/>
      <c r="AV1118" s="58"/>
      <c r="AW1118" s="58"/>
      <c r="AX1118" s="58"/>
      <c r="AY1118" s="58"/>
      <c r="AZ1118" s="58"/>
      <c r="BA1118" s="58"/>
      <c r="BB1118" s="58"/>
      <c r="BC1118" s="58"/>
      <c r="BD1118" s="58"/>
      <c r="BE1118" s="58"/>
      <c r="BF1118" s="58"/>
      <c r="BG1118" s="58"/>
      <c r="BH1118" s="58"/>
      <c r="BI1118" s="58"/>
      <c r="BJ1118" s="58"/>
      <c r="BK1118" s="58"/>
      <c r="BL1118" s="58"/>
      <c r="BM1118" s="58"/>
    </row>
    <row r="1119" ht="12.75" customHeight="1">
      <c r="A1119" s="72"/>
      <c r="B1119" s="58"/>
      <c r="C1119" s="73"/>
      <c r="D1119" s="74"/>
      <c r="E1119" s="73"/>
      <c r="F1119" s="74"/>
      <c r="G1119" s="62"/>
      <c r="H1119" s="63"/>
      <c r="I1119" s="64"/>
      <c r="J1119" s="65"/>
      <c r="K1119" s="55"/>
      <c r="L1119" s="66"/>
      <c r="M1119" s="66"/>
      <c r="N1119" s="67"/>
      <c r="O1119" s="58"/>
      <c r="P1119" s="58"/>
      <c r="Q1119" s="58"/>
      <c r="R1119" s="58"/>
      <c r="S1119" s="62"/>
      <c r="T1119" s="63"/>
      <c r="U1119" s="62"/>
      <c r="V1119" s="61"/>
      <c r="W1119" s="61"/>
      <c r="X1119" s="64"/>
      <c r="Y1119" s="68"/>
      <c r="Z1119" s="68"/>
      <c r="AA1119" s="63"/>
      <c r="AB1119" s="68"/>
      <c r="AC1119" s="61"/>
      <c r="AD1119" s="61"/>
      <c r="AE1119" s="61"/>
      <c r="AF1119" s="61"/>
      <c r="AG1119" s="61"/>
      <c r="AH1119" s="58"/>
      <c r="AI1119" s="51"/>
      <c r="AJ1119" s="52"/>
      <c r="AK1119" s="61"/>
      <c r="AL1119" s="58"/>
      <c r="AM1119" s="58"/>
      <c r="AN1119" s="53"/>
      <c r="AO1119" s="58"/>
      <c r="AP1119" s="58"/>
      <c r="AQ1119" s="58"/>
      <c r="AR1119" s="58"/>
      <c r="AS1119" s="58"/>
      <c r="AT1119" s="58"/>
      <c r="AU1119" s="58"/>
      <c r="AV1119" s="58"/>
      <c r="AW1119" s="58"/>
      <c r="AX1119" s="58"/>
      <c r="AY1119" s="58"/>
      <c r="AZ1119" s="58"/>
      <c r="BA1119" s="58"/>
      <c r="BB1119" s="58"/>
      <c r="BC1119" s="58"/>
      <c r="BD1119" s="58"/>
      <c r="BE1119" s="58"/>
      <c r="BF1119" s="58"/>
      <c r="BG1119" s="58"/>
      <c r="BH1119" s="58"/>
      <c r="BI1119" s="58"/>
      <c r="BJ1119" s="58"/>
      <c r="BK1119" s="58"/>
      <c r="BL1119" s="58"/>
      <c r="BM1119" s="58"/>
    </row>
    <row r="1120" ht="12.75" customHeight="1">
      <c r="A1120" s="72"/>
      <c r="B1120" s="58"/>
      <c r="C1120" s="73"/>
      <c r="D1120" s="74"/>
      <c r="E1120" s="73"/>
      <c r="F1120" s="74"/>
      <c r="G1120" s="62"/>
      <c r="H1120" s="63"/>
      <c r="I1120" s="64"/>
      <c r="J1120" s="65"/>
      <c r="K1120" s="55"/>
      <c r="L1120" s="66"/>
      <c r="M1120" s="66"/>
      <c r="N1120" s="67"/>
      <c r="O1120" s="58"/>
      <c r="P1120" s="58"/>
      <c r="Q1120" s="58"/>
      <c r="R1120" s="58"/>
      <c r="S1120" s="62"/>
      <c r="T1120" s="63"/>
      <c r="U1120" s="62"/>
      <c r="V1120" s="61"/>
      <c r="W1120" s="61"/>
      <c r="X1120" s="64"/>
      <c r="Y1120" s="68"/>
      <c r="Z1120" s="68"/>
      <c r="AA1120" s="63"/>
      <c r="AB1120" s="68"/>
      <c r="AC1120" s="61"/>
      <c r="AD1120" s="61"/>
      <c r="AE1120" s="61"/>
      <c r="AF1120" s="61"/>
      <c r="AG1120" s="61"/>
      <c r="AH1120" s="58"/>
      <c r="AI1120" s="51"/>
      <c r="AJ1120" s="52"/>
      <c r="AK1120" s="61"/>
      <c r="AL1120" s="58"/>
      <c r="AM1120" s="58"/>
      <c r="AN1120" s="53"/>
      <c r="AO1120" s="58"/>
      <c r="AP1120" s="58"/>
      <c r="AQ1120" s="58"/>
      <c r="AR1120" s="58"/>
      <c r="AS1120" s="58"/>
      <c r="AT1120" s="58"/>
      <c r="AU1120" s="58"/>
      <c r="AV1120" s="58"/>
      <c r="AW1120" s="58"/>
      <c r="AX1120" s="58"/>
      <c r="AY1120" s="58"/>
      <c r="AZ1120" s="58"/>
      <c r="BA1120" s="58"/>
      <c r="BB1120" s="58"/>
      <c r="BC1120" s="58"/>
      <c r="BD1120" s="58"/>
      <c r="BE1120" s="58"/>
      <c r="BF1120" s="58"/>
      <c r="BG1120" s="58"/>
      <c r="BH1120" s="58"/>
      <c r="BI1120" s="58"/>
      <c r="BJ1120" s="58"/>
      <c r="BK1120" s="58"/>
      <c r="BL1120" s="58"/>
      <c r="BM1120" s="58"/>
    </row>
    <row r="1121" ht="12.75" customHeight="1">
      <c r="A1121" s="72"/>
      <c r="B1121" s="58"/>
      <c r="C1121" s="73"/>
      <c r="D1121" s="74"/>
      <c r="E1121" s="73"/>
      <c r="F1121" s="74"/>
      <c r="G1121" s="62"/>
      <c r="H1121" s="63"/>
      <c r="I1121" s="64"/>
      <c r="J1121" s="65"/>
      <c r="K1121" s="55"/>
      <c r="L1121" s="66"/>
      <c r="M1121" s="66"/>
      <c r="N1121" s="67"/>
      <c r="O1121" s="58"/>
      <c r="P1121" s="58"/>
      <c r="Q1121" s="58"/>
      <c r="R1121" s="58"/>
      <c r="S1121" s="62"/>
      <c r="T1121" s="63"/>
      <c r="U1121" s="62"/>
      <c r="V1121" s="61"/>
      <c r="W1121" s="61"/>
      <c r="X1121" s="64"/>
      <c r="Y1121" s="68"/>
      <c r="Z1121" s="68"/>
      <c r="AA1121" s="63"/>
      <c r="AB1121" s="68"/>
      <c r="AC1121" s="61"/>
      <c r="AD1121" s="61"/>
      <c r="AE1121" s="61"/>
      <c r="AF1121" s="61"/>
      <c r="AG1121" s="61"/>
      <c r="AH1121" s="58"/>
      <c r="AI1121" s="51"/>
      <c r="AJ1121" s="52"/>
      <c r="AK1121" s="61"/>
      <c r="AL1121" s="58"/>
      <c r="AM1121" s="58"/>
      <c r="AN1121" s="53"/>
      <c r="AO1121" s="58"/>
      <c r="AP1121" s="58"/>
      <c r="AQ1121" s="58"/>
      <c r="AR1121" s="58"/>
      <c r="AS1121" s="58"/>
      <c r="AT1121" s="58"/>
      <c r="AU1121" s="58"/>
      <c r="AV1121" s="58"/>
      <c r="AW1121" s="58"/>
      <c r="AX1121" s="58"/>
      <c r="AY1121" s="58"/>
      <c r="AZ1121" s="58"/>
      <c r="BA1121" s="58"/>
      <c r="BB1121" s="58"/>
      <c r="BC1121" s="58"/>
      <c r="BD1121" s="58"/>
      <c r="BE1121" s="58"/>
      <c r="BF1121" s="58"/>
      <c r="BG1121" s="58"/>
      <c r="BH1121" s="58"/>
      <c r="BI1121" s="58"/>
      <c r="BJ1121" s="58"/>
      <c r="BK1121" s="58"/>
      <c r="BL1121" s="58"/>
      <c r="BM1121" s="58"/>
    </row>
    <row r="1122" ht="12.75" customHeight="1">
      <c r="A1122" s="72"/>
      <c r="B1122" s="58"/>
      <c r="C1122" s="73"/>
      <c r="D1122" s="74"/>
      <c r="E1122" s="73"/>
      <c r="F1122" s="74"/>
      <c r="G1122" s="62"/>
      <c r="H1122" s="63"/>
      <c r="I1122" s="64"/>
      <c r="J1122" s="65"/>
      <c r="K1122" s="55"/>
      <c r="L1122" s="66"/>
      <c r="M1122" s="66"/>
      <c r="N1122" s="67"/>
      <c r="O1122" s="58"/>
      <c r="P1122" s="58"/>
      <c r="Q1122" s="58"/>
      <c r="R1122" s="58"/>
      <c r="S1122" s="62"/>
      <c r="T1122" s="63"/>
      <c r="U1122" s="62"/>
      <c r="V1122" s="61"/>
      <c r="W1122" s="61"/>
      <c r="X1122" s="64"/>
      <c r="Y1122" s="68"/>
      <c r="Z1122" s="68"/>
      <c r="AA1122" s="63"/>
      <c r="AB1122" s="68"/>
      <c r="AC1122" s="61"/>
      <c r="AD1122" s="61"/>
      <c r="AE1122" s="61"/>
      <c r="AF1122" s="61"/>
      <c r="AG1122" s="61"/>
      <c r="AH1122" s="58"/>
      <c r="AI1122" s="51"/>
      <c r="AJ1122" s="52"/>
      <c r="AK1122" s="61"/>
      <c r="AL1122" s="58"/>
      <c r="AM1122" s="58"/>
      <c r="AN1122" s="53"/>
      <c r="AO1122" s="58"/>
      <c r="AP1122" s="58"/>
      <c r="AQ1122" s="58"/>
      <c r="AR1122" s="58"/>
      <c r="AS1122" s="58"/>
      <c r="AT1122" s="58"/>
      <c r="AU1122" s="58"/>
      <c r="AV1122" s="58"/>
      <c r="AW1122" s="58"/>
      <c r="AX1122" s="58"/>
      <c r="AY1122" s="58"/>
      <c r="AZ1122" s="58"/>
      <c r="BA1122" s="58"/>
      <c r="BB1122" s="58"/>
      <c r="BC1122" s="58"/>
      <c r="BD1122" s="58"/>
      <c r="BE1122" s="58"/>
      <c r="BF1122" s="58"/>
      <c r="BG1122" s="58"/>
      <c r="BH1122" s="58"/>
      <c r="BI1122" s="58"/>
      <c r="BJ1122" s="58"/>
      <c r="BK1122" s="58"/>
      <c r="BL1122" s="58"/>
      <c r="BM1122" s="58"/>
    </row>
    <row r="1123" ht="12.75" customHeight="1">
      <c r="A1123" s="72"/>
      <c r="B1123" s="58"/>
      <c r="C1123" s="73"/>
      <c r="D1123" s="74"/>
      <c r="E1123" s="73"/>
      <c r="F1123" s="74"/>
      <c r="G1123" s="62"/>
      <c r="H1123" s="63"/>
      <c r="I1123" s="64"/>
      <c r="J1123" s="65"/>
      <c r="K1123" s="55"/>
      <c r="L1123" s="66"/>
      <c r="M1123" s="66"/>
      <c r="N1123" s="67"/>
      <c r="O1123" s="58"/>
      <c r="P1123" s="58"/>
      <c r="Q1123" s="58"/>
      <c r="R1123" s="58"/>
      <c r="S1123" s="62"/>
      <c r="T1123" s="63"/>
      <c r="U1123" s="62"/>
      <c r="V1123" s="61"/>
      <c r="W1123" s="61"/>
      <c r="X1123" s="64"/>
      <c r="Y1123" s="68"/>
      <c r="Z1123" s="68"/>
      <c r="AA1123" s="63"/>
      <c r="AB1123" s="68"/>
      <c r="AC1123" s="61"/>
      <c r="AD1123" s="61"/>
      <c r="AE1123" s="61"/>
      <c r="AF1123" s="61"/>
      <c r="AG1123" s="61"/>
      <c r="AH1123" s="58"/>
      <c r="AI1123" s="51"/>
      <c r="AJ1123" s="52"/>
      <c r="AK1123" s="61"/>
      <c r="AL1123" s="58"/>
      <c r="AM1123" s="58"/>
      <c r="AN1123" s="53"/>
      <c r="AO1123" s="58"/>
      <c r="AP1123" s="58"/>
      <c r="AQ1123" s="58"/>
      <c r="AR1123" s="58"/>
      <c r="AS1123" s="58"/>
      <c r="AT1123" s="58"/>
      <c r="AU1123" s="58"/>
      <c r="AV1123" s="58"/>
      <c r="AW1123" s="58"/>
      <c r="AX1123" s="58"/>
      <c r="AY1123" s="58"/>
      <c r="AZ1123" s="58"/>
      <c r="BA1123" s="58"/>
      <c r="BB1123" s="58"/>
      <c r="BC1123" s="58"/>
      <c r="BD1123" s="58"/>
      <c r="BE1123" s="58"/>
      <c r="BF1123" s="58"/>
      <c r="BG1123" s="58"/>
      <c r="BH1123" s="58"/>
      <c r="BI1123" s="58"/>
      <c r="BJ1123" s="58"/>
      <c r="BK1123" s="58"/>
      <c r="BL1123" s="58"/>
      <c r="BM1123" s="58"/>
    </row>
    <row r="1124" ht="12.75" customHeight="1">
      <c r="A1124" s="72"/>
      <c r="B1124" s="58"/>
      <c r="C1124" s="73"/>
      <c r="D1124" s="74"/>
      <c r="E1124" s="73"/>
      <c r="F1124" s="74"/>
      <c r="G1124" s="62"/>
      <c r="H1124" s="63"/>
      <c r="I1124" s="64"/>
      <c r="J1124" s="65"/>
      <c r="K1124" s="55"/>
      <c r="L1124" s="66"/>
      <c r="M1124" s="66"/>
      <c r="N1124" s="67"/>
      <c r="O1124" s="58"/>
      <c r="P1124" s="58"/>
      <c r="Q1124" s="58"/>
      <c r="R1124" s="58"/>
      <c r="S1124" s="62"/>
      <c r="T1124" s="63"/>
      <c r="U1124" s="62"/>
      <c r="V1124" s="61"/>
      <c r="W1124" s="61"/>
      <c r="X1124" s="64"/>
      <c r="Y1124" s="68"/>
      <c r="Z1124" s="68"/>
      <c r="AA1124" s="63"/>
      <c r="AB1124" s="68"/>
      <c r="AC1124" s="61"/>
      <c r="AD1124" s="61"/>
      <c r="AE1124" s="61"/>
      <c r="AF1124" s="61"/>
      <c r="AG1124" s="61"/>
      <c r="AH1124" s="58"/>
      <c r="AI1124" s="51"/>
      <c r="AJ1124" s="52"/>
      <c r="AK1124" s="61"/>
      <c r="AL1124" s="58"/>
      <c r="AM1124" s="58"/>
      <c r="AN1124" s="53"/>
      <c r="AO1124" s="58"/>
      <c r="AP1124" s="58"/>
      <c r="AQ1124" s="58"/>
      <c r="AR1124" s="58"/>
      <c r="AS1124" s="58"/>
      <c r="AT1124" s="58"/>
      <c r="AU1124" s="58"/>
      <c r="AV1124" s="58"/>
      <c r="AW1124" s="58"/>
      <c r="AX1124" s="58"/>
      <c r="AY1124" s="58"/>
      <c r="AZ1124" s="58"/>
      <c r="BA1124" s="58"/>
      <c r="BB1124" s="58"/>
      <c r="BC1124" s="58"/>
      <c r="BD1124" s="58"/>
      <c r="BE1124" s="58"/>
      <c r="BF1124" s="58"/>
      <c r="BG1124" s="58"/>
      <c r="BH1124" s="58"/>
      <c r="BI1124" s="58"/>
      <c r="BJ1124" s="58"/>
      <c r="BK1124" s="58"/>
      <c r="BL1124" s="58"/>
      <c r="BM1124" s="58"/>
    </row>
    <row r="1125" ht="12.75" customHeight="1">
      <c r="A1125" s="72"/>
      <c r="B1125" s="58"/>
      <c r="C1125" s="73"/>
      <c r="D1125" s="74"/>
      <c r="E1125" s="73"/>
      <c r="F1125" s="74"/>
      <c r="G1125" s="62"/>
      <c r="H1125" s="63"/>
      <c r="I1125" s="64"/>
      <c r="J1125" s="65"/>
      <c r="K1125" s="55"/>
      <c r="L1125" s="66"/>
      <c r="M1125" s="66"/>
      <c r="N1125" s="67"/>
      <c r="O1125" s="58"/>
      <c r="P1125" s="58"/>
      <c r="Q1125" s="58"/>
      <c r="R1125" s="58"/>
      <c r="S1125" s="62"/>
      <c r="T1125" s="63"/>
      <c r="U1125" s="62"/>
      <c r="V1125" s="61"/>
      <c r="W1125" s="61"/>
      <c r="X1125" s="64"/>
      <c r="Y1125" s="68"/>
      <c r="Z1125" s="68"/>
      <c r="AA1125" s="63"/>
      <c r="AB1125" s="68"/>
      <c r="AC1125" s="61"/>
      <c r="AD1125" s="61"/>
      <c r="AE1125" s="61"/>
      <c r="AF1125" s="61"/>
      <c r="AG1125" s="61"/>
      <c r="AH1125" s="58"/>
      <c r="AI1125" s="51"/>
      <c r="AJ1125" s="52"/>
      <c r="AK1125" s="61"/>
      <c r="AL1125" s="58"/>
      <c r="AM1125" s="58"/>
      <c r="AN1125" s="53"/>
      <c r="AO1125" s="58"/>
      <c r="AP1125" s="58"/>
      <c r="AQ1125" s="58"/>
      <c r="AR1125" s="58"/>
      <c r="AS1125" s="58"/>
      <c r="AT1125" s="58"/>
      <c r="AU1125" s="58"/>
      <c r="AV1125" s="58"/>
      <c r="AW1125" s="58"/>
      <c r="AX1125" s="58"/>
      <c r="AY1125" s="58"/>
      <c r="AZ1125" s="58"/>
      <c r="BA1125" s="58"/>
      <c r="BB1125" s="58"/>
      <c r="BC1125" s="58"/>
      <c r="BD1125" s="58"/>
      <c r="BE1125" s="58"/>
      <c r="BF1125" s="58"/>
      <c r="BG1125" s="58"/>
      <c r="BH1125" s="58"/>
      <c r="BI1125" s="58"/>
      <c r="BJ1125" s="58"/>
      <c r="BK1125" s="58"/>
      <c r="BL1125" s="58"/>
      <c r="BM1125" s="58"/>
    </row>
    <row r="1126" ht="12.75" customHeight="1">
      <c r="A1126" s="72"/>
      <c r="B1126" s="58"/>
      <c r="C1126" s="73"/>
      <c r="D1126" s="74"/>
      <c r="E1126" s="73"/>
      <c r="F1126" s="74"/>
      <c r="G1126" s="62"/>
      <c r="H1126" s="63"/>
      <c r="I1126" s="64"/>
      <c r="J1126" s="65"/>
      <c r="K1126" s="55"/>
      <c r="L1126" s="66"/>
      <c r="M1126" s="66"/>
      <c r="N1126" s="67"/>
      <c r="O1126" s="58"/>
      <c r="P1126" s="58"/>
      <c r="Q1126" s="58"/>
      <c r="R1126" s="58"/>
      <c r="S1126" s="62"/>
      <c r="T1126" s="63"/>
      <c r="U1126" s="62"/>
      <c r="V1126" s="61"/>
      <c r="W1126" s="61"/>
      <c r="X1126" s="64"/>
      <c r="Y1126" s="68"/>
      <c r="Z1126" s="68"/>
      <c r="AA1126" s="63"/>
      <c r="AB1126" s="68"/>
      <c r="AC1126" s="61"/>
      <c r="AD1126" s="61"/>
      <c r="AE1126" s="61"/>
      <c r="AF1126" s="61"/>
      <c r="AG1126" s="61"/>
      <c r="AH1126" s="58"/>
      <c r="AI1126" s="51"/>
      <c r="AJ1126" s="52"/>
      <c r="AK1126" s="61"/>
      <c r="AL1126" s="58"/>
      <c r="AM1126" s="58"/>
      <c r="AN1126" s="53"/>
      <c r="AO1126" s="58"/>
      <c r="AP1126" s="58"/>
      <c r="AQ1126" s="58"/>
      <c r="AR1126" s="58"/>
      <c r="AS1126" s="58"/>
      <c r="AT1126" s="58"/>
      <c r="AU1126" s="58"/>
      <c r="AV1126" s="58"/>
      <c r="AW1126" s="58"/>
      <c r="AX1126" s="58"/>
      <c r="AY1126" s="58"/>
      <c r="AZ1126" s="58"/>
      <c r="BA1126" s="58"/>
      <c r="BB1126" s="58"/>
      <c r="BC1126" s="58"/>
      <c r="BD1126" s="58"/>
      <c r="BE1126" s="58"/>
      <c r="BF1126" s="58"/>
      <c r="BG1126" s="58"/>
      <c r="BH1126" s="58"/>
      <c r="BI1126" s="58"/>
      <c r="BJ1126" s="58"/>
      <c r="BK1126" s="58"/>
      <c r="BL1126" s="58"/>
      <c r="BM1126" s="58"/>
    </row>
    <row r="1127" ht="12.75" customHeight="1">
      <c r="A1127" s="72"/>
      <c r="B1127" s="58"/>
      <c r="C1127" s="73"/>
      <c r="D1127" s="74"/>
      <c r="E1127" s="73"/>
      <c r="F1127" s="74"/>
      <c r="G1127" s="62"/>
      <c r="H1127" s="63"/>
      <c r="I1127" s="64"/>
      <c r="J1127" s="65"/>
      <c r="K1127" s="55"/>
      <c r="L1127" s="66"/>
      <c r="M1127" s="66"/>
      <c r="N1127" s="67"/>
      <c r="O1127" s="58"/>
      <c r="P1127" s="58"/>
      <c r="Q1127" s="58"/>
      <c r="R1127" s="58"/>
      <c r="S1127" s="62"/>
      <c r="T1127" s="63"/>
      <c r="U1127" s="62"/>
      <c r="V1127" s="61"/>
      <c r="W1127" s="61"/>
      <c r="X1127" s="64"/>
      <c r="Y1127" s="68"/>
      <c r="Z1127" s="68"/>
      <c r="AA1127" s="63"/>
      <c r="AB1127" s="68"/>
      <c r="AC1127" s="61"/>
      <c r="AD1127" s="61"/>
      <c r="AE1127" s="61"/>
      <c r="AF1127" s="61"/>
      <c r="AG1127" s="61"/>
      <c r="AH1127" s="58"/>
      <c r="AI1127" s="51"/>
      <c r="AJ1127" s="52"/>
      <c r="AK1127" s="61"/>
      <c r="AL1127" s="58"/>
      <c r="AM1127" s="58"/>
      <c r="AN1127" s="53"/>
      <c r="AO1127" s="58"/>
      <c r="AP1127" s="58"/>
      <c r="AQ1127" s="58"/>
      <c r="AR1127" s="58"/>
      <c r="AS1127" s="58"/>
      <c r="AT1127" s="58"/>
      <c r="AU1127" s="58"/>
      <c r="AV1127" s="58"/>
      <c r="AW1127" s="58"/>
      <c r="AX1127" s="58"/>
      <c r="AY1127" s="58"/>
      <c r="AZ1127" s="58"/>
      <c r="BA1127" s="58"/>
      <c r="BB1127" s="58"/>
      <c r="BC1127" s="58"/>
      <c r="BD1127" s="58"/>
      <c r="BE1127" s="58"/>
      <c r="BF1127" s="58"/>
      <c r="BG1127" s="58"/>
      <c r="BH1127" s="58"/>
      <c r="BI1127" s="58"/>
      <c r="BJ1127" s="58"/>
      <c r="BK1127" s="58"/>
      <c r="BL1127" s="58"/>
      <c r="BM1127" s="58"/>
    </row>
    <row r="1128" ht="12.75" customHeight="1">
      <c r="A1128" s="72"/>
      <c r="B1128" s="58"/>
      <c r="C1128" s="73"/>
      <c r="D1128" s="74"/>
      <c r="E1128" s="73"/>
      <c r="F1128" s="74"/>
      <c r="G1128" s="62"/>
      <c r="H1128" s="63"/>
      <c r="I1128" s="64"/>
      <c r="J1128" s="65"/>
      <c r="K1128" s="55"/>
      <c r="L1128" s="66"/>
      <c r="M1128" s="66"/>
      <c r="N1128" s="67"/>
      <c r="O1128" s="58"/>
      <c r="P1128" s="58"/>
      <c r="Q1128" s="58"/>
      <c r="R1128" s="58"/>
      <c r="S1128" s="62"/>
      <c r="T1128" s="63"/>
      <c r="U1128" s="62"/>
      <c r="V1128" s="61"/>
      <c r="W1128" s="61"/>
      <c r="X1128" s="64"/>
      <c r="Y1128" s="68"/>
      <c r="Z1128" s="68"/>
      <c r="AA1128" s="63"/>
      <c r="AB1128" s="68"/>
      <c r="AC1128" s="61"/>
      <c r="AD1128" s="61"/>
      <c r="AE1128" s="61"/>
      <c r="AF1128" s="61"/>
      <c r="AG1128" s="61"/>
      <c r="AH1128" s="58"/>
      <c r="AI1128" s="51"/>
      <c r="AJ1128" s="52"/>
      <c r="AK1128" s="61"/>
      <c r="AL1128" s="58"/>
      <c r="AM1128" s="58"/>
      <c r="AN1128" s="53"/>
      <c r="AO1128" s="58"/>
      <c r="AP1128" s="58"/>
      <c r="AQ1128" s="58"/>
      <c r="AR1128" s="58"/>
      <c r="AS1128" s="58"/>
      <c r="AT1128" s="58"/>
      <c r="AU1128" s="58"/>
      <c r="AV1128" s="58"/>
      <c r="AW1128" s="58"/>
      <c r="AX1128" s="58"/>
      <c r="AY1128" s="58"/>
      <c r="AZ1128" s="58"/>
      <c r="BA1128" s="58"/>
      <c r="BB1128" s="58"/>
      <c r="BC1128" s="58"/>
      <c r="BD1128" s="58"/>
      <c r="BE1128" s="58"/>
      <c r="BF1128" s="58"/>
      <c r="BG1128" s="58"/>
      <c r="BH1128" s="58"/>
      <c r="BI1128" s="58"/>
      <c r="BJ1128" s="58"/>
      <c r="BK1128" s="58"/>
      <c r="BL1128" s="58"/>
      <c r="BM1128" s="58"/>
    </row>
    <row r="1129" ht="12.75" customHeight="1">
      <c r="A1129" s="72"/>
      <c r="B1129" s="58"/>
      <c r="C1129" s="73"/>
      <c r="D1129" s="74"/>
      <c r="E1129" s="73"/>
      <c r="F1129" s="74"/>
      <c r="G1129" s="62"/>
      <c r="H1129" s="63"/>
      <c r="I1129" s="64"/>
      <c r="J1129" s="65"/>
      <c r="K1129" s="55"/>
      <c r="L1129" s="66"/>
      <c r="M1129" s="66"/>
      <c r="N1129" s="67"/>
      <c r="O1129" s="58"/>
      <c r="P1129" s="58"/>
      <c r="Q1129" s="58"/>
      <c r="R1129" s="58"/>
      <c r="S1129" s="62"/>
      <c r="T1129" s="63"/>
      <c r="U1129" s="62"/>
      <c r="V1129" s="61"/>
      <c r="W1129" s="61"/>
      <c r="X1129" s="64"/>
      <c r="Y1129" s="68"/>
      <c r="Z1129" s="68"/>
      <c r="AA1129" s="63"/>
      <c r="AB1129" s="68"/>
      <c r="AC1129" s="61"/>
      <c r="AD1129" s="61"/>
      <c r="AE1129" s="61"/>
      <c r="AF1129" s="61"/>
      <c r="AG1129" s="61"/>
      <c r="AH1129" s="58"/>
      <c r="AI1129" s="51"/>
      <c r="AJ1129" s="52"/>
      <c r="AK1129" s="61"/>
      <c r="AL1129" s="58"/>
      <c r="AM1129" s="58"/>
      <c r="AN1129" s="53"/>
      <c r="AO1129" s="58"/>
      <c r="AP1129" s="58"/>
      <c r="AQ1129" s="58"/>
      <c r="AR1129" s="58"/>
      <c r="AS1129" s="58"/>
      <c r="AT1129" s="58"/>
      <c r="AU1129" s="58"/>
      <c r="AV1129" s="58"/>
      <c r="AW1129" s="58"/>
      <c r="AX1129" s="58"/>
      <c r="AY1129" s="58"/>
      <c r="AZ1129" s="58"/>
      <c r="BA1129" s="58"/>
      <c r="BB1129" s="58"/>
      <c r="BC1129" s="58"/>
      <c r="BD1129" s="58"/>
      <c r="BE1129" s="58"/>
      <c r="BF1129" s="58"/>
      <c r="BG1129" s="58"/>
      <c r="BH1129" s="58"/>
      <c r="BI1129" s="58"/>
      <c r="BJ1129" s="58"/>
      <c r="BK1129" s="58"/>
      <c r="BL1129" s="58"/>
      <c r="BM1129" s="58"/>
    </row>
    <row r="1130" ht="12.75" customHeight="1">
      <c r="A1130" s="72"/>
      <c r="B1130" s="58"/>
      <c r="C1130" s="73"/>
      <c r="D1130" s="74"/>
      <c r="E1130" s="73"/>
      <c r="F1130" s="74"/>
      <c r="G1130" s="62"/>
      <c r="H1130" s="63"/>
      <c r="I1130" s="64"/>
      <c r="J1130" s="65"/>
      <c r="K1130" s="55"/>
      <c r="L1130" s="66"/>
      <c r="M1130" s="66"/>
      <c r="N1130" s="67"/>
      <c r="O1130" s="58"/>
      <c r="P1130" s="58"/>
      <c r="Q1130" s="58"/>
      <c r="R1130" s="58"/>
      <c r="S1130" s="62"/>
      <c r="T1130" s="63"/>
      <c r="U1130" s="62"/>
      <c r="V1130" s="61"/>
      <c r="W1130" s="61"/>
      <c r="X1130" s="64"/>
      <c r="Y1130" s="68"/>
      <c r="Z1130" s="68"/>
      <c r="AA1130" s="63"/>
      <c r="AB1130" s="68"/>
      <c r="AC1130" s="61"/>
      <c r="AD1130" s="61"/>
      <c r="AE1130" s="61"/>
      <c r="AF1130" s="61"/>
      <c r="AG1130" s="61"/>
      <c r="AH1130" s="58"/>
      <c r="AI1130" s="51"/>
      <c r="AJ1130" s="52"/>
      <c r="AK1130" s="61"/>
      <c r="AL1130" s="58"/>
      <c r="AM1130" s="58"/>
      <c r="AN1130" s="53"/>
      <c r="AO1130" s="58"/>
      <c r="AP1130" s="58"/>
      <c r="AQ1130" s="58"/>
      <c r="AR1130" s="58"/>
      <c r="AS1130" s="58"/>
      <c r="AT1130" s="58"/>
      <c r="AU1130" s="58"/>
      <c r="AV1130" s="58"/>
      <c r="AW1130" s="58"/>
      <c r="AX1130" s="58"/>
      <c r="AY1130" s="58"/>
      <c r="AZ1130" s="58"/>
      <c r="BA1130" s="58"/>
      <c r="BB1130" s="58"/>
      <c r="BC1130" s="58"/>
      <c r="BD1130" s="58"/>
      <c r="BE1130" s="58"/>
      <c r="BF1130" s="58"/>
      <c r="BG1130" s="58"/>
      <c r="BH1130" s="58"/>
      <c r="BI1130" s="58"/>
      <c r="BJ1130" s="58"/>
      <c r="BK1130" s="58"/>
      <c r="BL1130" s="58"/>
      <c r="BM1130" s="58"/>
    </row>
    <row r="1131" ht="12.75" customHeight="1">
      <c r="A1131" s="72"/>
      <c r="B1131" s="58"/>
      <c r="C1131" s="73"/>
      <c r="D1131" s="74"/>
      <c r="E1131" s="73"/>
      <c r="F1131" s="74"/>
      <c r="G1131" s="62"/>
      <c r="H1131" s="63"/>
      <c r="I1131" s="64"/>
      <c r="J1131" s="65"/>
      <c r="K1131" s="55"/>
      <c r="L1131" s="66"/>
      <c r="M1131" s="66"/>
      <c r="N1131" s="67"/>
      <c r="O1131" s="58"/>
      <c r="P1131" s="58"/>
      <c r="Q1131" s="58"/>
      <c r="R1131" s="58"/>
      <c r="S1131" s="62"/>
      <c r="T1131" s="63"/>
      <c r="U1131" s="62"/>
      <c r="V1131" s="61"/>
      <c r="W1131" s="61"/>
      <c r="X1131" s="64"/>
      <c r="Y1131" s="68"/>
      <c r="Z1131" s="68"/>
      <c r="AA1131" s="63"/>
      <c r="AB1131" s="68"/>
      <c r="AC1131" s="61"/>
      <c r="AD1131" s="61"/>
      <c r="AE1131" s="61"/>
      <c r="AF1131" s="61"/>
      <c r="AG1131" s="61"/>
      <c r="AH1131" s="58"/>
      <c r="AI1131" s="51"/>
      <c r="AJ1131" s="52"/>
      <c r="AK1131" s="61"/>
      <c r="AL1131" s="58"/>
      <c r="AM1131" s="58"/>
      <c r="AN1131" s="53"/>
      <c r="AO1131" s="58"/>
      <c r="AP1131" s="58"/>
      <c r="AQ1131" s="58"/>
      <c r="AR1131" s="58"/>
      <c r="AS1131" s="58"/>
      <c r="AT1131" s="58"/>
      <c r="AU1131" s="58"/>
      <c r="AV1131" s="58"/>
      <c r="AW1131" s="58"/>
      <c r="AX1131" s="58"/>
      <c r="AY1131" s="58"/>
      <c r="AZ1131" s="58"/>
      <c r="BA1131" s="58"/>
      <c r="BB1131" s="58"/>
      <c r="BC1131" s="58"/>
      <c r="BD1131" s="58"/>
      <c r="BE1131" s="58"/>
      <c r="BF1131" s="58"/>
      <c r="BG1131" s="58"/>
      <c r="BH1131" s="58"/>
      <c r="BI1131" s="58"/>
      <c r="BJ1131" s="58"/>
      <c r="BK1131" s="58"/>
      <c r="BL1131" s="58"/>
      <c r="BM1131" s="58"/>
    </row>
    <row r="1132" ht="12.75" customHeight="1">
      <c r="A1132" s="72"/>
      <c r="B1132" s="58"/>
      <c r="C1132" s="73"/>
      <c r="D1132" s="74"/>
      <c r="E1132" s="73"/>
      <c r="F1132" s="74"/>
      <c r="G1132" s="62"/>
      <c r="H1132" s="63"/>
      <c r="I1132" s="64"/>
      <c r="J1132" s="65"/>
      <c r="K1132" s="55"/>
      <c r="L1132" s="66"/>
      <c r="M1132" s="66"/>
      <c r="N1132" s="67"/>
      <c r="O1132" s="58"/>
      <c r="P1132" s="58"/>
      <c r="Q1132" s="58"/>
      <c r="R1132" s="58"/>
      <c r="S1132" s="62"/>
      <c r="T1132" s="63"/>
      <c r="U1132" s="62"/>
      <c r="V1132" s="61"/>
      <c r="W1132" s="61"/>
      <c r="X1132" s="64"/>
      <c r="Y1132" s="68"/>
      <c r="Z1132" s="68"/>
      <c r="AA1132" s="63"/>
      <c r="AB1132" s="68"/>
      <c r="AC1132" s="61"/>
      <c r="AD1132" s="61"/>
      <c r="AE1132" s="61"/>
      <c r="AF1132" s="61"/>
      <c r="AG1132" s="61"/>
      <c r="AH1132" s="58"/>
      <c r="AI1132" s="51"/>
      <c r="AJ1132" s="52"/>
      <c r="AK1132" s="61"/>
      <c r="AL1132" s="58"/>
      <c r="AM1132" s="58"/>
      <c r="AN1132" s="53"/>
      <c r="AO1132" s="58"/>
      <c r="AP1132" s="58"/>
      <c r="AQ1132" s="58"/>
      <c r="AR1132" s="58"/>
      <c r="AS1132" s="58"/>
      <c r="AT1132" s="58"/>
      <c r="AU1132" s="58"/>
      <c r="AV1132" s="58"/>
      <c r="AW1132" s="58"/>
      <c r="AX1132" s="58"/>
      <c r="AY1132" s="58"/>
      <c r="AZ1132" s="58"/>
      <c r="BA1132" s="58"/>
      <c r="BB1132" s="58"/>
      <c r="BC1132" s="58"/>
      <c r="BD1132" s="58"/>
      <c r="BE1132" s="58"/>
      <c r="BF1132" s="58"/>
      <c r="BG1132" s="58"/>
      <c r="BH1132" s="58"/>
      <c r="BI1132" s="58"/>
      <c r="BJ1132" s="58"/>
      <c r="BK1132" s="58"/>
      <c r="BL1132" s="58"/>
      <c r="BM1132" s="58"/>
    </row>
    <row r="1133" ht="12.75" customHeight="1">
      <c r="A1133" s="72"/>
      <c r="B1133" s="58"/>
      <c r="C1133" s="73"/>
      <c r="D1133" s="74"/>
      <c r="E1133" s="73"/>
      <c r="F1133" s="74"/>
      <c r="G1133" s="62"/>
      <c r="H1133" s="63"/>
      <c r="I1133" s="64"/>
      <c r="J1133" s="65"/>
      <c r="K1133" s="55"/>
      <c r="L1133" s="66"/>
      <c r="M1133" s="66"/>
      <c r="N1133" s="67"/>
      <c r="O1133" s="58"/>
      <c r="P1133" s="58"/>
      <c r="Q1133" s="58"/>
      <c r="R1133" s="58"/>
      <c r="S1133" s="62"/>
      <c r="T1133" s="63"/>
      <c r="U1133" s="62"/>
      <c r="V1133" s="61"/>
      <c r="W1133" s="61"/>
      <c r="X1133" s="64"/>
      <c r="Y1133" s="68"/>
      <c r="Z1133" s="68"/>
      <c r="AA1133" s="63"/>
      <c r="AB1133" s="68"/>
      <c r="AC1133" s="61"/>
      <c r="AD1133" s="61"/>
      <c r="AE1133" s="61"/>
      <c r="AF1133" s="61"/>
      <c r="AG1133" s="61"/>
      <c r="AH1133" s="58"/>
      <c r="AI1133" s="51"/>
      <c r="AJ1133" s="52"/>
      <c r="AK1133" s="61"/>
      <c r="AL1133" s="58"/>
      <c r="AM1133" s="58"/>
      <c r="AN1133" s="53"/>
      <c r="AO1133" s="58"/>
      <c r="AP1133" s="58"/>
      <c r="AQ1133" s="58"/>
      <c r="AR1133" s="58"/>
      <c r="AS1133" s="58"/>
      <c r="AT1133" s="58"/>
      <c r="AU1133" s="58"/>
      <c r="AV1133" s="58"/>
      <c r="AW1133" s="58"/>
      <c r="AX1133" s="58"/>
      <c r="AY1133" s="58"/>
      <c r="AZ1133" s="58"/>
      <c r="BA1133" s="58"/>
      <c r="BB1133" s="58"/>
      <c r="BC1133" s="58"/>
      <c r="BD1133" s="58"/>
      <c r="BE1133" s="58"/>
      <c r="BF1133" s="58"/>
      <c r="BG1133" s="58"/>
      <c r="BH1133" s="58"/>
      <c r="BI1133" s="58"/>
      <c r="BJ1133" s="58"/>
      <c r="BK1133" s="58"/>
      <c r="BL1133" s="58"/>
      <c r="BM1133" s="58"/>
    </row>
    <row r="1134" ht="12.75" customHeight="1">
      <c r="A1134" s="72"/>
      <c r="B1134" s="58"/>
      <c r="C1134" s="73"/>
      <c r="D1134" s="74"/>
      <c r="E1134" s="73"/>
      <c r="F1134" s="74"/>
      <c r="G1134" s="62"/>
      <c r="H1134" s="63"/>
      <c r="I1134" s="64"/>
      <c r="J1134" s="65"/>
      <c r="K1134" s="55"/>
      <c r="L1134" s="66"/>
      <c r="M1134" s="66"/>
      <c r="N1134" s="67"/>
      <c r="O1134" s="58"/>
      <c r="P1134" s="58"/>
      <c r="Q1134" s="58"/>
      <c r="R1134" s="58"/>
      <c r="S1134" s="62"/>
      <c r="T1134" s="63"/>
      <c r="U1134" s="62"/>
      <c r="V1134" s="61"/>
      <c r="W1134" s="61"/>
      <c r="X1134" s="64"/>
      <c r="Y1134" s="68"/>
      <c r="Z1134" s="68"/>
      <c r="AA1134" s="63"/>
      <c r="AB1134" s="68"/>
      <c r="AC1134" s="61"/>
      <c r="AD1134" s="61"/>
      <c r="AE1134" s="61"/>
      <c r="AF1134" s="61"/>
      <c r="AG1134" s="61"/>
      <c r="AH1134" s="58"/>
      <c r="AI1134" s="51"/>
      <c r="AJ1134" s="52"/>
      <c r="AK1134" s="61"/>
      <c r="AL1134" s="58"/>
      <c r="AM1134" s="58"/>
      <c r="AN1134" s="53"/>
      <c r="AO1134" s="58"/>
      <c r="AP1134" s="58"/>
      <c r="AQ1134" s="58"/>
      <c r="AR1134" s="58"/>
      <c r="AS1134" s="58"/>
      <c r="AT1134" s="58"/>
      <c r="AU1134" s="58"/>
      <c r="AV1134" s="58"/>
      <c r="AW1134" s="58"/>
      <c r="AX1134" s="58"/>
      <c r="AY1134" s="58"/>
      <c r="AZ1134" s="58"/>
      <c r="BA1134" s="58"/>
      <c r="BB1134" s="58"/>
      <c r="BC1134" s="58"/>
      <c r="BD1134" s="58"/>
      <c r="BE1134" s="58"/>
      <c r="BF1134" s="58"/>
      <c r="BG1134" s="58"/>
      <c r="BH1134" s="58"/>
      <c r="BI1134" s="58"/>
      <c r="BJ1134" s="58"/>
      <c r="BK1134" s="58"/>
      <c r="BL1134" s="58"/>
      <c r="BM1134" s="58"/>
    </row>
    <row r="1135" ht="12.75" customHeight="1">
      <c r="A1135" s="72"/>
      <c r="B1135" s="58"/>
      <c r="C1135" s="73"/>
      <c r="D1135" s="74"/>
      <c r="E1135" s="73"/>
      <c r="F1135" s="74"/>
      <c r="G1135" s="62"/>
      <c r="H1135" s="63"/>
      <c r="I1135" s="64"/>
      <c r="J1135" s="65"/>
      <c r="K1135" s="55"/>
      <c r="L1135" s="66"/>
      <c r="M1135" s="66"/>
      <c r="N1135" s="67"/>
      <c r="O1135" s="58"/>
      <c r="P1135" s="58"/>
      <c r="Q1135" s="58"/>
      <c r="R1135" s="58"/>
      <c r="S1135" s="62"/>
      <c r="T1135" s="63"/>
      <c r="U1135" s="62"/>
      <c r="V1135" s="61"/>
      <c r="W1135" s="61"/>
      <c r="X1135" s="64"/>
      <c r="Y1135" s="68"/>
      <c r="Z1135" s="68"/>
      <c r="AA1135" s="63"/>
      <c r="AB1135" s="68"/>
      <c r="AC1135" s="61"/>
      <c r="AD1135" s="61"/>
      <c r="AE1135" s="61"/>
      <c r="AF1135" s="61"/>
      <c r="AG1135" s="61"/>
      <c r="AH1135" s="58"/>
      <c r="AI1135" s="51"/>
      <c r="AJ1135" s="52"/>
      <c r="AK1135" s="61"/>
      <c r="AL1135" s="58"/>
      <c r="AM1135" s="58"/>
      <c r="AN1135" s="53"/>
      <c r="AO1135" s="58"/>
      <c r="AP1135" s="58"/>
      <c r="AQ1135" s="58"/>
      <c r="AR1135" s="58"/>
      <c r="AS1135" s="58"/>
      <c r="AT1135" s="58"/>
      <c r="AU1135" s="58"/>
      <c r="AV1135" s="58"/>
      <c r="AW1135" s="58"/>
      <c r="AX1135" s="58"/>
      <c r="AY1135" s="58"/>
      <c r="AZ1135" s="58"/>
      <c r="BA1135" s="58"/>
      <c r="BB1135" s="58"/>
      <c r="BC1135" s="58"/>
      <c r="BD1135" s="58"/>
      <c r="BE1135" s="58"/>
      <c r="BF1135" s="58"/>
      <c r="BG1135" s="58"/>
      <c r="BH1135" s="58"/>
      <c r="BI1135" s="58"/>
      <c r="BJ1135" s="58"/>
      <c r="BK1135" s="58"/>
      <c r="BL1135" s="58"/>
      <c r="BM1135" s="58"/>
    </row>
    <row r="1136" ht="12.75" customHeight="1">
      <c r="A1136" s="72"/>
      <c r="B1136" s="58"/>
      <c r="C1136" s="73"/>
      <c r="D1136" s="74"/>
      <c r="E1136" s="73"/>
      <c r="F1136" s="74"/>
      <c r="G1136" s="62"/>
      <c r="H1136" s="63"/>
      <c r="I1136" s="64"/>
      <c r="J1136" s="65"/>
      <c r="K1136" s="55"/>
      <c r="L1136" s="66"/>
      <c r="M1136" s="66"/>
      <c r="N1136" s="67"/>
      <c r="O1136" s="58"/>
      <c r="P1136" s="58"/>
      <c r="Q1136" s="58"/>
      <c r="R1136" s="58"/>
      <c r="S1136" s="62"/>
      <c r="T1136" s="63"/>
      <c r="U1136" s="62"/>
      <c r="V1136" s="61"/>
      <c r="W1136" s="61"/>
      <c r="X1136" s="64"/>
      <c r="Y1136" s="68"/>
      <c r="Z1136" s="68"/>
      <c r="AA1136" s="63"/>
      <c r="AB1136" s="68"/>
      <c r="AC1136" s="61"/>
      <c r="AD1136" s="61"/>
      <c r="AE1136" s="61"/>
      <c r="AF1136" s="61"/>
      <c r="AG1136" s="61"/>
      <c r="AH1136" s="58"/>
      <c r="AI1136" s="51"/>
      <c r="AJ1136" s="52"/>
      <c r="AK1136" s="61"/>
      <c r="AL1136" s="58"/>
      <c r="AM1136" s="58"/>
      <c r="AN1136" s="53"/>
      <c r="AO1136" s="58"/>
      <c r="AP1136" s="58"/>
      <c r="AQ1136" s="58"/>
      <c r="AR1136" s="58"/>
      <c r="AS1136" s="58"/>
      <c r="AT1136" s="58"/>
      <c r="AU1136" s="58"/>
      <c r="AV1136" s="58"/>
      <c r="AW1136" s="58"/>
      <c r="AX1136" s="58"/>
      <c r="AY1136" s="58"/>
      <c r="AZ1136" s="58"/>
      <c r="BA1136" s="58"/>
      <c r="BB1136" s="58"/>
      <c r="BC1136" s="58"/>
      <c r="BD1136" s="58"/>
      <c r="BE1136" s="58"/>
      <c r="BF1136" s="58"/>
      <c r="BG1136" s="58"/>
      <c r="BH1136" s="58"/>
      <c r="BI1136" s="58"/>
      <c r="BJ1136" s="58"/>
      <c r="BK1136" s="58"/>
      <c r="BL1136" s="58"/>
      <c r="BM1136" s="58"/>
    </row>
    <row r="1137" ht="12.75" customHeight="1">
      <c r="A1137" s="72"/>
      <c r="B1137" s="58"/>
      <c r="C1137" s="73"/>
      <c r="D1137" s="74"/>
      <c r="E1137" s="73"/>
      <c r="F1137" s="74"/>
      <c r="G1137" s="62"/>
      <c r="H1137" s="63"/>
      <c r="I1137" s="64"/>
      <c r="J1137" s="65"/>
      <c r="K1137" s="55"/>
      <c r="L1137" s="66"/>
      <c r="M1137" s="66"/>
      <c r="N1137" s="67"/>
      <c r="O1137" s="58"/>
      <c r="P1137" s="58"/>
      <c r="Q1137" s="58"/>
      <c r="R1137" s="58"/>
      <c r="S1137" s="62"/>
      <c r="T1137" s="63"/>
      <c r="U1137" s="62"/>
      <c r="V1137" s="61"/>
      <c r="W1137" s="61"/>
      <c r="X1137" s="64"/>
      <c r="Y1137" s="68"/>
      <c r="Z1137" s="68"/>
      <c r="AA1137" s="63"/>
      <c r="AB1137" s="68"/>
      <c r="AC1137" s="61"/>
      <c r="AD1137" s="61"/>
      <c r="AE1137" s="61"/>
      <c r="AF1137" s="61"/>
      <c r="AG1137" s="61"/>
      <c r="AH1137" s="58"/>
      <c r="AI1137" s="51"/>
      <c r="AJ1137" s="52"/>
      <c r="AK1137" s="61"/>
      <c r="AL1137" s="58"/>
      <c r="AM1137" s="58"/>
      <c r="AN1137" s="53"/>
      <c r="AO1137" s="58"/>
      <c r="AP1137" s="58"/>
      <c r="AQ1137" s="58"/>
      <c r="AR1137" s="58"/>
      <c r="AS1137" s="58"/>
      <c r="AT1137" s="58"/>
      <c r="AU1137" s="58"/>
      <c r="AV1137" s="58"/>
      <c r="AW1137" s="58"/>
      <c r="AX1137" s="58"/>
      <c r="AY1137" s="58"/>
      <c r="AZ1137" s="58"/>
      <c r="BA1137" s="58"/>
      <c r="BB1137" s="58"/>
      <c r="BC1137" s="58"/>
      <c r="BD1137" s="58"/>
      <c r="BE1137" s="58"/>
      <c r="BF1137" s="58"/>
      <c r="BG1137" s="58"/>
      <c r="BH1137" s="58"/>
      <c r="BI1137" s="58"/>
      <c r="BJ1137" s="58"/>
      <c r="BK1137" s="58"/>
      <c r="BL1137" s="58"/>
      <c r="BM1137" s="58"/>
    </row>
    <row r="1138" ht="12.75" customHeight="1">
      <c r="A1138" s="72"/>
      <c r="B1138" s="58"/>
      <c r="C1138" s="73"/>
      <c r="D1138" s="74"/>
      <c r="E1138" s="73"/>
      <c r="F1138" s="74"/>
      <c r="G1138" s="62"/>
      <c r="H1138" s="63"/>
      <c r="I1138" s="64"/>
      <c r="J1138" s="65"/>
      <c r="K1138" s="55"/>
      <c r="L1138" s="66"/>
      <c r="M1138" s="66"/>
      <c r="N1138" s="67"/>
      <c r="O1138" s="58"/>
      <c r="P1138" s="58"/>
      <c r="Q1138" s="58"/>
      <c r="R1138" s="58"/>
      <c r="S1138" s="62"/>
      <c r="T1138" s="63"/>
      <c r="U1138" s="62"/>
      <c r="V1138" s="61"/>
      <c r="W1138" s="61"/>
      <c r="X1138" s="64"/>
      <c r="Y1138" s="68"/>
      <c r="Z1138" s="68"/>
      <c r="AA1138" s="63"/>
      <c r="AB1138" s="68"/>
      <c r="AC1138" s="61"/>
      <c r="AD1138" s="61"/>
      <c r="AE1138" s="61"/>
      <c r="AF1138" s="61"/>
      <c r="AG1138" s="61"/>
      <c r="AH1138" s="58"/>
      <c r="AI1138" s="51"/>
      <c r="AJ1138" s="52"/>
      <c r="AK1138" s="61"/>
      <c r="AL1138" s="58"/>
      <c r="AM1138" s="58"/>
      <c r="AN1138" s="53"/>
      <c r="AO1138" s="58"/>
      <c r="AP1138" s="58"/>
      <c r="AQ1138" s="58"/>
      <c r="AR1138" s="58"/>
      <c r="AS1138" s="58"/>
      <c r="AT1138" s="58"/>
      <c r="AU1138" s="58"/>
      <c r="AV1138" s="58"/>
      <c r="AW1138" s="58"/>
      <c r="AX1138" s="58"/>
      <c r="AY1138" s="58"/>
      <c r="AZ1138" s="58"/>
      <c r="BA1138" s="58"/>
      <c r="BB1138" s="58"/>
      <c r="BC1138" s="58"/>
      <c r="BD1138" s="58"/>
      <c r="BE1138" s="58"/>
      <c r="BF1138" s="58"/>
      <c r="BG1138" s="58"/>
      <c r="BH1138" s="58"/>
      <c r="BI1138" s="58"/>
      <c r="BJ1138" s="58"/>
      <c r="BK1138" s="58"/>
      <c r="BL1138" s="58"/>
      <c r="BM1138" s="58"/>
    </row>
    <row r="1139" ht="12.75" customHeight="1">
      <c r="A1139" s="72"/>
      <c r="B1139" s="58"/>
      <c r="C1139" s="73"/>
      <c r="D1139" s="74"/>
      <c r="E1139" s="73"/>
      <c r="F1139" s="74"/>
      <c r="G1139" s="62"/>
      <c r="H1139" s="63"/>
      <c r="I1139" s="64"/>
      <c r="J1139" s="65"/>
      <c r="K1139" s="55"/>
      <c r="L1139" s="66"/>
      <c r="M1139" s="66"/>
      <c r="N1139" s="67"/>
      <c r="O1139" s="58"/>
      <c r="P1139" s="58"/>
      <c r="Q1139" s="58"/>
      <c r="R1139" s="58"/>
      <c r="S1139" s="62"/>
      <c r="T1139" s="63"/>
      <c r="U1139" s="62"/>
      <c r="V1139" s="61"/>
      <c r="W1139" s="61"/>
      <c r="X1139" s="64"/>
      <c r="Y1139" s="68"/>
      <c r="Z1139" s="68"/>
      <c r="AA1139" s="63"/>
      <c r="AB1139" s="68"/>
      <c r="AC1139" s="61"/>
      <c r="AD1139" s="61"/>
      <c r="AE1139" s="61"/>
      <c r="AF1139" s="61"/>
      <c r="AG1139" s="61"/>
      <c r="AH1139" s="58"/>
      <c r="AI1139" s="51"/>
      <c r="AJ1139" s="52"/>
      <c r="AK1139" s="61"/>
      <c r="AL1139" s="58"/>
      <c r="AM1139" s="58"/>
      <c r="AN1139" s="53"/>
      <c r="AO1139" s="58"/>
      <c r="AP1139" s="58"/>
      <c r="AQ1139" s="58"/>
      <c r="AR1139" s="58"/>
      <c r="AS1139" s="58"/>
      <c r="AT1139" s="58"/>
      <c r="AU1139" s="58"/>
      <c r="AV1139" s="58"/>
      <c r="AW1139" s="58"/>
      <c r="AX1139" s="58"/>
      <c r="AY1139" s="58"/>
      <c r="AZ1139" s="58"/>
      <c r="BA1139" s="58"/>
      <c r="BB1139" s="58"/>
      <c r="BC1139" s="58"/>
      <c r="BD1139" s="58"/>
      <c r="BE1139" s="58"/>
      <c r="BF1139" s="58"/>
      <c r="BG1139" s="58"/>
      <c r="BH1139" s="58"/>
      <c r="BI1139" s="58"/>
      <c r="BJ1139" s="58"/>
      <c r="BK1139" s="58"/>
      <c r="BL1139" s="58"/>
      <c r="BM1139" s="58"/>
    </row>
    <row r="1140" ht="12.75" customHeight="1">
      <c r="A1140" s="72"/>
      <c r="B1140" s="58"/>
      <c r="C1140" s="73"/>
      <c r="D1140" s="74"/>
      <c r="E1140" s="73"/>
      <c r="F1140" s="74"/>
      <c r="G1140" s="62"/>
      <c r="H1140" s="63"/>
      <c r="I1140" s="64"/>
      <c r="J1140" s="65"/>
      <c r="K1140" s="55"/>
      <c r="L1140" s="66"/>
      <c r="M1140" s="66"/>
      <c r="N1140" s="67"/>
      <c r="O1140" s="58"/>
      <c r="P1140" s="58"/>
      <c r="Q1140" s="58"/>
      <c r="R1140" s="58"/>
      <c r="S1140" s="62"/>
      <c r="T1140" s="63"/>
      <c r="U1140" s="62"/>
      <c r="V1140" s="61"/>
      <c r="W1140" s="61"/>
      <c r="X1140" s="64"/>
      <c r="Y1140" s="68"/>
      <c r="Z1140" s="68"/>
      <c r="AA1140" s="63"/>
      <c r="AB1140" s="68"/>
      <c r="AC1140" s="61"/>
      <c r="AD1140" s="61"/>
      <c r="AE1140" s="61"/>
      <c r="AF1140" s="61"/>
      <c r="AG1140" s="61"/>
      <c r="AH1140" s="58"/>
      <c r="AI1140" s="51"/>
      <c r="AJ1140" s="52"/>
      <c r="AK1140" s="61"/>
      <c r="AL1140" s="58"/>
      <c r="AM1140" s="58"/>
      <c r="AN1140" s="53"/>
      <c r="AO1140" s="58"/>
      <c r="AP1140" s="58"/>
      <c r="AQ1140" s="58"/>
      <c r="AR1140" s="58"/>
      <c r="AS1140" s="58"/>
      <c r="AT1140" s="58"/>
      <c r="AU1140" s="58"/>
      <c r="AV1140" s="58"/>
      <c r="AW1140" s="58"/>
      <c r="AX1140" s="58"/>
      <c r="AY1140" s="58"/>
      <c r="AZ1140" s="58"/>
      <c r="BA1140" s="58"/>
      <c r="BB1140" s="58"/>
      <c r="BC1140" s="58"/>
      <c r="BD1140" s="58"/>
      <c r="BE1140" s="58"/>
      <c r="BF1140" s="58"/>
      <c r="BG1140" s="58"/>
      <c r="BH1140" s="58"/>
      <c r="BI1140" s="58"/>
      <c r="BJ1140" s="58"/>
      <c r="BK1140" s="58"/>
      <c r="BL1140" s="58"/>
      <c r="BM1140" s="58"/>
    </row>
    <row r="1141" ht="12.75" customHeight="1">
      <c r="A1141" s="72"/>
      <c r="B1141" s="58"/>
      <c r="C1141" s="73"/>
      <c r="D1141" s="74"/>
      <c r="E1141" s="73"/>
      <c r="F1141" s="74"/>
      <c r="G1141" s="62"/>
      <c r="H1141" s="63"/>
      <c r="I1141" s="64"/>
      <c r="J1141" s="65"/>
      <c r="K1141" s="55"/>
      <c r="L1141" s="66"/>
      <c r="M1141" s="66"/>
      <c r="N1141" s="67"/>
      <c r="O1141" s="58"/>
      <c r="P1141" s="58"/>
      <c r="Q1141" s="58"/>
      <c r="R1141" s="58"/>
      <c r="S1141" s="62"/>
      <c r="T1141" s="63"/>
      <c r="U1141" s="62"/>
      <c r="V1141" s="61"/>
      <c r="W1141" s="61"/>
      <c r="X1141" s="64"/>
      <c r="Y1141" s="68"/>
      <c r="Z1141" s="68"/>
      <c r="AA1141" s="63"/>
      <c r="AB1141" s="68"/>
      <c r="AC1141" s="61"/>
      <c r="AD1141" s="61"/>
      <c r="AE1141" s="61"/>
      <c r="AF1141" s="61"/>
      <c r="AG1141" s="61"/>
      <c r="AH1141" s="58"/>
      <c r="AI1141" s="51"/>
      <c r="AJ1141" s="52"/>
      <c r="AK1141" s="61"/>
      <c r="AL1141" s="58"/>
      <c r="AM1141" s="58"/>
      <c r="AN1141" s="53"/>
      <c r="AO1141" s="58"/>
      <c r="AP1141" s="58"/>
      <c r="AQ1141" s="58"/>
      <c r="AR1141" s="58"/>
      <c r="AS1141" s="58"/>
      <c r="AT1141" s="58"/>
      <c r="AU1141" s="58"/>
      <c r="AV1141" s="58"/>
      <c r="AW1141" s="58"/>
      <c r="AX1141" s="58"/>
      <c r="AY1141" s="58"/>
      <c r="AZ1141" s="58"/>
      <c r="BA1141" s="58"/>
      <c r="BB1141" s="58"/>
      <c r="BC1141" s="58"/>
      <c r="BD1141" s="58"/>
      <c r="BE1141" s="58"/>
      <c r="BF1141" s="58"/>
      <c r="BG1141" s="58"/>
      <c r="BH1141" s="58"/>
      <c r="BI1141" s="58"/>
      <c r="BJ1141" s="58"/>
      <c r="BK1141" s="58"/>
      <c r="BL1141" s="58"/>
      <c r="BM1141" s="58"/>
    </row>
    <row r="1142" ht="12.75" customHeight="1">
      <c r="A1142" s="72"/>
      <c r="B1142" s="58"/>
      <c r="C1142" s="73"/>
      <c r="D1142" s="74"/>
      <c r="E1142" s="73"/>
      <c r="F1142" s="74"/>
      <c r="G1142" s="62"/>
      <c r="H1142" s="63"/>
      <c r="I1142" s="64"/>
      <c r="J1142" s="65"/>
      <c r="K1142" s="55"/>
      <c r="L1142" s="66"/>
      <c r="M1142" s="66"/>
      <c r="N1142" s="67"/>
      <c r="O1142" s="58"/>
      <c r="P1142" s="58"/>
      <c r="Q1142" s="58"/>
      <c r="R1142" s="58"/>
      <c r="S1142" s="62"/>
      <c r="T1142" s="63"/>
      <c r="U1142" s="62"/>
      <c r="V1142" s="61"/>
      <c r="W1142" s="61"/>
      <c r="X1142" s="64"/>
      <c r="Y1142" s="68"/>
      <c r="Z1142" s="68"/>
      <c r="AA1142" s="63"/>
      <c r="AB1142" s="68"/>
      <c r="AC1142" s="61"/>
      <c r="AD1142" s="61"/>
      <c r="AE1142" s="61"/>
      <c r="AF1142" s="61"/>
      <c r="AG1142" s="61"/>
      <c r="AH1142" s="58"/>
      <c r="AI1142" s="51"/>
      <c r="AJ1142" s="52"/>
      <c r="AK1142" s="61"/>
      <c r="AL1142" s="58"/>
      <c r="AM1142" s="58"/>
      <c r="AN1142" s="53"/>
      <c r="AO1142" s="58"/>
      <c r="AP1142" s="58"/>
      <c r="AQ1142" s="58"/>
      <c r="AR1142" s="58"/>
      <c r="AS1142" s="58"/>
      <c r="AT1142" s="58"/>
      <c r="AU1142" s="58"/>
      <c r="AV1142" s="58"/>
      <c r="AW1142" s="58"/>
      <c r="AX1142" s="58"/>
      <c r="AY1142" s="58"/>
      <c r="AZ1142" s="58"/>
      <c r="BA1142" s="58"/>
      <c r="BB1142" s="58"/>
      <c r="BC1142" s="58"/>
      <c r="BD1142" s="58"/>
      <c r="BE1142" s="58"/>
      <c r="BF1142" s="58"/>
      <c r="BG1142" s="58"/>
      <c r="BH1142" s="58"/>
      <c r="BI1142" s="58"/>
      <c r="BJ1142" s="58"/>
      <c r="BK1142" s="58"/>
      <c r="BL1142" s="58"/>
      <c r="BM1142" s="58"/>
    </row>
    <row r="1143" ht="12.75" customHeight="1">
      <c r="A1143" s="72"/>
      <c r="B1143" s="58"/>
      <c r="C1143" s="73"/>
      <c r="D1143" s="74"/>
      <c r="E1143" s="73"/>
      <c r="F1143" s="74"/>
      <c r="G1143" s="62"/>
      <c r="H1143" s="63"/>
      <c r="I1143" s="64"/>
      <c r="J1143" s="65"/>
      <c r="K1143" s="55"/>
      <c r="L1143" s="66"/>
      <c r="M1143" s="66"/>
      <c r="N1143" s="67"/>
      <c r="O1143" s="58"/>
      <c r="P1143" s="58"/>
      <c r="Q1143" s="58"/>
      <c r="R1143" s="58"/>
      <c r="S1143" s="62"/>
      <c r="T1143" s="63"/>
      <c r="U1143" s="62"/>
      <c r="V1143" s="61"/>
      <c r="W1143" s="61"/>
      <c r="X1143" s="64"/>
      <c r="Y1143" s="68"/>
      <c r="Z1143" s="68"/>
      <c r="AA1143" s="63"/>
      <c r="AB1143" s="68"/>
      <c r="AC1143" s="61"/>
      <c r="AD1143" s="61"/>
      <c r="AE1143" s="61"/>
      <c r="AF1143" s="61"/>
      <c r="AG1143" s="61"/>
      <c r="AH1143" s="58"/>
      <c r="AI1143" s="51"/>
      <c r="AJ1143" s="52"/>
      <c r="AK1143" s="61"/>
      <c r="AL1143" s="58"/>
      <c r="AM1143" s="58"/>
      <c r="AN1143" s="53"/>
      <c r="AO1143" s="58"/>
      <c r="AP1143" s="58"/>
      <c r="AQ1143" s="58"/>
      <c r="AR1143" s="58"/>
      <c r="AS1143" s="58"/>
      <c r="AT1143" s="58"/>
      <c r="AU1143" s="58"/>
      <c r="AV1143" s="58"/>
      <c r="AW1143" s="58"/>
      <c r="AX1143" s="58"/>
      <c r="AY1143" s="58"/>
      <c r="AZ1143" s="58"/>
      <c r="BA1143" s="58"/>
      <c r="BB1143" s="58"/>
      <c r="BC1143" s="58"/>
      <c r="BD1143" s="58"/>
      <c r="BE1143" s="58"/>
      <c r="BF1143" s="58"/>
      <c r="BG1143" s="58"/>
      <c r="BH1143" s="58"/>
      <c r="BI1143" s="58"/>
      <c r="BJ1143" s="58"/>
      <c r="BK1143" s="58"/>
      <c r="BL1143" s="58"/>
      <c r="BM1143" s="58"/>
    </row>
    <row r="1144" ht="12.75" customHeight="1">
      <c r="A1144" s="72"/>
      <c r="B1144" s="58"/>
      <c r="C1144" s="73"/>
      <c r="D1144" s="74"/>
      <c r="E1144" s="73"/>
      <c r="F1144" s="74"/>
      <c r="G1144" s="62"/>
      <c r="H1144" s="63"/>
      <c r="I1144" s="64"/>
      <c r="J1144" s="65"/>
      <c r="K1144" s="55"/>
      <c r="L1144" s="66"/>
      <c r="M1144" s="66"/>
      <c r="N1144" s="67"/>
      <c r="O1144" s="58"/>
      <c r="P1144" s="58"/>
      <c r="Q1144" s="58"/>
      <c r="R1144" s="58"/>
      <c r="S1144" s="62"/>
      <c r="T1144" s="63"/>
      <c r="U1144" s="62"/>
      <c r="V1144" s="61"/>
      <c r="W1144" s="61"/>
      <c r="X1144" s="64"/>
      <c r="Y1144" s="68"/>
      <c r="Z1144" s="68"/>
      <c r="AA1144" s="63"/>
      <c r="AB1144" s="68"/>
      <c r="AC1144" s="61"/>
      <c r="AD1144" s="61"/>
      <c r="AE1144" s="61"/>
      <c r="AF1144" s="61"/>
      <c r="AG1144" s="61"/>
      <c r="AH1144" s="58"/>
      <c r="AI1144" s="51"/>
      <c r="AJ1144" s="52"/>
      <c r="AK1144" s="61"/>
      <c r="AL1144" s="58"/>
      <c r="AM1144" s="58"/>
      <c r="AN1144" s="53"/>
      <c r="AO1144" s="58"/>
      <c r="AP1144" s="58"/>
      <c r="AQ1144" s="58"/>
      <c r="AR1144" s="58"/>
      <c r="AS1144" s="58"/>
      <c r="AT1144" s="58"/>
      <c r="AU1144" s="58"/>
      <c r="AV1144" s="58"/>
      <c r="AW1144" s="58"/>
      <c r="AX1144" s="58"/>
      <c r="AY1144" s="58"/>
      <c r="AZ1144" s="58"/>
      <c r="BA1144" s="58"/>
      <c r="BB1144" s="58"/>
      <c r="BC1144" s="58"/>
      <c r="BD1144" s="58"/>
      <c r="BE1144" s="58"/>
      <c r="BF1144" s="58"/>
      <c r="BG1144" s="58"/>
      <c r="BH1144" s="58"/>
      <c r="BI1144" s="58"/>
      <c r="BJ1144" s="58"/>
      <c r="BK1144" s="58"/>
      <c r="BL1144" s="58"/>
      <c r="BM1144" s="58"/>
    </row>
    <row r="1145" ht="12.75" customHeight="1">
      <c r="A1145" s="72"/>
      <c r="B1145" s="58"/>
      <c r="C1145" s="73"/>
      <c r="D1145" s="74"/>
      <c r="E1145" s="73"/>
      <c r="F1145" s="74"/>
      <c r="G1145" s="62"/>
      <c r="H1145" s="63"/>
      <c r="I1145" s="64"/>
      <c r="J1145" s="65"/>
      <c r="K1145" s="55"/>
      <c r="L1145" s="66"/>
      <c r="M1145" s="66"/>
      <c r="N1145" s="67"/>
      <c r="O1145" s="58"/>
      <c r="P1145" s="58"/>
      <c r="Q1145" s="58"/>
      <c r="R1145" s="58"/>
      <c r="S1145" s="62"/>
      <c r="T1145" s="63"/>
      <c r="U1145" s="62"/>
      <c r="V1145" s="61"/>
      <c r="W1145" s="61"/>
      <c r="X1145" s="64"/>
      <c r="Y1145" s="68"/>
      <c r="Z1145" s="68"/>
      <c r="AA1145" s="63"/>
      <c r="AB1145" s="68"/>
      <c r="AC1145" s="61"/>
      <c r="AD1145" s="61"/>
      <c r="AE1145" s="61"/>
      <c r="AF1145" s="61"/>
      <c r="AG1145" s="61"/>
      <c r="AH1145" s="58"/>
      <c r="AI1145" s="51"/>
      <c r="AJ1145" s="52"/>
      <c r="AK1145" s="61"/>
      <c r="AL1145" s="58"/>
      <c r="AM1145" s="58"/>
      <c r="AN1145" s="53"/>
      <c r="AO1145" s="58"/>
      <c r="AP1145" s="58"/>
      <c r="AQ1145" s="58"/>
      <c r="AR1145" s="58"/>
      <c r="AS1145" s="58"/>
      <c r="AT1145" s="58"/>
      <c r="AU1145" s="58"/>
      <c r="AV1145" s="58"/>
      <c r="AW1145" s="58"/>
      <c r="AX1145" s="58"/>
      <c r="AY1145" s="58"/>
      <c r="AZ1145" s="58"/>
      <c r="BA1145" s="58"/>
      <c r="BB1145" s="58"/>
      <c r="BC1145" s="58"/>
      <c r="BD1145" s="58"/>
      <c r="BE1145" s="58"/>
      <c r="BF1145" s="58"/>
      <c r="BG1145" s="58"/>
      <c r="BH1145" s="58"/>
      <c r="BI1145" s="58"/>
      <c r="BJ1145" s="58"/>
      <c r="BK1145" s="58"/>
      <c r="BL1145" s="58"/>
      <c r="BM1145" s="58"/>
    </row>
    <row r="1146" ht="12.75" customHeight="1">
      <c r="A1146" s="72"/>
      <c r="B1146" s="58"/>
      <c r="C1146" s="73"/>
      <c r="D1146" s="74"/>
      <c r="E1146" s="73"/>
      <c r="F1146" s="74"/>
      <c r="G1146" s="62"/>
      <c r="H1146" s="63"/>
      <c r="I1146" s="64"/>
      <c r="J1146" s="65"/>
      <c r="K1146" s="55"/>
      <c r="L1146" s="66"/>
      <c r="M1146" s="66"/>
      <c r="N1146" s="67"/>
      <c r="O1146" s="58"/>
      <c r="P1146" s="58"/>
      <c r="Q1146" s="58"/>
      <c r="R1146" s="58"/>
      <c r="S1146" s="62"/>
      <c r="T1146" s="63"/>
      <c r="U1146" s="62"/>
      <c r="V1146" s="61"/>
      <c r="W1146" s="61"/>
      <c r="X1146" s="64"/>
      <c r="Y1146" s="68"/>
      <c r="Z1146" s="68"/>
      <c r="AA1146" s="63"/>
      <c r="AB1146" s="68"/>
      <c r="AC1146" s="61"/>
      <c r="AD1146" s="61"/>
      <c r="AE1146" s="61"/>
      <c r="AF1146" s="61"/>
      <c r="AG1146" s="61"/>
      <c r="AH1146" s="58"/>
      <c r="AI1146" s="51"/>
      <c r="AJ1146" s="52"/>
      <c r="AK1146" s="61"/>
      <c r="AL1146" s="58"/>
      <c r="AM1146" s="58"/>
      <c r="AN1146" s="53"/>
      <c r="AO1146" s="58"/>
      <c r="AP1146" s="58"/>
      <c r="AQ1146" s="58"/>
      <c r="AR1146" s="58"/>
      <c r="AS1146" s="58"/>
      <c r="AT1146" s="58"/>
      <c r="AU1146" s="58"/>
      <c r="AV1146" s="58"/>
      <c r="AW1146" s="58"/>
      <c r="AX1146" s="58"/>
      <c r="AY1146" s="58"/>
      <c r="AZ1146" s="58"/>
      <c r="BA1146" s="58"/>
      <c r="BB1146" s="58"/>
      <c r="BC1146" s="58"/>
      <c r="BD1146" s="58"/>
      <c r="BE1146" s="58"/>
      <c r="BF1146" s="58"/>
      <c r="BG1146" s="58"/>
      <c r="BH1146" s="58"/>
      <c r="BI1146" s="58"/>
      <c r="BJ1146" s="58"/>
      <c r="BK1146" s="58"/>
      <c r="BL1146" s="58"/>
      <c r="BM1146" s="58"/>
    </row>
    <row r="1147" ht="12.75" customHeight="1">
      <c r="A1147" s="72"/>
      <c r="B1147" s="58"/>
      <c r="C1147" s="73"/>
      <c r="D1147" s="74"/>
      <c r="E1147" s="73"/>
      <c r="F1147" s="74"/>
      <c r="G1147" s="62"/>
      <c r="H1147" s="63"/>
      <c r="I1147" s="64"/>
      <c r="J1147" s="65"/>
      <c r="K1147" s="55"/>
      <c r="L1147" s="66"/>
      <c r="M1147" s="66"/>
      <c r="N1147" s="67"/>
      <c r="O1147" s="58"/>
      <c r="P1147" s="58"/>
      <c r="Q1147" s="58"/>
      <c r="R1147" s="58"/>
      <c r="S1147" s="62"/>
      <c r="T1147" s="63"/>
      <c r="U1147" s="62"/>
      <c r="V1147" s="61"/>
      <c r="W1147" s="61"/>
      <c r="X1147" s="64"/>
      <c r="Y1147" s="68"/>
      <c r="Z1147" s="68"/>
      <c r="AA1147" s="63"/>
      <c r="AB1147" s="68"/>
      <c r="AC1147" s="61"/>
      <c r="AD1147" s="61"/>
      <c r="AE1147" s="61"/>
      <c r="AF1147" s="61"/>
      <c r="AG1147" s="61"/>
      <c r="AH1147" s="58"/>
      <c r="AI1147" s="51"/>
      <c r="AJ1147" s="52"/>
      <c r="AK1147" s="61"/>
      <c r="AL1147" s="58"/>
      <c r="AM1147" s="58"/>
      <c r="AN1147" s="53"/>
      <c r="AO1147" s="58"/>
      <c r="AP1147" s="58"/>
      <c r="AQ1147" s="58"/>
      <c r="AR1147" s="58"/>
      <c r="AS1147" s="58"/>
      <c r="AT1147" s="58"/>
      <c r="AU1147" s="58"/>
      <c r="AV1147" s="58"/>
      <c r="AW1147" s="58"/>
      <c r="AX1147" s="58"/>
      <c r="AY1147" s="58"/>
      <c r="AZ1147" s="58"/>
      <c r="BA1147" s="58"/>
      <c r="BB1147" s="58"/>
      <c r="BC1147" s="58"/>
      <c r="BD1147" s="58"/>
      <c r="BE1147" s="58"/>
      <c r="BF1147" s="58"/>
      <c r="BG1147" s="58"/>
      <c r="BH1147" s="58"/>
      <c r="BI1147" s="58"/>
      <c r="BJ1147" s="58"/>
      <c r="BK1147" s="58"/>
      <c r="BL1147" s="58"/>
      <c r="BM1147" s="58"/>
    </row>
    <row r="1148" ht="12.75" customHeight="1">
      <c r="A1148" s="72"/>
      <c r="B1148" s="58"/>
      <c r="C1148" s="73"/>
      <c r="D1148" s="74"/>
      <c r="E1148" s="73"/>
      <c r="F1148" s="74"/>
      <c r="G1148" s="62"/>
      <c r="H1148" s="63"/>
      <c r="I1148" s="64"/>
      <c r="J1148" s="65"/>
      <c r="K1148" s="55"/>
      <c r="L1148" s="66"/>
      <c r="M1148" s="66"/>
      <c r="N1148" s="67"/>
      <c r="O1148" s="58"/>
      <c r="P1148" s="58"/>
      <c r="Q1148" s="58"/>
      <c r="R1148" s="58"/>
      <c r="S1148" s="62"/>
      <c r="T1148" s="63"/>
      <c r="U1148" s="62"/>
      <c r="V1148" s="61"/>
      <c r="W1148" s="61"/>
      <c r="X1148" s="64"/>
      <c r="Y1148" s="68"/>
      <c r="Z1148" s="68"/>
      <c r="AA1148" s="63"/>
      <c r="AB1148" s="68"/>
      <c r="AC1148" s="61"/>
      <c r="AD1148" s="61"/>
      <c r="AE1148" s="61"/>
      <c r="AF1148" s="61"/>
      <c r="AG1148" s="61"/>
      <c r="AH1148" s="58"/>
      <c r="AI1148" s="51"/>
      <c r="AJ1148" s="52"/>
      <c r="AK1148" s="61"/>
      <c r="AL1148" s="58"/>
      <c r="AM1148" s="58"/>
      <c r="AN1148" s="53"/>
      <c r="AO1148" s="58"/>
      <c r="AP1148" s="58"/>
      <c r="AQ1148" s="58"/>
      <c r="AR1148" s="58"/>
      <c r="AS1148" s="58"/>
      <c r="AT1148" s="58"/>
      <c r="AU1148" s="58"/>
      <c r="AV1148" s="58"/>
      <c r="AW1148" s="58"/>
      <c r="AX1148" s="58"/>
      <c r="AY1148" s="58"/>
      <c r="AZ1148" s="58"/>
      <c r="BA1148" s="58"/>
      <c r="BB1148" s="58"/>
      <c r="BC1148" s="58"/>
      <c r="BD1148" s="58"/>
      <c r="BE1148" s="58"/>
      <c r="BF1148" s="58"/>
      <c r="BG1148" s="58"/>
      <c r="BH1148" s="58"/>
      <c r="BI1148" s="58"/>
      <c r="BJ1148" s="58"/>
      <c r="BK1148" s="58"/>
      <c r="BL1148" s="58"/>
      <c r="BM1148" s="58"/>
    </row>
    <row r="1149" ht="12.75" customHeight="1">
      <c r="A1149" s="72"/>
      <c r="B1149" s="58"/>
      <c r="C1149" s="73"/>
      <c r="D1149" s="74"/>
      <c r="E1149" s="73"/>
      <c r="F1149" s="74"/>
      <c r="G1149" s="62"/>
      <c r="H1149" s="63"/>
      <c r="I1149" s="64"/>
      <c r="J1149" s="65"/>
      <c r="K1149" s="55"/>
      <c r="L1149" s="66"/>
      <c r="M1149" s="66"/>
      <c r="N1149" s="67"/>
      <c r="O1149" s="58"/>
      <c r="P1149" s="58"/>
      <c r="Q1149" s="58"/>
      <c r="R1149" s="58"/>
      <c r="S1149" s="62"/>
      <c r="T1149" s="63"/>
      <c r="U1149" s="62"/>
      <c r="V1149" s="61"/>
      <c r="W1149" s="61"/>
      <c r="X1149" s="64"/>
      <c r="Y1149" s="68"/>
      <c r="Z1149" s="68"/>
      <c r="AA1149" s="63"/>
      <c r="AB1149" s="68"/>
      <c r="AC1149" s="61"/>
      <c r="AD1149" s="61"/>
      <c r="AE1149" s="61"/>
      <c r="AF1149" s="61"/>
      <c r="AG1149" s="61"/>
      <c r="AH1149" s="58"/>
      <c r="AI1149" s="51"/>
      <c r="AJ1149" s="52"/>
      <c r="AK1149" s="61"/>
      <c r="AL1149" s="58"/>
      <c r="AM1149" s="58"/>
      <c r="AN1149" s="53"/>
      <c r="AO1149" s="58"/>
      <c r="AP1149" s="58"/>
      <c r="AQ1149" s="58"/>
      <c r="AR1149" s="58"/>
      <c r="AS1149" s="58"/>
      <c r="AT1149" s="58"/>
      <c r="AU1149" s="58"/>
      <c r="AV1149" s="58"/>
      <c r="AW1149" s="58"/>
      <c r="AX1149" s="58"/>
      <c r="AY1149" s="58"/>
      <c r="AZ1149" s="58"/>
      <c r="BA1149" s="58"/>
      <c r="BB1149" s="58"/>
      <c r="BC1149" s="58"/>
      <c r="BD1149" s="58"/>
      <c r="BE1149" s="58"/>
      <c r="BF1149" s="58"/>
      <c r="BG1149" s="58"/>
      <c r="BH1149" s="58"/>
      <c r="BI1149" s="58"/>
      <c r="BJ1149" s="58"/>
      <c r="BK1149" s="58"/>
      <c r="BL1149" s="58"/>
      <c r="BM1149" s="58"/>
    </row>
    <row r="1150" ht="12.75" customHeight="1">
      <c r="A1150" s="72"/>
      <c r="B1150" s="58"/>
      <c r="C1150" s="73"/>
      <c r="D1150" s="74"/>
      <c r="E1150" s="73"/>
      <c r="F1150" s="74"/>
      <c r="G1150" s="62"/>
      <c r="H1150" s="63"/>
      <c r="I1150" s="64"/>
      <c r="J1150" s="65"/>
      <c r="K1150" s="55"/>
      <c r="L1150" s="66"/>
      <c r="M1150" s="66"/>
      <c r="N1150" s="67"/>
      <c r="O1150" s="58"/>
      <c r="P1150" s="58"/>
      <c r="Q1150" s="58"/>
      <c r="R1150" s="58"/>
      <c r="S1150" s="62"/>
      <c r="T1150" s="63"/>
      <c r="U1150" s="62"/>
      <c r="V1150" s="61"/>
      <c r="W1150" s="61"/>
      <c r="X1150" s="64"/>
      <c r="Y1150" s="68"/>
      <c r="Z1150" s="68"/>
      <c r="AA1150" s="63"/>
      <c r="AB1150" s="68"/>
      <c r="AC1150" s="61"/>
      <c r="AD1150" s="61"/>
      <c r="AE1150" s="61"/>
      <c r="AF1150" s="61"/>
      <c r="AG1150" s="61"/>
      <c r="AH1150" s="58"/>
      <c r="AI1150" s="51"/>
      <c r="AJ1150" s="52"/>
      <c r="AK1150" s="61"/>
      <c r="AL1150" s="58"/>
      <c r="AM1150" s="58"/>
      <c r="AN1150" s="53"/>
      <c r="AO1150" s="58"/>
      <c r="AP1150" s="58"/>
      <c r="AQ1150" s="58"/>
      <c r="AR1150" s="58"/>
      <c r="AS1150" s="58"/>
      <c r="AT1150" s="58"/>
      <c r="AU1150" s="58"/>
      <c r="AV1150" s="58"/>
      <c r="AW1150" s="58"/>
      <c r="AX1150" s="58"/>
      <c r="AY1150" s="58"/>
      <c r="AZ1150" s="58"/>
      <c r="BA1150" s="58"/>
      <c r="BB1150" s="58"/>
      <c r="BC1150" s="58"/>
      <c r="BD1150" s="58"/>
      <c r="BE1150" s="58"/>
      <c r="BF1150" s="58"/>
      <c r="BG1150" s="58"/>
      <c r="BH1150" s="58"/>
      <c r="BI1150" s="58"/>
      <c r="BJ1150" s="58"/>
      <c r="BK1150" s="58"/>
      <c r="BL1150" s="58"/>
      <c r="BM1150" s="58"/>
    </row>
    <row r="1151" ht="12.75" customHeight="1">
      <c r="A1151" s="72"/>
      <c r="B1151" s="58"/>
      <c r="C1151" s="73"/>
      <c r="D1151" s="74"/>
      <c r="E1151" s="73"/>
      <c r="F1151" s="74"/>
      <c r="G1151" s="62"/>
      <c r="H1151" s="63"/>
      <c r="I1151" s="64"/>
      <c r="J1151" s="65"/>
      <c r="K1151" s="55"/>
      <c r="L1151" s="66"/>
      <c r="M1151" s="66"/>
      <c r="N1151" s="67"/>
      <c r="O1151" s="58"/>
      <c r="P1151" s="58"/>
      <c r="Q1151" s="58"/>
      <c r="R1151" s="58"/>
      <c r="S1151" s="62"/>
      <c r="T1151" s="63"/>
      <c r="U1151" s="62"/>
      <c r="V1151" s="61"/>
      <c r="W1151" s="61"/>
      <c r="X1151" s="64"/>
      <c r="Y1151" s="68"/>
      <c r="Z1151" s="68"/>
      <c r="AA1151" s="63"/>
      <c r="AB1151" s="68"/>
      <c r="AC1151" s="61"/>
      <c r="AD1151" s="61"/>
      <c r="AE1151" s="61"/>
      <c r="AF1151" s="61"/>
      <c r="AG1151" s="61"/>
      <c r="AH1151" s="58"/>
      <c r="AI1151" s="51"/>
      <c r="AJ1151" s="52"/>
      <c r="AK1151" s="61"/>
      <c r="AL1151" s="58"/>
      <c r="AM1151" s="58"/>
      <c r="AN1151" s="53"/>
      <c r="AO1151" s="58"/>
      <c r="AP1151" s="58"/>
      <c r="AQ1151" s="58"/>
      <c r="AR1151" s="58"/>
      <c r="AS1151" s="58"/>
      <c r="AT1151" s="58"/>
      <c r="AU1151" s="58"/>
      <c r="AV1151" s="58"/>
      <c r="AW1151" s="58"/>
      <c r="AX1151" s="58"/>
      <c r="AY1151" s="58"/>
      <c r="AZ1151" s="58"/>
      <c r="BA1151" s="58"/>
      <c r="BB1151" s="58"/>
      <c r="BC1151" s="58"/>
      <c r="BD1151" s="58"/>
      <c r="BE1151" s="58"/>
      <c r="BF1151" s="58"/>
      <c r="BG1151" s="58"/>
      <c r="BH1151" s="58"/>
      <c r="BI1151" s="58"/>
      <c r="BJ1151" s="58"/>
      <c r="BK1151" s="58"/>
      <c r="BL1151" s="58"/>
      <c r="BM1151" s="58"/>
    </row>
    <row r="1152" ht="12.75" customHeight="1">
      <c r="A1152" s="72"/>
      <c r="B1152" s="58"/>
      <c r="C1152" s="73"/>
      <c r="D1152" s="74"/>
      <c r="E1152" s="73"/>
      <c r="F1152" s="74"/>
      <c r="G1152" s="62"/>
      <c r="H1152" s="63"/>
      <c r="I1152" s="64"/>
      <c r="J1152" s="65"/>
      <c r="K1152" s="55"/>
      <c r="L1152" s="66"/>
      <c r="M1152" s="66"/>
      <c r="N1152" s="67"/>
      <c r="O1152" s="58"/>
      <c r="P1152" s="58"/>
      <c r="Q1152" s="58"/>
      <c r="R1152" s="58"/>
      <c r="S1152" s="62"/>
      <c r="T1152" s="63"/>
      <c r="U1152" s="62"/>
      <c r="V1152" s="61"/>
      <c r="W1152" s="61"/>
      <c r="X1152" s="64"/>
      <c r="Y1152" s="68"/>
      <c r="Z1152" s="68"/>
      <c r="AA1152" s="63"/>
      <c r="AB1152" s="68"/>
      <c r="AC1152" s="61"/>
      <c r="AD1152" s="61"/>
      <c r="AE1152" s="61"/>
      <c r="AF1152" s="61"/>
      <c r="AG1152" s="61"/>
      <c r="AH1152" s="58"/>
      <c r="AI1152" s="51"/>
      <c r="AJ1152" s="52"/>
      <c r="AK1152" s="61"/>
      <c r="AL1152" s="58"/>
      <c r="AM1152" s="58"/>
      <c r="AN1152" s="53"/>
      <c r="AO1152" s="58"/>
      <c r="AP1152" s="58"/>
      <c r="AQ1152" s="58"/>
      <c r="AR1152" s="58"/>
      <c r="AS1152" s="58"/>
      <c r="AT1152" s="58"/>
      <c r="AU1152" s="58"/>
      <c r="AV1152" s="58"/>
      <c r="AW1152" s="58"/>
      <c r="AX1152" s="58"/>
      <c r="AY1152" s="58"/>
      <c r="AZ1152" s="58"/>
      <c r="BA1152" s="58"/>
      <c r="BB1152" s="58"/>
      <c r="BC1152" s="58"/>
      <c r="BD1152" s="58"/>
      <c r="BE1152" s="58"/>
      <c r="BF1152" s="58"/>
      <c r="BG1152" s="58"/>
      <c r="BH1152" s="58"/>
      <c r="BI1152" s="58"/>
      <c r="BJ1152" s="58"/>
      <c r="BK1152" s="58"/>
      <c r="BL1152" s="58"/>
      <c r="BM1152" s="58"/>
    </row>
    <row r="1153" ht="12.75" customHeight="1">
      <c r="A1153" s="72"/>
      <c r="B1153" s="58"/>
      <c r="C1153" s="73"/>
      <c r="D1153" s="74"/>
      <c r="E1153" s="73"/>
      <c r="F1153" s="74"/>
      <c r="G1153" s="62"/>
      <c r="H1153" s="63"/>
      <c r="I1153" s="64"/>
      <c r="J1153" s="65"/>
      <c r="K1153" s="55"/>
      <c r="L1153" s="66"/>
      <c r="M1153" s="66"/>
      <c r="N1153" s="67"/>
      <c r="O1153" s="58"/>
      <c r="P1153" s="58"/>
      <c r="Q1153" s="58"/>
      <c r="R1153" s="58"/>
      <c r="S1153" s="62"/>
      <c r="T1153" s="63"/>
      <c r="U1153" s="62"/>
      <c r="V1153" s="61"/>
      <c r="W1153" s="61"/>
      <c r="X1153" s="64"/>
      <c r="Y1153" s="68"/>
      <c r="Z1153" s="68"/>
      <c r="AA1153" s="63"/>
      <c r="AB1153" s="68"/>
      <c r="AC1153" s="61"/>
      <c r="AD1153" s="61"/>
      <c r="AE1153" s="61"/>
      <c r="AF1153" s="61"/>
      <c r="AG1153" s="61"/>
      <c r="AH1153" s="58"/>
      <c r="AI1153" s="51"/>
      <c r="AJ1153" s="52"/>
      <c r="AK1153" s="61"/>
      <c r="AL1153" s="58"/>
      <c r="AM1153" s="58"/>
      <c r="AN1153" s="53"/>
      <c r="AO1153" s="58"/>
      <c r="AP1153" s="58"/>
      <c r="AQ1153" s="58"/>
      <c r="AR1153" s="58"/>
      <c r="AS1153" s="58"/>
      <c r="AT1153" s="58"/>
      <c r="AU1153" s="58"/>
      <c r="AV1153" s="58"/>
      <c r="AW1153" s="58"/>
      <c r="AX1153" s="58"/>
      <c r="AY1153" s="58"/>
      <c r="AZ1153" s="58"/>
      <c r="BA1153" s="58"/>
      <c r="BB1153" s="58"/>
      <c r="BC1153" s="58"/>
      <c r="BD1153" s="58"/>
      <c r="BE1153" s="58"/>
      <c r="BF1153" s="58"/>
      <c r="BG1153" s="58"/>
      <c r="BH1153" s="58"/>
      <c r="BI1153" s="58"/>
      <c r="BJ1153" s="58"/>
      <c r="BK1153" s="58"/>
      <c r="BL1153" s="58"/>
      <c r="BM1153" s="58"/>
    </row>
    <row r="1154" ht="12.75" customHeight="1">
      <c r="A1154" s="72"/>
      <c r="B1154" s="58"/>
      <c r="C1154" s="73"/>
      <c r="D1154" s="74"/>
      <c r="E1154" s="73"/>
      <c r="F1154" s="74"/>
      <c r="G1154" s="62"/>
      <c r="H1154" s="63"/>
      <c r="I1154" s="64"/>
      <c r="J1154" s="65"/>
      <c r="K1154" s="55"/>
      <c r="L1154" s="66"/>
      <c r="M1154" s="66"/>
      <c r="N1154" s="67"/>
      <c r="O1154" s="58"/>
      <c r="P1154" s="58"/>
      <c r="Q1154" s="58"/>
      <c r="R1154" s="58"/>
      <c r="S1154" s="62"/>
      <c r="T1154" s="63"/>
      <c r="U1154" s="62"/>
      <c r="V1154" s="61"/>
      <c r="W1154" s="61"/>
      <c r="X1154" s="64"/>
      <c r="Y1154" s="68"/>
      <c r="Z1154" s="68"/>
      <c r="AA1154" s="63"/>
      <c r="AB1154" s="68"/>
      <c r="AC1154" s="61"/>
      <c r="AD1154" s="61"/>
      <c r="AE1154" s="61"/>
      <c r="AF1154" s="61"/>
      <c r="AG1154" s="61"/>
      <c r="AH1154" s="58"/>
      <c r="AI1154" s="51"/>
      <c r="AJ1154" s="52"/>
      <c r="AK1154" s="61"/>
      <c r="AL1154" s="58"/>
      <c r="AM1154" s="58"/>
      <c r="AN1154" s="53"/>
      <c r="AO1154" s="58"/>
      <c r="AP1154" s="58"/>
      <c r="AQ1154" s="58"/>
      <c r="AR1154" s="58"/>
      <c r="AS1154" s="58"/>
      <c r="AT1154" s="58"/>
      <c r="AU1154" s="58"/>
      <c r="AV1154" s="58"/>
      <c r="AW1154" s="58"/>
      <c r="AX1154" s="58"/>
      <c r="AY1154" s="58"/>
      <c r="AZ1154" s="58"/>
      <c r="BA1154" s="58"/>
      <c r="BB1154" s="58"/>
      <c r="BC1154" s="58"/>
      <c r="BD1154" s="58"/>
      <c r="BE1154" s="58"/>
      <c r="BF1154" s="58"/>
      <c r="BG1154" s="58"/>
      <c r="BH1154" s="58"/>
      <c r="BI1154" s="58"/>
      <c r="BJ1154" s="58"/>
      <c r="BK1154" s="58"/>
      <c r="BL1154" s="58"/>
      <c r="BM1154" s="58"/>
    </row>
    <row r="1155" ht="12.75" customHeight="1">
      <c r="A1155" s="72"/>
      <c r="B1155" s="58"/>
      <c r="C1155" s="73"/>
      <c r="D1155" s="74"/>
      <c r="E1155" s="73"/>
      <c r="F1155" s="74"/>
      <c r="G1155" s="62"/>
      <c r="H1155" s="63"/>
      <c r="I1155" s="64"/>
      <c r="J1155" s="65"/>
      <c r="K1155" s="55"/>
      <c r="L1155" s="66"/>
      <c r="M1155" s="66"/>
      <c r="N1155" s="67"/>
      <c r="O1155" s="58"/>
      <c r="P1155" s="58"/>
      <c r="Q1155" s="58"/>
      <c r="R1155" s="58"/>
      <c r="S1155" s="62"/>
      <c r="T1155" s="63"/>
      <c r="U1155" s="62"/>
      <c r="V1155" s="61"/>
      <c r="W1155" s="61"/>
      <c r="X1155" s="64"/>
      <c r="Y1155" s="68"/>
      <c r="Z1155" s="68"/>
      <c r="AA1155" s="63"/>
      <c r="AB1155" s="68"/>
      <c r="AC1155" s="61"/>
      <c r="AD1155" s="61"/>
      <c r="AE1155" s="61"/>
      <c r="AF1155" s="61"/>
      <c r="AG1155" s="61"/>
      <c r="AH1155" s="58"/>
      <c r="AI1155" s="51"/>
      <c r="AJ1155" s="52"/>
      <c r="AK1155" s="61"/>
      <c r="AL1155" s="58"/>
      <c r="AM1155" s="58"/>
      <c r="AN1155" s="53"/>
      <c r="AO1155" s="58"/>
      <c r="AP1155" s="58"/>
      <c r="AQ1155" s="58"/>
      <c r="AR1155" s="58"/>
      <c r="AS1155" s="58"/>
      <c r="AT1155" s="58"/>
      <c r="AU1155" s="58"/>
      <c r="AV1155" s="58"/>
      <c r="AW1155" s="58"/>
      <c r="AX1155" s="58"/>
      <c r="AY1155" s="58"/>
      <c r="AZ1155" s="58"/>
      <c r="BA1155" s="58"/>
      <c r="BB1155" s="58"/>
      <c r="BC1155" s="58"/>
      <c r="BD1155" s="58"/>
      <c r="BE1155" s="58"/>
      <c r="BF1155" s="58"/>
      <c r="BG1155" s="58"/>
      <c r="BH1155" s="58"/>
      <c r="BI1155" s="58"/>
      <c r="BJ1155" s="58"/>
      <c r="BK1155" s="58"/>
      <c r="BL1155" s="58"/>
      <c r="BM1155" s="58"/>
    </row>
    <row r="1156" ht="12.75" customHeight="1">
      <c r="A1156" s="72"/>
      <c r="B1156" s="58"/>
      <c r="C1156" s="73"/>
      <c r="D1156" s="74"/>
      <c r="E1156" s="73"/>
      <c r="F1156" s="74"/>
      <c r="G1156" s="62"/>
      <c r="H1156" s="63"/>
      <c r="I1156" s="64"/>
      <c r="J1156" s="65"/>
      <c r="K1156" s="55"/>
      <c r="L1156" s="66"/>
      <c r="M1156" s="66"/>
      <c r="N1156" s="67"/>
      <c r="O1156" s="58"/>
      <c r="P1156" s="58"/>
      <c r="Q1156" s="58"/>
      <c r="R1156" s="58"/>
      <c r="S1156" s="62"/>
      <c r="T1156" s="63"/>
      <c r="U1156" s="62"/>
      <c r="V1156" s="61"/>
      <c r="W1156" s="61"/>
      <c r="X1156" s="64"/>
      <c r="Y1156" s="68"/>
      <c r="Z1156" s="68"/>
      <c r="AA1156" s="63"/>
      <c r="AB1156" s="68"/>
      <c r="AC1156" s="61"/>
      <c r="AD1156" s="61"/>
      <c r="AE1156" s="61"/>
      <c r="AF1156" s="61"/>
      <c r="AG1156" s="61"/>
      <c r="AH1156" s="58"/>
      <c r="AI1156" s="51"/>
      <c r="AJ1156" s="52"/>
      <c r="AK1156" s="61"/>
      <c r="AL1156" s="58"/>
      <c r="AM1156" s="58"/>
      <c r="AN1156" s="53"/>
      <c r="AO1156" s="58"/>
      <c r="AP1156" s="58"/>
      <c r="AQ1156" s="58"/>
      <c r="AR1156" s="58"/>
      <c r="AS1156" s="58"/>
      <c r="AT1156" s="58"/>
      <c r="AU1156" s="58"/>
      <c r="AV1156" s="58"/>
      <c r="AW1156" s="58"/>
      <c r="AX1156" s="58"/>
      <c r="AY1156" s="58"/>
      <c r="AZ1156" s="58"/>
      <c r="BA1156" s="58"/>
      <c r="BB1156" s="58"/>
      <c r="BC1156" s="58"/>
      <c r="BD1156" s="58"/>
      <c r="BE1156" s="58"/>
      <c r="BF1156" s="58"/>
      <c r="BG1156" s="58"/>
      <c r="BH1156" s="58"/>
      <c r="BI1156" s="58"/>
      <c r="BJ1156" s="58"/>
      <c r="BK1156" s="58"/>
      <c r="BL1156" s="58"/>
      <c r="BM1156" s="58"/>
    </row>
    <row r="1157" ht="12.75" customHeight="1">
      <c r="A1157" s="72"/>
      <c r="B1157" s="58"/>
      <c r="C1157" s="73"/>
      <c r="D1157" s="74"/>
      <c r="E1157" s="73"/>
      <c r="F1157" s="74"/>
      <c r="G1157" s="62"/>
      <c r="H1157" s="63"/>
      <c r="I1157" s="64"/>
      <c r="J1157" s="65"/>
      <c r="K1157" s="55"/>
      <c r="L1157" s="66"/>
      <c r="M1157" s="66"/>
      <c r="N1157" s="67"/>
      <c r="O1157" s="58"/>
      <c r="P1157" s="58"/>
      <c r="Q1157" s="58"/>
      <c r="R1157" s="58"/>
      <c r="S1157" s="62"/>
      <c r="T1157" s="63"/>
      <c r="U1157" s="62"/>
      <c r="V1157" s="61"/>
      <c r="W1157" s="61"/>
      <c r="X1157" s="64"/>
      <c r="Y1157" s="68"/>
      <c r="Z1157" s="68"/>
      <c r="AA1157" s="63"/>
      <c r="AB1157" s="68"/>
      <c r="AC1157" s="61"/>
      <c r="AD1157" s="61"/>
      <c r="AE1157" s="61"/>
      <c r="AF1157" s="61"/>
      <c r="AG1157" s="61"/>
      <c r="AH1157" s="58"/>
      <c r="AI1157" s="51"/>
      <c r="AJ1157" s="52"/>
      <c r="AK1157" s="61"/>
      <c r="AL1157" s="58"/>
      <c r="AM1157" s="58"/>
      <c r="AN1157" s="53"/>
      <c r="AO1157" s="58"/>
      <c r="AP1157" s="58"/>
      <c r="AQ1157" s="58"/>
      <c r="AR1157" s="58"/>
      <c r="AS1157" s="58"/>
      <c r="AT1157" s="58"/>
      <c r="AU1157" s="58"/>
      <c r="AV1157" s="58"/>
      <c r="AW1157" s="58"/>
      <c r="AX1157" s="58"/>
      <c r="AY1157" s="58"/>
      <c r="AZ1157" s="58"/>
      <c r="BA1157" s="58"/>
      <c r="BB1157" s="58"/>
      <c r="BC1157" s="58"/>
      <c r="BD1157" s="58"/>
      <c r="BE1157" s="58"/>
      <c r="BF1157" s="58"/>
      <c r="BG1157" s="58"/>
      <c r="BH1157" s="58"/>
      <c r="BI1157" s="58"/>
      <c r="BJ1157" s="58"/>
      <c r="BK1157" s="58"/>
      <c r="BL1157" s="58"/>
      <c r="BM1157" s="58"/>
    </row>
    <row r="1158" ht="12.75" customHeight="1">
      <c r="A1158" s="72"/>
      <c r="B1158" s="58"/>
      <c r="C1158" s="73"/>
      <c r="D1158" s="74"/>
      <c r="E1158" s="73"/>
      <c r="F1158" s="74"/>
      <c r="G1158" s="62"/>
      <c r="H1158" s="63"/>
      <c r="I1158" s="64"/>
      <c r="J1158" s="65"/>
      <c r="K1158" s="55"/>
      <c r="L1158" s="66"/>
      <c r="M1158" s="66"/>
      <c r="N1158" s="67"/>
      <c r="O1158" s="58"/>
      <c r="P1158" s="58"/>
      <c r="Q1158" s="58"/>
      <c r="R1158" s="58"/>
      <c r="S1158" s="62"/>
      <c r="T1158" s="63"/>
      <c r="U1158" s="62"/>
      <c r="V1158" s="61"/>
      <c r="W1158" s="61"/>
      <c r="X1158" s="64"/>
      <c r="Y1158" s="68"/>
      <c r="Z1158" s="68"/>
      <c r="AA1158" s="63"/>
      <c r="AB1158" s="68"/>
      <c r="AC1158" s="61"/>
      <c r="AD1158" s="61"/>
      <c r="AE1158" s="61"/>
      <c r="AF1158" s="61"/>
      <c r="AG1158" s="61"/>
      <c r="AH1158" s="58"/>
      <c r="AI1158" s="51"/>
      <c r="AJ1158" s="52"/>
      <c r="AK1158" s="61"/>
      <c r="AL1158" s="58"/>
      <c r="AM1158" s="58"/>
      <c r="AN1158" s="53"/>
      <c r="AO1158" s="58"/>
      <c r="AP1158" s="58"/>
      <c r="AQ1158" s="58"/>
      <c r="AR1158" s="58"/>
      <c r="AS1158" s="58"/>
      <c r="AT1158" s="58"/>
      <c r="AU1158" s="58"/>
      <c r="AV1158" s="58"/>
      <c r="AW1158" s="58"/>
      <c r="AX1158" s="58"/>
      <c r="AY1158" s="58"/>
      <c r="AZ1158" s="58"/>
      <c r="BA1158" s="58"/>
      <c r="BB1158" s="58"/>
      <c r="BC1158" s="58"/>
      <c r="BD1158" s="58"/>
      <c r="BE1158" s="58"/>
      <c r="BF1158" s="58"/>
      <c r="BG1158" s="58"/>
      <c r="BH1158" s="58"/>
      <c r="BI1158" s="58"/>
      <c r="BJ1158" s="58"/>
      <c r="BK1158" s="58"/>
      <c r="BL1158" s="58"/>
      <c r="BM1158" s="58"/>
    </row>
    <row r="1159" ht="12.75" customHeight="1">
      <c r="A1159" s="72"/>
      <c r="B1159" s="58"/>
      <c r="C1159" s="73"/>
      <c r="D1159" s="74"/>
      <c r="E1159" s="73"/>
      <c r="F1159" s="74"/>
      <c r="G1159" s="62"/>
      <c r="H1159" s="63"/>
      <c r="I1159" s="64"/>
      <c r="J1159" s="65"/>
      <c r="K1159" s="55"/>
      <c r="L1159" s="66"/>
      <c r="M1159" s="66"/>
      <c r="N1159" s="67"/>
      <c r="O1159" s="58"/>
      <c r="P1159" s="58"/>
      <c r="Q1159" s="58"/>
      <c r="R1159" s="58"/>
      <c r="S1159" s="62"/>
      <c r="T1159" s="63"/>
      <c r="U1159" s="62"/>
      <c r="V1159" s="61"/>
      <c r="W1159" s="61"/>
      <c r="X1159" s="64"/>
      <c r="Y1159" s="68"/>
      <c r="Z1159" s="68"/>
      <c r="AA1159" s="63"/>
      <c r="AB1159" s="68"/>
      <c r="AC1159" s="61"/>
      <c r="AD1159" s="61"/>
      <c r="AE1159" s="61"/>
      <c r="AF1159" s="61"/>
      <c r="AG1159" s="61"/>
      <c r="AH1159" s="58"/>
      <c r="AI1159" s="51"/>
      <c r="AJ1159" s="52"/>
      <c r="AK1159" s="61"/>
      <c r="AL1159" s="58"/>
      <c r="AM1159" s="58"/>
      <c r="AN1159" s="53"/>
      <c r="AO1159" s="58"/>
      <c r="AP1159" s="58"/>
      <c r="AQ1159" s="58"/>
      <c r="AR1159" s="58"/>
      <c r="AS1159" s="58"/>
      <c r="AT1159" s="58"/>
      <c r="AU1159" s="58"/>
      <c r="AV1159" s="58"/>
      <c r="AW1159" s="58"/>
      <c r="AX1159" s="58"/>
      <c r="AY1159" s="58"/>
      <c r="AZ1159" s="58"/>
      <c r="BA1159" s="58"/>
      <c r="BB1159" s="58"/>
      <c r="BC1159" s="58"/>
      <c r="BD1159" s="58"/>
      <c r="BE1159" s="58"/>
      <c r="BF1159" s="58"/>
      <c r="BG1159" s="58"/>
      <c r="BH1159" s="58"/>
      <c r="BI1159" s="58"/>
      <c r="BJ1159" s="58"/>
      <c r="BK1159" s="58"/>
      <c r="BL1159" s="58"/>
      <c r="BM1159" s="58"/>
    </row>
    <row r="1160" ht="12.75" customHeight="1">
      <c r="A1160" s="72"/>
      <c r="B1160" s="58"/>
      <c r="C1160" s="73"/>
      <c r="D1160" s="74"/>
      <c r="E1160" s="73"/>
      <c r="F1160" s="74"/>
      <c r="G1160" s="62"/>
      <c r="H1160" s="63"/>
      <c r="I1160" s="64"/>
      <c r="J1160" s="65"/>
      <c r="K1160" s="55"/>
      <c r="L1160" s="66"/>
      <c r="M1160" s="66"/>
      <c r="N1160" s="67"/>
      <c r="O1160" s="58"/>
      <c r="P1160" s="58"/>
      <c r="Q1160" s="58"/>
      <c r="R1160" s="58"/>
      <c r="S1160" s="62"/>
      <c r="T1160" s="63"/>
      <c r="U1160" s="62"/>
      <c r="V1160" s="61"/>
      <c r="W1160" s="61"/>
      <c r="X1160" s="64"/>
      <c r="Y1160" s="68"/>
      <c r="Z1160" s="68"/>
      <c r="AA1160" s="63"/>
      <c r="AB1160" s="68"/>
      <c r="AC1160" s="61"/>
      <c r="AD1160" s="61"/>
      <c r="AE1160" s="61"/>
      <c r="AF1160" s="61"/>
      <c r="AG1160" s="61"/>
      <c r="AH1160" s="58"/>
      <c r="AI1160" s="51"/>
      <c r="AJ1160" s="52"/>
      <c r="AK1160" s="61"/>
      <c r="AL1160" s="58"/>
      <c r="AM1160" s="58"/>
      <c r="AN1160" s="53"/>
      <c r="AO1160" s="58"/>
      <c r="AP1160" s="58"/>
      <c r="AQ1160" s="58"/>
      <c r="AR1160" s="58"/>
      <c r="AS1160" s="58"/>
      <c r="AT1160" s="58"/>
      <c r="AU1160" s="58"/>
      <c r="AV1160" s="58"/>
      <c r="AW1160" s="58"/>
      <c r="AX1160" s="58"/>
      <c r="AY1160" s="58"/>
      <c r="AZ1160" s="58"/>
      <c r="BA1160" s="58"/>
      <c r="BB1160" s="58"/>
      <c r="BC1160" s="58"/>
      <c r="BD1160" s="58"/>
      <c r="BE1160" s="58"/>
      <c r="BF1160" s="58"/>
      <c r="BG1160" s="58"/>
      <c r="BH1160" s="58"/>
      <c r="BI1160" s="58"/>
      <c r="BJ1160" s="58"/>
      <c r="BK1160" s="58"/>
      <c r="BL1160" s="58"/>
      <c r="BM1160" s="58"/>
    </row>
    <row r="1161" ht="12.75" customHeight="1">
      <c r="A1161" s="72"/>
      <c r="B1161" s="58"/>
      <c r="C1161" s="73"/>
      <c r="D1161" s="74"/>
      <c r="E1161" s="73"/>
      <c r="F1161" s="74"/>
      <c r="G1161" s="62"/>
      <c r="H1161" s="63"/>
      <c r="I1161" s="64"/>
      <c r="J1161" s="65"/>
      <c r="K1161" s="55"/>
      <c r="L1161" s="66"/>
      <c r="M1161" s="66"/>
      <c r="N1161" s="67"/>
      <c r="O1161" s="58"/>
      <c r="P1161" s="58"/>
      <c r="Q1161" s="58"/>
      <c r="R1161" s="58"/>
      <c r="S1161" s="62"/>
      <c r="T1161" s="63"/>
      <c r="U1161" s="62"/>
      <c r="V1161" s="61"/>
      <c r="W1161" s="61"/>
      <c r="X1161" s="64"/>
      <c r="Y1161" s="68"/>
      <c r="Z1161" s="68"/>
      <c r="AA1161" s="63"/>
      <c r="AB1161" s="68"/>
      <c r="AC1161" s="61"/>
      <c r="AD1161" s="61"/>
      <c r="AE1161" s="61"/>
      <c r="AF1161" s="61"/>
      <c r="AG1161" s="61"/>
      <c r="AH1161" s="58"/>
      <c r="AI1161" s="51"/>
      <c r="AJ1161" s="52"/>
      <c r="AK1161" s="61"/>
      <c r="AL1161" s="58"/>
      <c r="AM1161" s="58"/>
      <c r="AN1161" s="53"/>
      <c r="AO1161" s="58"/>
      <c r="AP1161" s="58"/>
      <c r="AQ1161" s="58"/>
      <c r="AR1161" s="58"/>
      <c r="AS1161" s="58"/>
      <c r="AT1161" s="58"/>
      <c r="AU1161" s="58"/>
      <c r="AV1161" s="58"/>
      <c r="AW1161" s="58"/>
      <c r="AX1161" s="58"/>
      <c r="AY1161" s="58"/>
      <c r="AZ1161" s="58"/>
      <c r="BA1161" s="58"/>
      <c r="BB1161" s="58"/>
      <c r="BC1161" s="58"/>
      <c r="BD1161" s="58"/>
      <c r="BE1161" s="58"/>
      <c r="BF1161" s="58"/>
      <c r="BG1161" s="58"/>
      <c r="BH1161" s="58"/>
      <c r="BI1161" s="58"/>
      <c r="BJ1161" s="58"/>
      <c r="BK1161" s="58"/>
      <c r="BL1161" s="58"/>
      <c r="BM1161" s="58"/>
    </row>
    <row r="1162" ht="12.75" customHeight="1">
      <c r="A1162" s="72"/>
      <c r="B1162" s="58"/>
      <c r="C1162" s="73"/>
      <c r="D1162" s="74"/>
      <c r="E1162" s="73"/>
      <c r="F1162" s="74"/>
      <c r="G1162" s="62"/>
      <c r="H1162" s="63"/>
      <c r="I1162" s="64"/>
      <c r="J1162" s="65"/>
      <c r="K1162" s="55"/>
      <c r="L1162" s="66"/>
      <c r="M1162" s="66"/>
      <c r="N1162" s="67"/>
      <c r="O1162" s="58"/>
      <c r="P1162" s="58"/>
      <c r="Q1162" s="58"/>
      <c r="R1162" s="58"/>
      <c r="S1162" s="62"/>
      <c r="T1162" s="63"/>
      <c r="U1162" s="62"/>
      <c r="V1162" s="61"/>
      <c r="W1162" s="61"/>
      <c r="X1162" s="64"/>
      <c r="Y1162" s="68"/>
      <c r="Z1162" s="68"/>
      <c r="AA1162" s="63"/>
      <c r="AB1162" s="68"/>
      <c r="AC1162" s="61"/>
      <c r="AD1162" s="61"/>
      <c r="AE1162" s="61"/>
      <c r="AF1162" s="61"/>
      <c r="AG1162" s="61"/>
      <c r="AH1162" s="58"/>
      <c r="AI1162" s="51"/>
      <c r="AJ1162" s="52"/>
      <c r="AK1162" s="61"/>
      <c r="AL1162" s="58"/>
      <c r="AM1162" s="58"/>
      <c r="AN1162" s="53"/>
      <c r="AO1162" s="58"/>
      <c r="AP1162" s="58"/>
      <c r="AQ1162" s="58"/>
      <c r="AR1162" s="58"/>
      <c r="AS1162" s="58"/>
      <c r="AT1162" s="58"/>
      <c r="AU1162" s="58"/>
      <c r="AV1162" s="58"/>
      <c r="AW1162" s="58"/>
      <c r="AX1162" s="58"/>
      <c r="AY1162" s="58"/>
      <c r="AZ1162" s="58"/>
      <c r="BA1162" s="58"/>
      <c r="BB1162" s="58"/>
      <c r="BC1162" s="58"/>
      <c r="BD1162" s="58"/>
      <c r="BE1162" s="58"/>
      <c r="BF1162" s="58"/>
      <c r="BG1162" s="58"/>
      <c r="BH1162" s="58"/>
      <c r="BI1162" s="58"/>
      <c r="BJ1162" s="58"/>
      <c r="BK1162" s="58"/>
      <c r="BL1162" s="58"/>
      <c r="BM1162" s="58"/>
    </row>
    <row r="1163" ht="12.75" customHeight="1">
      <c r="A1163" s="72"/>
      <c r="B1163" s="58"/>
      <c r="C1163" s="73"/>
      <c r="D1163" s="74"/>
      <c r="E1163" s="73"/>
      <c r="F1163" s="74"/>
      <c r="G1163" s="62"/>
      <c r="H1163" s="63"/>
      <c r="I1163" s="64"/>
      <c r="J1163" s="65"/>
      <c r="K1163" s="55"/>
      <c r="L1163" s="66"/>
      <c r="M1163" s="66"/>
      <c r="N1163" s="67"/>
      <c r="O1163" s="58"/>
      <c r="P1163" s="58"/>
      <c r="Q1163" s="58"/>
      <c r="R1163" s="58"/>
      <c r="S1163" s="62"/>
      <c r="T1163" s="63"/>
      <c r="U1163" s="62"/>
      <c r="V1163" s="61"/>
      <c r="W1163" s="61"/>
      <c r="X1163" s="64"/>
      <c r="Y1163" s="68"/>
      <c r="Z1163" s="68"/>
      <c r="AA1163" s="63"/>
      <c r="AB1163" s="68"/>
      <c r="AC1163" s="61"/>
      <c r="AD1163" s="61"/>
      <c r="AE1163" s="61"/>
      <c r="AF1163" s="61"/>
      <c r="AG1163" s="61"/>
      <c r="AH1163" s="58"/>
      <c r="AI1163" s="51"/>
      <c r="AJ1163" s="52"/>
      <c r="AK1163" s="61"/>
      <c r="AL1163" s="58"/>
      <c r="AM1163" s="58"/>
      <c r="AN1163" s="53"/>
      <c r="AO1163" s="58"/>
      <c r="AP1163" s="58"/>
      <c r="AQ1163" s="58"/>
      <c r="AR1163" s="58"/>
      <c r="AS1163" s="58"/>
      <c r="AT1163" s="58"/>
      <c r="AU1163" s="58"/>
      <c r="AV1163" s="58"/>
      <c r="AW1163" s="58"/>
      <c r="AX1163" s="58"/>
      <c r="AY1163" s="58"/>
      <c r="AZ1163" s="58"/>
      <c r="BA1163" s="58"/>
      <c r="BB1163" s="58"/>
      <c r="BC1163" s="58"/>
      <c r="BD1163" s="58"/>
      <c r="BE1163" s="58"/>
      <c r="BF1163" s="58"/>
      <c r="BG1163" s="58"/>
      <c r="BH1163" s="58"/>
      <c r="BI1163" s="58"/>
      <c r="BJ1163" s="58"/>
      <c r="BK1163" s="58"/>
      <c r="BL1163" s="58"/>
      <c r="BM1163" s="58"/>
    </row>
    <row r="1164" ht="12.75" customHeight="1">
      <c r="A1164" s="72"/>
      <c r="B1164" s="58"/>
      <c r="C1164" s="73"/>
      <c r="D1164" s="74"/>
      <c r="E1164" s="73"/>
      <c r="F1164" s="74"/>
      <c r="G1164" s="62"/>
      <c r="H1164" s="63"/>
      <c r="I1164" s="64"/>
      <c r="J1164" s="65"/>
      <c r="K1164" s="55"/>
      <c r="L1164" s="66"/>
      <c r="M1164" s="66"/>
      <c r="N1164" s="67"/>
      <c r="O1164" s="58"/>
      <c r="P1164" s="58"/>
      <c r="Q1164" s="58"/>
      <c r="R1164" s="58"/>
      <c r="S1164" s="62"/>
      <c r="T1164" s="63"/>
      <c r="U1164" s="62"/>
      <c r="V1164" s="61"/>
      <c r="W1164" s="61"/>
      <c r="X1164" s="64"/>
      <c r="Y1164" s="68"/>
      <c r="Z1164" s="68"/>
      <c r="AA1164" s="63"/>
      <c r="AB1164" s="68"/>
      <c r="AC1164" s="61"/>
      <c r="AD1164" s="61"/>
      <c r="AE1164" s="61"/>
      <c r="AF1164" s="61"/>
      <c r="AG1164" s="61"/>
      <c r="AH1164" s="58"/>
      <c r="AI1164" s="51"/>
      <c r="AJ1164" s="52"/>
      <c r="AK1164" s="61"/>
      <c r="AL1164" s="58"/>
      <c r="AM1164" s="58"/>
      <c r="AN1164" s="53"/>
      <c r="AO1164" s="58"/>
      <c r="AP1164" s="58"/>
      <c r="AQ1164" s="58"/>
      <c r="AR1164" s="58"/>
      <c r="AS1164" s="58"/>
      <c r="AT1164" s="58"/>
      <c r="AU1164" s="58"/>
      <c r="AV1164" s="58"/>
      <c r="AW1164" s="58"/>
      <c r="AX1164" s="58"/>
      <c r="AY1164" s="58"/>
      <c r="AZ1164" s="58"/>
      <c r="BA1164" s="58"/>
      <c r="BB1164" s="58"/>
      <c r="BC1164" s="58"/>
      <c r="BD1164" s="58"/>
      <c r="BE1164" s="58"/>
      <c r="BF1164" s="58"/>
      <c r="BG1164" s="58"/>
      <c r="BH1164" s="58"/>
      <c r="BI1164" s="58"/>
      <c r="BJ1164" s="58"/>
      <c r="BK1164" s="58"/>
      <c r="BL1164" s="58"/>
      <c r="BM1164" s="58"/>
    </row>
    <row r="1165" ht="12.75" customHeight="1">
      <c r="A1165" s="72"/>
      <c r="B1165" s="58"/>
      <c r="C1165" s="73"/>
      <c r="D1165" s="74"/>
      <c r="E1165" s="73"/>
      <c r="F1165" s="74"/>
      <c r="G1165" s="62"/>
      <c r="H1165" s="63"/>
      <c r="I1165" s="64"/>
      <c r="J1165" s="65"/>
      <c r="K1165" s="55"/>
      <c r="L1165" s="66"/>
      <c r="M1165" s="66"/>
      <c r="N1165" s="67"/>
      <c r="O1165" s="58"/>
      <c r="P1165" s="58"/>
      <c r="Q1165" s="58"/>
      <c r="R1165" s="58"/>
      <c r="S1165" s="62"/>
      <c r="T1165" s="63"/>
      <c r="U1165" s="62"/>
      <c r="V1165" s="61"/>
      <c r="W1165" s="61"/>
      <c r="X1165" s="64"/>
      <c r="Y1165" s="68"/>
      <c r="Z1165" s="68"/>
      <c r="AA1165" s="63"/>
      <c r="AB1165" s="68"/>
      <c r="AC1165" s="61"/>
      <c r="AD1165" s="61"/>
      <c r="AE1165" s="61"/>
      <c r="AF1165" s="61"/>
      <c r="AG1165" s="61"/>
      <c r="AH1165" s="58"/>
      <c r="AI1165" s="51"/>
      <c r="AJ1165" s="52"/>
      <c r="AK1165" s="61"/>
      <c r="AL1165" s="58"/>
      <c r="AM1165" s="58"/>
      <c r="AN1165" s="53"/>
      <c r="AO1165" s="58"/>
      <c r="AP1165" s="58"/>
      <c r="AQ1165" s="58"/>
      <c r="AR1165" s="58"/>
      <c r="AS1165" s="58"/>
      <c r="AT1165" s="58"/>
      <c r="AU1165" s="58"/>
      <c r="AV1165" s="58"/>
      <c r="AW1165" s="58"/>
      <c r="AX1165" s="58"/>
      <c r="AY1165" s="58"/>
      <c r="AZ1165" s="58"/>
      <c r="BA1165" s="58"/>
      <c r="BB1165" s="58"/>
      <c r="BC1165" s="58"/>
      <c r="BD1165" s="58"/>
      <c r="BE1165" s="58"/>
      <c r="BF1165" s="58"/>
      <c r="BG1165" s="58"/>
      <c r="BH1165" s="58"/>
      <c r="BI1165" s="58"/>
      <c r="BJ1165" s="58"/>
      <c r="BK1165" s="58"/>
      <c r="BL1165" s="58"/>
      <c r="BM1165" s="58"/>
    </row>
    <row r="1166" ht="12.75" customHeight="1">
      <c r="A1166" s="72"/>
      <c r="B1166" s="58"/>
      <c r="C1166" s="73"/>
      <c r="D1166" s="74"/>
      <c r="E1166" s="73"/>
      <c r="F1166" s="74"/>
      <c r="G1166" s="62"/>
      <c r="H1166" s="63"/>
      <c r="I1166" s="64"/>
      <c r="J1166" s="65"/>
      <c r="K1166" s="55"/>
      <c r="L1166" s="66"/>
      <c r="M1166" s="66"/>
      <c r="N1166" s="67"/>
      <c r="O1166" s="58"/>
      <c r="P1166" s="58"/>
      <c r="Q1166" s="58"/>
      <c r="R1166" s="58"/>
      <c r="S1166" s="62"/>
      <c r="T1166" s="63"/>
      <c r="U1166" s="62"/>
      <c r="V1166" s="61"/>
      <c r="W1166" s="61"/>
      <c r="X1166" s="64"/>
      <c r="Y1166" s="68"/>
      <c r="Z1166" s="68"/>
      <c r="AA1166" s="63"/>
      <c r="AB1166" s="68"/>
      <c r="AC1166" s="61"/>
      <c r="AD1166" s="61"/>
      <c r="AE1166" s="61"/>
      <c r="AF1166" s="61"/>
      <c r="AG1166" s="61"/>
      <c r="AH1166" s="58"/>
      <c r="AI1166" s="51"/>
      <c r="AJ1166" s="52"/>
      <c r="AK1166" s="61"/>
      <c r="AL1166" s="58"/>
      <c r="AM1166" s="58"/>
      <c r="AN1166" s="53"/>
      <c r="AO1166" s="58"/>
      <c r="AP1166" s="58"/>
      <c r="AQ1166" s="58"/>
      <c r="AR1166" s="58"/>
      <c r="AS1166" s="58"/>
      <c r="AT1166" s="58"/>
      <c r="AU1166" s="58"/>
      <c r="AV1166" s="58"/>
      <c r="AW1166" s="58"/>
      <c r="AX1166" s="58"/>
      <c r="AY1166" s="58"/>
      <c r="AZ1166" s="58"/>
      <c r="BA1166" s="58"/>
      <c r="BB1166" s="58"/>
      <c r="BC1166" s="58"/>
      <c r="BD1166" s="58"/>
      <c r="BE1166" s="58"/>
      <c r="BF1166" s="58"/>
      <c r="BG1166" s="58"/>
      <c r="BH1166" s="58"/>
      <c r="BI1166" s="58"/>
      <c r="BJ1166" s="58"/>
      <c r="BK1166" s="58"/>
      <c r="BL1166" s="58"/>
      <c r="BM1166" s="58"/>
    </row>
    <row r="1167" ht="12.75" customHeight="1">
      <c r="A1167" s="72"/>
      <c r="B1167" s="58"/>
      <c r="C1167" s="73"/>
      <c r="D1167" s="74"/>
      <c r="E1167" s="73"/>
      <c r="F1167" s="74"/>
      <c r="G1167" s="62"/>
      <c r="H1167" s="63"/>
      <c r="I1167" s="64"/>
      <c r="J1167" s="65"/>
      <c r="K1167" s="55"/>
      <c r="L1167" s="66"/>
      <c r="M1167" s="66"/>
      <c r="N1167" s="67"/>
      <c r="O1167" s="58"/>
      <c r="P1167" s="58"/>
      <c r="Q1167" s="58"/>
      <c r="R1167" s="58"/>
      <c r="S1167" s="62"/>
      <c r="T1167" s="63"/>
      <c r="U1167" s="62"/>
      <c r="V1167" s="61"/>
      <c r="W1167" s="61"/>
      <c r="X1167" s="64"/>
      <c r="Y1167" s="68"/>
      <c r="Z1167" s="68"/>
      <c r="AA1167" s="63"/>
      <c r="AB1167" s="68"/>
      <c r="AC1167" s="61"/>
      <c r="AD1167" s="61"/>
      <c r="AE1167" s="61"/>
      <c r="AF1167" s="61"/>
      <c r="AG1167" s="61"/>
      <c r="AH1167" s="58"/>
      <c r="AI1167" s="51"/>
      <c r="AJ1167" s="52"/>
      <c r="AK1167" s="61"/>
      <c r="AL1167" s="58"/>
      <c r="AM1167" s="58"/>
      <c r="AN1167" s="53"/>
      <c r="AO1167" s="58"/>
      <c r="AP1167" s="58"/>
      <c r="AQ1167" s="58"/>
      <c r="AR1167" s="58"/>
      <c r="AS1167" s="58"/>
      <c r="AT1167" s="58"/>
      <c r="AU1167" s="58"/>
      <c r="AV1167" s="58"/>
      <c r="AW1167" s="58"/>
      <c r="AX1167" s="58"/>
      <c r="AY1167" s="58"/>
      <c r="AZ1167" s="58"/>
      <c r="BA1167" s="58"/>
      <c r="BB1167" s="58"/>
      <c r="BC1167" s="58"/>
      <c r="BD1167" s="58"/>
      <c r="BE1167" s="58"/>
      <c r="BF1167" s="58"/>
      <c r="BG1167" s="58"/>
      <c r="BH1167" s="58"/>
      <c r="BI1167" s="58"/>
      <c r="BJ1167" s="58"/>
      <c r="BK1167" s="58"/>
      <c r="BL1167" s="58"/>
      <c r="BM1167" s="58"/>
    </row>
    <row r="1168" ht="12.75" customHeight="1">
      <c r="A1168" s="72"/>
      <c r="B1168" s="58"/>
      <c r="C1168" s="73"/>
      <c r="D1168" s="74"/>
      <c r="E1168" s="73"/>
      <c r="F1168" s="74"/>
      <c r="G1168" s="62"/>
      <c r="H1168" s="63"/>
      <c r="I1168" s="64"/>
      <c r="J1168" s="65"/>
      <c r="K1168" s="55"/>
      <c r="L1168" s="66"/>
      <c r="M1168" s="66"/>
      <c r="N1168" s="67"/>
      <c r="O1168" s="58"/>
      <c r="P1168" s="58"/>
      <c r="Q1168" s="58"/>
      <c r="R1168" s="58"/>
      <c r="S1168" s="62"/>
      <c r="T1168" s="63"/>
      <c r="U1168" s="62"/>
      <c r="V1168" s="61"/>
      <c r="W1168" s="61"/>
      <c r="X1168" s="64"/>
      <c r="Y1168" s="68"/>
      <c r="Z1168" s="68"/>
      <c r="AA1168" s="63"/>
      <c r="AB1168" s="68"/>
      <c r="AC1168" s="61"/>
      <c r="AD1168" s="61"/>
      <c r="AE1168" s="61"/>
      <c r="AF1168" s="61"/>
      <c r="AG1168" s="61"/>
      <c r="AH1168" s="58"/>
      <c r="AI1168" s="51"/>
      <c r="AJ1168" s="52"/>
      <c r="AK1168" s="61"/>
      <c r="AL1168" s="58"/>
      <c r="AM1168" s="58"/>
      <c r="AN1168" s="53"/>
      <c r="AO1168" s="58"/>
      <c r="AP1168" s="58"/>
      <c r="AQ1168" s="58"/>
      <c r="AR1168" s="58"/>
      <c r="AS1168" s="58"/>
      <c r="AT1168" s="58"/>
      <c r="AU1168" s="58"/>
      <c r="AV1168" s="58"/>
      <c r="AW1168" s="58"/>
      <c r="AX1168" s="58"/>
      <c r="AY1168" s="58"/>
      <c r="AZ1168" s="58"/>
      <c r="BA1168" s="58"/>
      <c r="BB1168" s="58"/>
      <c r="BC1168" s="58"/>
      <c r="BD1168" s="58"/>
      <c r="BE1168" s="58"/>
      <c r="BF1168" s="58"/>
      <c r="BG1168" s="58"/>
      <c r="BH1168" s="58"/>
      <c r="BI1168" s="58"/>
      <c r="BJ1168" s="58"/>
      <c r="BK1168" s="58"/>
      <c r="BL1168" s="58"/>
      <c r="BM1168" s="58"/>
    </row>
    <row r="1169" ht="12.75" customHeight="1">
      <c r="A1169" s="72"/>
      <c r="B1169" s="58"/>
      <c r="C1169" s="73"/>
      <c r="D1169" s="74"/>
      <c r="E1169" s="73"/>
      <c r="F1169" s="74"/>
      <c r="G1169" s="62"/>
      <c r="H1169" s="63"/>
      <c r="I1169" s="64"/>
      <c r="J1169" s="65"/>
      <c r="K1169" s="55"/>
      <c r="L1169" s="66"/>
      <c r="M1169" s="66"/>
      <c r="N1169" s="67"/>
      <c r="O1169" s="58"/>
      <c r="P1169" s="58"/>
      <c r="Q1169" s="58"/>
      <c r="R1169" s="58"/>
      <c r="S1169" s="62"/>
      <c r="T1169" s="63"/>
      <c r="U1169" s="62"/>
      <c r="V1169" s="61"/>
      <c r="W1169" s="61"/>
      <c r="X1169" s="64"/>
      <c r="Y1169" s="68"/>
      <c r="Z1169" s="68"/>
      <c r="AA1169" s="63"/>
      <c r="AB1169" s="68"/>
      <c r="AC1169" s="61"/>
      <c r="AD1169" s="61"/>
      <c r="AE1169" s="61"/>
      <c r="AF1169" s="61"/>
      <c r="AG1169" s="61"/>
      <c r="AH1169" s="58"/>
      <c r="AI1169" s="51"/>
      <c r="AJ1169" s="52"/>
      <c r="AK1169" s="61"/>
      <c r="AL1169" s="58"/>
      <c r="AM1169" s="58"/>
      <c r="AN1169" s="53"/>
      <c r="AO1169" s="58"/>
      <c r="AP1169" s="58"/>
      <c r="AQ1169" s="58"/>
      <c r="AR1169" s="58"/>
      <c r="AS1169" s="58"/>
      <c r="AT1169" s="58"/>
      <c r="AU1169" s="58"/>
      <c r="AV1169" s="58"/>
      <c r="AW1169" s="58"/>
      <c r="AX1169" s="58"/>
      <c r="AY1169" s="58"/>
      <c r="AZ1169" s="58"/>
      <c r="BA1169" s="58"/>
      <c r="BB1169" s="58"/>
      <c r="BC1169" s="58"/>
      <c r="BD1169" s="58"/>
      <c r="BE1169" s="58"/>
      <c r="BF1169" s="58"/>
      <c r="BG1169" s="58"/>
      <c r="BH1169" s="58"/>
      <c r="BI1169" s="58"/>
      <c r="BJ1169" s="58"/>
      <c r="BK1169" s="58"/>
      <c r="BL1169" s="58"/>
      <c r="BM1169" s="58"/>
    </row>
    <row r="1170" ht="12.75" customHeight="1">
      <c r="A1170" s="72"/>
      <c r="B1170" s="58"/>
      <c r="C1170" s="73"/>
      <c r="D1170" s="74"/>
      <c r="E1170" s="73"/>
      <c r="F1170" s="74"/>
      <c r="G1170" s="62"/>
      <c r="H1170" s="63"/>
      <c r="I1170" s="64"/>
      <c r="J1170" s="65"/>
      <c r="K1170" s="55"/>
      <c r="L1170" s="66"/>
      <c r="M1170" s="66"/>
      <c r="N1170" s="67"/>
      <c r="O1170" s="58"/>
      <c r="P1170" s="58"/>
      <c r="Q1170" s="58"/>
      <c r="R1170" s="58"/>
      <c r="S1170" s="62"/>
      <c r="T1170" s="63"/>
      <c r="U1170" s="62"/>
      <c r="V1170" s="61"/>
      <c r="W1170" s="61"/>
      <c r="X1170" s="64"/>
      <c r="Y1170" s="68"/>
      <c r="Z1170" s="68"/>
      <c r="AA1170" s="63"/>
      <c r="AB1170" s="68"/>
      <c r="AC1170" s="61"/>
      <c r="AD1170" s="61"/>
      <c r="AE1170" s="61"/>
      <c r="AF1170" s="61"/>
      <c r="AG1170" s="61"/>
      <c r="AH1170" s="58"/>
      <c r="AI1170" s="51"/>
      <c r="AJ1170" s="52"/>
      <c r="AK1170" s="61"/>
      <c r="AL1170" s="58"/>
      <c r="AM1170" s="58"/>
      <c r="AN1170" s="53"/>
      <c r="AO1170" s="58"/>
      <c r="AP1170" s="58"/>
      <c r="AQ1170" s="58"/>
      <c r="AR1170" s="58"/>
      <c r="AS1170" s="58"/>
      <c r="AT1170" s="58"/>
      <c r="AU1170" s="58"/>
      <c r="AV1170" s="58"/>
      <c r="AW1170" s="58"/>
      <c r="AX1170" s="58"/>
      <c r="AY1170" s="58"/>
      <c r="AZ1170" s="58"/>
      <c r="BA1170" s="58"/>
      <c r="BB1170" s="58"/>
      <c r="BC1170" s="58"/>
      <c r="BD1170" s="58"/>
      <c r="BE1170" s="58"/>
      <c r="BF1170" s="58"/>
      <c r="BG1170" s="58"/>
      <c r="BH1170" s="58"/>
      <c r="BI1170" s="58"/>
      <c r="BJ1170" s="58"/>
      <c r="BK1170" s="58"/>
      <c r="BL1170" s="58"/>
      <c r="BM1170" s="58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29"/>
    <col customWidth="1" min="4" max="6" width="11.57"/>
    <col customWidth="1" min="7" max="26" width="8.71"/>
  </cols>
  <sheetData>
    <row r="1" ht="12.75" customHeight="1">
      <c r="A1" s="73" t="s">
        <v>850</v>
      </c>
      <c r="B1" s="74" t="s">
        <v>851</v>
      </c>
      <c r="C1" s="58" t="s">
        <v>1221</v>
      </c>
    </row>
    <row r="2" ht="12.75" customHeight="1">
      <c r="A2" s="73">
        <v>21.0</v>
      </c>
      <c r="B2" s="74">
        <v>7.0</v>
      </c>
      <c r="C2" s="61">
        <f t="shared" ref="C2:C1171" si="1">A2/(A2+B2)</f>
        <v>0.75</v>
      </c>
    </row>
    <row r="3" ht="12.75" customHeight="1">
      <c r="A3" s="73">
        <v>20.0</v>
      </c>
      <c r="B3" s="74">
        <v>5.0</v>
      </c>
      <c r="C3" s="61">
        <f t="shared" si="1"/>
        <v>0.8</v>
      </c>
    </row>
    <row r="4" ht="12.75" customHeight="1">
      <c r="A4" s="73">
        <v>30.0</v>
      </c>
      <c r="B4" s="74">
        <v>14.0</v>
      </c>
      <c r="C4" s="61">
        <f t="shared" si="1"/>
        <v>0.6818181818</v>
      </c>
    </row>
    <row r="5" ht="12.75" customHeight="1">
      <c r="A5" s="73">
        <v>167.0</v>
      </c>
      <c r="B5" s="74">
        <v>11.0</v>
      </c>
      <c r="C5" s="61">
        <f t="shared" si="1"/>
        <v>0.9382022472</v>
      </c>
    </row>
    <row r="6" ht="12.75" customHeight="1">
      <c r="A6" s="73">
        <v>118.0</v>
      </c>
      <c r="B6" s="74">
        <v>39.0</v>
      </c>
      <c r="C6" s="61">
        <f t="shared" si="1"/>
        <v>0.7515923567</v>
      </c>
    </row>
    <row r="7" ht="12.75" customHeight="1">
      <c r="A7" s="73">
        <v>257.0</v>
      </c>
      <c r="B7" s="74">
        <v>115.0</v>
      </c>
      <c r="C7" s="61">
        <f t="shared" si="1"/>
        <v>0.6908602151</v>
      </c>
    </row>
    <row r="8" ht="12.75" customHeight="1">
      <c r="A8" s="73">
        <v>96.0</v>
      </c>
      <c r="B8" s="74">
        <v>59.0</v>
      </c>
      <c r="C8" s="61">
        <f t="shared" si="1"/>
        <v>0.6193548387</v>
      </c>
    </row>
    <row r="9" ht="12.75" customHeight="1">
      <c r="A9" s="73">
        <v>19.0</v>
      </c>
      <c r="B9" s="74">
        <v>5.0</v>
      </c>
      <c r="C9" s="61">
        <f t="shared" si="1"/>
        <v>0.7916666667</v>
      </c>
    </row>
    <row r="10" ht="12.75" customHeight="1">
      <c r="A10" s="73">
        <v>88.0</v>
      </c>
      <c r="B10" s="74">
        <v>44.0</v>
      </c>
      <c r="C10" s="61">
        <f t="shared" si="1"/>
        <v>0.6666666667</v>
      </c>
    </row>
    <row r="11" ht="12.75" customHeight="1">
      <c r="A11" s="73">
        <v>0.0</v>
      </c>
      <c r="B11" s="74">
        <v>0.0</v>
      </c>
      <c r="C11" s="61" t="str">
        <f t="shared" si="1"/>
        <v>#DIV/0!</v>
      </c>
    </row>
    <row r="12" ht="12.75" customHeight="1">
      <c r="A12" s="73">
        <v>31.0</v>
      </c>
      <c r="B12" s="74">
        <v>7.0</v>
      </c>
      <c r="C12" s="61">
        <f t="shared" si="1"/>
        <v>0.8157894737</v>
      </c>
    </row>
    <row r="13" ht="12.75" customHeight="1">
      <c r="A13" s="73">
        <v>59.0</v>
      </c>
      <c r="B13" s="74">
        <v>13.0</v>
      </c>
      <c r="C13" s="61">
        <f t="shared" si="1"/>
        <v>0.8194444444</v>
      </c>
    </row>
    <row r="14" ht="12.75" customHeight="1">
      <c r="A14" s="73">
        <v>19.0</v>
      </c>
      <c r="B14" s="74">
        <v>3.0</v>
      </c>
      <c r="C14" s="61">
        <f t="shared" si="1"/>
        <v>0.8636363636</v>
      </c>
    </row>
    <row r="15" ht="12.75" customHeight="1">
      <c r="A15" s="73">
        <v>16.0</v>
      </c>
      <c r="B15" s="74">
        <v>5.0</v>
      </c>
      <c r="C15" s="61">
        <f t="shared" si="1"/>
        <v>0.7619047619</v>
      </c>
    </row>
    <row r="16" ht="12.75" customHeight="1">
      <c r="A16" s="73">
        <v>0.0</v>
      </c>
      <c r="B16" s="74">
        <v>0.0</v>
      </c>
      <c r="C16" s="61" t="str">
        <f t="shared" si="1"/>
        <v>#DIV/0!</v>
      </c>
    </row>
    <row r="17" ht="12.75" customHeight="1">
      <c r="A17" s="73">
        <v>112.0</v>
      </c>
      <c r="B17" s="74">
        <v>35.0</v>
      </c>
      <c r="C17" s="61">
        <f t="shared" si="1"/>
        <v>0.7619047619</v>
      </c>
    </row>
    <row r="18" ht="12.75" customHeight="1">
      <c r="A18" s="73">
        <v>41.0</v>
      </c>
      <c r="B18" s="74">
        <v>10.0</v>
      </c>
      <c r="C18" s="61">
        <f t="shared" si="1"/>
        <v>0.8039215686</v>
      </c>
    </row>
    <row r="19" ht="12.75" customHeight="1">
      <c r="A19" s="73">
        <v>55.0</v>
      </c>
      <c r="B19" s="74">
        <v>13.0</v>
      </c>
      <c r="C19" s="61">
        <f t="shared" si="1"/>
        <v>0.8088235294</v>
      </c>
    </row>
    <row r="20" ht="12.75" customHeight="1">
      <c r="A20" s="73">
        <v>1.0</v>
      </c>
      <c r="B20" s="74">
        <v>0.0</v>
      </c>
      <c r="C20" s="61">
        <f t="shared" si="1"/>
        <v>1</v>
      </c>
    </row>
    <row r="21" ht="12.75" customHeight="1">
      <c r="A21" s="73">
        <v>55.0</v>
      </c>
      <c r="B21" s="74">
        <v>17.0</v>
      </c>
      <c r="C21" s="61">
        <f t="shared" si="1"/>
        <v>0.7638888889</v>
      </c>
    </row>
    <row r="22" ht="12.75" customHeight="1">
      <c r="A22" s="73">
        <v>20.0</v>
      </c>
      <c r="B22" s="74">
        <v>0.0</v>
      </c>
      <c r="C22" s="61">
        <f t="shared" si="1"/>
        <v>1</v>
      </c>
    </row>
    <row r="23" ht="12.75" customHeight="1">
      <c r="A23" s="73">
        <v>6.0</v>
      </c>
      <c r="B23" s="74">
        <v>3.0</v>
      </c>
      <c r="C23" s="61">
        <f t="shared" si="1"/>
        <v>0.6666666667</v>
      </c>
    </row>
    <row r="24" ht="12.75" customHeight="1">
      <c r="A24" s="73">
        <v>58.0</v>
      </c>
      <c r="B24" s="74">
        <v>16.0</v>
      </c>
      <c r="C24" s="61">
        <f t="shared" si="1"/>
        <v>0.7837837838</v>
      </c>
    </row>
    <row r="25" ht="12.75" customHeight="1">
      <c r="A25" s="73">
        <v>14.0</v>
      </c>
      <c r="B25" s="74">
        <v>3.0</v>
      </c>
      <c r="C25" s="61">
        <f t="shared" si="1"/>
        <v>0.8235294118</v>
      </c>
    </row>
    <row r="26" ht="12.75" customHeight="1">
      <c r="A26" s="73">
        <v>0.0</v>
      </c>
      <c r="B26" s="74">
        <v>0.0</v>
      </c>
      <c r="C26" s="61" t="str">
        <f t="shared" si="1"/>
        <v>#DIV/0!</v>
      </c>
    </row>
    <row r="27" ht="12.75" customHeight="1">
      <c r="A27" s="73">
        <v>118.0</v>
      </c>
      <c r="B27" s="74">
        <v>25.0</v>
      </c>
      <c r="C27" s="61">
        <f t="shared" si="1"/>
        <v>0.8251748252</v>
      </c>
    </row>
    <row r="28" ht="12.75" customHeight="1">
      <c r="A28" s="73">
        <v>64.0</v>
      </c>
      <c r="B28" s="74">
        <v>10.0</v>
      </c>
      <c r="C28" s="61">
        <f t="shared" si="1"/>
        <v>0.8648648649</v>
      </c>
    </row>
    <row r="29" ht="12.75" customHeight="1">
      <c r="A29" s="73">
        <v>110.0</v>
      </c>
      <c r="B29" s="74">
        <v>30.0</v>
      </c>
      <c r="C29" s="61">
        <f t="shared" si="1"/>
        <v>0.7857142857</v>
      </c>
    </row>
    <row r="30" ht="12.75" customHeight="1">
      <c r="A30" s="73">
        <v>0.0</v>
      </c>
      <c r="B30" s="74">
        <v>0.0</v>
      </c>
      <c r="C30" s="61" t="str">
        <f t="shared" si="1"/>
        <v>#DIV/0!</v>
      </c>
    </row>
    <row r="31" ht="12.75" customHeight="1">
      <c r="A31" s="73">
        <v>215.0</v>
      </c>
      <c r="B31" s="74">
        <v>53.0</v>
      </c>
      <c r="C31" s="61">
        <f t="shared" si="1"/>
        <v>0.802238806</v>
      </c>
    </row>
    <row r="32" ht="12.75" customHeight="1">
      <c r="A32" s="73">
        <v>92.0</v>
      </c>
      <c r="B32" s="74">
        <v>15.0</v>
      </c>
      <c r="C32" s="61">
        <f t="shared" si="1"/>
        <v>0.8598130841</v>
      </c>
    </row>
    <row r="33" ht="12.75" customHeight="1">
      <c r="A33" s="73">
        <v>52.0</v>
      </c>
      <c r="B33" s="74">
        <v>21.0</v>
      </c>
      <c r="C33" s="61">
        <f t="shared" si="1"/>
        <v>0.7123287671</v>
      </c>
    </row>
    <row r="34" ht="12.75" customHeight="1">
      <c r="A34" s="73">
        <v>155.0</v>
      </c>
      <c r="B34" s="74">
        <v>59.0</v>
      </c>
      <c r="C34" s="61">
        <f t="shared" si="1"/>
        <v>0.7242990654</v>
      </c>
    </row>
    <row r="35" ht="12.75" customHeight="1">
      <c r="A35" s="73">
        <v>63.0</v>
      </c>
      <c r="B35" s="74">
        <v>21.0</v>
      </c>
      <c r="C35" s="61">
        <f t="shared" si="1"/>
        <v>0.75</v>
      </c>
    </row>
    <row r="36" ht="12.75" customHeight="1">
      <c r="A36" s="73">
        <v>44.0</v>
      </c>
      <c r="B36" s="74">
        <v>22.0</v>
      </c>
      <c r="C36" s="61">
        <f t="shared" si="1"/>
        <v>0.6666666667</v>
      </c>
    </row>
    <row r="37" ht="12.75" customHeight="1">
      <c r="A37" s="73">
        <v>83.0</v>
      </c>
      <c r="B37" s="74">
        <v>32.0</v>
      </c>
      <c r="C37" s="61">
        <f t="shared" si="1"/>
        <v>0.7217391304</v>
      </c>
    </row>
    <row r="38" ht="12.75" customHeight="1">
      <c r="A38" s="73">
        <v>33.0</v>
      </c>
      <c r="B38" s="74">
        <v>16.0</v>
      </c>
      <c r="C38" s="61">
        <f t="shared" si="1"/>
        <v>0.6734693878</v>
      </c>
    </row>
    <row r="39" ht="12.75" customHeight="1">
      <c r="A39" s="73">
        <v>49.0</v>
      </c>
      <c r="B39" s="74">
        <v>47.0</v>
      </c>
      <c r="C39" s="61">
        <f t="shared" si="1"/>
        <v>0.5104166667</v>
      </c>
    </row>
    <row r="40" ht="12.75" customHeight="1">
      <c r="A40" s="73">
        <v>3.0</v>
      </c>
      <c r="B40" s="74">
        <v>2.0</v>
      </c>
      <c r="C40" s="61">
        <f t="shared" si="1"/>
        <v>0.6</v>
      </c>
    </row>
    <row r="41" ht="12.75" customHeight="1">
      <c r="A41" s="73">
        <v>48.0</v>
      </c>
      <c r="B41" s="74">
        <v>16.0</v>
      </c>
      <c r="C41" s="61">
        <f t="shared" si="1"/>
        <v>0.75</v>
      </c>
    </row>
    <row r="42" ht="12.75" customHeight="1">
      <c r="A42" s="73">
        <v>94.0</v>
      </c>
      <c r="B42" s="74">
        <v>46.0</v>
      </c>
      <c r="C42" s="61">
        <f t="shared" si="1"/>
        <v>0.6714285714</v>
      </c>
    </row>
    <row r="43" ht="12.75" customHeight="1">
      <c r="A43" s="73">
        <v>52.0</v>
      </c>
      <c r="B43" s="74">
        <v>15.0</v>
      </c>
      <c r="C43" s="61">
        <f t="shared" si="1"/>
        <v>0.776119403</v>
      </c>
    </row>
    <row r="44" ht="12.75" customHeight="1">
      <c r="A44" s="73">
        <v>0.0</v>
      </c>
      <c r="B44" s="74">
        <v>0.0</v>
      </c>
      <c r="C44" s="61" t="str">
        <f t="shared" si="1"/>
        <v>#DIV/0!</v>
      </c>
    </row>
    <row r="45" ht="12.75" customHeight="1">
      <c r="A45" s="73">
        <v>3.0</v>
      </c>
      <c r="B45" s="74">
        <v>0.0</v>
      </c>
      <c r="C45" s="61">
        <f t="shared" si="1"/>
        <v>1</v>
      </c>
    </row>
    <row r="46" ht="12.75" customHeight="1">
      <c r="A46" s="73">
        <v>137.0</v>
      </c>
      <c r="B46" s="74">
        <v>37.0</v>
      </c>
      <c r="C46" s="61">
        <f t="shared" si="1"/>
        <v>0.7873563218</v>
      </c>
    </row>
    <row r="47" ht="12.75" customHeight="1">
      <c r="A47" s="73">
        <v>15.0</v>
      </c>
      <c r="B47" s="74">
        <v>5.0</v>
      </c>
      <c r="C47" s="61">
        <f t="shared" si="1"/>
        <v>0.75</v>
      </c>
    </row>
    <row r="48" ht="12.75" customHeight="1">
      <c r="A48" s="73">
        <v>22.0</v>
      </c>
      <c r="B48" s="74">
        <v>1.0</v>
      </c>
      <c r="C48" s="61">
        <f t="shared" si="1"/>
        <v>0.9565217391</v>
      </c>
    </row>
    <row r="49" ht="12.75" customHeight="1">
      <c r="A49" s="73">
        <v>121.0</v>
      </c>
      <c r="B49" s="74">
        <v>76.0</v>
      </c>
      <c r="C49" s="61">
        <f t="shared" si="1"/>
        <v>0.614213198</v>
      </c>
    </row>
    <row r="50" ht="12.75" customHeight="1">
      <c r="A50" s="73">
        <v>126.0</v>
      </c>
      <c r="B50" s="74">
        <v>49.0</v>
      </c>
      <c r="C50" s="61">
        <f t="shared" si="1"/>
        <v>0.72</v>
      </c>
    </row>
    <row r="51" ht="12.75" customHeight="1">
      <c r="A51" s="73">
        <v>56.0</v>
      </c>
      <c r="B51" s="74">
        <v>14.0</v>
      </c>
      <c r="C51" s="61">
        <f t="shared" si="1"/>
        <v>0.8</v>
      </c>
    </row>
    <row r="52" ht="12.75" customHeight="1">
      <c r="A52" s="73">
        <v>28.0</v>
      </c>
      <c r="B52" s="74">
        <v>6.0</v>
      </c>
      <c r="C52" s="61">
        <f t="shared" si="1"/>
        <v>0.8235294118</v>
      </c>
    </row>
    <row r="53" ht="12.75" customHeight="1">
      <c r="A53" s="73">
        <v>46.0</v>
      </c>
      <c r="B53" s="74">
        <v>19.0</v>
      </c>
      <c r="C53" s="61">
        <f t="shared" si="1"/>
        <v>0.7076923077</v>
      </c>
    </row>
    <row r="54" ht="12.75" customHeight="1">
      <c r="A54" s="73">
        <v>141.0</v>
      </c>
      <c r="B54" s="74">
        <v>76.0</v>
      </c>
      <c r="C54" s="61">
        <f t="shared" si="1"/>
        <v>0.6497695853</v>
      </c>
    </row>
    <row r="55" ht="12.75" customHeight="1">
      <c r="A55" s="73">
        <v>101.0</v>
      </c>
      <c r="B55" s="74">
        <v>26.0</v>
      </c>
      <c r="C55" s="61">
        <f t="shared" si="1"/>
        <v>0.7952755906</v>
      </c>
    </row>
    <row r="56" ht="12.75" customHeight="1">
      <c r="A56" s="73">
        <v>0.0</v>
      </c>
      <c r="B56" s="74">
        <v>0.0</v>
      </c>
      <c r="C56" s="61" t="str">
        <f t="shared" si="1"/>
        <v>#DIV/0!</v>
      </c>
    </row>
    <row r="57" ht="12.75" customHeight="1">
      <c r="A57" s="73">
        <v>9.0</v>
      </c>
      <c r="B57" s="74">
        <v>2.0</v>
      </c>
      <c r="C57" s="61">
        <f t="shared" si="1"/>
        <v>0.8181818182</v>
      </c>
    </row>
    <row r="58" ht="12.75" customHeight="1">
      <c r="A58" s="73">
        <v>26.0</v>
      </c>
      <c r="B58" s="74">
        <v>12.0</v>
      </c>
      <c r="C58" s="61">
        <f t="shared" si="1"/>
        <v>0.6842105263</v>
      </c>
    </row>
    <row r="59" ht="12.75" customHeight="1">
      <c r="A59" s="73">
        <v>156.0</v>
      </c>
      <c r="B59" s="74">
        <v>56.0</v>
      </c>
      <c r="C59" s="61">
        <f t="shared" si="1"/>
        <v>0.7358490566</v>
      </c>
    </row>
    <row r="60" ht="12.75" customHeight="1">
      <c r="A60" s="73">
        <v>55.0</v>
      </c>
      <c r="B60" s="74">
        <v>33.0</v>
      </c>
      <c r="C60" s="61">
        <f t="shared" si="1"/>
        <v>0.625</v>
      </c>
    </row>
    <row r="61" ht="12.75" customHeight="1">
      <c r="A61" s="73">
        <v>17.0</v>
      </c>
      <c r="B61" s="74">
        <v>9.0</v>
      </c>
      <c r="C61" s="61">
        <f t="shared" si="1"/>
        <v>0.6538461538</v>
      </c>
    </row>
    <row r="62" ht="12.75" customHeight="1">
      <c r="A62" s="73">
        <v>44.0</v>
      </c>
      <c r="B62" s="74">
        <v>16.0</v>
      </c>
      <c r="C62" s="61">
        <f t="shared" si="1"/>
        <v>0.7333333333</v>
      </c>
    </row>
    <row r="63" ht="12.75" customHeight="1">
      <c r="A63" s="73">
        <v>85.0</v>
      </c>
      <c r="B63" s="74">
        <v>18.0</v>
      </c>
      <c r="C63" s="61">
        <f t="shared" si="1"/>
        <v>0.8252427184</v>
      </c>
    </row>
    <row r="64" ht="12.75" customHeight="1">
      <c r="A64" s="73">
        <v>80.0</v>
      </c>
      <c r="B64" s="74">
        <v>29.0</v>
      </c>
      <c r="C64" s="61">
        <f t="shared" si="1"/>
        <v>0.7339449541</v>
      </c>
    </row>
    <row r="65" ht="12.75" customHeight="1">
      <c r="A65" s="73">
        <v>87.0</v>
      </c>
      <c r="B65" s="74">
        <v>24.0</v>
      </c>
      <c r="C65" s="61">
        <f t="shared" si="1"/>
        <v>0.7837837838</v>
      </c>
    </row>
    <row r="66" ht="12.75" customHeight="1">
      <c r="A66" s="73">
        <v>255.0</v>
      </c>
      <c r="B66" s="74">
        <v>97.0</v>
      </c>
      <c r="C66" s="61">
        <f t="shared" si="1"/>
        <v>0.7244318182</v>
      </c>
    </row>
    <row r="67" ht="12.75" customHeight="1">
      <c r="A67" s="73">
        <v>79.0</v>
      </c>
      <c r="B67" s="74">
        <v>31.0</v>
      </c>
      <c r="C67" s="61">
        <f t="shared" si="1"/>
        <v>0.7181818182</v>
      </c>
    </row>
    <row r="68" ht="12.75" customHeight="1">
      <c r="A68" s="73">
        <v>1.0</v>
      </c>
      <c r="B68" s="74">
        <v>0.0</v>
      </c>
      <c r="C68" s="61">
        <f t="shared" si="1"/>
        <v>1</v>
      </c>
    </row>
    <row r="69" ht="12.75" customHeight="1">
      <c r="A69" s="73">
        <v>1.0</v>
      </c>
      <c r="B69" s="74">
        <v>0.0</v>
      </c>
      <c r="C69" s="61">
        <f t="shared" si="1"/>
        <v>1</v>
      </c>
    </row>
    <row r="70" ht="12.75" customHeight="1">
      <c r="A70" s="73">
        <v>48.0</v>
      </c>
      <c r="B70" s="74">
        <v>18.0</v>
      </c>
      <c r="C70" s="61">
        <f t="shared" si="1"/>
        <v>0.7272727273</v>
      </c>
    </row>
    <row r="71" ht="12.75" customHeight="1">
      <c r="A71" s="73">
        <v>4.0</v>
      </c>
      <c r="B71" s="74">
        <v>3.0</v>
      </c>
      <c r="C71" s="61">
        <f t="shared" si="1"/>
        <v>0.5714285714</v>
      </c>
    </row>
    <row r="72" ht="12.75" customHeight="1">
      <c r="A72" s="73">
        <v>114.0</v>
      </c>
      <c r="B72" s="74">
        <v>30.0</v>
      </c>
      <c r="C72" s="61">
        <f t="shared" si="1"/>
        <v>0.7916666667</v>
      </c>
    </row>
    <row r="73" ht="12.75" customHeight="1">
      <c r="A73" s="73">
        <v>0.0</v>
      </c>
      <c r="B73" s="74">
        <v>1.0</v>
      </c>
      <c r="C73" s="61">
        <f t="shared" si="1"/>
        <v>0</v>
      </c>
    </row>
    <row r="74" ht="12.75" customHeight="1">
      <c r="A74" s="73">
        <v>2.0</v>
      </c>
      <c r="B74" s="74">
        <v>2.0</v>
      </c>
      <c r="C74" s="61">
        <f t="shared" si="1"/>
        <v>0.5</v>
      </c>
    </row>
    <row r="75" ht="12.75" customHeight="1">
      <c r="A75" s="73">
        <v>0.0</v>
      </c>
      <c r="B75" s="74">
        <v>0.0</v>
      </c>
      <c r="C75" s="61" t="str">
        <f t="shared" si="1"/>
        <v>#DIV/0!</v>
      </c>
    </row>
    <row r="76" ht="12.75" customHeight="1">
      <c r="A76" s="73">
        <v>2.0</v>
      </c>
      <c r="B76" s="74">
        <v>0.0</v>
      </c>
      <c r="C76" s="61">
        <f t="shared" si="1"/>
        <v>1</v>
      </c>
    </row>
    <row r="77" ht="12.75" customHeight="1">
      <c r="A77" s="73">
        <v>55.0</v>
      </c>
      <c r="B77" s="74">
        <v>10.0</v>
      </c>
      <c r="C77" s="61">
        <f t="shared" si="1"/>
        <v>0.8461538462</v>
      </c>
    </row>
    <row r="78" ht="12.75" customHeight="1">
      <c r="A78" s="73">
        <v>4.0</v>
      </c>
      <c r="B78" s="74">
        <v>1.0</v>
      </c>
      <c r="C78" s="61">
        <f t="shared" si="1"/>
        <v>0.8</v>
      </c>
    </row>
    <row r="79" ht="12.75" customHeight="1">
      <c r="A79" s="73">
        <v>0.0</v>
      </c>
      <c r="B79" s="74">
        <v>0.0</v>
      </c>
      <c r="C79" s="61" t="str">
        <f t="shared" si="1"/>
        <v>#DIV/0!</v>
      </c>
    </row>
    <row r="80" ht="12.75" customHeight="1">
      <c r="A80" s="73">
        <v>178.0</v>
      </c>
      <c r="B80" s="74">
        <v>58.0</v>
      </c>
      <c r="C80" s="61">
        <f t="shared" si="1"/>
        <v>0.7542372881</v>
      </c>
    </row>
    <row r="81" ht="12.75" customHeight="1">
      <c r="A81" s="73">
        <v>0.0</v>
      </c>
      <c r="B81" s="74">
        <v>1.0</v>
      </c>
      <c r="C81" s="61">
        <f t="shared" si="1"/>
        <v>0</v>
      </c>
    </row>
    <row r="82" ht="12.75" customHeight="1">
      <c r="A82" s="73">
        <v>31.0</v>
      </c>
      <c r="B82" s="74">
        <v>9.0</v>
      </c>
      <c r="C82" s="61">
        <f t="shared" si="1"/>
        <v>0.775</v>
      </c>
    </row>
    <row r="83" ht="12.75" customHeight="1">
      <c r="A83" s="73">
        <v>74.0</v>
      </c>
      <c r="B83" s="74">
        <v>15.0</v>
      </c>
      <c r="C83" s="61">
        <f t="shared" si="1"/>
        <v>0.8314606742</v>
      </c>
    </row>
    <row r="84" ht="12.75" customHeight="1">
      <c r="A84" s="73">
        <v>56.0</v>
      </c>
      <c r="B84" s="74">
        <v>11.0</v>
      </c>
      <c r="C84" s="61">
        <f t="shared" si="1"/>
        <v>0.8358208955</v>
      </c>
    </row>
    <row r="85" ht="12.75" customHeight="1">
      <c r="A85" s="73">
        <v>56.0</v>
      </c>
      <c r="B85" s="74">
        <v>6.0</v>
      </c>
      <c r="C85" s="61">
        <f t="shared" si="1"/>
        <v>0.9032258065</v>
      </c>
    </row>
    <row r="86" ht="12.75" customHeight="1">
      <c r="A86" s="73">
        <v>41.0</v>
      </c>
      <c r="B86" s="74">
        <v>7.0</v>
      </c>
      <c r="C86" s="61">
        <f t="shared" si="1"/>
        <v>0.8541666667</v>
      </c>
    </row>
    <row r="87" ht="12.75" customHeight="1">
      <c r="A87" s="73">
        <v>62.0</v>
      </c>
      <c r="B87" s="74">
        <v>6.0</v>
      </c>
      <c r="C87" s="61">
        <f t="shared" si="1"/>
        <v>0.9117647059</v>
      </c>
    </row>
    <row r="88" ht="12.75" customHeight="1">
      <c r="A88" s="73">
        <v>0.0</v>
      </c>
      <c r="B88" s="74">
        <v>0.0</v>
      </c>
      <c r="C88" s="61" t="str">
        <f t="shared" si="1"/>
        <v>#DIV/0!</v>
      </c>
    </row>
    <row r="89" ht="12.75" customHeight="1">
      <c r="A89" s="73">
        <v>58.0</v>
      </c>
      <c r="B89" s="74">
        <v>8.0</v>
      </c>
      <c r="C89" s="61">
        <f t="shared" si="1"/>
        <v>0.8787878788</v>
      </c>
    </row>
    <row r="90" ht="12.75" customHeight="1">
      <c r="A90" s="73">
        <v>72.0</v>
      </c>
      <c r="B90" s="74">
        <v>24.0</v>
      </c>
      <c r="C90" s="61">
        <f t="shared" si="1"/>
        <v>0.75</v>
      </c>
    </row>
    <row r="91" ht="12.75" customHeight="1">
      <c r="A91" s="73">
        <v>33.0</v>
      </c>
      <c r="B91" s="74">
        <v>4.0</v>
      </c>
      <c r="C91" s="61">
        <f t="shared" si="1"/>
        <v>0.8918918919</v>
      </c>
    </row>
    <row r="92" ht="12.75" customHeight="1">
      <c r="A92" s="73">
        <v>112.0</v>
      </c>
      <c r="B92" s="74">
        <v>50.0</v>
      </c>
      <c r="C92" s="61">
        <f t="shared" si="1"/>
        <v>0.6913580247</v>
      </c>
    </row>
    <row r="93" ht="12.75" customHeight="1">
      <c r="A93" s="73">
        <v>9.0</v>
      </c>
      <c r="B93" s="74">
        <v>3.0</v>
      </c>
      <c r="C93" s="61">
        <f t="shared" si="1"/>
        <v>0.75</v>
      </c>
    </row>
    <row r="94" ht="12.75" customHeight="1">
      <c r="A94" s="73">
        <v>41.0</v>
      </c>
      <c r="B94" s="74">
        <v>12.0</v>
      </c>
      <c r="C94" s="61">
        <f t="shared" si="1"/>
        <v>0.7735849057</v>
      </c>
    </row>
    <row r="95" ht="12.75" customHeight="1">
      <c r="A95" s="73">
        <v>171.0</v>
      </c>
      <c r="B95" s="74">
        <v>40.0</v>
      </c>
      <c r="C95" s="61">
        <f t="shared" si="1"/>
        <v>0.8104265403</v>
      </c>
    </row>
    <row r="96" ht="12.75" customHeight="1">
      <c r="A96" s="73">
        <v>39.0</v>
      </c>
      <c r="B96" s="74">
        <v>4.0</v>
      </c>
      <c r="C96" s="61">
        <f t="shared" si="1"/>
        <v>0.9069767442</v>
      </c>
    </row>
    <row r="97" ht="12.75" customHeight="1">
      <c r="A97" s="73">
        <v>26.0</v>
      </c>
      <c r="B97" s="74">
        <v>16.0</v>
      </c>
      <c r="C97" s="61">
        <f t="shared" si="1"/>
        <v>0.619047619</v>
      </c>
    </row>
    <row r="98" ht="12.75" customHeight="1">
      <c r="A98" s="73">
        <v>151.0</v>
      </c>
      <c r="B98" s="74">
        <v>29.0</v>
      </c>
      <c r="C98" s="61">
        <f t="shared" si="1"/>
        <v>0.8388888889</v>
      </c>
    </row>
    <row r="99" ht="12.75" customHeight="1">
      <c r="A99" s="73">
        <v>0.0</v>
      </c>
      <c r="B99" s="74">
        <v>0.0</v>
      </c>
      <c r="C99" s="61" t="str">
        <f t="shared" si="1"/>
        <v>#DIV/0!</v>
      </c>
    </row>
    <row r="100" ht="12.75" customHeight="1">
      <c r="A100" s="73">
        <v>54.0</v>
      </c>
      <c r="B100" s="74">
        <v>17.0</v>
      </c>
      <c r="C100" s="61">
        <f t="shared" si="1"/>
        <v>0.7605633803</v>
      </c>
    </row>
    <row r="101" ht="12.75" customHeight="1">
      <c r="A101" s="73">
        <v>51.0</v>
      </c>
      <c r="B101" s="74">
        <v>8.0</v>
      </c>
      <c r="C101" s="61">
        <f t="shared" si="1"/>
        <v>0.8644067797</v>
      </c>
    </row>
    <row r="102" ht="12.75" customHeight="1">
      <c r="A102" s="73">
        <v>0.0</v>
      </c>
      <c r="B102" s="74">
        <v>0.0</v>
      </c>
      <c r="C102" s="61" t="str">
        <f t="shared" si="1"/>
        <v>#DIV/0!</v>
      </c>
    </row>
    <row r="103" ht="12.75" customHeight="1">
      <c r="A103" s="73">
        <v>69.0</v>
      </c>
      <c r="B103" s="74">
        <v>8.0</v>
      </c>
      <c r="C103" s="61">
        <f t="shared" si="1"/>
        <v>0.8961038961</v>
      </c>
    </row>
    <row r="104" ht="12.75" customHeight="1">
      <c r="A104" s="73">
        <v>85.0</v>
      </c>
      <c r="B104" s="74">
        <v>21.0</v>
      </c>
      <c r="C104" s="61">
        <f t="shared" si="1"/>
        <v>0.8018867925</v>
      </c>
    </row>
    <row r="105" ht="12.75" customHeight="1">
      <c r="A105" s="73">
        <v>141.0</v>
      </c>
      <c r="B105" s="74">
        <v>19.0</v>
      </c>
      <c r="C105" s="61">
        <f t="shared" si="1"/>
        <v>0.88125</v>
      </c>
    </row>
    <row r="106" ht="12.75" customHeight="1">
      <c r="A106" s="73">
        <v>42.0</v>
      </c>
      <c r="B106" s="74">
        <v>5.0</v>
      </c>
      <c r="C106" s="61">
        <f t="shared" si="1"/>
        <v>0.8936170213</v>
      </c>
    </row>
    <row r="107" ht="12.75" customHeight="1">
      <c r="A107" s="73">
        <v>1.0</v>
      </c>
      <c r="B107" s="74">
        <v>0.0</v>
      </c>
      <c r="C107" s="61">
        <f t="shared" si="1"/>
        <v>1</v>
      </c>
    </row>
    <row r="108" ht="12.75" customHeight="1">
      <c r="A108" s="73">
        <v>56.0</v>
      </c>
      <c r="B108" s="74">
        <v>4.0</v>
      </c>
      <c r="C108" s="61">
        <f t="shared" si="1"/>
        <v>0.9333333333</v>
      </c>
    </row>
    <row r="109" ht="12.75" customHeight="1">
      <c r="A109" s="73">
        <v>55.0</v>
      </c>
      <c r="B109" s="74">
        <v>19.0</v>
      </c>
      <c r="C109" s="61">
        <f t="shared" si="1"/>
        <v>0.7432432432</v>
      </c>
    </row>
    <row r="110" ht="12.75" customHeight="1">
      <c r="A110" s="73">
        <v>30.0</v>
      </c>
      <c r="B110" s="74">
        <v>4.0</v>
      </c>
      <c r="C110" s="61">
        <f t="shared" si="1"/>
        <v>0.8823529412</v>
      </c>
    </row>
    <row r="111" ht="12.75" customHeight="1">
      <c r="A111" s="73">
        <v>64.0</v>
      </c>
      <c r="B111" s="74">
        <v>18.0</v>
      </c>
      <c r="C111" s="61">
        <f t="shared" si="1"/>
        <v>0.7804878049</v>
      </c>
    </row>
    <row r="112" ht="12.75" customHeight="1">
      <c r="A112" s="73">
        <v>98.0</v>
      </c>
      <c r="B112" s="74">
        <v>19.0</v>
      </c>
      <c r="C112" s="61">
        <f t="shared" si="1"/>
        <v>0.8376068376</v>
      </c>
    </row>
    <row r="113" ht="12.75" customHeight="1">
      <c r="A113" s="73">
        <v>4.0</v>
      </c>
      <c r="B113" s="74">
        <v>0.0</v>
      </c>
      <c r="C113" s="61">
        <f t="shared" si="1"/>
        <v>1</v>
      </c>
    </row>
    <row r="114" ht="12.75" customHeight="1">
      <c r="A114" s="73">
        <v>127.0</v>
      </c>
      <c r="B114" s="74">
        <v>4.0</v>
      </c>
      <c r="C114" s="61">
        <f t="shared" si="1"/>
        <v>0.9694656489</v>
      </c>
    </row>
    <row r="115" ht="12.75" customHeight="1">
      <c r="A115" s="73">
        <v>40.0</v>
      </c>
      <c r="B115" s="74">
        <v>6.0</v>
      </c>
      <c r="C115" s="61">
        <f t="shared" si="1"/>
        <v>0.8695652174</v>
      </c>
    </row>
    <row r="116" ht="12.75" customHeight="1">
      <c r="A116" s="73">
        <v>50.0</v>
      </c>
      <c r="B116" s="74">
        <v>13.0</v>
      </c>
      <c r="C116" s="61">
        <f t="shared" si="1"/>
        <v>0.7936507937</v>
      </c>
    </row>
    <row r="117" ht="12.75" customHeight="1">
      <c r="A117" s="73">
        <v>12.0</v>
      </c>
      <c r="B117" s="74">
        <v>2.0</v>
      </c>
      <c r="C117" s="61">
        <f t="shared" si="1"/>
        <v>0.8571428571</v>
      </c>
    </row>
    <row r="118" ht="12.75" customHeight="1">
      <c r="A118" s="73">
        <v>85.0</v>
      </c>
      <c r="B118" s="74">
        <v>8.0</v>
      </c>
      <c r="C118" s="61">
        <f t="shared" si="1"/>
        <v>0.9139784946</v>
      </c>
    </row>
    <row r="119" ht="12.75" customHeight="1">
      <c r="A119" s="73">
        <v>3.0</v>
      </c>
      <c r="B119" s="74">
        <v>0.0</v>
      </c>
      <c r="C119" s="61">
        <f t="shared" si="1"/>
        <v>1</v>
      </c>
    </row>
    <row r="120" ht="12.75" customHeight="1">
      <c r="A120" s="73">
        <v>2.0</v>
      </c>
      <c r="B120" s="74">
        <v>3.0</v>
      </c>
      <c r="C120" s="61">
        <f t="shared" si="1"/>
        <v>0.4</v>
      </c>
    </row>
    <row r="121" ht="12.75" customHeight="1">
      <c r="A121" s="73">
        <v>19.0</v>
      </c>
      <c r="B121" s="74">
        <v>3.0</v>
      </c>
      <c r="C121" s="61">
        <f t="shared" si="1"/>
        <v>0.8636363636</v>
      </c>
    </row>
    <row r="122" ht="12.75" customHeight="1">
      <c r="A122" s="73">
        <v>77.0</v>
      </c>
      <c r="B122" s="74">
        <v>10.0</v>
      </c>
      <c r="C122" s="61">
        <f t="shared" si="1"/>
        <v>0.8850574713</v>
      </c>
    </row>
    <row r="123" ht="12.75" customHeight="1">
      <c r="A123" s="73">
        <v>8.0</v>
      </c>
      <c r="B123" s="74">
        <v>4.0</v>
      </c>
      <c r="C123" s="61">
        <f t="shared" si="1"/>
        <v>0.6666666667</v>
      </c>
    </row>
    <row r="124" ht="12.75" customHeight="1">
      <c r="A124" s="73">
        <v>0.0</v>
      </c>
      <c r="B124" s="74">
        <v>0.0</v>
      </c>
      <c r="C124" s="61" t="str">
        <f t="shared" si="1"/>
        <v>#DIV/0!</v>
      </c>
    </row>
    <row r="125" ht="12.75" customHeight="1">
      <c r="A125" s="73">
        <v>12.0</v>
      </c>
      <c r="B125" s="74">
        <v>9.0</v>
      </c>
      <c r="C125" s="61">
        <f t="shared" si="1"/>
        <v>0.5714285714</v>
      </c>
    </row>
    <row r="126" ht="12.75" customHeight="1">
      <c r="A126" s="73">
        <v>15.0</v>
      </c>
      <c r="B126" s="74">
        <v>1.0</v>
      </c>
      <c r="C126" s="61">
        <f t="shared" si="1"/>
        <v>0.9375</v>
      </c>
    </row>
    <row r="127" ht="12.75" customHeight="1">
      <c r="A127" s="73">
        <v>8.0</v>
      </c>
      <c r="B127" s="74">
        <v>1.0</v>
      </c>
      <c r="C127" s="61">
        <f t="shared" si="1"/>
        <v>0.8888888889</v>
      </c>
    </row>
    <row r="128" ht="12.75" customHeight="1">
      <c r="A128" s="73">
        <v>22.0</v>
      </c>
      <c r="B128" s="74">
        <v>2.0</v>
      </c>
      <c r="C128" s="61">
        <f t="shared" si="1"/>
        <v>0.9166666667</v>
      </c>
    </row>
    <row r="129" ht="12.75" customHeight="1">
      <c r="A129" s="73">
        <v>43.0</v>
      </c>
      <c r="B129" s="74">
        <v>13.0</v>
      </c>
      <c r="C129" s="61">
        <f t="shared" si="1"/>
        <v>0.7678571429</v>
      </c>
    </row>
    <row r="130" ht="12.75" customHeight="1">
      <c r="A130" s="73">
        <v>31.0</v>
      </c>
      <c r="B130" s="74">
        <v>11.0</v>
      </c>
      <c r="C130" s="61">
        <f t="shared" si="1"/>
        <v>0.7380952381</v>
      </c>
    </row>
    <row r="131" ht="12.75" customHeight="1">
      <c r="A131" s="73">
        <v>336.0</v>
      </c>
      <c r="B131" s="74">
        <v>106.0</v>
      </c>
      <c r="C131" s="61">
        <f t="shared" si="1"/>
        <v>0.7601809955</v>
      </c>
    </row>
    <row r="132" ht="12.75" customHeight="1">
      <c r="A132" s="73">
        <v>45.0</v>
      </c>
      <c r="B132" s="74">
        <v>37.0</v>
      </c>
      <c r="C132" s="61">
        <f t="shared" si="1"/>
        <v>0.5487804878</v>
      </c>
    </row>
    <row r="133" ht="12.75" customHeight="1">
      <c r="A133" s="73">
        <v>0.0</v>
      </c>
      <c r="B133" s="74">
        <v>0.0</v>
      </c>
      <c r="C133" s="61" t="str">
        <f t="shared" si="1"/>
        <v>#DIV/0!</v>
      </c>
    </row>
    <row r="134" ht="12.75" customHeight="1">
      <c r="A134" s="73">
        <v>28.0</v>
      </c>
      <c r="B134" s="74">
        <v>3.0</v>
      </c>
      <c r="C134" s="61">
        <f t="shared" si="1"/>
        <v>0.9032258065</v>
      </c>
    </row>
    <row r="135" ht="12.75" customHeight="1">
      <c r="A135" s="73">
        <v>55.0</v>
      </c>
      <c r="B135" s="74">
        <v>2.0</v>
      </c>
      <c r="C135" s="61">
        <f t="shared" si="1"/>
        <v>0.9649122807</v>
      </c>
    </row>
    <row r="136" ht="12.75" customHeight="1">
      <c r="A136" s="73">
        <v>84.0</v>
      </c>
      <c r="B136" s="74">
        <v>8.0</v>
      </c>
      <c r="C136" s="61">
        <f t="shared" si="1"/>
        <v>0.9130434783</v>
      </c>
    </row>
    <row r="137" ht="12.75" customHeight="1">
      <c r="A137" s="73">
        <v>8.0</v>
      </c>
      <c r="B137" s="74">
        <v>0.0</v>
      </c>
      <c r="C137" s="61">
        <f t="shared" si="1"/>
        <v>1</v>
      </c>
    </row>
    <row r="138" ht="12.75" customHeight="1">
      <c r="A138" s="73">
        <v>0.0</v>
      </c>
      <c r="B138" s="74">
        <v>0.0</v>
      </c>
      <c r="C138" s="61" t="str">
        <f t="shared" si="1"/>
        <v>#DIV/0!</v>
      </c>
    </row>
    <row r="139" ht="12.75" customHeight="1">
      <c r="A139" s="73">
        <v>51.0</v>
      </c>
      <c r="B139" s="74">
        <v>14.0</v>
      </c>
      <c r="C139" s="61">
        <f t="shared" si="1"/>
        <v>0.7846153846</v>
      </c>
    </row>
    <row r="140" ht="12.75" customHeight="1">
      <c r="A140" s="73">
        <v>7.0</v>
      </c>
      <c r="B140" s="74">
        <v>2.0</v>
      </c>
      <c r="C140" s="61">
        <f t="shared" si="1"/>
        <v>0.7777777778</v>
      </c>
    </row>
    <row r="141" ht="12.75" customHeight="1">
      <c r="A141" s="73">
        <v>62.0</v>
      </c>
      <c r="B141" s="74">
        <v>18.0</v>
      </c>
      <c r="C141" s="61">
        <f t="shared" si="1"/>
        <v>0.775</v>
      </c>
    </row>
    <row r="142" ht="12.75" customHeight="1">
      <c r="A142" s="73">
        <v>0.0</v>
      </c>
      <c r="B142" s="74">
        <v>0.0</v>
      </c>
      <c r="C142" s="61" t="str">
        <f t="shared" si="1"/>
        <v>#DIV/0!</v>
      </c>
    </row>
    <row r="143" ht="12.75" customHeight="1">
      <c r="A143" s="73">
        <v>0.0</v>
      </c>
      <c r="B143" s="74">
        <v>0.0</v>
      </c>
      <c r="C143" s="61" t="str">
        <f t="shared" si="1"/>
        <v>#DIV/0!</v>
      </c>
    </row>
    <row r="144" ht="12.75" customHeight="1">
      <c r="A144" s="73">
        <v>0.0</v>
      </c>
      <c r="B144" s="74">
        <v>0.0</v>
      </c>
      <c r="C144" s="61" t="str">
        <f t="shared" si="1"/>
        <v>#DIV/0!</v>
      </c>
    </row>
    <row r="145" ht="12.75" customHeight="1">
      <c r="A145" s="73">
        <v>10.0</v>
      </c>
      <c r="B145" s="74">
        <v>1.0</v>
      </c>
      <c r="C145" s="61">
        <f t="shared" si="1"/>
        <v>0.9090909091</v>
      </c>
    </row>
    <row r="146" ht="12.75" customHeight="1">
      <c r="A146" s="73">
        <v>0.0</v>
      </c>
      <c r="B146" s="74">
        <v>0.0</v>
      </c>
      <c r="C146" s="61" t="str">
        <f t="shared" si="1"/>
        <v>#DIV/0!</v>
      </c>
    </row>
    <row r="147" ht="12.75" customHeight="1">
      <c r="A147" s="73">
        <v>13.0</v>
      </c>
      <c r="B147" s="74">
        <v>16.0</v>
      </c>
      <c r="C147" s="61">
        <f t="shared" si="1"/>
        <v>0.4482758621</v>
      </c>
    </row>
    <row r="148" ht="12.75" customHeight="1">
      <c r="A148" s="73">
        <v>42.0</v>
      </c>
      <c r="B148" s="74">
        <v>8.0</v>
      </c>
      <c r="C148" s="61">
        <f t="shared" si="1"/>
        <v>0.84</v>
      </c>
    </row>
    <row r="149" ht="12.75" customHeight="1">
      <c r="A149" s="73">
        <v>0.0</v>
      </c>
      <c r="B149" s="74">
        <v>0.0</v>
      </c>
      <c r="C149" s="61" t="str">
        <f t="shared" si="1"/>
        <v>#DIV/0!</v>
      </c>
    </row>
    <row r="150" ht="12.75" customHeight="1">
      <c r="A150" s="73">
        <v>17.0</v>
      </c>
      <c r="B150" s="74">
        <v>3.0</v>
      </c>
      <c r="C150" s="61">
        <f t="shared" si="1"/>
        <v>0.85</v>
      </c>
    </row>
    <row r="151" ht="12.75" customHeight="1">
      <c r="A151" s="73">
        <v>16.0</v>
      </c>
      <c r="B151" s="74">
        <v>2.0</v>
      </c>
      <c r="C151" s="61">
        <f t="shared" si="1"/>
        <v>0.8888888889</v>
      </c>
    </row>
    <row r="152" ht="12.75" customHeight="1">
      <c r="A152" s="73">
        <v>29.0</v>
      </c>
      <c r="B152" s="74">
        <v>25.0</v>
      </c>
      <c r="C152" s="61">
        <f t="shared" si="1"/>
        <v>0.537037037</v>
      </c>
    </row>
    <row r="153" ht="12.75" customHeight="1">
      <c r="A153" s="73">
        <v>6.0</v>
      </c>
      <c r="B153" s="74">
        <v>0.0</v>
      </c>
      <c r="C153" s="61">
        <f t="shared" si="1"/>
        <v>1</v>
      </c>
    </row>
    <row r="154" ht="12.75" customHeight="1">
      <c r="A154" s="73">
        <v>41.0</v>
      </c>
      <c r="B154" s="74">
        <v>9.0</v>
      </c>
      <c r="C154" s="61">
        <f t="shared" si="1"/>
        <v>0.82</v>
      </c>
    </row>
    <row r="155" ht="12.75" customHeight="1">
      <c r="A155" s="73">
        <v>3.0</v>
      </c>
      <c r="B155" s="74">
        <v>1.0</v>
      </c>
      <c r="C155" s="61">
        <f t="shared" si="1"/>
        <v>0.75</v>
      </c>
    </row>
    <row r="156" ht="12.75" customHeight="1">
      <c r="A156" s="73">
        <v>23.0</v>
      </c>
      <c r="B156" s="74">
        <v>8.0</v>
      </c>
      <c r="C156" s="61">
        <f t="shared" si="1"/>
        <v>0.7419354839</v>
      </c>
    </row>
    <row r="157" ht="12.75" customHeight="1">
      <c r="A157" s="73">
        <v>28.0</v>
      </c>
      <c r="B157" s="74">
        <v>6.0</v>
      </c>
      <c r="C157" s="61">
        <f t="shared" si="1"/>
        <v>0.8235294118</v>
      </c>
    </row>
    <row r="158" ht="12.75" customHeight="1">
      <c r="A158" s="73">
        <v>1.0</v>
      </c>
      <c r="B158" s="74">
        <v>0.0</v>
      </c>
      <c r="C158" s="61">
        <f t="shared" si="1"/>
        <v>1</v>
      </c>
    </row>
    <row r="159" ht="12.75" customHeight="1">
      <c r="A159" s="73">
        <v>16.0</v>
      </c>
      <c r="B159" s="74">
        <v>7.0</v>
      </c>
      <c r="C159" s="61">
        <f t="shared" si="1"/>
        <v>0.6956521739</v>
      </c>
    </row>
    <row r="160" ht="12.75" customHeight="1">
      <c r="A160" s="73">
        <v>19.0</v>
      </c>
      <c r="B160" s="74">
        <v>3.0</v>
      </c>
      <c r="C160" s="61">
        <f t="shared" si="1"/>
        <v>0.8636363636</v>
      </c>
    </row>
    <row r="161" ht="12.75" customHeight="1">
      <c r="A161" s="73">
        <v>61.0</v>
      </c>
      <c r="B161" s="74">
        <v>9.0</v>
      </c>
      <c r="C161" s="61">
        <f t="shared" si="1"/>
        <v>0.8714285714</v>
      </c>
    </row>
    <row r="162" ht="12.75" customHeight="1">
      <c r="A162" s="73">
        <v>1.0</v>
      </c>
      <c r="B162" s="74">
        <v>0.0</v>
      </c>
      <c r="C162" s="61">
        <f t="shared" si="1"/>
        <v>1</v>
      </c>
    </row>
    <row r="163" ht="12.75" customHeight="1">
      <c r="A163" s="73">
        <v>0.0</v>
      </c>
      <c r="B163" s="74">
        <v>1.0</v>
      </c>
      <c r="C163" s="61">
        <f t="shared" si="1"/>
        <v>0</v>
      </c>
    </row>
    <row r="164" ht="12.75" customHeight="1">
      <c r="A164" s="73">
        <v>0.0</v>
      </c>
      <c r="B164" s="74">
        <v>0.0</v>
      </c>
      <c r="C164" s="61" t="str">
        <f t="shared" si="1"/>
        <v>#DIV/0!</v>
      </c>
    </row>
    <row r="165" ht="12.75" customHeight="1">
      <c r="A165" s="73">
        <v>0.0</v>
      </c>
      <c r="B165" s="74">
        <v>0.0</v>
      </c>
      <c r="C165" s="61" t="str">
        <f t="shared" si="1"/>
        <v>#DIV/0!</v>
      </c>
    </row>
    <row r="166" ht="12.75" customHeight="1">
      <c r="A166" s="73">
        <v>0.0</v>
      </c>
      <c r="B166" s="74">
        <v>0.0</v>
      </c>
      <c r="C166" s="61" t="str">
        <f t="shared" si="1"/>
        <v>#DIV/0!</v>
      </c>
    </row>
    <row r="167" ht="12.75" customHeight="1">
      <c r="A167" s="73">
        <v>0.0</v>
      </c>
      <c r="B167" s="74">
        <v>0.0</v>
      </c>
      <c r="C167" s="61" t="str">
        <f t="shared" si="1"/>
        <v>#DIV/0!</v>
      </c>
    </row>
    <row r="168" ht="12.75" customHeight="1">
      <c r="A168" s="73">
        <v>89.0</v>
      </c>
      <c r="B168" s="74">
        <v>52.0</v>
      </c>
      <c r="C168" s="61">
        <f t="shared" si="1"/>
        <v>0.6312056738</v>
      </c>
    </row>
    <row r="169" ht="12.75" customHeight="1">
      <c r="A169" s="73">
        <v>0.0</v>
      </c>
      <c r="B169" s="74">
        <v>1.0</v>
      </c>
      <c r="C169" s="61">
        <f t="shared" si="1"/>
        <v>0</v>
      </c>
    </row>
    <row r="170" ht="12.75" customHeight="1">
      <c r="A170" s="73">
        <v>54.0</v>
      </c>
      <c r="B170" s="74">
        <v>61.0</v>
      </c>
      <c r="C170" s="61">
        <f t="shared" si="1"/>
        <v>0.4695652174</v>
      </c>
    </row>
    <row r="171" ht="12.75" customHeight="1">
      <c r="A171" s="73">
        <v>114.0</v>
      </c>
      <c r="B171" s="74">
        <v>120.0</v>
      </c>
      <c r="C171" s="61">
        <f t="shared" si="1"/>
        <v>0.4871794872</v>
      </c>
    </row>
    <row r="172" ht="12.75" customHeight="1">
      <c r="A172" s="73">
        <v>7.0</v>
      </c>
      <c r="B172" s="74">
        <v>0.0</v>
      </c>
      <c r="C172" s="61">
        <f t="shared" si="1"/>
        <v>1</v>
      </c>
    </row>
    <row r="173" ht="12.75" customHeight="1">
      <c r="A173" s="73">
        <v>48.0</v>
      </c>
      <c r="B173" s="74">
        <v>30.0</v>
      </c>
      <c r="C173" s="61">
        <f t="shared" si="1"/>
        <v>0.6153846154</v>
      </c>
    </row>
    <row r="174" ht="12.75" customHeight="1">
      <c r="A174" s="73">
        <v>44.0</v>
      </c>
      <c r="B174" s="74">
        <v>20.0</v>
      </c>
      <c r="C174" s="61">
        <f t="shared" si="1"/>
        <v>0.6875</v>
      </c>
    </row>
    <row r="175" ht="12.75" customHeight="1">
      <c r="A175" s="73">
        <v>0.0</v>
      </c>
      <c r="B175" s="74">
        <v>0.0</v>
      </c>
      <c r="C175" s="61" t="str">
        <f t="shared" si="1"/>
        <v>#DIV/0!</v>
      </c>
    </row>
    <row r="176" ht="12.75" customHeight="1">
      <c r="A176" s="73">
        <v>6.0</v>
      </c>
      <c r="B176" s="74">
        <v>0.0</v>
      </c>
      <c r="C176" s="61">
        <f t="shared" si="1"/>
        <v>1</v>
      </c>
    </row>
    <row r="177" ht="12.75" customHeight="1">
      <c r="A177" s="73">
        <v>0.0</v>
      </c>
      <c r="B177" s="74">
        <v>0.0</v>
      </c>
      <c r="C177" s="61" t="str">
        <f t="shared" si="1"/>
        <v>#DIV/0!</v>
      </c>
    </row>
    <row r="178" ht="12.75" customHeight="1">
      <c r="A178" s="73">
        <v>55.0</v>
      </c>
      <c r="B178" s="74">
        <v>31.0</v>
      </c>
      <c r="C178" s="61">
        <f t="shared" si="1"/>
        <v>0.6395348837</v>
      </c>
    </row>
    <row r="179" ht="12.75" customHeight="1">
      <c r="A179" s="73">
        <v>0.0</v>
      </c>
      <c r="B179" s="74">
        <v>0.0</v>
      </c>
      <c r="C179" s="61" t="str">
        <f t="shared" si="1"/>
        <v>#DIV/0!</v>
      </c>
    </row>
    <row r="180" ht="12.75" customHeight="1">
      <c r="A180" s="73">
        <v>2.0</v>
      </c>
      <c r="B180" s="74">
        <v>3.0</v>
      </c>
      <c r="C180" s="61">
        <f t="shared" si="1"/>
        <v>0.4</v>
      </c>
    </row>
    <row r="181" ht="12.75" customHeight="1">
      <c r="A181" s="73">
        <v>67.0</v>
      </c>
      <c r="B181" s="74">
        <v>89.0</v>
      </c>
      <c r="C181" s="61">
        <f t="shared" si="1"/>
        <v>0.4294871795</v>
      </c>
    </row>
    <row r="182" ht="12.75" customHeight="1">
      <c r="A182" s="73">
        <v>90.0</v>
      </c>
      <c r="B182" s="74">
        <v>61.0</v>
      </c>
      <c r="C182" s="61">
        <f t="shared" si="1"/>
        <v>0.5960264901</v>
      </c>
    </row>
    <row r="183" ht="12.75" customHeight="1">
      <c r="A183" s="73">
        <v>34.0</v>
      </c>
      <c r="B183" s="74">
        <v>10.0</v>
      </c>
      <c r="C183" s="61">
        <f t="shared" si="1"/>
        <v>0.7727272727</v>
      </c>
    </row>
    <row r="184" ht="12.75" customHeight="1">
      <c r="A184" s="73">
        <v>7.0</v>
      </c>
      <c r="B184" s="74">
        <v>3.0</v>
      </c>
      <c r="C184" s="61">
        <f t="shared" si="1"/>
        <v>0.7</v>
      </c>
    </row>
    <row r="185" ht="12.75" customHeight="1">
      <c r="A185" s="73">
        <v>47.0</v>
      </c>
      <c r="B185" s="74">
        <v>30.0</v>
      </c>
      <c r="C185" s="61">
        <f t="shared" si="1"/>
        <v>0.6103896104</v>
      </c>
    </row>
    <row r="186" ht="12.75" customHeight="1">
      <c r="A186" s="73">
        <v>0.0</v>
      </c>
      <c r="B186" s="74">
        <v>1.0</v>
      </c>
      <c r="C186" s="61">
        <f t="shared" si="1"/>
        <v>0</v>
      </c>
    </row>
    <row r="187" ht="12.75" customHeight="1">
      <c r="A187" s="73">
        <v>0.0</v>
      </c>
      <c r="B187" s="74">
        <v>0.0</v>
      </c>
      <c r="C187" s="61" t="str">
        <f t="shared" si="1"/>
        <v>#DIV/0!</v>
      </c>
    </row>
    <row r="188" ht="12.75" customHeight="1">
      <c r="A188" s="73">
        <v>0.0</v>
      </c>
      <c r="B188" s="74">
        <v>0.0</v>
      </c>
      <c r="C188" s="61" t="str">
        <f t="shared" si="1"/>
        <v>#DIV/0!</v>
      </c>
    </row>
    <row r="189" ht="12.75" customHeight="1">
      <c r="A189" s="73">
        <v>11.0</v>
      </c>
      <c r="B189" s="74">
        <v>4.0</v>
      </c>
      <c r="C189" s="61">
        <f t="shared" si="1"/>
        <v>0.7333333333</v>
      </c>
    </row>
    <row r="190" ht="12.75" customHeight="1">
      <c r="A190" s="73">
        <v>0.0</v>
      </c>
      <c r="B190" s="74">
        <v>0.0</v>
      </c>
      <c r="C190" s="61" t="str">
        <f t="shared" si="1"/>
        <v>#DIV/0!</v>
      </c>
    </row>
    <row r="191" ht="12.75" customHeight="1">
      <c r="A191" s="73">
        <v>98.0</v>
      </c>
      <c r="B191" s="74">
        <v>36.0</v>
      </c>
      <c r="C191" s="61">
        <f t="shared" si="1"/>
        <v>0.7313432836</v>
      </c>
    </row>
    <row r="192" ht="12.75" customHeight="1">
      <c r="A192" s="73">
        <v>96.0</v>
      </c>
      <c r="B192" s="74">
        <v>39.0</v>
      </c>
      <c r="C192" s="61">
        <f t="shared" si="1"/>
        <v>0.7111111111</v>
      </c>
    </row>
    <row r="193" ht="12.75" customHeight="1">
      <c r="A193" s="73">
        <v>134.0</v>
      </c>
      <c r="B193" s="74">
        <v>73.0</v>
      </c>
      <c r="C193" s="61">
        <f t="shared" si="1"/>
        <v>0.6473429952</v>
      </c>
    </row>
    <row r="194" ht="12.75" customHeight="1">
      <c r="A194" s="73">
        <v>139.0</v>
      </c>
      <c r="B194" s="74">
        <v>43.0</v>
      </c>
      <c r="C194" s="61">
        <f t="shared" si="1"/>
        <v>0.7637362637</v>
      </c>
    </row>
    <row r="195" ht="12.75" customHeight="1">
      <c r="A195" s="73">
        <v>93.0</v>
      </c>
      <c r="B195" s="74">
        <v>72.0</v>
      </c>
      <c r="C195" s="61">
        <f t="shared" si="1"/>
        <v>0.5636363636</v>
      </c>
    </row>
    <row r="196" ht="12.75" customHeight="1">
      <c r="A196" s="73">
        <v>62.0</v>
      </c>
      <c r="B196" s="74">
        <v>50.0</v>
      </c>
      <c r="C196" s="61">
        <f t="shared" si="1"/>
        <v>0.5535714286</v>
      </c>
    </row>
    <row r="197" ht="12.75" customHeight="1">
      <c r="A197" s="73">
        <v>78.0</v>
      </c>
      <c r="B197" s="74">
        <v>40.0</v>
      </c>
      <c r="C197" s="61">
        <f t="shared" si="1"/>
        <v>0.6610169492</v>
      </c>
    </row>
    <row r="198" ht="12.75" customHeight="1">
      <c r="A198" s="73">
        <v>110.0</v>
      </c>
      <c r="B198" s="74">
        <v>56.0</v>
      </c>
      <c r="C198" s="61">
        <f t="shared" si="1"/>
        <v>0.6626506024</v>
      </c>
    </row>
    <row r="199" ht="12.75" customHeight="1">
      <c r="A199" s="73">
        <v>97.0</v>
      </c>
      <c r="B199" s="74">
        <v>73.0</v>
      </c>
      <c r="C199" s="61">
        <f t="shared" si="1"/>
        <v>0.5705882353</v>
      </c>
    </row>
    <row r="200" ht="12.75" customHeight="1">
      <c r="A200" s="73">
        <v>57.0</v>
      </c>
      <c r="B200" s="74">
        <v>27.0</v>
      </c>
      <c r="C200" s="61">
        <f t="shared" si="1"/>
        <v>0.6785714286</v>
      </c>
    </row>
    <row r="201" ht="12.75" customHeight="1">
      <c r="A201" s="73">
        <v>88.0</v>
      </c>
      <c r="B201" s="74">
        <v>45.0</v>
      </c>
      <c r="C201" s="61">
        <f t="shared" si="1"/>
        <v>0.6616541353</v>
      </c>
    </row>
    <row r="202" ht="12.75" customHeight="1">
      <c r="A202" s="73">
        <v>90.0</v>
      </c>
      <c r="B202" s="74">
        <v>79.0</v>
      </c>
      <c r="C202" s="61">
        <f t="shared" si="1"/>
        <v>0.5325443787</v>
      </c>
    </row>
    <row r="203" ht="12.75" customHeight="1">
      <c r="A203" s="73">
        <v>0.0</v>
      </c>
      <c r="B203" s="74">
        <v>0.0</v>
      </c>
      <c r="C203" s="61" t="str">
        <f t="shared" si="1"/>
        <v>#DIV/0!</v>
      </c>
    </row>
    <row r="204" ht="12.75" customHeight="1">
      <c r="A204" s="73">
        <v>18.0</v>
      </c>
      <c r="B204" s="74">
        <v>12.0</v>
      </c>
      <c r="C204" s="61">
        <f t="shared" si="1"/>
        <v>0.6</v>
      </c>
    </row>
    <row r="205" ht="12.75" customHeight="1">
      <c r="A205" s="73">
        <v>0.0</v>
      </c>
      <c r="B205" s="74">
        <v>0.0</v>
      </c>
      <c r="C205" s="61" t="str">
        <f t="shared" si="1"/>
        <v>#DIV/0!</v>
      </c>
    </row>
    <row r="206" ht="12.75" customHeight="1">
      <c r="A206" s="73">
        <v>1.0</v>
      </c>
      <c r="B206" s="74">
        <v>0.0</v>
      </c>
      <c r="C206" s="61">
        <f t="shared" si="1"/>
        <v>1</v>
      </c>
    </row>
    <row r="207" ht="12.75" customHeight="1">
      <c r="A207" s="73">
        <v>0.0</v>
      </c>
      <c r="B207" s="74">
        <v>0.0</v>
      </c>
      <c r="C207" s="61" t="str">
        <f t="shared" si="1"/>
        <v>#DIV/0!</v>
      </c>
    </row>
    <row r="208" ht="12.75" customHeight="1">
      <c r="A208" s="73">
        <v>0.0</v>
      </c>
      <c r="B208" s="74">
        <v>0.0</v>
      </c>
      <c r="C208" s="61" t="str">
        <f t="shared" si="1"/>
        <v>#DIV/0!</v>
      </c>
    </row>
    <row r="209" ht="12.75" customHeight="1">
      <c r="A209" s="73">
        <v>0.0</v>
      </c>
      <c r="B209" s="74">
        <v>0.0</v>
      </c>
      <c r="C209" s="61" t="str">
        <f t="shared" si="1"/>
        <v>#DIV/0!</v>
      </c>
    </row>
    <row r="210" ht="12.75" customHeight="1">
      <c r="A210" s="73">
        <v>23.0</v>
      </c>
      <c r="B210" s="74">
        <v>9.0</v>
      </c>
      <c r="C210" s="61">
        <f t="shared" si="1"/>
        <v>0.71875</v>
      </c>
    </row>
    <row r="211" ht="12.75" customHeight="1">
      <c r="A211" s="73">
        <v>132.0</v>
      </c>
      <c r="B211" s="74">
        <v>19.0</v>
      </c>
      <c r="C211" s="61">
        <f t="shared" si="1"/>
        <v>0.8741721854</v>
      </c>
    </row>
    <row r="212" ht="12.75" customHeight="1">
      <c r="A212" s="73">
        <v>0.0</v>
      </c>
      <c r="B212" s="74">
        <v>0.0</v>
      </c>
      <c r="C212" s="61" t="str">
        <f t="shared" si="1"/>
        <v>#DIV/0!</v>
      </c>
    </row>
    <row r="213" ht="12.75" customHeight="1">
      <c r="A213" s="73">
        <v>83.0</v>
      </c>
      <c r="B213" s="74">
        <v>9.0</v>
      </c>
      <c r="C213" s="61">
        <f t="shared" si="1"/>
        <v>0.902173913</v>
      </c>
    </row>
    <row r="214" ht="12.75" customHeight="1">
      <c r="A214" s="73">
        <v>41.0</v>
      </c>
      <c r="B214" s="74">
        <v>31.0</v>
      </c>
      <c r="C214" s="61">
        <f t="shared" si="1"/>
        <v>0.5694444444</v>
      </c>
    </row>
    <row r="215" ht="12.75" customHeight="1">
      <c r="A215" s="73">
        <v>3.0</v>
      </c>
      <c r="B215" s="74">
        <v>6.0</v>
      </c>
      <c r="C215" s="61">
        <f t="shared" si="1"/>
        <v>0.3333333333</v>
      </c>
    </row>
    <row r="216" ht="12.75" customHeight="1">
      <c r="A216" s="73">
        <v>4.0</v>
      </c>
      <c r="B216" s="74">
        <v>3.0</v>
      </c>
      <c r="C216" s="61">
        <f t="shared" si="1"/>
        <v>0.5714285714</v>
      </c>
    </row>
    <row r="217" ht="12.75" customHeight="1">
      <c r="A217" s="73">
        <v>63.0</v>
      </c>
      <c r="B217" s="74">
        <v>72.0</v>
      </c>
      <c r="C217" s="61">
        <f t="shared" si="1"/>
        <v>0.4666666667</v>
      </c>
    </row>
    <row r="218" ht="12.75" customHeight="1">
      <c r="A218" s="73">
        <v>0.0</v>
      </c>
      <c r="B218" s="74">
        <v>0.0</v>
      </c>
      <c r="C218" s="61" t="str">
        <f t="shared" si="1"/>
        <v>#DIV/0!</v>
      </c>
    </row>
    <row r="219" ht="12.75" customHeight="1">
      <c r="A219" s="73">
        <v>22.0</v>
      </c>
      <c r="B219" s="74">
        <v>30.0</v>
      </c>
      <c r="C219" s="61">
        <f t="shared" si="1"/>
        <v>0.4230769231</v>
      </c>
    </row>
    <row r="220" ht="12.75" customHeight="1">
      <c r="A220" s="73">
        <v>67.0</v>
      </c>
      <c r="B220" s="74">
        <v>35.0</v>
      </c>
      <c r="C220" s="61">
        <f t="shared" si="1"/>
        <v>0.6568627451</v>
      </c>
    </row>
    <row r="221" ht="12.75" customHeight="1">
      <c r="A221" s="73">
        <v>27.0</v>
      </c>
      <c r="B221" s="74">
        <v>17.0</v>
      </c>
      <c r="C221" s="61">
        <f t="shared" si="1"/>
        <v>0.6136363636</v>
      </c>
    </row>
    <row r="222" ht="12.75" customHeight="1">
      <c r="A222" s="73">
        <v>25.0</v>
      </c>
      <c r="B222" s="74">
        <v>10.0</v>
      </c>
      <c r="C222" s="61">
        <f t="shared" si="1"/>
        <v>0.7142857143</v>
      </c>
    </row>
    <row r="223" ht="12.75" customHeight="1">
      <c r="A223" s="73">
        <v>125.0</v>
      </c>
      <c r="B223" s="74">
        <v>120.0</v>
      </c>
      <c r="C223" s="61">
        <f t="shared" si="1"/>
        <v>0.5102040816</v>
      </c>
    </row>
    <row r="224" ht="12.75" customHeight="1">
      <c r="A224" s="73">
        <v>102.0</v>
      </c>
      <c r="B224" s="74">
        <v>91.0</v>
      </c>
      <c r="C224" s="61">
        <f t="shared" si="1"/>
        <v>0.5284974093</v>
      </c>
    </row>
    <row r="225" ht="12.75" customHeight="1">
      <c r="A225" s="73">
        <v>48.0</v>
      </c>
      <c r="B225" s="74">
        <v>56.0</v>
      </c>
      <c r="C225" s="61">
        <f t="shared" si="1"/>
        <v>0.4615384615</v>
      </c>
    </row>
    <row r="226" ht="12.75" customHeight="1">
      <c r="A226" s="73">
        <v>62.0</v>
      </c>
      <c r="B226" s="74">
        <v>34.0</v>
      </c>
      <c r="C226" s="61">
        <f t="shared" si="1"/>
        <v>0.6458333333</v>
      </c>
    </row>
    <row r="227" ht="12.75" customHeight="1">
      <c r="A227" s="73">
        <v>32.0</v>
      </c>
      <c r="B227" s="74">
        <v>10.0</v>
      </c>
      <c r="C227" s="61">
        <f t="shared" si="1"/>
        <v>0.7619047619</v>
      </c>
    </row>
    <row r="228" ht="12.75" customHeight="1">
      <c r="A228" s="73">
        <v>135.0</v>
      </c>
      <c r="B228" s="74">
        <v>60.0</v>
      </c>
      <c r="C228" s="61">
        <f t="shared" si="1"/>
        <v>0.6923076923</v>
      </c>
    </row>
    <row r="229" ht="12.75" customHeight="1">
      <c r="A229" s="73">
        <v>0.0</v>
      </c>
      <c r="B229" s="74">
        <v>0.0</v>
      </c>
      <c r="C229" s="61" t="str">
        <f t="shared" si="1"/>
        <v>#DIV/0!</v>
      </c>
    </row>
    <row r="230" ht="12.75" customHeight="1">
      <c r="A230" s="73">
        <v>87.0</v>
      </c>
      <c r="B230" s="74">
        <v>73.0</v>
      </c>
      <c r="C230" s="61">
        <f t="shared" si="1"/>
        <v>0.54375</v>
      </c>
    </row>
    <row r="231" ht="12.75" customHeight="1">
      <c r="A231" s="73">
        <v>7.0</v>
      </c>
      <c r="B231" s="74">
        <v>5.0</v>
      </c>
      <c r="C231" s="61">
        <f t="shared" si="1"/>
        <v>0.5833333333</v>
      </c>
    </row>
    <row r="232" ht="12.75" customHeight="1">
      <c r="A232" s="73">
        <v>1.0</v>
      </c>
      <c r="B232" s="74">
        <v>0.0</v>
      </c>
      <c r="C232" s="61">
        <f t="shared" si="1"/>
        <v>1</v>
      </c>
    </row>
    <row r="233" ht="12.75" customHeight="1">
      <c r="A233" s="73">
        <v>96.0</v>
      </c>
      <c r="B233" s="74">
        <v>37.0</v>
      </c>
      <c r="C233" s="61">
        <f t="shared" si="1"/>
        <v>0.7218045113</v>
      </c>
    </row>
    <row r="234" ht="12.75" customHeight="1">
      <c r="A234" s="73">
        <v>0.0</v>
      </c>
      <c r="B234" s="74">
        <v>0.0</v>
      </c>
      <c r="C234" s="61" t="str">
        <f t="shared" si="1"/>
        <v>#DIV/0!</v>
      </c>
    </row>
    <row r="235" ht="12.75" customHeight="1">
      <c r="A235" s="73">
        <v>0.0</v>
      </c>
      <c r="B235" s="74">
        <v>0.0</v>
      </c>
      <c r="C235" s="61" t="str">
        <f t="shared" si="1"/>
        <v>#DIV/0!</v>
      </c>
    </row>
    <row r="236" ht="12.75" customHeight="1">
      <c r="A236" s="73">
        <v>0.0</v>
      </c>
      <c r="B236" s="74">
        <v>0.0</v>
      </c>
      <c r="C236" s="61" t="str">
        <f t="shared" si="1"/>
        <v>#DIV/0!</v>
      </c>
    </row>
    <row r="237" ht="12.75" customHeight="1">
      <c r="A237" s="73">
        <v>4.0</v>
      </c>
      <c r="B237" s="74">
        <v>1.0</v>
      </c>
      <c r="C237" s="61">
        <f t="shared" si="1"/>
        <v>0.8</v>
      </c>
    </row>
    <row r="238" ht="12.75" customHeight="1">
      <c r="A238" s="73">
        <v>0.0</v>
      </c>
      <c r="B238" s="74">
        <v>0.0</v>
      </c>
      <c r="C238" s="61" t="str">
        <f t="shared" si="1"/>
        <v>#DIV/0!</v>
      </c>
    </row>
    <row r="239" ht="12.75" customHeight="1">
      <c r="A239" s="73">
        <v>0.0</v>
      </c>
      <c r="B239" s="74">
        <v>0.0</v>
      </c>
      <c r="C239" s="61" t="str">
        <f t="shared" si="1"/>
        <v>#DIV/0!</v>
      </c>
    </row>
    <row r="240" ht="12.75" customHeight="1">
      <c r="A240" s="73">
        <v>10.0</v>
      </c>
      <c r="B240" s="74">
        <v>24.0</v>
      </c>
      <c r="C240" s="61">
        <f t="shared" si="1"/>
        <v>0.2941176471</v>
      </c>
    </row>
    <row r="241" ht="12.75" customHeight="1">
      <c r="A241" s="73">
        <v>78.0</v>
      </c>
      <c r="B241" s="74">
        <v>44.0</v>
      </c>
      <c r="C241" s="61">
        <f t="shared" si="1"/>
        <v>0.6393442623</v>
      </c>
    </row>
    <row r="242" ht="12.75" customHeight="1">
      <c r="A242" s="73">
        <v>0.0</v>
      </c>
      <c r="B242" s="74">
        <v>0.0</v>
      </c>
      <c r="C242" s="61" t="str">
        <f t="shared" si="1"/>
        <v>#DIV/0!</v>
      </c>
    </row>
    <row r="243" ht="12.75" customHeight="1">
      <c r="A243" s="73">
        <v>11.0</v>
      </c>
      <c r="B243" s="74">
        <v>9.0</v>
      </c>
      <c r="C243" s="61">
        <f t="shared" si="1"/>
        <v>0.55</v>
      </c>
    </row>
    <row r="244" ht="12.75" customHeight="1">
      <c r="A244" s="73">
        <v>41.0</v>
      </c>
      <c r="B244" s="74">
        <v>29.0</v>
      </c>
      <c r="C244" s="61">
        <f t="shared" si="1"/>
        <v>0.5857142857</v>
      </c>
    </row>
    <row r="245" ht="12.75" customHeight="1">
      <c r="A245" s="73">
        <v>27.0</v>
      </c>
      <c r="B245" s="74">
        <v>29.0</v>
      </c>
      <c r="C245" s="61">
        <f t="shared" si="1"/>
        <v>0.4821428571</v>
      </c>
    </row>
    <row r="246" ht="12.75" customHeight="1">
      <c r="A246" s="73">
        <v>1.0</v>
      </c>
      <c r="B246" s="74">
        <v>3.0</v>
      </c>
      <c r="C246" s="61">
        <f t="shared" si="1"/>
        <v>0.25</v>
      </c>
    </row>
    <row r="247" ht="12.75" customHeight="1">
      <c r="A247" s="73">
        <v>0.0</v>
      </c>
      <c r="B247" s="74">
        <v>0.0</v>
      </c>
      <c r="C247" s="61" t="str">
        <f t="shared" si="1"/>
        <v>#DIV/0!</v>
      </c>
    </row>
    <row r="248" ht="12.75" customHeight="1">
      <c r="A248" s="73">
        <v>0.0</v>
      </c>
      <c r="B248" s="74">
        <v>0.0</v>
      </c>
      <c r="C248" s="61" t="str">
        <f t="shared" si="1"/>
        <v>#DIV/0!</v>
      </c>
    </row>
    <row r="249" ht="12.75" customHeight="1">
      <c r="A249" s="73">
        <v>0.0</v>
      </c>
      <c r="B249" s="74">
        <v>1.0</v>
      </c>
      <c r="C249" s="61">
        <f t="shared" si="1"/>
        <v>0</v>
      </c>
    </row>
    <row r="250" ht="12.75" customHeight="1">
      <c r="A250" s="73">
        <v>1.0</v>
      </c>
      <c r="B250" s="74">
        <v>0.0</v>
      </c>
      <c r="C250" s="61">
        <f t="shared" si="1"/>
        <v>1</v>
      </c>
    </row>
    <row r="251" ht="12.75" customHeight="1">
      <c r="A251" s="73">
        <v>94.0</v>
      </c>
      <c r="B251" s="74">
        <v>38.0</v>
      </c>
      <c r="C251" s="61">
        <f t="shared" si="1"/>
        <v>0.7121212121</v>
      </c>
    </row>
    <row r="252" ht="12.75" customHeight="1">
      <c r="A252" s="73">
        <v>208.0</v>
      </c>
      <c r="B252" s="74">
        <v>102.0</v>
      </c>
      <c r="C252" s="61">
        <f t="shared" si="1"/>
        <v>0.6709677419</v>
      </c>
    </row>
    <row r="253" ht="12.75" customHeight="1">
      <c r="A253" s="73">
        <v>144.0</v>
      </c>
      <c r="B253" s="74">
        <v>54.0</v>
      </c>
      <c r="C253" s="61">
        <f t="shared" si="1"/>
        <v>0.7272727273</v>
      </c>
    </row>
    <row r="254" ht="12.75" customHeight="1">
      <c r="A254" s="73">
        <v>48.0</v>
      </c>
      <c r="B254" s="74">
        <v>13.0</v>
      </c>
      <c r="C254" s="61">
        <f t="shared" si="1"/>
        <v>0.7868852459</v>
      </c>
    </row>
    <row r="255" ht="12.75" customHeight="1">
      <c r="A255" s="73">
        <v>98.0</v>
      </c>
      <c r="B255" s="74">
        <v>54.0</v>
      </c>
      <c r="C255" s="61">
        <f t="shared" si="1"/>
        <v>0.6447368421</v>
      </c>
    </row>
    <row r="256" ht="12.75" customHeight="1">
      <c r="A256" s="73">
        <v>166.0</v>
      </c>
      <c r="B256" s="74">
        <v>80.0</v>
      </c>
      <c r="C256" s="61">
        <f t="shared" si="1"/>
        <v>0.674796748</v>
      </c>
    </row>
    <row r="257" ht="12.75" customHeight="1">
      <c r="A257" s="73">
        <v>110.0</v>
      </c>
      <c r="B257" s="74">
        <v>30.0</v>
      </c>
      <c r="C257" s="61">
        <f t="shared" si="1"/>
        <v>0.7857142857</v>
      </c>
    </row>
    <row r="258" ht="12.75" customHeight="1">
      <c r="A258" s="73">
        <v>113.0</v>
      </c>
      <c r="B258" s="74">
        <v>43.0</v>
      </c>
      <c r="C258" s="61">
        <f t="shared" si="1"/>
        <v>0.7243589744</v>
      </c>
    </row>
    <row r="259" ht="12.75" customHeight="1">
      <c r="A259" s="73">
        <v>76.0</v>
      </c>
      <c r="B259" s="74">
        <v>49.0</v>
      </c>
      <c r="C259" s="61">
        <f t="shared" si="1"/>
        <v>0.608</v>
      </c>
    </row>
    <row r="260" ht="12.75" customHeight="1">
      <c r="A260" s="73">
        <v>130.0</v>
      </c>
      <c r="B260" s="74">
        <v>68.0</v>
      </c>
      <c r="C260" s="61">
        <f t="shared" si="1"/>
        <v>0.6565656566</v>
      </c>
    </row>
    <row r="261" ht="12.75" customHeight="1">
      <c r="A261" s="73">
        <v>115.0</v>
      </c>
      <c r="B261" s="74">
        <v>48.0</v>
      </c>
      <c r="C261" s="61">
        <f t="shared" si="1"/>
        <v>0.7055214724</v>
      </c>
    </row>
    <row r="262" ht="12.75" customHeight="1">
      <c r="A262" s="73">
        <v>118.0</v>
      </c>
      <c r="B262" s="74">
        <v>57.0</v>
      </c>
      <c r="C262" s="61">
        <f t="shared" si="1"/>
        <v>0.6742857143</v>
      </c>
    </row>
    <row r="263" ht="12.75" customHeight="1">
      <c r="A263" s="73">
        <v>35.0</v>
      </c>
      <c r="B263" s="74">
        <v>26.0</v>
      </c>
      <c r="C263" s="61">
        <f t="shared" si="1"/>
        <v>0.5737704918</v>
      </c>
    </row>
    <row r="264" ht="12.75" customHeight="1">
      <c r="A264" s="73">
        <v>105.0</v>
      </c>
      <c r="B264" s="74">
        <v>60.0</v>
      </c>
      <c r="C264" s="61">
        <f t="shared" si="1"/>
        <v>0.6363636364</v>
      </c>
    </row>
    <row r="265" ht="12.75" customHeight="1">
      <c r="A265" s="73">
        <v>372.0</v>
      </c>
      <c r="B265" s="74">
        <v>206.0</v>
      </c>
      <c r="C265" s="61">
        <f t="shared" si="1"/>
        <v>0.6435986159</v>
      </c>
    </row>
    <row r="266" ht="12.75" customHeight="1">
      <c r="A266" s="73">
        <v>43.0</v>
      </c>
      <c r="B266" s="74">
        <v>31.0</v>
      </c>
      <c r="C266" s="61">
        <f t="shared" si="1"/>
        <v>0.5810810811</v>
      </c>
    </row>
    <row r="267" ht="12.75" customHeight="1">
      <c r="A267" s="73">
        <v>85.0</v>
      </c>
      <c r="B267" s="74">
        <v>48.0</v>
      </c>
      <c r="C267" s="61">
        <f t="shared" si="1"/>
        <v>0.6390977444</v>
      </c>
    </row>
    <row r="268" ht="12.75" customHeight="1">
      <c r="A268" s="73">
        <v>55.0</v>
      </c>
      <c r="B268" s="74">
        <v>17.0</v>
      </c>
      <c r="C268" s="61">
        <f t="shared" si="1"/>
        <v>0.7638888889</v>
      </c>
    </row>
    <row r="269" ht="12.75" customHeight="1">
      <c r="A269" s="73">
        <v>138.0</v>
      </c>
      <c r="B269" s="74">
        <v>67.0</v>
      </c>
      <c r="C269" s="61">
        <f t="shared" si="1"/>
        <v>0.6731707317</v>
      </c>
    </row>
    <row r="270" ht="12.75" customHeight="1">
      <c r="A270" s="73">
        <v>231.0</v>
      </c>
      <c r="B270" s="74">
        <v>61.0</v>
      </c>
      <c r="C270" s="61">
        <f t="shared" si="1"/>
        <v>0.7910958904</v>
      </c>
    </row>
    <row r="271" ht="12.75" customHeight="1">
      <c r="A271" s="73">
        <v>0.0</v>
      </c>
      <c r="B271" s="74">
        <v>0.0</v>
      </c>
      <c r="C271" s="61" t="str">
        <f t="shared" si="1"/>
        <v>#DIV/0!</v>
      </c>
    </row>
    <row r="272" ht="12.75" customHeight="1">
      <c r="A272" s="73">
        <v>181.0</v>
      </c>
      <c r="B272" s="74">
        <v>78.0</v>
      </c>
      <c r="C272" s="61">
        <f t="shared" si="1"/>
        <v>0.6988416988</v>
      </c>
    </row>
    <row r="273" ht="12.75" customHeight="1">
      <c r="A273" s="73">
        <v>73.0</v>
      </c>
      <c r="B273" s="74">
        <v>36.0</v>
      </c>
      <c r="C273" s="61">
        <f t="shared" si="1"/>
        <v>0.6697247706</v>
      </c>
    </row>
    <row r="274" ht="12.75" customHeight="1">
      <c r="A274" s="73">
        <v>69.0</v>
      </c>
      <c r="B274" s="74">
        <v>23.0</v>
      </c>
      <c r="C274" s="61">
        <f t="shared" si="1"/>
        <v>0.75</v>
      </c>
    </row>
    <row r="275" ht="12.75" customHeight="1">
      <c r="A275" s="73">
        <v>134.0</v>
      </c>
      <c r="B275" s="74">
        <v>67.0</v>
      </c>
      <c r="C275" s="61">
        <f t="shared" si="1"/>
        <v>0.6666666667</v>
      </c>
    </row>
    <row r="276" ht="12.75" customHeight="1">
      <c r="A276" s="73">
        <v>110.0</v>
      </c>
      <c r="B276" s="74">
        <v>37.0</v>
      </c>
      <c r="C276" s="61">
        <f t="shared" si="1"/>
        <v>0.7482993197</v>
      </c>
    </row>
    <row r="277" ht="12.75" customHeight="1">
      <c r="A277" s="73">
        <v>236.0</v>
      </c>
      <c r="B277" s="74">
        <v>146.0</v>
      </c>
      <c r="C277" s="61">
        <f t="shared" si="1"/>
        <v>0.6178010471</v>
      </c>
    </row>
    <row r="278" ht="12.75" customHeight="1">
      <c r="A278" s="73">
        <v>283.0</v>
      </c>
      <c r="B278" s="74">
        <v>237.0</v>
      </c>
      <c r="C278" s="61">
        <f t="shared" si="1"/>
        <v>0.5442307692</v>
      </c>
    </row>
    <row r="279" ht="12.75" customHeight="1">
      <c r="A279" s="73">
        <v>166.0</v>
      </c>
      <c r="B279" s="74">
        <v>119.0</v>
      </c>
      <c r="C279" s="61">
        <f t="shared" si="1"/>
        <v>0.5824561404</v>
      </c>
    </row>
    <row r="280" ht="12.75" customHeight="1">
      <c r="A280" s="73">
        <v>0.0</v>
      </c>
      <c r="B280" s="74">
        <v>0.0</v>
      </c>
      <c r="C280" s="61" t="str">
        <f t="shared" si="1"/>
        <v>#DIV/0!</v>
      </c>
    </row>
    <row r="281" ht="12.75" customHeight="1">
      <c r="A281" s="73">
        <v>0.0</v>
      </c>
      <c r="B281" s="74">
        <v>0.0</v>
      </c>
      <c r="C281" s="61" t="str">
        <f t="shared" si="1"/>
        <v>#DIV/0!</v>
      </c>
    </row>
    <row r="282" ht="12.75" customHeight="1">
      <c r="A282" s="73">
        <v>71.0</v>
      </c>
      <c r="B282" s="74">
        <v>29.0</v>
      </c>
      <c r="C282" s="61">
        <f t="shared" si="1"/>
        <v>0.71</v>
      </c>
    </row>
    <row r="283" ht="12.75" customHeight="1">
      <c r="A283" s="73">
        <v>21.0</v>
      </c>
      <c r="B283" s="74">
        <v>15.0</v>
      </c>
      <c r="C283" s="61">
        <f t="shared" si="1"/>
        <v>0.5833333333</v>
      </c>
    </row>
    <row r="284" ht="12.75" customHeight="1">
      <c r="A284" s="73">
        <v>92.0</v>
      </c>
      <c r="B284" s="74">
        <v>124.0</v>
      </c>
      <c r="C284" s="61">
        <f t="shared" si="1"/>
        <v>0.4259259259</v>
      </c>
    </row>
    <row r="285" ht="12.75" customHeight="1">
      <c r="A285" s="73">
        <v>32.0</v>
      </c>
      <c r="B285" s="74">
        <v>29.0</v>
      </c>
      <c r="C285" s="61">
        <f t="shared" si="1"/>
        <v>0.5245901639</v>
      </c>
    </row>
    <row r="286" ht="12.75" customHeight="1">
      <c r="A286" s="73">
        <v>122.0</v>
      </c>
      <c r="B286" s="74">
        <v>52.0</v>
      </c>
      <c r="C286" s="61">
        <f t="shared" si="1"/>
        <v>0.7011494253</v>
      </c>
    </row>
    <row r="287" ht="12.75" customHeight="1">
      <c r="A287" s="73">
        <v>73.0</v>
      </c>
      <c r="B287" s="74">
        <v>13.0</v>
      </c>
      <c r="C287" s="61">
        <f t="shared" si="1"/>
        <v>0.8488372093</v>
      </c>
    </row>
    <row r="288" ht="12.75" customHeight="1">
      <c r="A288" s="73">
        <v>128.0</v>
      </c>
      <c r="B288" s="74">
        <v>103.0</v>
      </c>
      <c r="C288" s="61">
        <f t="shared" si="1"/>
        <v>0.5541125541</v>
      </c>
    </row>
    <row r="289" ht="12.75" customHeight="1">
      <c r="A289" s="73">
        <v>0.0</v>
      </c>
      <c r="B289" s="74">
        <v>0.0</v>
      </c>
      <c r="C289" s="61" t="str">
        <f t="shared" si="1"/>
        <v>#DIV/0!</v>
      </c>
    </row>
    <row r="290" ht="12.75" customHeight="1">
      <c r="A290" s="73">
        <v>94.0</v>
      </c>
      <c r="B290" s="74">
        <v>23.0</v>
      </c>
      <c r="C290" s="61">
        <f t="shared" si="1"/>
        <v>0.8034188034</v>
      </c>
    </row>
    <row r="291" ht="12.75" customHeight="1">
      <c r="A291" s="73">
        <v>3.0</v>
      </c>
      <c r="B291" s="74">
        <v>3.0</v>
      </c>
      <c r="C291" s="61">
        <f t="shared" si="1"/>
        <v>0.5</v>
      </c>
    </row>
    <row r="292" ht="12.75" customHeight="1">
      <c r="A292" s="73">
        <v>63.0</v>
      </c>
      <c r="B292" s="74">
        <v>13.0</v>
      </c>
      <c r="C292" s="61">
        <f t="shared" si="1"/>
        <v>0.8289473684</v>
      </c>
    </row>
    <row r="293" ht="12.75" customHeight="1">
      <c r="A293" s="73">
        <v>0.0</v>
      </c>
      <c r="B293" s="74">
        <v>0.0</v>
      </c>
      <c r="C293" s="61" t="str">
        <f t="shared" si="1"/>
        <v>#DIV/0!</v>
      </c>
    </row>
    <row r="294" ht="12.75" customHeight="1">
      <c r="A294" s="73">
        <v>148.0</v>
      </c>
      <c r="B294" s="74">
        <v>88.0</v>
      </c>
      <c r="C294" s="61">
        <f t="shared" si="1"/>
        <v>0.6271186441</v>
      </c>
    </row>
    <row r="295" ht="12.75" customHeight="1">
      <c r="A295" s="73">
        <v>56.0</v>
      </c>
      <c r="B295" s="74">
        <v>22.0</v>
      </c>
      <c r="C295" s="61">
        <f t="shared" si="1"/>
        <v>0.7179487179</v>
      </c>
    </row>
    <row r="296" ht="12.75" customHeight="1">
      <c r="A296" s="73">
        <v>169.0</v>
      </c>
      <c r="B296" s="74">
        <v>41.0</v>
      </c>
      <c r="C296" s="61">
        <f t="shared" si="1"/>
        <v>0.8047619048</v>
      </c>
    </row>
    <row r="297" ht="12.75" customHeight="1">
      <c r="A297" s="73">
        <v>131.0</v>
      </c>
      <c r="B297" s="74">
        <v>34.0</v>
      </c>
      <c r="C297" s="61">
        <f t="shared" si="1"/>
        <v>0.7939393939</v>
      </c>
    </row>
    <row r="298" ht="12.75" customHeight="1">
      <c r="A298" s="73">
        <v>68.0</v>
      </c>
      <c r="B298" s="74">
        <v>18.0</v>
      </c>
      <c r="C298" s="61">
        <f t="shared" si="1"/>
        <v>0.7906976744</v>
      </c>
    </row>
    <row r="299" ht="12.75" customHeight="1">
      <c r="A299" s="73">
        <v>383.0</v>
      </c>
      <c r="B299" s="74">
        <v>273.0</v>
      </c>
      <c r="C299" s="61">
        <f t="shared" si="1"/>
        <v>0.5838414634</v>
      </c>
    </row>
    <row r="300" ht="12.75" customHeight="1">
      <c r="A300" s="73">
        <v>2.0</v>
      </c>
      <c r="B300" s="74">
        <v>6.0</v>
      </c>
      <c r="C300" s="61">
        <f t="shared" si="1"/>
        <v>0.25</v>
      </c>
    </row>
    <row r="301" ht="12.75" customHeight="1">
      <c r="A301" s="73">
        <v>258.0</v>
      </c>
      <c r="B301" s="74">
        <v>109.0</v>
      </c>
      <c r="C301" s="61">
        <f t="shared" si="1"/>
        <v>0.7029972752</v>
      </c>
    </row>
    <row r="302" ht="12.75" customHeight="1">
      <c r="A302" s="73">
        <v>156.0</v>
      </c>
      <c r="B302" s="74">
        <v>61.0</v>
      </c>
      <c r="C302" s="61">
        <f t="shared" si="1"/>
        <v>0.7188940092</v>
      </c>
    </row>
    <row r="303" ht="12.75" customHeight="1">
      <c r="A303" s="73">
        <v>90.0</v>
      </c>
      <c r="B303" s="74">
        <v>45.0</v>
      </c>
      <c r="C303" s="61">
        <f t="shared" si="1"/>
        <v>0.6666666667</v>
      </c>
    </row>
    <row r="304" ht="12.75" customHeight="1">
      <c r="A304" s="73">
        <v>166.0</v>
      </c>
      <c r="B304" s="74">
        <v>75.0</v>
      </c>
      <c r="C304" s="61">
        <f t="shared" si="1"/>
        <v>0.6887966805</v>
      </c>
    </row>
    <row r="305" ht="12.75" customHeight="1">
      <c r="A305" s="73">
        <v>137.0</v>
      </c>
      <c r="B305" s="74">
        <v>83.0</v>
      </c>
      <c r="C305" s="61">
        <f t="shared" si="1"/>
        <v>0.6227272727</v>
      </c>
    </row>
    <row r="306" ht="12.75" customHeight="1">
      <c r="A306" s="73">
        <v>139.0</v>
      </c>
      <c r="B306" s="74">
        <v>98.0</v>
      </c>
      <c r="C306" s="61">
        <f t="shared" si="1"/>
        <v>0.5864978903</v>
      </c>
    </row>
    <row r="307" ht="12.75" customHeight="1">
      <c r="A307" s="73">
        <v>195.0</v>
      </c>
      <c r="B307" s="74">
        <v>167.0</v>
      </c>
      <c r="C307" s="61">
        <f t="shared" si="1"/>
        <v>0.5386740331</v>
      </c>
    </row>
    <row r="308" ht="12.75" customHeight="1">
      <c r="A308" s="73">
        <v>0.0</v>
      </c>
      <c r="B308" s="74">
        <v>0.0</v>
      </c>
      <c r="C308" s="61" t="str">
        <f t="shared" si="1"/>
        <v>#DIV/0!</v>
      </c>
    </row>
    <row r="309" ht="12.75" customHeight="1">
      <c r="A309" s="73">
        <v>83.0</v>
      </c>
      <c r="B309" s="74">
        <v>36.0</v>
      </c>
      <c r="C309" s="61">
        <f t="shared" si="1"/>
        <v>0.6974789916</v>
      </c>
    </row>
    <row r="310" ht="12.75" customHeight="1">
      <c r="A310" s="73">
        <v>33.0</v>
      </c>
      <c r="B310" s="74">
        <v>13.0</v>
      </c>
      <c r="C310" s="61">
        <f t="shared" si="1"/>
        <v>0.7173913043</v>
      </c>
    </row>
    <row r="311" ht="12.75" customHeight="1">
      <c r="A311" s="73">
        <v>82.0</v>
      </c>
      <c r="B311" s="74">
        <v>32.0</v>
      </c>
      <c r="C311" s="61">
        <f t="shared" si="1"/>
        <v>0.7192982456</v>
      </c>
    </row>
    <row r="312" ht="12.75" customHeight="1">
      <c r="A312" s="73">
        <v>50.0</v>
      </c>
      <c r="B312" s="74">
        <v>27.0</v>
      </c>
      <c r="C312" s="61">
        <f t="shared" si="1"/>
        <v>0.6493506494</v>
      </c>
    </row>
    <row r="313" ht="12.75" customHeight="1">
      <c r="A313" s="73">
        <v>146.0</v>
      </c>
      <c r="B313" s="74">
        <v>112.0</v>
      </c>
      <c r="C313" s="61">
        <f t="shared" si="1"/>
        <v>0.5658914729</v>
      </c>
    </row>
    <row r="314" ht="12.75" customHeight="1">
      <c r="A314" s="73">
        <v>75.0</v>
      </c>
      <c r="B314" s="74">
        <v>26.0</v>
      </c>
      <c r="C314" s="61">
        <f t="shared" si="1"/>
        <v>0.7425742574</v>
      </c>
    </row>
    <row r="315" ht="12.75" customHeight="1">
      <c r="A315" s="73">
        <v>11.0</v>
      </c>
      <c r="B315" s="74">
        <v>9.0</v>
      </c>
      <c r="C315" s="61">
        <f t="shared" si="1"/>
        <v>0.55</v>
      </c>
    </row>
    <row r="316" ht="12.75" customHeight="1">
      <c r="A316" s="73">
        <v>66.0</v>
      </c>
      <c r="B316" s="74">
        <v>31.0</v>
      </c>
      <c r="C316" s="61">
        <f t="shared" si="1"/>
        <v>0.6804123711</v>
      </c>
    </row>
    <row r="317" ht="12.75" customHeight="1">
      <c r="A317" s="73">
        <v>100.0</v>
      </c>
      <c r="B317" s="74">
        <v>30.0</v>
      </c>
      <c r="C317" s="61">
        <f t="shared" si="1"/>
        <v>0.7692307692</v>
      </c>
    </row>
    <row r="318" ht="12.75" customHeight="1">
      <c r="A318" s="73">
        <v>0.0</v>
      </c>
      <c r="B318" s="74">
        <v>0.0</v>
      </c>
      <c r="C318" s="61" t="str">
        <f t="shared" si="1"/>
        <v>#DIV/0!</v>
      </c>
    </row>
    <row r="319" ht="12.75" customHeight="1">
      <c r="A319" s="73">
        <v>51.0</v>
      </c>
      <c r="B319" s="74">
        <v>27.0</v>
      </c>
      <c r="C319" s="61">
        <f t="shared" si="1"/>
        <v>0.6538461538</v>
      </c>
    </row>
    <row r="320" ht="12.75" customHeight="1">
      <c r="A320" s="73">
        <v>0.0</v>
      </c>
      <c r="B320" s="74">
        <v>0.0</v>
      </c>
      <c r="C320" s="61" t="str">
        <f t="shared" si="1"/>
        <v>#DIV/0!</v>
      </c>
    </row>
    <row r="321" ht="12.75" customHeight="1">
      <c r="A321" s="73">
        <v>60.0</v>
      </c>
      <c r="B321" s="74">
        <v>43.0</v>
      </c>
      <c r="C321" s="61">
        <f t="shared" si="1"/>
        <v>0.5825242718</v>
      </c>
    </row>
    <row r="322" ht="12.75" customHeight="1">
      <c r="A322" s="73">
        <v>39.0</v>
      </c>
      <c r="B322" s="74">
        <v>41.0</v>
      </c>
      <c r="C322" s="61">
        <f t="shared" si="1"/>
        <v>0.4875</v>
      </c>
    </row>
    <row r="323" ht="12.75" customHeight="1">
      <c r="A323" s="73">
        <v>43.0</v>
      </c>
      <c r="B323" s="74">
        <v>30.0</v>
      </c>
      <c r="C323" s="61">
        <f t="shared" si="1"/>
        <v>0.5890410959</v>
      </c>
    </row>
    <row r="324" ht="12.75" customHeight="1">
      <c r="A324" s="73">
        <v>54.0</v>
      </c>
      <c r="B324" s="74">
        <v>29.0</v>
      </c>
      <c r="C324" s="61">
        <f t="shared" si="1"/>
        <v>0.6506024096</v>
      </c>
    </row>
    <row r="325" ht="12.75" customHeight="1">
      <c r="A325" s="73">
        <v>0.0</v>
      </c>
      <c r="B325" s="74">
        <v>0.0</v>
      </c>
      <c r="C325" s="61" t="str">
        <f t="shared" si="1"/>
        <v>#DIV/0!</v>
      </c>
    </row>
    <row r="326" ht="12.75" customHeight="1">
      <c r="A326" s="73">
        <v>59.0</v>
      </c>
      <c r="B326" s="74">
        <v>29.0</v>
      </c>
      <c r="C326" s="61">
        <f t="shared" si="1"/>
        <v>0.6704545455</v>
      </c>
    </row>
    <row r="327" ht="12.75" customHeight="1">
      <c r="A327" s="73">
        <v>104.0</v>
      </c>
      <c r="B327" s="74">
        <v>76.0</v>
      </c>
      <c r="C327" s="61">
        <f t="shared" si="1"/>
        <v>0.5777777778</v>
      </c>
    </row>
    <row r="328" ht="12.75" customHeight="1">
      <c r="A328" s="73">
        <v>127.0</v>
      </c>
      <c r="B328" s="74">
        <v>58.0</v>
      </c>
      <c r="C328" s="61">
        <f t="shared" si="1"/>
        <v>0.6864864865</v>
      </c>
    </row>
    <row r="329" ht="12.75" customHeight="1">
      <c r="A329" s="73">
        <v>3.0</v>
      </c>
      <c r="B329" s="74">
        <v>0.0</v>
      </c>
      <c r="C329" s="61">
        <f t="shared" si="1"/>
        <v>1</v>
      </c>
    </row>
    <row r="330" ht="12.75" customHeight="1">
      <c r="A330" s="73">
        <v>103.0</v>
      </c>
      <c r="B330" s="74">
        <v>87.0</v>
      </c>
      <c r="C330" s="61">
        <f t="shared" si="1"/>
        <v>0.5421052632</v>
      </c>
    </row>
    <row r="331" ht="12.75" customHeight="1">
      <c r="A331" s="73">
        <v>30.0</v>
      </c>
      <c r="B331" s="74">
        <v>14.0</v>
      </c>
      <c r="C331" s="61">
        <f t="shared" si="1"/>
        <v>0.6818181818</v>
      </c>
    </row>
    <row r="332" ht="12.75" customHeight="1">
      <c r="A332" s="73">
        <v>104.0</v>
      </c>
      <c r="B332" s="74">
        <v>38.0</v>
      </c>
      <c r="C332" s="61">
        <f t="shared" si="1"/>
        <v>0.7323943662</v>
      </c>
    </row>
    <row r="333" ht="12.75" customHeight="1">
      <c r="A333" s="73">
        <v>17.0</v>
      </c>
      <c r="B333" s="74">
        <v>5.0</v>
      </c>
      <c r="C333" s="61">
        <f t="shared" si="1"/>
        <v>0.7727272727</v>
      </c>
    </row>
    <row r="334" ht="12.75" customHeight="1">
      <c r="A334" s="73">
        <v>0.0</v>
      </c>
      <c r="B334" s="74">
        <v>0.0</v>
      </c>
      <c r="C334" s="61" t="str">
        <f t="shared" si="1"/>
        <v>#DIV/0!</v>
      </c>
    </row>
    <row r="335" ht="12.75" customHeight="1">
      <c r="A335" s="73">
        <v>124.0</v>
      </c>
      <c r="B335" s="74">
        <v>55.0</v>
      </c>
      <c r="C335" s="61">
        <f t="shared" si="1"/>
        <v>0.6927374302</v>
      </c>
    </row>
    <row r="336" ht="12.75" customHeight="1">
      <c r="A336" s="73">
        <v>96.0</v>
      </c>
      <c r="B336" s="74">
        <v>50.0</v>
      </c>
      <c r="C336" s="61">
        <f t="shared" si="1"/>
        <v>0.6575342466</v>
      </c>
    </row>
    <row r="337" ht="12.75" customHeight="1">
      <c r="A337" s="73">
        <v>0.0</v>
      </c>
      <c r="B337" s="74">
        <v>0.0</v>
      </c>
      <c r="C337" s="61" t="str">
        <f t="shared" si="1"/>
        <v>#DIV/0!</v>
      </c>
    </row>
    <row r="338" ht="12.75" customHeight="1">
      <c r="A338" s="73">
        <v>67.0</v>
      </c>
      <c r="B338" s="74">
        <v>35.0</v>
      </c>
      <c r="C338" s="61">
        <f t="shared" si="1"/>
        <v>0.6568627451</v>
      </c>
    </row>
    <row r="339" ht="12.75" customHeight="1">
      <c r="A339" s="73">
        <v>122.0</v>
      </c>
      <c r="B339" s="74">
        <v>30.0</v>
      </c>
      <c r="C339" s="61">
        <f t="shared" si="1"/>
        <v>0.8026315789</v>
      </c>
    </row>
    <row r="340" ht="12.75" customHeight="1">
      <c r="A340" s="73">
        <v>291.0</v>
      </c>
      <c r="B340" s="74">
        <v>132.0</v>
      </c>
      <c r="C340" s="61">
        <f t="shared" si="1"/>
        <v>0.6879432624</v>
      </c>
    </row>
    <row r="341" ht="12.75" customHeight="1">
      <c r="A341" s="73">
        <v>65.0</v>
      </c>
      <c r="B341" s="74">
        <v>20.0</v>
      </c>
      <c r="C341" s="61">
        <f t="shared" si="1"/>
        <v>0.7647058824</v>
      </c>
    </row>
    <row r="342" ht="12.75" customHeight="1">
      <c r="A342" s="73">
        <v>115.0</v>
      </c>
      <c r="B342" s="74">
        <v>47.0</v>
      </c>
      <c r="C342" s="61">
        <f t="shared" si="1"/>
        <v>0.7098765432</v>
      </c>
    </row>
    <row r="343" ht="12.75" customHeight="1">
      <c r="A343" s="73">
        <v>166.0</v>
      </c>
      <c r="B343" s="74">
        <v>48.0</v>
      </c>
      <c r="C343" s="61">
        <f t="shared" si="1"/>
        <v>0.7757009346</v>
      </c>
    </row>
    <row r="344" ht="12.75" customHeight="1">
      <c r="A344" s="73">
        <v>64.0</v>
      </c>
      <c r="B344" s="74">
        <v>16.0</v>
      </c>
      <c r="C344" s="61">
        <f t="shared" si="1"/>
        <v>0.8</v>
      </c>
    </row>
    <row r="345" ht="12.75" customHeight="1">
      <c r="A345" s="73">
        <v>15.0</v>
      </c>
      <c r="B345" s="74">
        <v>12.0</v>
      </c>
      <c r="C345" s="61">
        <f t="shared" si="1"/>
        <v>0.5555555556</v>
      </c>
    </row>
    <row r="346" ht="12.75" customHeight="1">
      <c r="A346" s="73">
        <v>0.0</v>
      </c>
      <c r="B346" s="74">
        <v>0.0</v>
      </c>
      <c r="C346" s="61" t="str">
        <f t="shared" si="1"/>
        <v>#DIV/0!</v>
      </c>
    </row>
    <row r="347" ht="12.75" customHeight="1">
      <c r="A347" s="73">
        <v>0.0</v>
      </c>
      <c r="B347" s="74">
        <v>0.0</v>
      </c>
      <c r="C347" s="61" t="str">
        <f t="shared" si="1"/>
        <v>#DIV/0!</v>
      </c>
    </row>
    <row r="348" ht="12.75" customHeight="1">
      <c r="A348" s="73">
        <v>0.0</v>
      </c>
      <c r="B348" s="74">
        <v>0.0</v>
      </c>
      <c r="C348" s="61" t="str">
        <f t="shared" si="1"/>
        <v>#DIV/0!</v>
      </c>
    </row>
    <row r="349" ht="12.75" customHeight="1">
      <c r="A349" s="73">
        <v>98.0</v>
      </c>
      <c r="B349" s="74">
        <v>70.0</v>
      </c>
      <c r="C349" s="61">
        <f t="shared" si="1"/>
        <v>0.5833333333</v>
      </c>
    </row>
    <row r="350" ht="12.75" customHeight="1">
      <c r="A350" s="73">
        <v>0.0</v>
      </c>
      <c r="B350" s="74">
        <v>0.0</v>
      </c>
      <c r="C350" s="61" t="str">
        <f t="shared" si="1"/>
        <v>#DIV/0!</v>
      </c>
    </row>
    <row r="351" ht="12.75" customHeight="1">
      <c r="A351" s="73">
        <v>46.0</v>
      </c>
      <c r="B351" s="74">
        <v>10.0</v>
      </c>
      <c r="C351" s="61">
        <f t="shared" si="1"/>
        <v>0.8214285714</v>
      </c>
    </row>
    <row r="352" ht="12.75" customHeight="1">
      <c r="A352" s="73">
        <v>0.0</v>
      </c>
      <c r="B352" s="74">
        <v>0.0</v>
      </c>
      <c r="C352" s="61" t="str">
        <f t="shared" si="1"/>
        <v>#DIV/0!</v>
      </c>
    </row>
    <row r="353" ht="12.75" customHeight="1">
      <c r="A353" s="73">
        <v>48.0</v>
      </c>
      <c r="B353" s="74">
        <v>36.0</v>
      </c>
      <c r="C353" s="61">
        <f t="shared" si="1"/>
        <v>0.5714285714</v>
      </c>
    </row>
    <row r="354" ht="12.75" customHeight="1">
      <c r="A354" s="73">
        <v>39.0</v>
      </c>
      <c r="B354" s="74">
        <v>18.0</v>
      </c>
      <c r="C354" s="61">
        <f t="shared" si="1"/>
        <v>0.6842105263</v>
      </c>
    </row>
    <row r="355" ht="12.75" customHeight="1">
      <c r="A355" s="73">
        <v>114.0</v>
      </c>
      <c r="B355" s="74">
        <v>69.0</v>
      </c>
      <c r="C355" s="61">
        <f t="shared" si="1"/>
        <v>0.6229508197</v>
      </c>
    </row>
    <row r="356" ht="12.75" customHeight="1">
      <c r="A356" s="73">
        <v>0.0</v>
      </c>
      <c r="B356" s="74">
        <v>0.0</v>
      </c>
      <c r="C356" s="61" t="str">
        <f t="shared" si="1"/>
        <v>#DIV/0!</v>
      </c>
    </row>
    <row r="357" ht="12.75" customHeight="1">
      <c r="A357" s="73">
        <v>118.0</v>
      </c>
      <c r="B357" s="74">
        <v>59.0</v>
      </c>
      <c r="C357" s="61">
        <f t="shared" si="1"/>
        <v>0.6666666667</v>
      </c>
    </row>
    <row r="358" ht="12.75" customHeight="1">
      <c r="A358" s="73">
        <v>103.0</v>
      </c>
      <c r="B358" s="74">
        <v>66.0</v>
      </c>
      <c r="C358" s="61">
        <f t="shared" si="1"/>
        <v>0.6094674556</v>
      </c>
    </row>
    <row r="359" ht="12.75" customHeight="1">
      <c r="A359" s="73">
        <v>1.0</v>
      </c>
      <c r="B359" s="74">
        <v>0.0</v>
      </c>
      <c r="C359" s="61">
        <f t="shared" si="1"/>
        <v>1</v>
      </c>
    </row>
    <row r="360" ht="12.75" customHeight="1">
      <c r="A360" s="73">
        <v>77.0</v>
      </c>
      <c r="B360" s="74">
        <v>67.0</v>
      </c>
      <c r="C360" s="61">
        <f t="shared" si="1"/>
        <v>0.5347222222</v>
      </c>
    </row>
    <row r="361" ht="12.75" customHeight="1">
      <c r="A361" s="73">
        <v>116.0</v>
      </c>
      <c r="B361" s="74">
        <v>108.0</v>
      </c>
      <c r="C361" s="61">
        <f t="shared" si="1"/>
        <v>0.5178571429</v>
      </c>
    </row>
    <row r="362" ht="12.75" customHeight="1">
      <c r="A362" s="73">
        <v>110.0</v>
      </c>
      <c r="B362" s="74">
        <v>72.0</v>
      </c>
      <c r="C362" s="61">
        <f t="shared" si="1"/>
        <v>0.6043956044</v>
      </c>
    </row>
    <row r="363" ht="12.75" customHeight="1">
      <c r="A363" s="73">
        <v>78.0</v>
      </c>
      <c r="B363" s="74">
        <v>38.0</v>
      </c>
      <c r="C363" s="61">
        <f t="shared" si="1"/>
        <v>0.6724137931</v>
      </c>
    </row>
    <row r="364" ht="12.75" customHeight="1">
      <c r="A364" s="73">
        <v>0.0</v>
      </c>
      <c r="B364" s="74">
        <v>0.0</v>
      </c>
      <c r="C364" s="61" t="str">
        <f t="shared" si="1"/>
        <v>#DIV/0!</v>
      </c>
    </row>
    <row r="365" ht="12.75" customHeight="1">
      <c r="A365" s="73">
        <v>80.0</v>
      </c>
      <c r="B365" s="74">
        <v>38.0</v>
      </c>
      <c r="C365" s="61">
        <f t="shared" si="1"/>
        <v>0.6779661017</v>
      </c>
    </row>
    <row r="366" ht="12.75" customHeight="1">
      <c r="A366" s="73">
        <v>86.0</v>
      </c>
      <c r="B366" s="74">
        <v>58.0</v>
      </c>
      <c r="C366" s="61">
        <f t="shared" si="1"/>
        <v>0.5972222222</v>
      </c>
    </row>
    <row r="367" ht="12.75" customHeight="1">
      <c r="A367" s="73">
        <v>104.0</v>
      </c>
      <c r="B367" s="74">
        <v>67.0</v>
      </c>
      <c r="C367" s="61">
        <f t="shared" si="1"/>
        <v>0.6081871345</v>
      </c>
    </row>
    <row r="368" ht="12.75" customHeight="1">
      <c r="A368" s="73">
        <v>44.0</v>
      </c>
      <c r="B368" s="74">
        <v>20.0</v>
      </c>
      <c r="C368" s="61">
        <f t="shared" si="1"/>
        <v>0.6875</v>
      </c>
    </row>
    <row r="369" ht="12.75" customHeight="1">
      <c r="A369" s="73">
        <v>4.0</v>
      </c>
      <c r="B369" s="74">
        <v>2.0</v>
      </c>
      <c r="C369" s="61">
        <f t="shared" si="1"/>
        <v>0.6666666667</v>
      </c>
    </row>
    <row r="370" ht="12.75" customHeight="1">
      <c r="A370" s="73">
        <v>122.0</v>
      </c>
      <c r="B370" s="74">
        <v>71.0</v>
      </c>
      <c r="C370" s="61">
        <f t="shared" si="1"/>
        <v>0.6321243523</v>
      </c>
    </row>
    <row r="371" ht="12.75" customHeight="1">
      <c r="A371" s="73">
        <v>19.0</v>
      </c>
      <c r="B371" s="74">
        <v>17.0</v>
      </c>
      <c r="C371" s="61">
        <f t="shared" si="1"/>
        <v>0.5277777778</v>
      </c>
    </row>
    <row r="372" ht="12.75" customHeight="1">
      <c r="A372" s="73">
        <v>52.0</v>
      </c>
      <c r="B372" s="74">
        <v>18.0</v>
      </c>
      <c r="C372" s="61">
        <f t="shared" si="1"/>
        <v>0.7428571429</v>
      </c>
    </row>
    <row r="373" ht="12.75" customHeight="1">
      <c r="A373" s="73">
        <v>0.0</v>
      </c>
      <c r="B373" s="74">
        <v>0.0</v>
      </c>
      <c r="C373" s="61" t="str">
        <f t="shared" si="1"/>
        <v>#DIV/0!</v>
      </c>
    </row>
    <row r="374" ht="12.75" customHeight="1">
      <c r="A374" s="73">
        <v>0.0</v>
      </c>
      <c r="B374" s="74">
        <v>0.0</v>
      </c>
      <c r="C374" s="61" t="str">
        <f t="shared" si="1"/>
        <v>#DIV/0!</v>
      </c>
    </row>
    <row r="375" ht="12.75" customHeight="1">
      <c r="A375" s="73">
        <v>29.0</v>
      </c>
      <c r="B375" s="74">
        <v>26.0</v>
      </c>
      <c r="C375" s="61">
        <f t="shared" si="1"/>
        <v>0.5272727273</v>
      </c>
    </row>
    <row r="376" ht="12.75" customHeight="1">
      <c r="A376" s="73">
        <v>61.0</v>
      </c>
      <c r="B376" s="74">
        <v>39.0</v>
      </c>
      <c r="C376" s="61">
        <f t="shared" si="1"/>
        <v>0.61</v>
      </c>
    </row>
    <row r="377" ht="12.75" customHeight="1">
      <c r="A377" s="73">
        <v>11.0</v>
      </c>
      <c r="B377" s="74">
        <v>3.0</v>
      </c>
      <c r="C377" s="61">
        <f t="shared" si="1"/>
        <v>0.7857142857</v>
      </c>
    </row>
    <row r="378" ht="12.75" customHeight="1">
      <c r="A378" s="73">
        <v>56.0</v>
      </c>
      <c r="B378" s="74">
        <v>32.0</v>
      </c>
      <c r="C378" s="61">
        <f t="shared" si="1"/>
        <v>0.6363636364</v>
      </c>
    </row>
    <row r="379" ht="12.75" customHeight="1">
      <c r="A379" s="73">
        <v>0.0</v>
      </c>
      <c r="B379" s="74">
        <v>0.0</v>
      </c>
      <c r="C379" s="61" t="str">
        <f t="shared" si="1"/>
        <v>#DIV/0!</v>
      </c>
    </row>
    <row r="380" ht="12.75" customHeight="1">
      <c r="A380" s="73">
        <v>24.0</v>
      </c>
      <c r="B380" s="74">
        <v>15.0</v>
      </c>
      <c r="C380" s="61">
        <f t="shared" si="1"/>
        <v>0.6153846154</v>
      </c>
    </row>
    <row r="381" ht="12.75" customHeight="1">
      <c r="A381" s="73">
        <v>41.0</v>
      </c>
      <c r="B381" s="74">
        <v>20.0</v>
      </c>
      <c r="C381" s="61">
        <f t="shared" si="1"/>
        <v>0.6721311475</v>
      </c>
    </row>
    <row r="382" ht="12.75" customHeight="1">
      <c r="A382" s="73">
        <v>47.0</v>
      </c>
      <c r="B382" s="74">
        <v>29.0</v>
      </c>
      <c r="C382" s="61">
        <f t="shared" si="1"/>
        <v>0.6184210526</v>
      </c>
    </row>
    <row r="383" ht="12.75" customHeight="1">
      <c r="A383" s="73">
        <v>0.0</v>
      </c>
      <c r="B383" s="74">
        <v>0.0</v>
      </c>
      <c r="C383" s="61" t="str">
        <f t="shared" si="1"/>
        <v>#DIV/0!</v>
      </c>
    </row>
    <row r="384" ht="12.75" customHeight="1">
      <c r="A384" s="73">
        <v>39.0</v>
      </c>
      <c r="B384" s="74">
        <v>17.0</v>
      </c>
      <c r="C384" s="61">
        <f t="shared" si="1"/>
        <v>0.6964285714</v>
      </c>
    </row>
    <row r="385" ht="12.75" customHeight="1">
      <c r="A385" s="73">
        <v>15.0</v>
      </c>
      <c r="B385" s="74">
        <v>19.0</v>
      </c>
      <c r="C385" s="61">
        <f t="shared" si="1"/>
        <v>0.4411764706</v>
      </c>
    </row>
    <row r="386" ht="12.75" customHeight="1">
      <c r="A386" s="73">
        <v>0.0</v>
      </c>
      <c r="B386" s="74">
        <v>1.0</v>
      </c>
      <c r="C386" s="61">
        <f t="shared" si="1"/>
        <v>0</v>
      </c>
    </row>
    <row r="387" ht="12.75" customHeight="1">
      <c r="A387" s="73">
        <v>1.0</v>
      </c>
      <c r="B387" s="74">
        <v>0.0</v>
      </c>
      <c r="C387" s="61">
        <f t="shared" si="1"/>
        <v>1</v>
      </c>
    </row>
    <row r="388" ht="12.75" customHeight="1">
      <c r="A388" s="73">
        <v>0.0</v>
      </c>
      <c r="B388" s="74">
        <v>0.0</v>
      </c>
      <c r="C388" s="61" t="str">
        <f t="shared" si="1"/>
        <v>#DIV/0!</v>
      </c>
    </row>
    <row r="389" ht="12.75" customHeight="1">
      <c r="A389" s="73">
        <v>31.0</v>
      </c>
      <c r="B389" s="74">
        <v>23.0</v>
      </c>
      <c r="C389" s="61">
        <f t="shared" si="1"/>
        <v>0.5740740741</v>
      </c>
    </row>
    <row r="390" ht="12.75" customHeight="1">
      <c r="A390" s="73">
        <v>0.0</v>
      </c>
      <c r="B390" s="74">
        <v>0.0</v>
      </c>
      <c r="C390" s="61" t="str">
        <f t="shared" si="1"/>
        <v>#DIV/0!</v>
      </c>
    </row>
    <row r="391" ht="12.75" customHeight="1">
      <c r="A391" s="73">
        <v>0.0</v>
      </c>
      <c r="B391" s="74">
        <v>0.0</v>
      </c>
      <c r="C391" s="61" t="str">
        <f t="shared" si="1"/>
        <v>#DIV/0!</v>
      </c>
    </row>
    <row r="392" ht="12.75" customHeight="1">
      <c r="A392" s="73">
        <v>89.0</v>
      </c>
      <c r="B392" s="74">
        <v>52.0</v>
      </c>
      <c r="C392" s="61">
        <f t="shared" si="1"/>
        <v>0.6312056738</v>
      </c>
    </row>
    <row r="393" ht="12.75" customHeight="1">
      <c r="A393" s="73">
        <v>4.0</v>
      </c>
      <c r="B393" s="74">
        <v>7.0</v>
      </c>
      <c r="C393" s="61">
        <f t="shared" si="1"/>
        <v>0.3636363636</v>
      </c>
    </row>
    <row r="394" ht="12.75" customHeight="1">
      <c r="A394" s="73">
        <v>0.0</v>
      </c>
      <c r="B394" s="74">
        <v>0.0</v>
      </c>
      <c r="C394" s="61" t="str">
        <f t="shared" si="1"/>
        <v>#DIV/0!</v>
      </c>
    </row>
    <row r="395" ht="12.75" customHeight="1">
      <c r="A395" s="73">
        <v>1.0</v>
      </c>
      <c r="B395" s="74">
        <v>5.0</v>
      </c>
      <c r="C395" s="61">
        <f t="shared" si="1"/>
        <v>0.1666666667</v>
      </c>
    </row>
    <row r="396" ht="12.75" customHeight="1">
      <c r="A396" s="73">
        <v>9.0</v>
      </c>
      <c r="B396" s="74">
        <v>2.0</v>
      </c>
      <c r="C396" s="61">
        <f t="shared" si="1"/>
        <v>0.8181818182</v>
      </c>
    </row>
    <row r="397" ht="12.75" customHeight="1">
      <c r="A397" s="73">
        <v>4.0</v>
      </c>
      <c r="B397" s="74">
        <v>0.0</v>
      </c>
      <c r="C397" s="61">
        <f t="shared" si="1"/>
        <v>1</v>
      </c>
    </row>
    <row r="398" ht="12.75" customHeight="1">
      <c r="A398" s="73">
        <v>1.0</v>
      </c>
      <c r="B398" s="74">
        <v>0.0</v>
      </c>
      <c r="C398" s="61">
        <f t="shared" si="1"/>
        <v>1</v>
      </c>
    </row>
    <row r="399" ht="12.75" customHeight="1">
      <c r="A399" s="73">
        <v>0.0</v>
      </c>
      <c r="B399" s="74">
        <v>0.0</v>
      </c>
      <c r="C399" s="61" t="str">
        <f t="shared" si="1"/>
        <v>#DIV/0!</v>
      </c>
    </row>
    <row r="400" ht="12.75" customHeight="1">
      <c r="A400" s="73">
        <v>5.0</v>
      </c>
      <c r="B400" s="74">
        <v>5.0</v>
      </c>
      <c r="C400" s="61">
        <f t="shared" si="1"/>
        <v>0.5</v>
      </c>
    </row>
    <row r="401" ht="12.75" customHeight="1">
      <c r="A401" s="73">
        <v>0.0</v>
      </c>
      <c r="B401" s="74">
        <v>0.0</v>
      </c>
      <c r="C401" s="61" t="str">
        <f t="shared" si="1"/>
        <v>#DIV/0!</v>
      </c>
    </row>
    <row r="402" ht="12.75" customHeight="1">
      <c r="A402" s="73">
        <v>0.0</v>
      </c>
      <c r="B402" s="74">
        <v>0.0</v>
      </c>
      <c r="C402" s="61" t="str">
        <f t="shared" si="1"/>
        <v>#DIV/0!</v>
      </c>
    </row>
    <row r="403" ht="12.75" customHeight="1">
      <c r="A403" s="73">
        <v>0.0</v>
      </c>
      <c r="B403" s="74">
        <v>0.0</v>
      </c>
      <c r="C403" s="61" t="str">
        <f t="shared" si="1"/>
        <v>#DIV/0!</v>
      </c>
    </row>
    <row r="404" ht="12.75" customHeight="1">
      <c r="A404" s="73">
        <v>0.0</v>
      </c>
      <c r="B404" s="74">
        <v>0.0</v>
      </c>
      <c r="C404" s="61" t="str">
        <f t="shared" si="1"/>
        <v>#DIV/0!</v>
      </c>
    </row>
    <row r="405" ht="12.75" customHeight="1">
      <c r="A405" s="73">
        <v>0.0</v>
      </c>
      <c r="B405" s="74">
        <v>0.0</v>
      </c>
      <c r="C405" s="61" t="str">
        <f t="shared" si="1"/>
        <v>#DIV/0!</v>
      </c>
    </row>
    <row r="406" ht="12.75" customHeight="1">
      <c r="A406" s="73">
        <v>0.0</v>
      </c>
      <c r="B406" s="74">
        <v>0.0</v>
      </c>
      <c r="C406" s="61" t="str">
        <f t="shared" si="1"/>
        <v>#DIV/0!</v>
      </c>
    </row>
    <row r="407" ht="12.75" customHeight="1">
      <c r="A407" s="73">
        <v>146.0</v>
      </c>
      <c r="B407" s="74">
        <v>85.0</v>
      </c>
      <c r="C407" s="61">
        <f t="shared" si="1"/>
        <v>0.632034632</v>
      </c>
    </row>
    <row r="408" ht="12.75" customHeight="1">
      <c r="A408" s="73">
        <v>61.0</v>
      </c>
      <c r="B408" s="74">
        <v>24.0</v>
      </c>
      <c r="C408" s="61">
        <f t="shared" si="1"/>
        <v>0.7176470588</v>
      </c>
    </row>
    <row r="409" ht="12.75" customHeight="1">
      <c r="A409" s="73">
        <v>167.0</v>
      </c>
      <c r="B409" s="74">
        <v>95.0</v>
      </c>
      <c r="C409" s="61">
        <f t="shared" si="1"/>
        <v>0.6374045802</v>
      </c>
    </row>
    <row r="410" ht="12.75" customHeight="1">
      <c r="A410" s="73">
        <v>0.0</v>
      </c>
      <c r="B410" s="74">
        <v>0.0</v>
      </c>
      <c r="C410" s="61" t="str">
        <f t="shared" si="1"/>
        <v>#DIV/0!</v>
      </c>
    </row>
    <row r="411" ht="12.75" customHeight="1">
      <c r="A411" s="73">
        <v>0.0</v>
      </c>
      <c r="B411" s="74">
        <v>0.0</v>
      </c>
      <c r="C411" s="61" t="str">
        <f t="shared" si="1"/>
        <v>#DIV/0!</v>
      </c>
    </row>
    <row r="412" ht="12.75" customHeight="1">
      <c r="A412" s="73">
        <v>74.0</v>
      </c>
      <c r="B412" s="74">
        <v>47.0</v>
      </c>
      <c r="C412" s="61">
        <f t="shared" si="1"/>
        <v>0.6115702479</v>
      </c>
    </row>
    <row r="413" ht="12.75" customHeight="1">
      <c r="A413" s="73">
        <v>157.0</v>
      </c>
      <c r="B413" s="74">
        <v>81.0</v>
      </c>
      <c r="C413" s="61">
        <f t="shared" si="1"/>
        <v>0.6596638655</v>
      </c>
    </row>
    <row r="414" ht="12.75" customHeight="1">
      <c r="A414" s="73">
        <v>15.0</v>
      </c>
      <c r="B414" s="74">
        <v>14.0</v>
      </c>
      <c r="C414" s="61">
        <f t="shared" si="1"/>
        <v>0.5172413793</v>
      </c>
    </row>
    <row r="415" ht="12.75" customHeight="1">
      <c r="A415" s="73">
        <v>137.0</v>
      </c>
      <c r="B415" s="74">
        <v>53.0</v>
      </c>
      <c r="C415" s="61">
        <f t="shared" si="1"/>
        <v>0.7210526316</v>
      </c>
    </row>
    <row r="416" ht="12.75" customHeight="1">
      <c r="A416" s="73">
        <v>0.0</v>
      </c>
      <c r="B416" s="74">
        <v>1.0</v>
      </c>
      <c r="C416" s="61">
        <f t="shared" si="1"/>
        <v>0</v>
      </c>
    </row>
    <row r="417" ht="12.75" customHeight="1">
      <c r="A417" s="73">
        <v>0.0</v>
      </c>
      <c r="B417" s="74">
        <v>0.0</v>
      </c>
      <c r="C417" s="61" t="str">
        <f t="shared" si="1"/>
        <v>#DIV/0!</v>
      </c>
    </row>
    <row r="418" ht="12.75" customHeight="1">
      <c r="A418" s="73">
        <v>0.0</v>
      </c>
      <c r="B418" s="74">
        <v>0.0</v>
      </c>
      <c r="C418" s="61" t="str">
        <f t="shared" si="1"/>
        <v>#DIV/0!</v>
      </c>
    </row>
    <row r="419" ht="12.75" customHeight="1">
      <c r="A419" s="73">
        <v>152.0</v>
      </c>
      <c r="B419" s="74">
        <v>112.0</v>
      </c>
      <c r="C419" s="61">
        <f t="shared" si="1"/>
        <v>0.5757575758</v>
      </c>
    </row>
    <row r="420" ht="12.75" customHeight="1">
      <c r="A420" s="73">
        <v>44.0</v>
      </c>
      <c r="B420" s="74">
        <v>22.0</v>
      </c>
      <c r="C420" s="61">
        <f t="shared" si="1"/>
        <v>0.6666666667</v>
      </c>
    </row>
    <row r="421" ht="12.75" customHeight="1">
      <c r="A421" s="73">
        <v>77.0</v>
      </c>
      <c r="B421" s="74">
        <v>33.0</v>
      </c>
      <c r="C421" s="61">
        <f t="shared" si="1"/>
        <v>0.7</v>
      </c>
    </row>
    <row r="422" ht="12.75" customHeight="1">
      <c r="A422" s="73">
        <v>74.0</v>
      </c>
      <c r="B422" s="74">
        <v>30.0</v>
      </c>
      <c r="C422" s="61">
        <f t="shared" si="1"/>
        <v>0.7115384615</v>
      </c>
    </row>
    <row r="423" ht="12.75" customHeight="1">
      <c r="A423" s="73">
        <v>2.0</v>
      </c>
      <c r="B423" s="74">
        <v>5.0</v>
      </c>
      <c r="C423" s="61">
        <f t="shared" si="1"/>
        <v>0.2857142857</v>
      </c>
    </row>
    <row r="424" ht="12.75" customHeight="1">
      <c r="A424" s="73">
        <v>19.0</v>
      </c>
      <c r="B424" s="74">
        <v>13.0</v>
      </c>
      <c r="C424" s="61">
        <f t="shared" si="1"/>
        <v>0.59375</v>
      </c>
    </row>
    <row r="425" ht="12.75" customHeight="1">
      <c r="A425" s="73">
        <v>129.0</v>
      </c>
      <c r="B425" s="74">
        <v>76.0</v>
      </c>
      <c r="C425" s="61">
        <f t="shared" si="1"/>
        <v>0.6292682927</v>
      </c>
    </row>
    <row r="426" ht="12.75" customHeight="1">
      <c r="A426" s="73">
        <v>76.0</v>
      </c>
      <c r="B426" s="74">
        <v>37.0</v>
      </c>
      <c r="C426" s="61">
        <f t="shared" si="1"/>
        <v>0.6725663717</v>
      </c>
    </row>
    <row r="427" ht="12.75" customHeight="1">
      <c r="A427" s="73">
        <v>92.0</v>
      </c>
      <c r="B427" s="74">
        <v>54.0</v>
      </c>
      <c r="C427" s="61">
        <f t="shared" si="1"/>
        <v>0.6301369863</v>
      </c>
    </row>
    <row r="428" ht="12.75" customHeight="1">
      <c r="A428" s="73">
        <v>178.0</v>
      </c>
      <c r="B428" s="74">
        <v>120.0</v>
      </c>
      <c r="C428" s="61">
        <f t="shared" si="1"/>
        <v>0.5973154362</v>
      </c>
    </row>
    <row r="429" ht="12.75" customHeight="1">
      <c r="A429" s="73">
        <v>56.0</v>
      </c>
      <c r="B429" s="74">
        <v>56.0</v>
      </c>
      <c r="C429" s="61">
        <f t="shared" si="1"/>
        <v>0.5</v>
      </c>
    </row>
    <row r="430" ht="12.75" customHeight="1">
      <c r="A430" s="73">
        <v>159.0</v>
      </c>
      <c r="B430" s="74">
        <v>106.0</v>
      </c>
      <c r="C430" s="61">
        <f t="shared" si="1"/>
        <v>0.6</v>
      </c>
    </row>
    <row r="431" ht="12.75" customHeight="1">
      <c r="A431" s="73">
        <v>77.0</v>
      </c>
      <c r="B431" s="74">
        <v>59.0</v>
      </c>
      <c r="C431" s="61">
        <f t="shared" si="1"/>
        <v>0.5661764706</v>
      </c>
    </row>
    <row r="432" ht="12.75" customHeight="1">
      <c r="A432" s="73">
        <v>115.0</v>
      </c>
      <c r="B432" s="74">
        <v>60.0</v>
      </c>
      <c r="C432" s="61">
        <f t="shared" si="1"/>
        <v>0.6571428571</v>
      </c>
    </row>
    <row r="433" ht="12.75" customHeight="1">
      <c r="A433" s="73">
        <v>113.0</v>
      </c>
      <c r="B433" s="74">
        <v>70.0</v>
      </c>
      <c r="C433" s="61">
        <f t="shared" si="1"/>
        <v>0.6174863388</v>
      </c>
    </row>
    <row r="434" ht="12.75" customHeight="1">
      <c r="A434" s="73">
        <v>193.0</v>
      </c>
      <c r="B434" s="74">
        <v>84.0</v>
      </c>
      <c r="C434" s="61">
        <f t="shared" si="1"/>
        <v>0.6967509025</v>
      </c>
    </row>
    <row r="435" ht="12.75" customHeight="1">
      <c r="A435" s="73">
        <v>121.0</v>
      </c>
      <c r="B435" s="74">
        <v>55.0</v>
      </c>
      <c r="C435" s="61">
        <f t="shared" si="1"/>
        <v>0.6875</v>
      </c>
    </row>
    <row r="436" ht="12.75" customHeight="1">
      <c r="A436" s="73">
        <v>117.0</v>
      </c>
      <c r="B436" s="74">
        <v>52.0</v>
      </c>
      <c r="C436" s="61">
        <f t="shared" si="1"/>
        <v>0.6923076923</v>
      </c>
    </row>
    <row r="437" ht="12.75" customHeight="1">
      <c r="A437" s="73">
        <v>87.0</v>
      </c>
      <c r="B437" s="74">
        <v>53.0</v>
      </c>
      <c r="C437" s="61">
        <f t="shared" si="1"/>
        <v>0.6214285714</v>
      </c>
    </row>
    <row r="438" ht="12.75" customHeight="1">
      <c r="A438" s="73">
        <v>163.0</v>
      </c>
      <c r="B438" s="74">
        <v>91.0</v>
      </c>
      <c r="C438" s="61">
        <f t="shared" si="1"/>
        <v>0.6417322835</v>
      </c>
    </row>
    <row r="439" ht="12.75" customHeight="1">
      <c r="A439" s="73">
        <v>205.0</v>
      </c>
      <c r="B439" s="74">
        <v>116.0</v>
      </c>
      <c r="C439" s="61">
        <f t="shared" si="1"/>
        <v>0.6386292835</v>
      </c>
    </row>
    <row r="440" ht="12.75" customHeight="1">
      <c r="A440" s="73">
        <v>32.0</v>
      </c>
      <c r="B440" s="74">
        <v>12.0</v>
      </c>
      <c r="C440" s="61">
        <f t="shared" si="1"/>
        <v>0.7272727273</v>
      </c>
    </row>
    <row r="441" ht="12.75" customHeight="1">
      <c r="A441" s="73">
        <v>12.0</v>
      </c>
      <c r="B441" s="74">
        <v>9.0</v>
      </c>
      <c r="C441" s="61">
        <f t="shared" si="1"/>
        <v>0.5714285714</v>
      </c>
    </row>
    <row r="442" ht="12.75" customHeight="1">
      <c r="A442" s="73">
        <v>103.0</v>
      </c>
      <c r="B442" s="74">
        <v>42.0</v>
      </c>
      <c r="C442" s="61">
        <f t="shared" si="1"/>
        <v>0.7103448276</v>
      </c>
    </row>
    <row r="443" ht="12.75" customHeight="1">
      <c r="A443" s="73">
        <v>56.0</v>
      </c>
      <c r="B443" s="74">
        <v>21.0</v>
      </c>
      <c r="C443" s="61">
        <f t="shared" si="1"/>
        <v>0.7272727273</v>
      </c>
    </row>
    <row r="444" ht="12.75" customHeight="1">
      <c r="A444" s="73">
        <v>44.0</v>
      </c>
      <c r="B444" s="74">
        <v>31.0</v>
      </c>
      <c r="C444" s="61">
        <f t="shared" si="1"/>
        <v>0.5866666667</v>
      </c>
    </row>
    <row r="445" ht="12.75" customHeight="1">
      <c r="A445" s="73">
        <v>111.0</v>
      </c>
      <c r="B445" s="74">
        <v>39.0</v>
      </c>
      <c r="C445" s="61">
        <f t="shared" si="1"/>
        <v>0.74</v>
      </c>
    </row>
    <row r="446" ht="12.75" customHeight="1">
      <c r="A446" s="73">
        <v>0.0</v>
      </c>
      <c r="B446" s="74">
        <v>0.0</v>
      </c>
      <c r="C446" s="61" t="str">
        <f t="shared" si="1"/>
        <v>#DIV/0!</v>
      </c>
    </row>
    <row r="447" ht="12.75" customHeight="1">
      <c r="A447" s="73">
        <v>86.0</v>
      </c>
      <c r="B447" s="74">
        <v>27.0</v>
      </c>
      <c r="C447" s="61">
        <f t="shared" si="1"/>
        <v>0.7610619469</v>
      </c>
    </row>
    <row r="448" ht="12.75" customHeight="1">
      <c r="A448" s="73">
        <v>0.0</v>
      </c>
      <c r="B448" s="74">
        <v>0.0</v>
      </c>
      <c r="C448" s="61" t="str">
        <f t="shared" si="1"/>
        <v>#DIV/0!</v>
      </c>
    </row>
    <row r="449" ht="12.75" customHeight="1">
      <c r="A449" s="73">
        <v>0.0</v>
      </c>
      <c r="B449" s="74">
        <v>0.0</v>
      </c>
      <c r="C449" s="61" t="str">
        <f t="shared" si="1"/>
        <v>#DIV/0!</v>
      </c>
    </row>
    <row r="450" ht="12.75" customHeight="1">
      <c r="A450" s="73">
        <v>108.0</v>
      </c>
      <c r="B450" s="74">
        <v>56.0</v>
      </c>
      <c r="C450" s="61">
        <f t="shared" si="1"/>
        <v>0.6585365854</v>
      </c>
    </row>
    <row r="451" ht="12.75" customHeight="1">
      <c r="A451" s="73">
        <v>36.0</v>
      </c>
      <c r="B451" s="74">
        <v>24.0</v>
      </c>
      <c r="C451" s="61">
        <f t="shared" si="1"/>
        <v>0.6</v>
      </c>
    </row>
    <row r="452" ht="12.75" customHeight="1">
      <c r="A452" s="73">
        <v>36.0</v>
      </c>
      <c r="B452" s="74">
        <v>21.0</v>
      </c>
      <c r="C452" s="61">
        <f t="shared" si="1"/>
        <v>0.6315789474</v>
      </c>
    </row>
    <row r="453" ht="12.75" customHeight="1">
      <c r="A453" s="73">
        <v>128.0</v>
      </c>
      <c r="B453" s="74">
        <v>66.0</v>
      </c>
      <c r="C453" s="61">
        <f t="shared" si="1"/>
        <v>0.6597938144</v>
      </c>
    </row>
    <row r="454" ht="12.75" customHeight="1">
      <c r="A454" s="73">
        <v>48.0</v>
      </c>
      <c r="B454" s="74">
        <v>34.0</v>
      </c>
      <c r="C454" s="61">
        <f t="shared" si="1"/>
        <v>0.5853658537</v>
      </c>
    </row>
    <row r="455" ht="12.75" customHeight="1">
      <c r="A455" s="73">
        <v>0.0</v>
      </c>
      <c r="B455" s="74">
        <v>0.0</v>
      </c>
      <c r="C455" s="61" t="str">
        <f t="shared" si="1"/>
        <v>#DIV/0!</v>
      </c>
    </row>
    <row r="456" ht="12.75" customHeight="1">
      <c r="A456" s="73">
        <v>0.0</v>
      </c>
      <c r="B456" s="74">
        <v>0.0</v>
      </c>
      <c r="C456" s="61" t="str">
        <f t="shared" si="1"/>
        <v>#DIV/0!</v>
      </c>
    </row>
    <row r="457" ht="12.75" customHeight="1">
      <c r="A457" s="73">
        <v>0.0</v>
      </c>
      <c r="B457" s="74">
        <v>0.0</v>
      </c>
      <c r="C457" s="61" t="str">
        <f t="shared" si="1"/>
        <v>#DIV/0!</v>
      </c>
    </row>
    <row r="458" ht="12.75" customHeight="1">
      <c r="A458" s="73">
        <v>248.0</v>
      </c>
      <c r="B458" s="74">
        <v>235.0</v>
      </c>
      <c r="C458" s="61">
        <f t="shared" si="1"/>
        <v>0.5134575569</v>
      </c>
    </row>
    <row r="459" ht="12.75" customHeight="1">
      <c r="A459" s="73">
        <v>0.0</v>
      </c>
      <c r="B459" s="74">
        <v>0.0</v>
      </c>
      <c r="C459" s="61" t="str">
        <f t="shared" si="1"/>
        <v>#DIV/0!</v>
      </c>
    </row>
    <row r="460" ht="12.75" customHeight="1">
      <c r="A460" s="73">
        <v>52.0</v>
      </c>
      <c r="B460" s="74">
        <v>35.0</v>
      </c>
      <c r="C460" s="61">
        <f t="shared" si="1"/>
        <v>0.5977011494</v>
      </c>
    </row>
    <row r="461" ht="12.75" customHeight="1">
      <c r="A461" s="73">
        <v>148.0</v>
      </c>
      <c r="B461" s="74">
        <v>79.0</v>
      </c>
      <c r="C461" s="61">
        <f t="shared" si="1"/>
        <v>0.6519823789</v>
      </c>
    </row>
    <row r="462" ht="12.75" customHeight="1">
      <c r="A462" s="73">
        <v>88.0</v>
      </c>
      <c r="B462" s="74">
        <v>41.0</v>
      </c>
      <c r="C462" s="61">
        <f t="shared" si="1"/>
        <v>0.6821705426</v>
      </c>
    </row>
    <row r="463" ht="12.75" customHeight="1">
      <c r="A463" s="73">
        <v>169.0</v>
      </c>
      <c r="B463" s="74">
        <v>127.0</v>
      </c>
      <c r="C463" s="61">
        <f t="shared" si="1"/>
        <v>0.5709459459</v>
      </c>
    </row>
    <row r="464" ht="12.75" customHeight="1">
      <c r="A464" s="73">
        <v>129.0</v>
      </c>
      <c r="B464" s="74">
        <v>102.0</v>
      </c>
      <c r="C464" s="61">
        <f t="shared" si="1"/>
        <v>0.5584415584</v>
      </c>
    </row>
    <row r="465" ht="12.75" customHeight="1">
      <c r="A465" s="73">
        <v>182.0</v>
      </c>
      <c r="B465" s="74">
        <v>143.0</v>
      </c>
      <c r="C465" s="61">
        <f t="shared" si="1"/>
        <v>0.56</v>
      </c>
    </row>
    <row r="466" ht="12.75" customHeight="1">
      <c r="A466" s="73">
        <v>58.0</v>
      </c>
      <c r="B466" s="74">
        <v>38.0</v>
      </c>
      <c r="C466" s="61">
        <f t="shared" si="1"/>
        <v>0.6041666667</v>
      </c>
    </row>
    <row r="467" ht="12.75" customHeight="1">
      <c r="A467" s="73">
        <v>88.0</v>
      </c>
      <c r="B467" s="74">
        <v>82.0</v>
      </c>
      <c r="C467" s="61">
        <f t="shared" si="1"/>
        <v>0.5176470588</v>
      </c>
    </row>
    <row r="468" ht="12.75" customHeight="1">
      <c r="A468" s="73">
        <v>0.0</v>
      </c>
      <c r="B468" s="74">
        <v>1.0</v>
      </c>
      <c r="C468" s="61">
        <f t="shared" si="1"/>
        <v>0</v>
      </c>
    </row>
    <row r="469" ht="12.75" customHeight="1">
      <c r="A469" s="73">
        <v>95.0</v>
      </c>
      <c r="B469" s="74">
        <v>40.0</v>
      </c>
      <c r="C469" s="61">
        <f t="shared" si="1"/>
        <v>0.7037037037</v>
      </c>
    </row>
    <row r="470" ht="12.75" customHeight="1">
      <c r="A470" s="73">
        <v>88.0</v>
      </c>
      <c r="B470" s="74">
        <v>51.0</v>
      </c>
      <c r="C470" s="61">
        <f t="shared" si="1"/>
        <v>0.6330935252</v>
      </c>
    </row>
    <row r="471" ht="12.75" customHeight="1">
      <c r="A471" s="73">
        <v>0.0</v>
      </c>
      <c r="B471" s="74">
        <v>0.0</v>
      </c>
      <c r="C471" s="61" t="str">
        <f t="shared" si="1"/>
        <v>#DIV/0!</v>
      </c>
    </row>
    <row r="472" ht="12.75" customHeight="1">
      <c r="A472" s="73">
        <v>129.0</v>
      </c>
      <c r="B472" s="74">
        <v>69.0</v>
      </c>
      <c r="C472" s="61">
        <f t="shared" si="1"/>
        <v>0.6515151515</v>
      </c>
    </row>
    <row r="473" ht="12.75" customHeight="1">
      <c r="A473" s="73">
        <v>92.0</v>
      </c>
      <c r="B473" s="74">
        <v>90.0</v>
      </c>
      <c r="C473" s="61">
        <f t="shared" si="1"/>
        <v>0.5054945055</v>
      </c>
    </row>
    <row r="474" ht="12.75" customHeight="1">
      <c r="A474" s="73">
        <v>0.0</v>
      </c>
      <c r="B474" s="74">
        <v>1.0</v>
      </c>
      <c r="C474" s="61">
        <f t="shared" si="1"/>
        <v>0</v>
      </c>
    </row>
    <row r="475" ht="12.75" customHeight="1">
      <c r="A475" s="73">
        <v>114.0</v>
      </c>
      <c r="B475" s="74">
        <v>71.0</v>
      </c>
      <c r="C475" s="61">
        <f t="shared" si="1"/>
        <v>0.6162162162</v>
      </c>
    </row>
    <row r="476" ht="12.75" customHeight="1">
      <c r="A476" s="73">
        <v>0.0</v>
      </c>
      <c r="B476" s="74">
        <v>0.0</v>
      </c>
      <c r="C476" s="61" t="str">
        <f t="shared" si="1"/>
        <v>#DIV/0!</v>
      </c>
    </row>
    <row r="477" ht="12.75" customHeight="1">
      <c r="A477" s="73">
        <v>42.0</v>
      </c>
      <c r="B477" s="74">
        <v>24.0</v>
      </c>
      <c r="C477" s="61">
        <f t="shared" si="1"/>
        <v>0.6363636364</v>
      </c>
    </row>
    <row r="478" ht="12.75" customHeight="1">
      <c r="A478" s="73">
        <v>136.0</v>
      </c>
      <c r="B478" s="74">
        <v>74.0</v>
      </c>
      <c r="C478" s="61">
        <f t="shared" si="1"/>
        <v>0.6476190476</v>
      </c>
    </row>
    <row r="479" ht="12.75" customHeight="1">
      <c r="A479" s="73">
        <v>69.0</v>
      </c>
      <c r="B479" s="74">
        <v>42.0</v>
      </c>
      <c r="C479" s="61">
        <f t="shared" si="1"/>
        <v>0.6216216216</v>
      </c>
    </row>
    <row r="480" ht="12.75" customHeight="1">
      <c r="A480" s="73">
        <v>0.0</v>
      </c>
      <c r="B480" s="74">
        <v>0.0</v>
      </c>
      <c r="C480" s="61" t="str">
        <f t="shared" si="1"/>
        <v>#DIV/0!</v>
      </c>
    </row>
    <row r="481" ht="12.75" customHeight="1">
      <c r="A481" s="73">
        <v>0.0</v>
      </c>
      <c r="B481" s="74">
        <v>0.0</v>
      </c>
      <c r="C481" s="61" t="str">
        <f t="shared" si="1"/>
        <v>#DIV/0!</v>
      </c>
    </row>
    <row r="482" ht="12.75" customHeight="1">
      <c r="A482" s="73">
        <v>0.0</v>
      </c>
      <c r="B482" s="74">
        <v>0.0</v>
      </c>
      <c r="C482" s="61" t="str">
        <f t="shared" si="1"/>
        <v>#DIV/0!</v>
      </c>
    </row>
    <row r="483" ht="12.75" customHeight="1">
      <c r="A483" s="73">
        <v>0.0</v>
      </c>
      <c r="B483" s="74">
        <v>0.0</v>
      </c>
      <c r="C483" s="61" t="str">
        <f t="shared" si="1"/>
        <v>#DIV/0!</v>
      </c>
    </row>
    <row r="484" ht="12.75" customHeight="1">
      <c r="A484" s="73">
        <v>0.0</v>
      </c>
      <c r="B484" s="74">
        <v>0.0</v>
      </c>
      <c r="C484" s="61" t="str">
        <f t="shared" si="1"/>
        <v>#DIV/0!</v>
      </c>
    </row>
    <row r="485" ht="12.75" customHeight="1">
      <c r="A485" s="73">
        <v>0.0</v>
      </c>
      <c r="B485" s="74">
        <v>0.0</v>
      </c>
      <c r="C485" s="61" t="str">
        <f t="shared" si="1"/>
        <v>#DIV/0!</v>
      </c>
    </row>
    <row r="486" ht="12.75" customHeight="1">
      <c r="A486" s="73">
        <v>128.0</v>
      </c>
      <c r="B486" s="74">
        <v>79.0</v>
      </c>
      <c r="C486" s="61">
        <f t="shared" si="1"/>
        <v>0.6183574879</v>
      </c>
    </row>
    <row r="487" ht="12.75" customHeight="1">
      <c r="A487" s="73">
        <v>120.0</v>
      </c>
      <c r="B487" s="74">
        <v>73.0</v>
      </c>
      <c r="C487" s="61">
        <f t="shared" si="1"/>
        <v>0.621761658</v>
      </c>
    </row>
    <row r="488" ht="12.75" customHeight="1">
      <c r="A488" s="73">
        <v>54.0</v>
      </c>
      <c r="B488" s="74">
        <v>29.0</v>
      </c>
      <c r="C488" s="61">
        <f t="shared" si="1"/>
        <v>0.6506024096</v>
      </c>
    </row>
    <row r="489" ht="12.75" customHeight="1">
      <c r="A489" s="73">
        <v>94.0</v>
      </c>
      <c r="B489" s="74">
        <v>42.0</v>
      </c>
      <c r="C489" s="61">
        <f t="shared" si="1"/>
        <v>0.6911764706</v>
      </c>
    </row>
    <row r="490" ht="12.75" customHeight="1">
      <c r="A490" s="73">
        <v>2.0</v>
      </c>
      <c r="B490" s="74">
        <v>0.0</v>
      </c>
      <c r="C490" s="61">
        <f t="shared" si="1"/>
        <v>1</v>
      </c>
    </row>
    <row r="491" ht="12.75" customHeight="1">
      <c r="A491" s="73">
        <v>0.0</v>
      </c>
      <c r="B491" s="74">
        <v>0.0</v>
      </c>
      <c r="C491" s="61" t="str">
        <f t="shared" si="1"/>
        <v>#DIV/0!</v>
      </c>
    </row>
    <row r="492" ht="12.75" customHeight="1">
      <c r="A492" s="73">
        <v>0.0</v>
      </c>
      <c r="B492" s="74">
        <v>0.0</v>
      </c>
      <c r="C492" s="61" t="str">
        <f t="shared" si="1"/>
        <v>#DIV/0!</v>
      </c>
    </row>
    <row r="493" ht="12.75" customHeight="1">
      <c r="A493" s="73">
        <v>116.0</v>
      </c>
      <c r="B493" s="74">
        <v>72.0</v>
      </c>
      <c r="C493" s="61">
        <f t="shared" si="1"/>
        <v>0.6170212766</v>
      </c>
    </row>
    <row r="494" ht="12.75" customHeight="1">
      <c r="A494" s="73">
        <v>95.0</v>
      </c>
      <c r="B494" s="74">
        <v>36.0</v>
      </c>
      <c r="C494" s="61">
        <f t="shared" si="1"/>
        <v>0.7251908397</v>
      </c>
    </row>
    <row r="495" ht="12.75" customHeight="1">
      <c r="A495" s="73">
        <v>68.0</v>
      </c>
      <c r="B495" s="74">
        <v>37.0</v>
      </c>
      <c r="C495" s="61">
        <f t="shared" si="1"/>
        <v>0.6476190476</v>
      </c>
    </row>
    <row r="496" ht="12.75" customHeight="1">
      <c r="A496" s="73">
        <v>9.0</v>
      </c>
      <c r="B496" s="74">
        <v>11.0</v>
      </c>
      <c r="C496" s="61">
        <f t="shared" si="1"/>
        <v>0.45</v>
      </c>
    </row>
    <row r="497" ht="12.75" customHeight="1">
      <c r="A497" s="73">
        <v>0.0</v>
      </c>
      <c r="B497" s="74">
        <v>0.0</v>
      </c>
      <c r="C497" s="61" t="str">
        <f t="shared" si="1"/>
        <v>#DIV/0!</v>
      </c>
    </row>
    <row r="498" ht="12.75" customHeight="1">
      <c r="A498" s="73">
        <v>0.0</v>
      </c>
      <c r="B498" s="74">
        <v>0.0</v>
      </c>
      <c r="C498" s="61" t="str">
        <f t="shared" si="1"/>
        <v>#DIV/0!</v>
      </c>
    </row>
    <row r="499" ht="12.75" customHeight="1">
      <c r="A499" s="73">
        <v>0.0</v>
      </c>
      <c r="B499" s="74">
        <v>0.0</v>
      </c>
      <c r="C499" s="61" t="str">
        <f t="shared" si="1"/>
        <v>#DIV/0!</v>
      </c>
    </row>
    <row r="500" ht="12.75" customHeight="1">
      <c r="A500" s="73">
        <v>76.0</v>
      </c>
      <c r="B500" s="74">
        <v>26.0</v>
      </c>
      <c r="C500" s="61">
        <f t="shared" si="1"/>
        <v>0.7450980392</v>
      </c>
    </row>
    <row r="501" ht="12.75" customHeight="1">
      <c r="A501" s="73">
        <v>0.0</v>
      </c>
      <c r="B501" s="74">
        <v>0.0</v>
      </c>
      <c r="C501" s="61" t="str">
        <f t="shared" si="1"/>
        <v>#DIV/0!</v>
      </c>
    </row>
    <row r="502" ht="12.75" customHeight="1">
      <c r="A502" s="73">
        <v>131.0</v>
      </c>
      <c r="B502" s="74">
        <v>102.0</v>
      </c>
      <c r="C502" s="61">
        <f t="shared" si="1"/>
        <v>0.5622317597</v>
      </c>
    </row>
    <row r="503" ht="12.75" customHeight="1">
      <c r="A503" s="73">
        <v>0.0</v>
      </c>
      <c r="B503" s="74">
        <v>0.0</v>
      </c>
      <c r="C503" s="61" t="str">
        <f t="shared" si="1"/>
        <v>#DIV/0!</v>
      </c>
    </row>
    <row r="504" ht="12.75" customHeight="1">
      <c r="A504" s="73">
        <v>1.0</v>
      </c>
      <c r="B504" s="74">
        <v>0.0</v>
      </c>
      <c r="C504" s="61">
        <f t="shared" si="1"/>
        <v>1</v>
      </c>
    </row>
    <row r="505" ht="12.75" customHeight="1">
      <c r="A505" s="73">
        <v>0.0</v>
      </c>
      <c r="B505" s="74">
        <v>0.0</v>
      </c>
      <c r="C505" s="61" t="str">
        <f t="shared" si="1"/>
        <v>#DIV/0!</v>
      </c>
    </row>
    <row r="506" ht="12.75" customHeight="1">
      <c r="A506" s="73">
        <v>0.0</v>
      </c>
      <c r="B506" s="74">
        <v>0.0</v>
      </c>
      <c r="C506" s="61" t="str">
        <f t="shared" si="1"/>
        <v>#DIV/0!</v>
      </c>
    </row>
    <row r="507" ht="12.75" customHeight="1">
      <c r="A507" s="73">
        <v>0.0</v>
      </c>
      <c r="B507" s="74">
        <v>0.0</v>
      </c>
      <c r="C507" s="61" t="str">
        <f t="shared" si="1"/>
        <v>#DIV/0!</v>
      </c>
    </row>
    <row r="508" ht="12.75" customHeight="1">
      <c r="A508" s="73">
        <v>196.0</v>
      </c>
      <c r="B508" s="74">
        <v>82.0</v>
      </c>
      <c r="C508" s="61">
        <f t="shared" si="1"/>
        <v>0.7050359712</v>
      </c>
    </row>
    <row r="509" ht="12.75" customHeight="1">
      <c r="A509" s="73">
        <v>31.0</v>
      </c>
      <c r="B509" s="74">
        <v>6.0</v>
      </c>
      <c r="C509" s="61">
        <f t="shared" si="1"/>
        <v>0.8378378378</v>
      </c>
    </row>
    <row r="510" ht="12.75" customHeight="1">
      <c r="A510" s="73">
        <v>3.0</v>
      </c>
      <c r="B510" s="74">
        <v>0.0</v>
      </c>
      <c r="C510" s="61">
        <f t="shared" si="1"/>
        <v>1</v>
      </c>
    </row>
    <row r="511" ht="12.75" customHeight="1">
      <c r="A511" s="73">
        <v>50.0</v>
      </c>
      <c r="B511" s="74">
        <v>23.0</v>
      </c>
      <c r="C511" s="61">
        <f t="shared" si="1"/>
        <v>0.6849315068</v>
      </c>
    </row>
    <row r="512" ht="12.75" customHeight="1">
      <c r="A512" s="73">
        <v>0.0</v>
      </c>
      <c r="B512" s="74">
        <v>0.0</v>
      </c>
      <c r="C512" s="61" t="str">
        <f t="shared" si="1"/>
        <v>#DIV/0!</v>
      </c>
    </row>
    <row r="513" ht="12.75" customHeight="1">
      <c r="A513" s="73">
        <v>69.0</v>
      </c>
      <c r="B513" s="74">
        <v>29.0</v>
      </c>
      <c r="C513" s="61">
        <f t="shared" si="1"/>
        <v>0.7040816327</v>
      </c>
    </row>
    <row r="514" ht="12.75" customHeight="1">
      <c r="A514" s="73">
        <v>0.0</v>
      </c>
      <c r="B514" s="74">
        <v>0.0</v>
      </c>
      <c r="C514" s="61" t="str">
        <f t="shared" si="1"/>
        <v>#DIV/0!</v>
      </c>
    </row>
    <row r="515" ht="12.75" customHeight="1">
      <c r="A515" s="73">
        <v>0.0</v>
      </c>
      <c r="B515" s="74">
        <v>0.0</v>
      </c>
      <c r="C515" s="61" t="str">
        <f t="shared" si="1"/>
        <v>#DIV/0!</v>
      </c>
    </row>
    <row r="516" ht="12.75" customHeight="1">
      <c r="A516" s="73">
        <v>40.0</v>
      </c>
      <c r="B516" s="74">
        <v>21.0</v>
      </c>
      <c r="C516" s="61">
        <f t="shared" si="1"/>
        <v>0.6557377049</v>
      </c>
    </row>
    <row r="517" ht="12.75" customHeight="1">
      <c r="A517" s="73">
        <v>1.0</v>
      </c>
      <c r="B517" s="74">
        <v>1.0</v>
      </c>
      <c r="C517" s="61">
        <f t="shared" si="1"/>
        <v>0.5</v>
      </c>
    </row>
    <row r="518" ht="12.75" customHeight="1">
      <c r="A518" s="73">
        <v>7.0</v>
      </c>
      <c r="B518" s="74">
        <v>6.0</v>
      </c>
      <c r="C518" s="61">
        <f t="shared" si="1"/>
        <v>0.5384615385</v>
      </c>
    </row>
    <row r="519" ht="12.75" customHeight="1">
      <c r="A519" s="73">
        <v>108.0</v>
      </c>
      <c r="B519" s="74">
        <v>63.0</v>
      </c>
      <c r="C519" s="61">
        <f t="shared" si="1"/>
        <v>0.6315789474</v>
      </c>
    </row>
    <row r="520" ht="12.75" customHeight="1">
      <c r="A520" s="73">
        <v>159.0</v>
      </c>
      <c r="B520" s="74">
        <v>96.0</v>
      </c>
      <c r="C520" s="61">
        <f t="shared" si="1"/>
        <v>0.6235294118</v>
      </c>
    </row>
    <row r="521" ht="12.75" customHeight="1">
      <c r="A521" s="73">
        <v>0.0</v>
      </c>
      <c r="B521" s="74">
        <v>0.0</v>
      </c>
      <c r="C521" s="61" t="str">
        <f t="shared" si="1"/>
        <v>#DIV/0!</v>
      </c>
    </row>
    <row r="522" ht="12.75" customHeight="1">
      <c r="A522" s="73">
        <v>133.0</v>
      </c>
      <c r="B522" s="74">
        <v>81.0</v>
      </c>
      <c r="C522" s="61">
        <f t="shared" si="1"/>
        <v>0.6214953271</v>
      </c>
    </row>
    <row r="523" ht="12.75" customHeight="1">
      <c r="A523" s="73">
        <v>10.0</v>
      </c>
      <c r="B523" s="74">
        <v>12.0</v>
      </c>
      <c r="C523" s="61">
        <f t="shared" si="1"/>
        <v>0.4545454545</v>
      </c>
    </row>
    <row r="524" ht="12.75" customHeight="1">
      <c r="A524" s="73">
        <v>0.0</v>
      </c>
      <c r="B524" s="74">
        <v>0.0</v>
      </c>
      <c r="C524" s="61" t="str">
        <f t="shared" si="1"/>
        <v>#DIV/0!</v>
      </c>
    </row>
    <row r="525" ht="12.75" customHeight="1">
      <c r="A525" s="73">
        <v>129.0</v>
      </c>
      <c r="B525" s="74">
        <v>55.0</v>
      </c>
      <c r="C525" s="61">
        <f t="shared" si="1"/>
        <v>0.7010869565</v>
      </c>
    </row>
    <row r="526" ht="12.75" customHeight="1">
      <c r="A526" s="73">
        <v>60.0</v>
      </c>
      <c r="B526" s="74">
        <v>25.0</v>
      </c>
      <c r="C526" s="61">
        <f t="shared" si="1"/>
        <v>0.7058823529</v>
      </c>
    </row>
    <row r="527" ht="12.75" customHeight="1">
      <c r="A527" s="73">
        <v>0.0</v>
      </c>
      <c r="B527" s="74">
        <v>0.0</v>
      </c>
      <c r="C527" s="61" t="str">
        <f t="shared" si="1"/>
        <v>#DIV/0!</v>
      </c>
    </row>
    <row r="528" ht="12.75" customHeight="1">
      <c r="A528" s="73">
        <v>0.0</v>
      </c>
      <c r="B528" s="74">
        <v>0.0</v>
      </c>
      <c r="C528" s="61" t="str">
        <f t="shared" si="1"/>
        <v>#DIV/0!</v>
      </c>
    </row>
    <row r="529" ht="12.75" customHeight="1">
      <c r="A529" s="73">
        <v>131.0</v>
      </c>
      <c r="B529" s="74">
        <v>87.0</v>
      </c>
      <c r="C529" s="61">
        <f t="shared" si="1"/>
        <v>0.6009174312</v>
      </c>
    </row>
    <row r="530" ht="12.75" customHeight="1">
      <c r="A530" s="73">
        <v>73.0</v>
      </c>
      <c r="B530" s="74">
        <v>52.0</v>
      </c>
      <c r="C530" s="61">
        <f t="shared" si="1"/>
        <v>0.584</v>
      </c>
    </row>
    <row r="531" ht="12.75" customHeight="1">
      <c r="A531" s="73">
        <v>145.0</v>
      </c>
      <c r="B531" s="74">
        <v>111.0</v>
      </c>
      <c r="C531" s="61">
        <f t="shared" si="1"/>
        <v>0.56640625</v>
      </c>
    </row>
    <row r="532" ht="12.75" customHeight="1">
      <c r="A532" s="73">
        <v>0.0</v>
      </c>
      <c r="B532" s="74">
        <v>0.0</v>
      </c>
      <c r="C532" s="61" t="str">
        <f t="shared" si="1"/>
        <v>#DIV/0!</v>
      </c>
    </row>
    <row r="533" ht="12.75" customHeight="1">
      <c r="A533" s="73">
        <v>104.0</v>
      </c>
      <c r="B533" s="74">
        <v>106.0</v>
      </c>
      <c r="C533" s="61">
        <f t="shared" si="1"/>
        <v>0.4952380952</v>
      </c>
    </row>
    <row r="534" ht="12.75" customHeight="1">
      <c r="A534" s="73">
        <v>0.0</v>
      </c>
      <c r="B534" s="74">
        <v>0.0</v>
      </c>
      <c r="C534" s="61" t="str">
        <f t="shared" si="1"/>
        <v>#DIV/0!</v>
      </c>
    </row>
    <row r="535" ht="12.75" customHeight="1">
      <c r="A535" s="73">
        <v>47.0</v>
      </c>
      <c r="B535" s="74">
        <v>17.0</v>
      </c>
      <c r="C535" s="61">
        <f t="shared" si="1"/>
        <v>0.734375</v>
      </c>
    </row>
    <row r="536" ht="12.75" customHeight="1">
      <c r="A536" s="73">
        <v>44.0</v>
      </c>
      <c r="B536" s="74">
        <v>53.0</v>
      </c>
      <c r="C536" s="61">
        <f t="shared" si="1"/>
        <v>0.4536082474</v>
      </c>
    </row>
    <row r="537" ht="12.75" customHeight="1">
      <c r="A537" s="73">
        <v>98.0</v>
      </c>
      <c r="B537" s="74">
        <v>83.0</v>
      </c>
      <c r="C537" s="61">
        <f t="shared" si="1"/>
        <v>0.5414364641</v>
      </c>
    </row>
    <row r="538" ht="12.75" customHeight="1">
      <c r="A538" s="73">
        <v>94.0</v>
      </c>
      <c r="B538" s="74">
        <v>81.0</v>
      </c>
      <c r="C538" s="61">
        <f t="shared" si="1"/>
        <v>0.5371428571</v>
      </c>
    </row>
    <row r="539" ht="12.75" customHeight="1">
      <c r="A539" s="73">
        <v>16.0</v>
      </c>
      <c r="B539" s="74">
        <v>28.0</v>
      </c>
      <c r="C539" s="61">
        <f t="shared" si="1"/>
        <v>0.3636363636</v>
      </c>
    </row>
    <row r="540" ht="12.75" customHeight="1">
      <c r="A540" s="73">
        <v>9.0</v>
      </c>
      <c r="B540" s="74">
        <v>11.0</v>
      </c>
      <c r="C540" s="61">
        <f t="shared" si="1"/>
        <v>0.45</v>
      </c>
    </row>
    <row r="541" ht="12.75" customHeight="1">
      <c r="A541" s="73">
        <v>0.0</v>
      </c>
      <c r="B541" s="74">
        <v>0.0</v>
      </c>
      <c r="C541" s="61" t="str">
        <f t="shared" si="1"/>
        <v>#DIV/0!</v>
      </c>
    </row>
    <row r="542" ht="12.75" customHeight="1">
      <c r="A542" s="73">
        <v>0.0</v>
      </c>
      <c r="B542" s="74">
        <v>0.0</v>
      </c>
      <c r="C542" s="61" t="str">
        <f t="shared" si="1"/>
        <v>#DIV/0!</v>
      </c>
    </row>
    <row r="543" ht="12.75" customHeight="1">
      <c r="A543" s="73">
        <v>121.0</v>
      </c>
      <c r="B543" s="74">
        <v>37.0</v>
      </c>
      <c r="C543" s="61">
        <f t="shared" si="1"/>
        <v>0.7658227848</v>
      </c>
    </row>
    <row r="544" ht="12.75" customHeight="1">
      <c r="A544" s="73">
        <v>12.0</v>
      </c>
      <c r="B544" s="74">
        <v>2.0</v>
      </c>
      <c r="C544" s="61">
        <f t="shared" si="1"/>
        <v>0.8571428571</v>
      </c>
    </row>
    <row r="545" ht="12.75" customHeight="1">
      <c r="A545" s="73">
        <v>1.0</v>
      </c>
      <c r="B545" s="74">
        <v>0.0</v>
      </c>
      <c r="C545" s="61">
        <f t="shared" si="1"/>
        <v>1</v>
      </c>
    </row>
    <row r="546" ht="12.75" customHeight="1">
      <c r="A546" s="73">
        <v>69.0</v>
      </c>
      <c r="B546" s="74">
        <v>13.0</v>
      </c>
      <c r="C546" s="61">
        <f t="shared" si="1"/>
        <v>0.8414634146</v>
      </c>
    </row>
    <row r="547" ht="12.75" customHeight="1">
      <c r="A547" s="73">
        <v>121.0</v>
      </c>
      <c r="B547" s="74">
        <v>11.0</v>
      </c>
      <c r="C547" s="61">
        <f t="shared" si="1"/>
        <v>0.9166666667</v>
      </c>
    </row>
    <row r="548" ht="12.75" customHeight="1">
      <c r="A548" s="73">
        <v>110.0</v>
      </c>
      <c r="B548" s="74">
        <v>27.0</v>
      </c>
      <c r="C548" s="61">
        <f t="shared" si="1"/>
        <v>0.802919708</v>
      </c>
    </row>
    <row r="549" ht="12.75" customHeight="1">
      <c r="A549" s="73">
        <v>12.0</v>
      </c>
      <c r="B549" s="74">
        <v>6.0</v>
      </c>
      <c r="C549" s="61">
        <f t="shared" si="1"/>
        <v>0.6666666667</v>
      </c>
    </row>
    <row r="550" ht="12.75" customHeight="1">
      <c r="A550" s="73">
        <v>161.0</v>
      </c>
      <c r="B550" s="74">
        <v>82.0</v>
      </c>
      <c r="C550" s="61">
        <f t="shared" si="1"/>
        <v>0.6625514403</v>
      </c>
    </row>
    <row r="551" ht="12.75" customHeight="1">
      <c r="A551" s="73">
        <v>40.0</v>
      </c>
      <c r="B551" s="74">
        <v>28.0</v>
      </c>
      <c r="C551" s="61">
        <f t="shared" si="1"/>
        <v>0.5882352941</v>
      </c>
    </row>
    <row r="552" ht="12.75" customHeight="1">
      <c r="A552" s="73">
        <v>240.0</v>
      </c>
      <c r="B552" s="74">
        <v>61.0</v>
      </c>
      <c r="C552" s="61">
        <f t="shared" si="1"/>
        <v>0.7973421927</v>
      </c>
    </row>
    <row r="553" ht="12.75" customHeight="1">
      <c r="A553" s="73">
        <v>2.0</v>
      </c>
      <c r="B553" s="74">
        <v>0.0</v>
      </c>
      <c r="C553" s="61">
        <f t="shared" si="1"/>
        <v>1</v>
      </c>
    </row>
    <row r="554" ht="12.75" customHeight="1">
      <c r="A554" s="73">
        <v>86.0</v>
      </c>
      <c r="B554" s="74">
        <v>18.0</v>
      </c>
      <c r="C554" s="61">
        <f t="shared" si="1"/>
        <v>0.8269230769</v>
      </c>
    </row>
    <row r="555" ht="12.75" customHeight="1">
      <c r="A555" s="73">
        <v>51.0</v>
      </c>
      <c r="B555" s="74">
        <v>8.0</v>
      </c>
      <c r="C555" s="61">
        <f t="shared" si="1"/>
        <v>0.8644067797</v>
      </c>
    </row>
    <row r="556" ht="12.75" customHeight="1">
      <c r="A556" s="73">
        <v>49.0</v>
      </c>
      <c r="B556" s="74">
        <v>10.0</v>
      </c>
      <c r="C556" s="61">
        <f t="shared" si="1"/>
        <v>0.8305084746</v>
      </c>
    </row>
    <row r="557" ht="12.75" customHeight="1">
      <c r="A557" s="73">
        <v>15.0</v>
      </c>
      <c r="B557" s="74">
        <v>4.0</v>
      </c>
      <c r="C557" s="61">
        <f t="shared" si="1"/>
        <v>0.7894736842</v>
      </c>
    </row>
    <row r="558" ht="12.75" customHeight="1">
      <c r="A558" s="73">
        <v>3.0</v>
      </c>
      <c r="B558" s="74">
        <v>2.0</v>
      </c>
      <c r="C558" s="61">
        <f t="shared" si="1"/>
        <v>0.6</v>
      </c>
    </row>
    <row r="559" ht="12.75" customHeight="1">
      <c r="A559" s="73">
        <v>13.0</v>
      </c>
      <c r="B559" s="74">
        <v>0.0</v>
      </c>
      <c r="C559" s="61">
        <f t="shared" si="1"/>
        <v>1</v>
      </c>
    </row>
    <row r="560" ht="12.75" customHeight="1">
      <c r="A560" s="73">
        <v>24.0</v>
      </c>
      <c r="B560" s="74">
        <v>7.0</v>
      </c>
      <c r="C560" s="61">
        <f t="shared" si="1"/>
        <v>0.7741935484</v>
      </c>
    </row>
    <row r="561" ht="12.75" customHeight="1">
      <c r="A561" s="73">
        <v>20.0</v>
      </c>
      <c r="B561" s="74">
        <v>14.0</v>
      </c>
      <c r="C561" s="61">
        <f t="shared" si="1"/>
        <v>0.5882352941</v>
      </c>
    </row>
    <row r="562" ht="12.75" customHeight="1">
      <c r="A562" s="73">
        <v>3.0</v>
      </c>
      <c r="B562" s="74">
        <v>4.0</v>
      </c>
      <c r="C562" s="61">
        <f t="shared" si="1"/>
        <v>0.4285714286</v>
      </c>
    </row>
    <row r="563" ht="12.75" customHeight="1">
      <c r="A563" s="73">
        <v>0.0</v>
      </c>
      <c r="B563" s="74">
        <v>0.0</v>
      </c>
      <c r="C563" s="61" t="str">
        <f t="shared" si="1"/>
        <v>#DIV/0!</v>
      </c>
    </row>
    <row r="564" ht="12.75" customHeight="1">
      <c r="A564" s="73">
        <v>38.0</v>
      </c>
      <c r="B564" s="74">
        <v>3.0</v>
      </c>
      <c r="C564" s="61">
        <f t="shared" si="1"/>
        <v>0.9268292683</v>
      </c>
    </row>
    <row r="565" ht="12.75" customHeight="1">
      <c r="A565" s="73">
        <v>25.0</v>
      </c>
      <c r="B565" s="74">
        <v>1.0</v>
      </c>
      <c r="C565" s="61">
        <f t="shared" si="1"/>
        <v>0.9615384615</v>
      </c>
    </row>
    <row r="566" ht="12.75" customHeight="1">
      <c r="A566" s="73">
        <v>112.0</v>
      </c>
      <c r="B566" s="74">
        <v>9.0</v>
      </c>
      <c r="C566" s="61">
        <f t="shared" si="1"/>
        <v>0.9256198347</v>
      </c>
    </row>
    <row r="567" ht="12.75" customHeight="1">
      <c r="A567" s="73">
        <v>34.0</v>
      </c>
      <c r="B567" s="74">
        <v>1.0</v>
      </c>
      <c r="C567" s="61">
        <f t="shared" si="1"/>
        <v>0.9714285714</v>
      </c>
    </row>
    <row r="568" ht="12.75" customHeight="1">
      <c r="A568" s="73">
        <v>5.0</v>
      </c>
      <c r="B568" s="74">
        <v>2.0</v>
      </c>
      <c r="C568" s="61">
        <f t="shared" si="1"/>
        <v>0.7142857143</v>
      </c>
    </row>
    <row r="569" ht="12.75" customHeight="1">
      <c r="A569" s="73">
        <v>3.0</v>
      </c>
      <c r="B569" s="74">
        <v>0.0</v>
      </c>
      <c r="C569" s="61">
        <f t="shared" si="1"/>
        <v>1</v>
      </c>
    </row>
    <row r="570" ht="12.75" customHeight="1">
      <c r="A570" s="73">
        <v>34.0</v>
      </c>
      <c r="B570" s="74">
        <v>2.0</v>
      </c>
      <c r="C570" s="61">
        <f t="shared" si="1"/>
        <v>0.9444444444</v>
      </c>
    </row>
    <row r="571" ht="12.75" customHeight="1">
      <c r="A571" s="73">
        <v>70.0</v>
      </c>
      <c r="B571" s="74">
        <v>1.0</v>
      </c>
      <c r="C571" s="61">
        <f t="shared" si="1"/>
        <v>0.985915493</v>
      </c>
    </row>
    <row r="572" ht="12.75" customHeight="1">
      <c r="A572" s="73">
        <v>50.0</v>
      </c>
      <c r="B572" s="74">
        <v>2.0</v>
      </c>
      <c r="C572" s="61">
        <f t="shared" si="1"/>
        <v>0.9615384615</v>
      </c>
    </row>
    <row r="573" ht="12.75" customHeight="1">
      <c r="A573" s="73">
        <v>66.0</v>
      </c>
      <c r="B573" s="74">
        <v>0.0</v>
      </c>
      <c r="C573" s="61">
        <f t="shared" si="1"/>
        <v>1</v>
      </c>
    </row>
    <row r="574" ht="12.75" customHeight="1">
      <c r="A574" s="73">
        <v>4.0</v>
      </c>
      <c r="B574" s="74">
        <v>0.0</v>
      </c>
      <c r="C574" s="61">
        <f t="shared" si="1"/>
        <v>1</v>
      </c>
    </row>
    <row r="575" ht="12.75" customHeight="1">
      <c r="A575" s="73">
        <v>24.0</v>
      </c>
      <c r="B575" s="74">
        <v>0.0</v>
      </c>
      <c r="C575" s="61">
        <f t="shared" si="1"/>
        <v>1</v>
      </c>
    </row>
    <row r="576" ht="12.75" customHeight="1">
      <c r="A576" s="73">
        <v>58.0</v>
      </c>
      <c r="B576" s="74">
        <v>3.0</v>
      </c>
      <c r="C576" s="61">
        <f t="shared" si="1"/>
        <v>0.9508196721</v>
      </c>
    </row>
    <row r="577" ht="12.75" customHeight="1">
      <c r="A577" s="73">
        <v>45.0</v>
      </c>
      <c r="B577" s="74">
        <v>2.0</v>
      </c>
      <c r="C577" s="61">
        <f t="shared" si="1"/>
        <v>0.9574468085</v>
      </c>
    </row>
    <row r="578" ht="12.75" customHeight="1">
      <c r="A578" s="73">
        <v>35.0</v>
      </c>
      <c r="B578" s="74">
        <v>0.0</v>
      </c>
      <c r="C578" s="61">
        <f t="shared" si="1"/>
        <v>1</v>
      </c>
    </row>
    <row r="579" ht="12.75" customHeight="1">
      <c r="A579" s="73">
        <v>3.0</v>
      </c>
      <c r="B579" s="74">
        <v>0.0</v>
      </c>
      <c r="C579" s="61">
        <f t="shared" si="1"/>
        <v>1</v>
      </c>
    </row>
    <row r="580" ht="12.75" customHeight="1">
      <c r="A580" s="73">
        <v>16.0</v>
      </c>
      <c r="B580" s="74">
        <v>2.0</v>
      </c>
      <c r="C580" s="61">
        <f t="shared" si="1"/>
        <v>0.8888888889</v>
      </c>
    </row>
    <row r="581" ht="12.75" customHeight="1">
      <c r="A581" s="73">
        <v>28.0</v>
      </c>
      <c r="B581" s="74">
        <v>1.0</v>
      </c>
      <c r="C581" s="61">
        <f t="shared" si="1"/>
        <v>0.9655172414</v>
      </c>
    </row>
    <row r="582" ht="12.75" customHeight="1">
      <c r="A582" s="73">
        <v>13.0</v>
      </c>
      <c r="B582" s="74">
        <v>0.0</v>
      </c>
      <c r="C582" s="61">
        <f t="shared" si="1"/>
        <v>1</v>
      </c>
    </row>
    <row r="583" ht="12.75" customHeight="1">
      <c r="A583" s="73">
        <v>0.0</v>
      </c>
      <c r="B583" s="74">
        <v>0.0</v>
      </c>
      <c r="C583" s="61" t="str">
        <f t="shared" si="1"/>
        <v>#DIV/0!</v>
      </c>
    </row>
    <row r="584" ht="12.75" customHeight="1">
      <c r="A584" s="73">
        <v>65.0</v>
      </c>
      <c r="B584" s="74">
        <v>4.0</v>
      </c>
      <c r="C584" s="61">
        <f t="shared" si="1"/>
        <v>0.9420289855</v>
      </c>
    </row>
    <row r="585" ht="12.75" customHeight="1">
      <c r="A585" s="73">
        <v>78.0</v>
      </c>
      <c r="B585" s="74">
        <v>2.0</v>
      </c>
      <c r="C585" s="61">
        <f t="shared" si="1"/>
        <v>0.975</v>
      </c>
    </row>
    <row r="586" ht="12.75" customHeight="1">
      <c r="A586" s="73">
        <v>1.0</v>
      </c>
      <c r="B586" s="74">
        <v>0.0</v>
      </c>
      <c r="C586" s="61">
        <f t="shared" si="1"/>
        <v>1</v>
      </c>
    </row>
    <row r="587" ht="12.75" customHeight="1">
      <c r="A587" s="73">
        <v>25.0</v>
      </c>
      <c r="B587" s="74">
        <v>1.0</v>
      </c>
      <c r="C587" s="61">
        <f t="shared" si="1"/>
        <v>0.9615384615</v>
      </c>
    </row>
    <row r="588" ht="12.75" customHeight="1">
      <c r="A588" s="73">
        <v>62.0</v>
      </c>
      <c r="B588" s="74">
        <v>4.0</v>
      </c>
      <c r="C588" s="61">
        <f t="shared" si="1"/>
        <v>0.9393939394</v>
      </c>
    </row>
    <row r="589" ht="12.75" customHeight="1">
      <c r="A589" s="73">
        <v>135.0</v>
      </c>
      <c r="B589" s="74">
        <v>4.0</v>
      </c>
      <c r="C589" s="61">
        <f t="shared" si="1"/>
        <v>0.9712230216</v>
      </c>
    </row>
    <row r="590" ht="12.75" customHeight="1">
      <c r="A590" s="73">
        <v>45.0</v>
      </c>
      <c r="B590" s="74">
        <v>0.0</v>
      </c>
      <c r="C590" s="61">
        <f t="shared" si="1"/>
        <v>1</v>
      </c>
    </row>
    <row r="591" ht="12.75" customHeight="1">
      <c r="A591" s="73">
        <v>2.0</v>
      </c>
      <c r="B591" s="74">
        <v>0.0</v>
      </c>
      <c r="C591" s="61">
        <f t="shared" si="1"/>
        <v>1</v>
      </c>
    </row>
    <row r="592" ht="12.75" customHeight="1">
      <c r="A592" s="73">
        <v>82.0</v>
      </c>
      <c r="B592" s="74">
        <v>0.0</v>
      </c>
      <c r="C592" s="61">
        <f t="shared" si="1"/>
        <v>1</v>
      </c>
    </row>
    <row r="593" ht="12.75" customHeight="1">
      <c r="A593" s="73">
        <v>114.0</v>
      </c>
      <c r="B593" s="74">
        <v>0.0</v>
      </c>
      <c r="C593" s="61">
        <f t="shared" si="1"/>
        <v>1</v>
      </c>
    </row>
    <row r="594" ht="12.75" customHeight="1">
      <c r="A594" s="73">
        <v>122.0</v>
      </c>
      <c r="B594" s="74">
        <v>4.0</v>
      </c>
      <c r="C594" s="61">
        <f t="shared" si="1"/>
        <v>0.9682539683</v>
      </c>
    </row>
    <row r="595" ht="12.75" customHeight="1">
      <c r="A595" s="73">
        <v>23.0</v>
      </c>
      <c r="B595" s="74">
        <v>2.0</v>
      </c>
      <c r="C595" s="61">
        <f t="shared" si="1"/>
        <v>0.92</v>
      </c>
    </row>
    <row r="596" ht="12.75" customHeight="1">
      <c r="A596" s="73">
        <v>146.0</v>
      </c>
      <c r="B596" s="74">
        <v>9.0</v>
      </c>
      <c r="C596" s="61">
        <f t="shared" si="1"/>
        <v>0.9419354839</v>
      </c>
    </row>
    <row r="597" ht="12.75" customHeight="1">
      <c r="A597" s="73">
        <v>74.0</v>
      </c>
      <c r="B597" s="74">
        <v>8.0</v>
      </c>
      <c r="C597" s="61">
        <f t="shared" si="1"/>
        <v>0.9024390244</v>
      </c>
    </row>
    <row r="598" ht="12.75" customHeight="1">
      <c r="A598" s="73">
        <v>196.0</v>
      </c>
      <c r="B598" s="74">
        <v>6.0</v>
      </c>
      <c r="C598" s="61">
        <f t="shared" si="1"/>
        <v>0.9702970297</v>
      </c>
    </row>
    <row r="599" ht="12.75" customHeight="1">
      <c r="A599" s="73">
        <v>130.0</v>
      </c>
      <c r="B599" s="74">
        <v>0.0</v>
      </c>
      <c r="C599" s="61">
        <f t="shared" si="1"/>
        <v>1</v>
      </c>
    </row>
    <row r="600" ht="12.75" customHeight="1">
      <c r="A600" s="73">
        <v>87.0</v>
      </c>
      <c r="B600" s="74">
        <v>2.0</v>
      </c>
      <c r="C600" s="61">
        <f t="shared" si="1"/>
        <v>0.9775280899</v>
      </c>
    </row>
    <row r="601" ht="12.75" customHeight="1">
      <c r="A601" s="73">
        <v>54.0</v>
      </c>
      <c r="B601" s="74">
        <v>3.0</v>
      </c>
      <c r="C601" s="61">
        <f t="shared" si="1"/>
        <v>0.9473684211</v>
      </c>
    </row>
    <row r="602" ht="12.75" customHeight="1">
      <c r="A602" s="73">
        <v>130.0</v>
      </c>
      <c r="B602" s="74">
        <v>6.0</v>
      </c>
      <c r="C602" s="61">
        <f t="shared" si="1"/>
        <v>0.9558823529</v>
      </c>
    </row>
    <row r="603" ht="12.75" customHeight="1">
      <c r="A603" s="73">
        <v>68.0</v>
      </c>
      <c r="B603" s="74">
        <v>4.0</v>
      </c>
      <c r="C603" s="61">
        <f t="shared" si="1"/>
        <v>0.9444444444</v>
      </c>
    </row>
    <row r="604" ht="12.75" customHeight="1">
      <c r="A604" s="73">
        <v>0.0</v>
      </c>
      <c r="B604" s="74">
        <v>0.0</v>
      </c>
      <c r="C604" s="61" t="str">
        <f t="shared" si="1"/>
        <v>#DIV/0!</v>
      </c>
    </row>
    <row r="605" ht="12.75" customHeight="1">
      <c r="A605" s="73">
        <v>0.0</v>
      </c>
      <c r="B605" s="74">
        <v>0.0</v>
      </c>
      <c r="C605" s="61" t="str">
        <f t="shared" si="1"/>
        <v>#DIV/0!</v>
      </c>
    </row>
    <row r="606" ht="12.75" customHeight="1">
      <c r="A606" s="73">
        <v>218.0</v>
      </c>
      <c r="B606" s="74">
        <v>10.0</v>
      </c>
      <c r="C606" s="61">
        <f t="shared" si="1"/>
        <v>0.9561403509</v>
      </c>
    </row>
    <row r="607" ht="12.75" customHeight="1">
      <c r="A607" s="73">
        <v>235.0</v>
      </c>
      <c r="B607" s="74">
        <v>19.0</v>
      </c>
      <c r="C607" s="61">
        <f t="shared" si="1"/>
        <v>0.9251968504</v>
      </c>
    </row>
    <row r="608" ht="12.75" customHeight="1">
      <c r="A608" s="73">
        <v>195.0</v>
      </c>
      <c r="B608" s="74">
        <v>16.0</v>
      </c>
      <c r="C608" s="61">
        <f t="shared" si="1"/>
        <v>0.9241706161</v>
      </c>
    </row>
    <row r="609" ht="12.75" customHeight="1">
      <c r="A609" s="73">
        <v>148.0</v>
      </c>
      <c r="B609" s="74">
        <v>13.0</v>
      </c>
      <c r="C609" s="61">
        <f t="shared" si="1"/>
        <v>0.9192546584</v>
      </c>
    </row>
    <row r="610" ht="12.75" customHeight="1">
      <c r="A610" s="73">
        <v>163.0</v>
      </c>
      <c r="B610" s="74">
        <v>1.0</v>
      </c>
      <c r="C610" s="61">
        <f t="shared" si="1"/>
        <v>0.993902439</v>
      </c>
    </row>
    <row r="611" ht="12.75" customHeight="1">
      <c r="A611" s="73">
        <v>100.0</v>
      </c>
      <c r="B611" s="74">
        <v>1.0</v>
      </c>
      <c r="C611" s="61">
        <f t="shared" si="1"/>
        <v>0.9900990099</v>
      </c>
    </row>
    <row r="612" ht="12.75" customHeight="1">
      <c r="A612" s="73">
        <v>126.0</v>
      </c>
      <c r="B612" s="74">
        <v>5.0</v>
      </c>
      <c r="C612" s="61">
        <f t="shared" si="1"/>
        <v>0.9618320611</v>
      </c>
    </row>
    <row r="613" ht="12.75" customHeight="1">
      <c r="A613" s="73">
        <v>65.0</v>
      </c>
      <c r="B613" s="74">
        <v>1.0</v>
      </c>
      <c r="C613" s="61">
        <f t="shared" si="1"/>
        <v>0.9848484848</v>
      </c>
    </row>
    <row r="614" ht="12.75" customHeight="1">
      <c r="A614" s="73">
        <v>93.0</v>
      </c>
      <c r="B614" s="74">
        <v>3.0</v>
      </c>
      <c r="C614" s="61">
        <f t="shared" si="1"/>
        <v>0.96875</v>
      </c>
    </row>
    <row r="615" ht="12.75" customHeight="1">
      <c r="A615" s="73">
        <v>145.0</v>
      </c>
      <c r="B615" s="74">
        <v>3.0</v>
      </c>
      <c r="C615" s="61">
        <f t="shared" si="1"/>
        <v>0.9797297297</v>
      </c>
    </row>
    <row r="616" ht="12.75" customHeight="1">
      <c r="A616" s="73">
        <v>0.0</v>
      </c>
      <c r="B616" s="74">
        <v>0.0</v>
      </c>
      <c r="C616" s="61" t="str">
        <f t="shared" si="1"/>
        <v>#DIV/0!</v>
      </c>
    </row>
    <row r="617" ht="12.75" customHeight="1">
      <c r="A617" s="73">
        <v>225.0</v>
      </c>
      <c r="B617" s="74">
        <v>2.0</v>
      </c>
      <c r="C617" s="61">
        <f t="shared" si="1"/>
        <v>0.9911894273</v>
      </c>
    </row>
    <row r="618" ht="12.75" customHeight="1">
      <c r="A618" s="73">
        <v>132.0</v>
      </c>
      <c r="B618" s="74">
        <v>7.0</v>
      </c>
      <c r="C618" s="61">
        <f t="shared" si="1"/>
        <v>0.9496402878</v>
      </c>
    </row>
    <row r="619" ht="12.75" customHeight="1">
      <c r="A619" s="73">
        <v>99.0</v>
      </c>
      <c r="B619" s="74">
        <v>4.0</v>
      </c>
      <c r="C619" s="61">
        <f t="shared" si="1"/>
        <v>0.9611650485</v>
      </c>
    </row>
    <row r="620" ht="12.75" customHeight="1">
      <c r="A620" s="73">
        <v>18.0</v>
      </c>
      <c r="B620" s="74">
        <v>0.0</v>
      </c>
      <c r="C620" s="61">
        <f t="shared" si="1"/>
        <v>1</v>
      </c>
    </row>
    <row r="621" ht="12.75" customHeight="1">
      <c r="A621" s="73">
        <v>53.0</v>
      </c>
      <c r="B621" s="74">
        <v>2.0</v>
      </c>
      <c r="C621" s="61">
        <f t="shared" si="1"/>
        <v>0.9636363636</v>
      </c>
    </row>
    <row r="622" ht="12.75" customHeight="1">
      <c r="A622" s="73">
        <v>162.0</v>
      </c>
      <c r="B622" s="74">
        <v>7.0</v>
      </c>
      <c r="C622" s="61">
        <f t="shared" si="1"/>
        <v>0.9585798817</v>
      </c>
    </row>
    <row r="623" ht="12.75" customHeight="1">
      <c r="A623" s="73">
        <v>1.0</v>
      </c>
      <c r="B623" s="74">
        <v>0.0</v>
      </c>
      <c r="C623" s="61">
        <f t="shared" si="1"/>
        <v>1</v>
      </c>
    </row>
    <row r="624" ht="12.75" customHeight="1">
      <c r="A624" s="73">
        <v>0.0</v>
      </c>
      <c r="B624" s="74">
        <v>0.0</v>
      </c>
      <c r="C624" s="61" t="str">
        <f t="shared" si="1"/>
        <v>#DIV/0!</v>
      </c>
    </row>
    <row r="625" ht="12.75" customHeight="1">
      <c r="A625" s="73">
        <v>82.0</v>
      </c>
      <c r="B625" s="74">
        <v>2.0</v>
      </c>
      <c r="C625" s="61">
        <f t="shared" si="1"/>
        <v>0.9761904762</v>
      </c>
    </row>
    <row r="626" ht="12.75" customHeight="1">
      <c r="A626" s="73">
        <v>154.0</v>
      </c>
      <c r="B626" s="74">
        <v>5.0</v>
      </c>
      <c r="C626" s="61">
        <f t="shared" si="1"/>
        <v>0.9685534591</v>
      </c>
    </row>
    <row r="627" ht="12.75" customHeight="1">
      <c r="A627" s="73">
        <v>143.0</v>
      </c>
      <c r="B627" s="74">
        <v>3.0</v>
      </c>
      <c r="C627" s="61">
        <f t="shared" si="1"/>
        <v>0.9794520548</v>
      </c>
    </row>
    <row r="628" ht="12.75" customHeight="1">
      <c r="A628" s="73">
        <v>5.0</v>
      </c>
      <c r="B628" s="74">
        <v>0.0</v>
      </c>
      <c r="C628" s="61">
        <f t="shared" si="1"/>
        <v>1</v>
      </c>
    </row>
    <row r="629" ht="12.75" customHeight="1">
      <c r="A629" s="73">
        <v>4.0</v>
      </c>
      <c r="B629" s="74">
        <v>0.0</v>
      </c>
      <c r="C629" s="61">
        <f t="shared" si="1"/>
        <v>1</v>
      </c>
    </row>
    <row r="630" ht="12.75" customHeight="1">
      <c r="A630" s="73">
        <v>9.0</v>
      </c>
      <c r="B630" s="74">
        <v>2.0</v>
      </c>
      <c r="C630" s="61">
        <f t="shared" si="1"/>
        <v>0.8181818182</v>
      </c>
    </row>
    <row r="631" ht="12.75" customHeight="1">
      <c r="A631" s="73">
        <v>8.0</v>
      </c>
      <c r="B631" s="74">
        <v>2.0</v>
      </c>
      <c r="C631" s="61">
        <f t="shared" si="1"/>
        <v>0.8</v>
      </c>
    </row>
    <row r="632" ht="12.75" customHeight="1">
      <c r="A632" s="73">
        <v>1.0</v>
      </c>
      <c r="B632" s="74">
        <v>0.0</v>
      </c>
      <c r="C632" s="61">
        <f t="shared" si="1"/>
        <v>1</v>
      </c>
    </row>
    <row r="633" ht="12.75" customHeight="1">
      <c r="A633" s="73">
        <v>0.0</v>
      </c>
      <c r="B633" s="74">
        <v>0.0</v>
      </c>
      <c r="C633" s="61" t="str">
        <f t="shared" si="1"/>
        <v>#DIV/0!</v>
      </c>
    </row>
    <row r="634" ht="12.75" customHeight="1">
      <c r="A634" s="73">
        <v>0.0</v>
      </c>
      <c r="B634" s="74">
        <v>0.0</v>
      </c>
      <c r="C634" s="61" t="str">
        <f t="shared" si="1"/>
        <v>#DIV/0!</v>
      </c>
    </row>
    <row r="635" ht="12.75" customHeight="1">
      <c r="A635" s="73">
        <v>0.0</v>
      </c>
      <c r="B635" s="74">
        <v>0.0</v>
      </c>
      <c r="C635" s="61" t="str">
        <f t="shared" si="1"/>
        <v>#DIV/0!</v>
      </c>
    </row>
    <row r="636" ht="12.75" customHeight="1">
      <c r="A636" s="73">
        <v>124.0</v>
      </c>
      <c r="B636" s="74">
        <v>16.0</v>
      </c>
      <c r="C636" s="61">
        <f t="shared" si="1"/>
        <v>0.8857142857</v>
      </c>
    </row>
    <row r="637" ht="12.75" customHeight="1">
      <c r="A637" s="73">
        <v>0.0</v>
      </c>
      <c r="B637" s="74">
        <v>0.0</v>
      </c>
      <c r="C637" s="61" t="str">
        <f t="shared" si="1"/>
        <v>#DIV/0!</v>
      </c>
    </row>
    <row r="638" ht="12.75" customHeight="1">
      <c r="A638" s="73">
        <v>98.0</v>
      </c>
      <c r="B638" s="74">
        <v>11.0</v>
      </c>
      <c r="C638" s="61">
        <f t="shared" si="1"/>
        <v>0.8990825688</v>
      </c>
    </row>
    <row r="639" ht="12.75" customHeight="1">
      <c r="A639" s="73">
        <v>23.0</v>
      </c>
      <c r="B639" s="74">
        <v>1.0</v>
      </c>
      <c r="C639" s="61">
        <f t="shared" si="1"/>
        <v>0.9583333333</v>
      </c>
    </row>
    <row r="640" ht="12.75" customHeight="1">
      <c r="A640" s="73">
        <v>3.0</v>
      </c>
      <c r="B640" s="74">
        <v>5.0</v>
      </c>
      <c r="C640" s="61">
        <f t="shared" si="1"/>
        <v>0.375</v>
      </c>
    </row>
    <row r="641" ht="12.75" customHeight="1">
      <c r="A641" s="73">
        <v>12.0</v>
      </c>
      <c r="B641" s="74">
        <v>1.0</v>
      </c>
      <c r="C641" s="61">
        <f t="shared" si="1"/>
        <v>0.9230769231</v>
      </c>
    </row>
    <row r="642" ht="12.75" customHeight="1">
      <c r="A642" s="73">
        <v>24.0</v>
      </c>
      <c r="B642" s="74">
        <v>12.0</v>
      </c>
      <c r="C642" s="61">
        <f t="shared" si="1"/>
        <v>0.6666666667</v>
      </c>
    </row>
    <row r="643" ht="12.75" customHeight="1">
      <c r="A643" s="73">
        <v>124.0</v>
      </c>
      <c r="B643" s="74">
        <v>64.0</v>
      </c>
      <c r="C643" s="61">
        <f t="shared" si="1"/>
        <v>0.6595744681</v>
      </c>
    </row>
    <row r="644" ht="12.75" customHeight="1">
      <c r="A644" s="73">
        <v>117.0</v>
      </c>
      <c r="B644" s="74">
        <v>19.0</v>
      </c>
      <c r="C644" s="61">
        <f t="shared" si="1"/>
        <v>0.8602941176</v>
      </c>
    </row>
    <row r="645" ht="12.75" customHeight="1">
      <c r="A645" s="73">
        <v>34.0</v>
      </c>
      <c r="B645" s="74">
        <v>23.0</v>
      </c>
      <c r="C645" s="61">
        <f t="shared" si="1"/>
        <v>0.5964912281</v>
      </c>
    </row>
    <row r="646" ht="12.75" customHeight="1">
      <c r="A646" s="73">
        <v>25.0</v>
      </c>
      <c r="B646" s="74">
        <v>3.0</v>
      </c>
      <c r="C646" s="61">
        <f t="shared" si="1"/>
        <v>0.8928571429</v>
      </c>
    </row>
    <row r="647" ht="12.75" customHeight="1">
      <c r="A647" s="73">
        <v>119.0</v>
      </c>
      <c r="B647" s="74">
        <v>46.0</v>
      </c>
      <c r="C647" s="61">
        <f t="shared" si="1"/>
        <v>0.7212121212</v>
      </c>
    </row>
    <row r="648" ht="12.75" customHeight="1">
      <c r="A648" s="73">
        <v>0.0</v>
      </c>
      <c r="B648" s="74">
        <v>0.0</v>
      </c>
      <c r="C648" s="61" t="str">
        <f t="shared" si="1"/>
        <v>#DIV/0!</v>
      </c>
    </row>
    <row r="649" ht="12.75" customHeight="1">
      <c r="A649" s="73">
        <v>1.0</v>
      </c>
      <c r="B649" s="74">
        <v>1.0</v>
      </c>
      <c r="C649" s="61">
        <f t="shared" si="1"/>
        <v>0.5</v>
      </c>
    </row>
    <row r="650" ht="12.75" customHeight="1">
      <c r="A650" s="73">
        <v>1.0</v>
      </c>
      <c r="B650" s="74">
        <v>6.0</v>
      </c>
      <c r="C650" s="61">
        <f t="shared" si="1"/>
        <v>0.1428571429</v>
      </c>
    </row>
    <row r="651" ht="12.75" customHeight="1">
      <c r="A651" s="73">
        <v>44.0</v>
      </c>
      <c r="B651" s="74">
        <v>9.0</v>
      </c>
      <c r="C651" s="61">
        <f t="shared" si="1"/>
        <v>0.8301886792</v>
      </c>
    </row>
    <row r="652" ht="12.75" customHeight="1">
      <c r="A652" s="73">
        <v>0.0</v>
      </c>
      <c r="B652" s="74">
        <v>0.0</v>
      </c>
      <c r="C652" s="61" t="str">
        <f t="shared" si="1"/>
        <v>#DIV/0!</v>
      </c>
    </row>
    <row r="653" ht="12.75" customHeight="1">
      <c r="A653" s="73">
        <v>74.0</v>
      </c>
      <c r="B653" s="74">
        <v>4.0</v>
      </c>
      <c r="C653" s="61">
        <f t="shared" si="1"/>
        <v>0.9487179487</v>
      </c>
    </row>
    <row r="654" ht="12.75" customHeight="1">
      <c r="A654" s="73">
        <v>0.0</v>
      </c>
      <c r="B654" s="74">
        <v>0.0</v>
      </c>
      <c r="C654" s="61" t="str">
        <f t="shared" si="1"/>
        <v>#DIV/0!</v>
      </c>
    </row>
    <row r="655" ht="12.75" customHeight="1">
      <c r="A655" s="73">
        <v>0.0</v>
      </c>
      <c r="B655" s="74">
        <v>0.0</v>
      </c>
      <c r="C655" s="61" t="str">
        <f t="shared" si="1"/>
        <v>#DIV/0!</v>
      </c>
    </row>
    <row r="656" ht="12.75" customHeight="1">
      <c r="A656" s="73">
        <v>0.0</v>
      </c>
      <c r="B656" s="74">
        <v>0.0</v>
      </c>
      <c r="C656" s="61" t="str">
        <f t="shared" si="1"/>
        <v>#DIV/0!</v>
      </c>
    </row>
    <row r="657" ht="12.75" customHeight="1">
      <c r="A657" s="73">
        <v>0.0</v>
      </c>
      <c r="B657" s="74">
        <v>0.0</v>
      </c>
      <c r="C657" s="61" t="str">
        <f t="shared" si="1"/>
        <v>#DIV/0!</v>
      </c>
    </row>
    <row r="658" ht="12.75" customHeight="1">
      <c r="A658" s="73">
        <v>0.0</v>
      </c>
      <c r="B658" s="74">
        <v>0.0</v>
      </c>
      <c r="C658" s="61" t="str">
        <f t="shared" si="1"/>
        <v>#DIV/0!</v>
      </c>
    </row>
    <row r="659" ht="12.75" customHeight="1">
      <c r="A659" s="73">
        <v>16.0</v>
      </c>
      <c r="B659" s="74">
        <v>0.0</v>
      </c>
      <c r="C659" s="61">
        <f t="shared" si="1"/>
        <v>1</v>
      </c>
    </row>
    <row r="660" ht="12.75" customHeight="1">
      <c r="A660" s="73">
        <v>12.0</v>
      </c>
      <c r="B660" s="74">
        <v>0.0</v>
      </c>
      <c r="C660" s="61">
        <f t="shared" si="1"/>
        <v>1</v>
      </c>
    </row>
    <row r="661" ht="12.75" customHeight="1">
      <c r="A661" s="73">
        <v>16.0</v>
      </c>
      <c r="B661" s="74">
        <v>0.0</v>
      </c>
      <c r="C661" s="61">
        <f t="shared" si="1"/>
        <v>1</v>
      </c>
    </row>
    <row r="662" ht="12.75" customHeight="1">
      <c r="A662" s="73">
        <v>76.0</v>
      </c>
      <c r="B662" s="74">
        <v>19.0</v>
      </c>
      <c r="C662" s="61">
        <f t="shared" si="1"/>
        <v>0.8</v>
      </c>
    </row>
    <row r="663" ht="12.75" customHeight="1">
      <c r="A663" s="73">
        <v>17.0</v>
      </c>
      <c r="B663" s="74">
        <v>2.0</v>
      </c>
      <c r="C663" s="61">
        <f t="shared" si="1"/>
        <v>0.8947368421</v>
      </c>
    </row>
    <row r="664" ht="12.75" customHeight="1">
      <c r="A664" s="73">
        <v>9.0</v>
      </c>
      <c r="B664" s="74">
        <v>0.0</v>
      </c>
      <c r="C664" s="61">
        <f t="shared" si="1"/>
        <v>1</v>
      </c>
    </row>
    <row r="665" ht="12.75" customHeight="1">
      <c r="A665" s="73">
        <v>0.0</v>
      </c>
      <c r="B665" s="74">
        <v>0.0</v>
      </c>
      <c r="C665" s="61" t="str">
        <f t="shared" si="1"/>
        <v>#DIV/0!</v>
      </c>
    </row>
    <row r="666" ht="12.75" customHeight="1">
      <c r="A666" s="73">
        <v>97.0</v>
      </c>
      <c r="B666" s="74">
        <v>11.0</v>
      </c>
      <c r="C666" s="61">
        <f t="shared" si="1"/>
        <v>0.8981481481</v>
      </c>
    </row>
    <row r="667" ht="12.75" customHeight="1">
      <c r="A667" s="73">
        <v>69.0</v>
      </c>
      <c r="B667" s="74">
        <v>19.0</v>
      </c>
      <c r="C667" s="61">
        <f t="shared" si="1"/>
        <v>0.7840909091</v>
      </c>
    </row>
    <row r="668" ht="12.75" customHeight="1">
      <c r="A668" s="73">
        <v>42.0</v>
      </c>
      <c r="B668" s="74">
        <v>4.0</v>
      </c>
      <c r="C668" s="61">
        <f t="shared" si="1"/>
        <v>0.9130434783</v>
      </c>
    </row>
    <row r="669" ht="12.75" customHeight="1">
      <c r="A669" s="73">
        <v>207.0</v>
      </c>
      <c r="B669" s="74">
        <v>73.0</v>
      </c>
      <c r="C669" s="61">
        <f t="shared" si="1"/>
        <v>0.7392857143</v>
      </c>
    </row>
    <row r="670" ht="12.75" customHeight="1">
      <c r="A670" s="73">
        <v>7.0</v>
      </c>
      <c r="B670" s="74">
        <v>2.0</v>
      </c>
      <c r="C670" s="61">
        <f t="shared" si="1"/>
        <v>0.7777777778</v>
      </c>
    </row>
    <row r="671" ht="12.75" customHeight="1">
      <c r="A671" s="73">
        <v>99.0</v>
      </c>
      <c r="B671" s="74">
        <v>34.0</v>
      </c>
      <c r="C671" s="61">
        <f t="shared" si="1"/>
        <v>0.7443609023</v>
      </c>
    </row>
    <row r="672" ht="12.75" customHeight="1">
      <c r="A672" s="73">
        <v>2.0</v>
      </c>
      <c r="B672" s="74">
        <v>2.0</v>
      </c>
      <c r="C672" s="61">
        <f t="shared" si="1"/>
        <v>0.5</v>
      </c>
    </row>
    <row r="673" ht="12.75" customHeight="1">
      <c r="A673" s="73">
        <v>89.0</v>
      </c>
      <c r="B673" s="74">
        <v>16.0</v>
      </c>
      <c r="C673" s="61">
        <f t="shared" si="1"/>
        <v>0.8476190476</v>
      </c>
    </row>
    <row r="674" ht="12.75" customHeight="1">
      <c r="A674" s="73">
        <v>93.0</v>
      </c>
      <c r="B674" s="74">
        <v>13.0</v>
      </c>
      <c r="C674" s="61">
        <f t="shared" si="1"/>
        <v>0.8773584906</v>
      </c>
    </row>
    <row r="675" ht="12.75" customHeight="1">
      <c r="A675" s="73">
        <v>95.0</v>
      </c>
      <c r="B675" s="74">
        <v>44.0</v>
      </c>
      <c r="C675" s="61">
        <f t="shared" si="1"/>
        <v>0.6834532374</v>
      </c>
    </row>
    <row r="676" ht="12.75" customHeight="1">
      <c r="A676" s="73">
        <v>160.0</v>
      </c>
      <c r="B676" s="74">
        <v>63.0</v>
      </c>
      <c r="C676" s="61">
        <f t="shared" si="1"/>
        <v>0.7174887892</v>
      </c>
    </row>
    <row r="677" ht="12.75" customHeight="1">
      <c r="A677" s="73">
        <v>0.0</v>
      </c>
      <c r="B677" s="74">
        <v>0.0</v>
      </c>
      <c r="C677" s="61" t="str">
        <f t="shared" si="1"/>
        <v>#DIV/0!</v>
      </c>
    </row>
    <row r="678" ht="12.75" customHeight="1">
      <c r="A678" s="73">
        <v>98.0</v>
      </c>
      <c r="B678" s="74">
        <v>16.0</v>
      </c>
      <c r="C678" s="61">
        <f t="shared" si="1"/>
        <v>0.8596491228</v>
      </c>
    </row>
    <row r="679" ht="12.75" customHeight="1">
      <c r="A679" s="73">
        <v>0.0</v>
      </c>
      <c r="B679" s="74">
        <v>0.0</v>
      </c>
      <c r="C679" s="61" t="str">
        <f t="shared" si="1"/>
        <v>#DIV/0!</v>
      </c>
    </row>
    <row r="680" ht="12.75" customHeight="1">
      <c r="A680" s="73">
        <v>0.0</v>
      </c>
      <c r="B680" s="74">
        <v>0.0</v>
      </c>
      <c r="C680" s="61" t="str">
        <f t="shared" si="1"/>
        <v>#DIV/0!</v>
      </c>
    </row>
    <row r="681" ht="12.75" customHeight="1">
      <c r="A681" s="73">
        <v>2.0</v>
      </c>
      <c r="B681" s="74">
        <v>0.0</v>
      </c>
      <c r="C681" s="61">
        <f t="shared" si="1"/>
        <v>1</v>
      </c>
    </row>
    <row r="682" ht="12.75" customHeight="1">
      <c r="A682" s="73">
        <v>0.0</v>
      </c>
      <c r="B682" s="74">
        <v>0.0</v>
      </c>
      <c r="C682" s="61" t="str">
        <f t="shared" si="1"/>
        <v>#DIV/0!</v>
      </c>
    </row>
    <row r="683" ht="12.75" customHeight="1">
      <c r="A683" s="73">
        <v>0.0</v>
      </c>
      <c r="B683" s="74">
        <v>0.0</v>
      </c>
      <c r="C683" s="61" t="str">
        <f t="shared" si="1"/>
        <v>#DIV/0!</v>
      </c>
    </row>
    <row r="684" ht="12.75" customHeight="1">
      <c r="A684" s="73">
        <v>133.0</v>
      </c>
      <c r="B684" s="74">
        <v>62.0</v>
      </c>
      <c r="C684" s="61">
        <f t="shared" si="1"/>
        <v>0.6820512821</v>
      </c>
    </row>
    <row r="685" ht="12.75" customHeight="1">
      <c r="A685" s="73">
        <v>3.0</v>
      </c>
      <c r="B685" s="74">
        <v>2.0</v>
      </c>
      <c r="C685" s="61">
        <f t="shared" si="1"/>
        <v>0.6</v>
      </c>
    </row>
    <row r="686" ht="12.75" customHeight="1">
      <c r="A686" s="73">
        <v>104.0</v>
      </c>
      <c r="B686" s="74">
        <v>45.0</v>
      </c>
      <c r="C686" s="61">
        <f t="shared" si="1"/>
        <v>0.6979865772</v>
      </c>
    </row>
    <row r="687" ht="12.75" customHeight="1">
      <c r="A687" s="73">
        <v>9.0</v>
      </c>
      <c r="B687" s="74">
        <v>8.0</v>
      </c>
      <c r="C687" s="61">
        <f t="shared" si="1"/>
        <v>0.5294117647</v>
      </c>
    </row>
    <row r="688" ht="12.75" customHeight="1">
      <c r="A688" s="73">
        <v>0.0</v>
      </c>
      <c r="B688" s="74">
        <v>0.0</v>
      </c>
      <c r="C688" s="61" t="str">
        <f t="shared" si="1"/>
        <v>#DIV/0!</v>
      </c>
    </row>
    <row r="689" ht="12.75" customHeight="1">
      <c r="A689" s="73">
        <v>106.0</v>
      </c>
      <c r="B689" s="74">
        <v>32.0</v>
      </c>
      <c r="C689" s="61">
        <f t="shared" si="1"/>
        <v>0.768115942</v>
      </c>
    </row>
    <row r="690" ht="12.75" customHeight="1">
      <c r="A690" s="73">
        <v>1.0</v>
      </c>
      <c r="B690" s="74">
        <v>1.0</v>
      </c>
      <c r="C690" s="61">
        <f t="shared" si="1"/>
        <v>0.5</v>
      </c>
    </row>
    <row r="691" ht="12.75" customHeight="1">
      <c r="A691" s="73">
        <v>2.0</v>
      </c>
      <c r="B691" s="74">
        <v>0.0</v>
      </c>
      <c r="C691" s="61">
        <f t="shared" si="1"/>
        <v>1</v>
      </c>
    </row>
    <row r="692" ht="12.75" customHeight="1">
      <c r="A692" s="73">
        <v>0.0</v>
      </c>
      <c r="B692" s="74">
        <v>0.0</v>
      </c>
      <c r="C692" s="61" t="str">
        <f t="shared" si="1"/>
        <v>#DIV/0!</v>
      </c>
    </row>
    <row r="693" ht="12.75" customHeight="1">
      <c r="A693" s="73">
        <v>65.0</v>
      </c>
      <c r="B693" s="74">
        <v>22.0</v>
      </c>
      <c r="C693" s="61">
        <f t="shared" si="1"/>
        <v>0.7471264368</v>
      </c>
    </row>
    <row r="694" ht="12.75" customHeight="1">
      <c r="A694" s="73">
        <v>8.0</v>
      </c>
      <c r="B694" s="74">
        <v>2.0</v>
      </c>
      <c r="C694" s="61">
        <f t="shared" si="1"/>
        <v>0.8</v>
      </c>
    </row>
    <row r="695" ht="12.75" customHeight="1">
      <c r="A695" s="73">
        <v>89.0</v>
      </c>
      <c r="B695" s="74">
        <v>36.0</v>
      </c>
      <c r="C695" s="61">
        <f t="shared" si="1"/>
        <v>0.712</v>
      </c>
    </row>
    <row r="696" ht="12.75" customHeight="1">
      <c r="A696" s="73">
        <v>12.0</v>
      </c>
      <c r="B696" s="74">
        <v>6.0</v>
      </c>
      <c r="C696" s="61">
        <f t="shared" si="1"/>
        <v>0.6666666667</v>
      </c>
    </row>
    <row r="697" ht="12.75" customHeight="1">
      <c r="A697" s="73">
        <v>68.0</v>
      </c>
      <c r="B697" s="74">
        <v>5.0</v>
      </c>
      <c r="C697" s="61">
        <f t="shared" si="1"/>
        <v>0.9315068493</v>
      </c>
    </row>
    <row r="698" ht="12.75" customHeight="1">
      <c r="A698" s="73">
        <v>107.0</v>
      </c>
      <c r="B698" s="74">
        <v>71.0</v>
      </c>
      <c r="C698" s="61">
        <f t="shared" si="1"/>
        <v>0.6011235955</v>
      </c>
    </row>
    <row r="699" ht="12.75" customHeight="1">
      <c r="A699" s="73">
        <v>68.0</v>
      </c>
      <c r="B699" s="74">
        <v>58.0</v>
      </c>
      <c r="C699" s="61">
        <f t="shared" si="1"/>
        <v>0.5396825397</v>
      </c>
    </row>
    <row r="700" ht="12.75" customHeight="1">
      <c r="A700" s="73">
        <v>11.0</v>
      </c>
      <c r="B700" s="74">
        <v>4.0</v>
      </c>
      <c r="C700" s="61">
        <f t="shared" si="1"/>
        <v>0.7333333333</v>
      </c>
    </row>
    <row r="701" ht="12.75" customHeight="1">
      <c r="A701" s="73">
        <v>79.0</v>
      </c>
      <c r="B701" s="74">
        <v>27.0</v>
      </c>
      <c r="C701" s="61">
        <f t="shared" si="1"/>
        <v>0.7452830189</v>
      </c>
    </row>
    <row r="702" ht="12.75" customHeight="1">
      <c r="A702" s="73">
        <v>0.0</v>
      </c>
      <c r="B702" s="74">
        <v>0.0</v>
      </c>
      <c r="C702" s="61" t="str">
        <f t="shared" si="1"/>
        <v>#DIV/0!</v>
      </c>
    </row>
    <row r="703" ht="12.75" customHeight="1">
      <c r="A703" s="73">
        <v>12.0</v>
      </c>
      <c r="B703" s="74">
        <v>3.0</v>
      </c>
      <c r="C703" s="61">
        <f t="shared" si="1"/>
        <v>0.8</v>
      </c>
    </row>
    <row r="704" ht="12.75" customHeight="1">
      <c r="A704" s="73">
        <v>88.0</v>
      </c>
      <c r="B704" s="74">
        <v>50.0</v>
      </c>
      <c r="C704" s="61">
        <f t="shared" si="1"/>
        <v>0.6376811594</v>
      </c>
    </row>
    <row r="705" ht="12.75" customHeight="1">
      <c r="A705" s="73">
        <v>0.0</v>
      </c>
      <c r="B705" s="74">
        <v>0.0</v>
      </c>
      <c r="C705" s="61" t="str">
        <f t="shared" si="1"/>
        <v>#DIV/0!</v>
      </c>
    </row>
    <row r="706" ht="12.75" customHeight="1">
      <c r="A706" s="73">
        <v>33.0</v>
      </c>
      <c r="B706" s="74">
        <v>18.0</v>
      </c>
      <c r="C706" s="61">
        <f t="shared" si="1"/>
        <v>0.6470588235</v>
      </c>
    </row>
    <row r="707" ht="12.75" customHeight="1">
      <c r="A707" s="73">
        <v>99.0</v>
      </c>
      <c r="B707" s="74">
        <v>71.0</v>
      </c>
      <c r="C707" s="61">
        <f t="shared" si="1"/>
        <v>0.5823529412</v>
      </c>
    </row>
    <row r="708" ht="12.75" customHeight="1">
      <c r="A708" s="73">
        <v>0.0</v>
      </c>
      <c r="B708" s="74">
        <v>1.0</v>
      </c>
      <c r="C708" s="61">
        <f t="shared" si="1"/>
        <v>0</v>
      </c>
    </row>
    <row r="709" ht="12.75" customHeight="1">
      <c r="A709" s="73">
        <v>0.0</v>
      </c>
      <c r="B709" s="74">
        <v>0.0</v>
      </c>
      <c r="C709" s="61" t="str">
        <f t="shared" si="1"/>
        <v>#DIV/0!</v>
      </c>
    </row>
    <row r="710" ht="12.75" customHeight="1">
      <c r="A710" s="73">
        <v>121.0</v>
      </c>
      <c r="B710" s="74">
        <v>62.0</v>
      </c>
      <c r="C710" s="61">
        <f t="shared" si="1"/>
        <v>0.6612021858</v>
      </c>
    </row>
    <row r="711" ht="12.75" customHeight="1">
      <c r="A711" s="73">
        <v>46.0</v>
      </c>
      <c r="B711" s="74">
        <v>33.0</v>
      </c>
      <c r="C711" s="61">
        <f t="shared" si="1"/>
        <v>0.582278481</v>
      </c>
    </row>
    <row r="712" ht="12.75" customHeight="1">
      <c r="A712" s="73">
        <v>87.0</v>
      </c>
      <c r="B712" s="74">
        <v>23.0</v>
      </c>
      <c r="C712" s="61">
        <f t="shared" si="1"/>
        <v>0.7909090909</v>
      </c>
    </row>
    <row r="713" ht="12.75" customHeight="1">
      <c r="A713" s="73">
        <v>107.0</v>
      </c>
      <c r="B713" s="74">
        <v>53.0</v>
      </c>
      <c r="C713" s="61">
        <f t="shared" si="1"/>
        <v>0.66875</v>
      </c>
    </row>
    <row r="714" ht="12.75" customHeight="1">
      <c r="A714" s="73">
        <v>119.0</v>
      </c>
      <c r="B714" s="74">
        <v>106.0</v>
      </c>
      <c r="C714" s="61">
        <f t="shared" si="1"/>
        <v>0.5288888889</v>
      </c>
    </row>
    <row r="715" ht="12.75" customHeight="1">
      <c r="A715" s="73">
        <v>57.0</v>
      </c>
      <c r="B715" s="74">
        <v>46.0</v>
      </c>
      <c r="C715" s="61">
        <f t="shared" si="1"/>
        <v>0.5533980583</v>
      </c>
    </row>
    <row r="716" ht="12.75" customHeight="1">
      <c r="A716" s="73">
        <v>42.0</v>
      </c>
      <c r="B716" s="74">
        <v>31.0</v>
      </c>
      <c r="C716" s="61">
        <f t="shared" si="1"/>
        <v>0.5753424658</v>
      </c>
    </row>
    <row r="717" ht="12.75" customHeight="1">
      <c r="A717" s="73">
        <v>48.0</v>
      </c>
      <c r="B717" s="74">
        <v>32.0</v>
      </c>
      <c r="C717" s="61">
        <f t="shared" si="1"/>
        <v>0.6</v>
      </c>
    </row>
    <row r="718" ht="12.75" customHeight="1">
      <c r="A718" s="73">
        <v>74.0</v>
      </c>
      <c r="B718" s="74">
        <v>50.0</v>
      </c>
      <c r="C718" s="61">
        <f t="shared" si="1"/>
        <v>0.5967741935</v>
      </c>
    </row>
    <row r="719" ht="12.75" customHeight="1">
      <c r="A719" s="73">
        <v>50.0</v>
      </c>
      <c r="B719" s="74">
        <v>57.0</v>
      </c>
      <c r="C719" s="61">
        <f t="shared" si="1"/>
        <v>0.4672897196</v>
      </c>
    </row>
    <row r="720" ht="12.75" customHeight="1">
      <c r="A720" s="73">
        <v>55.0</v>
      </c>
      <c r="B720" s="74">
        <v>61.0</v>
      </c>
      <c r="C720" s="61">
        <f t="shared" si="1"/>
        <v>0.474137931</v>
      </c>
    </row>
    <row r="721" ht="12.75" customHeight="1">
      <c r="A721" s="73">
        <v>81.0</v>
      </c>
      <c r="B721" s="74">
        <v>47.0</v>
      </c>
      <c r="C721" s="61">
        <f t="shared" si="1"/>
        <v>0.6328125</v>
      </c>
    </row>
    <row r="722" ht="12.75" customHeight="1">
      <c r="A722" s="73">
        <v>127.0</v>
      </c>
      <c r="B722" s="74">
        <v>44.0</v>
      </c>
      <c r="C722" s="61">
        <f t="shared" si="1"/>
        <v>0.7426900585</v>
      </c>
    </row>
    <row r="723" ht="12.75" customHeight="1">
      <c r="A723" s="73">
        <v>66.0</v>
      </c>
      <c r="B723" s="74">
        <v>39.0</v>
      </c>
      <c r="C723" s="61">
        <f t="shared" si="1"/>
        <v>0.6285714286</v>
      </c>
    </row>
    <row r="724" ht="12.75" customHeight="1">
      <c r="A724" s="73">
        <v>2.0</v>
      </c>
      <c r="B724" s="74">
        <v>0.0</v>
      </c>
      <c r="C724" s="61">
        <f t="shared" si="1"/>
        <v>1</v>
      </c>
    </row>
    <row r="725" ht="12.75" customHeight="1">
      <c r="A725" s="73">
        <v>5.0</v>
      </c>
      <c r="B725" s="74">
        <v>2.0</v>
      </c>
      <c r="C725" s="61">
        <f t="shared" si="1"/>
        <v>0.7142857143</v>
      </c>
    </row>
    <row r="726" ht="12.75" customHeight="1">
      <c r="A726" s="73">
        <v>50.0</v>
      </c>
      <c r="B726" s="74">
        <v>37.0</v>
      </c>
      <c r="C726" s="61">
        <f t="shared" si="1"/>
        <v>0.5747126437</v>
      </c>
    </row>
    <row r="727" ht="12.75" customHeight="1">
      <c r="A727" s="73">
        <v>77.0</v>
      </c>
      <c r="B727" s="74">
        <v>43.0</v>
      </c>
      <c r="C727" s="61">
        <f t="shared" si="1"/>
        <v>0.6416666667</v>
      </c>
    </row>
    <row r="728" ht="12.75" customHeight="1">
      <c r="A728" s="73">
        <v>48.0</v>
      </c>
      <c r="B728" s="74">
        <v>21.0</v>
      </c>
      <c r="C728" s="61">
        <f t="shared" si="1"/>
        <v>0.6956521739</v>
      </c>
    </row>
    <row r="729" ht="12.75" customHeight="1">
      <c r="A729" s="73">
        <v>43.0</v>
      </c>
      <c r="B729" s="74">
        <v>19.0</v>
      </c>
      <c r="C729" s="61">
        <f t="shared" si="1"/>
        <v>0.6935483871</v>
      </c>
    </row>
    <row r="730" ht="12.75" customHeight="1">
      <c r="A730" s="73">
        <v>10.0</v>
      </c>
      <c r="B730" s="74">
        <v>1.0</v>
      </c>
      <c r="C730" s="61">
        <f t="shared" si="1"/>
        <v>0.9090909091</v>
      </c>
    </row>
    <row r="731" ht="12.75" customHeight="1">
      <c r="A731" s="73">
        <v>0.0</v>
      </c>
      <c r="B731" s="74">
        <v>0.0</v>
      </c>
      <c r="C731" s="61" t="str">
        <f t="shared" si="1"/>
        <v>#DIV/0!</v>
      </c>
    </row>
    <row r="732" ht="12.75" customHeight="1">
      <c r="A732" s="73">
        <v>0.0</v>
      </c>
      <c r="B732" s="74">
        <v>0.0</v>
      </c>
      <c r="C732" s="61" t="str">
        <f t="shared" si="1"/>
        <v>#DIV/0!</v>
      </c>
    </row>
    <row r="733" ht="12.75" customHeight="1">
      <c r="A733" s="73">
        <v>0.0</v>
      </c>
      <c r="B733" s="74">
        <v>0.0</v>
      </c>
      <c r="C733" s="61" t="str">
        <f t="shared" si="1"/>
        <v>#DIV/0!</v>
      </c>
    </row>
    <row r="734" ht="12.75" customHeight="1">
      <c r="A734" s="73">
        <v>1.0</v>
      </c>
      <c r="B734" s="74">
        <v>1.0</v>
      </c>
      <c r="C734" s="61">
        <f t="shared" si="1"/>
        <v>0.5</v>
      </c>
    </row>
    <row r="735" ht="12.75" customHeight="1">
      <c r="A735" s="73">
        <v>8.0</v>
      </c>
      <c r="B735" s="74">
        <v>5.0</v>
      </c>
      <c r="C735" s="61">
        <f t="shared" si="1"/>
        <v>0.6153846154</v>
      </c>
    </row>
    <row r="736" ht="12.75" customHeight="1">
      <c r="A736" s="73">
        <v>15.0</v>
      </c>
      <c r="B736" s="74">
        <v>3.0</v>
      </c>
      <c r="C736" s="61">
        <f t="shared" si="1"/>
        <v>0.8333333333</v>
      </c>
    </row>
    <row r="737" ht="12.75" customHeight="1">
      <c r="A737" s="73">
        <v>16.0</v>
      </c>
      <c r="B737" s="74">
        <v>1.0</v>
      </c>
      <c r="C737" s="61">
        <f t="shared" si="1"/>
        <v>0.9411764706</v>
      </c>
    </row>
    <row r="738" ht="12.75" customHeight="1">
      <c r="A738" s="73">
        <v>49.0</v>
      </c>
      <c r="B738" s="74">
        <v>17.0</v>
      </c>
      <c r="C738" s="61">
        <f t="shared" si="1"/>
        <v>0.7424242424</v>
      </c>
    </row>
    <row r="739" ht="12.75" customHeight="1">
      <c r="A739" s="73">
        <v>0.0</v>
      </c>
      <c r="B739" s="74">
        <v>0.0</v>
      </c>
      <c r="C739" s="61" t="str">
        <f t="shared" si="1"/>
        <v>#DIV/0!</v>
      </c>
    </row>
    <row r="740" ht="12.75" customHeight="1">
      <c r="A740" s="73">
        <v>18.0</v>
      </c>
      <c r="B740" s="74">
        <v>7.0</v>
      </c>
      <c r="C740" s="61">
        <f t="shared" si="1"/>
        <v>0.72</v>
      </c>
    </row>
    <row r="741" ht="12.75" customHeight="1">
      <c r="A741" s="73">
        <v>42.0</v>
      </c>
      <c r="B741" s="74">
        <v>27.0</v>
      </c>
      <c r="C741" s="61">
        <f t="shared" si="1"/>
        <v>0.6086956522</v>
      </c>
    </row>
    <row r="742" ht="12.75" customHeight="1">
      <c r="A742" s="73">
        <v>0.0</v>
      </c>
      <c r="B742" s="74">
        <v>0.0</v>
      </c>
      <c r="C742" s="61" t="str">
        <f t="shared" si="1"/>
        <v>#DIV/0!</v>
      </c>
    </row>
    <row r="743" ht="12.75" customHeight="1">
      <c r="A743" s="73">
        <v>0.0</v>
      </c>
      <c r="B743" s="74">
        <v>0.0</v>
      </c>
      <c r="C743" s="61" t="str">
        <f t="shared" si="1"/>
        <v>#DIV/0!</v>
      </c>
    </row>
    <row r="744" ht="12.75" customHeight="1">
      <c r="A744" s="73">
        <v>1.0</v>
      </c>
      <c r="B744" s="74">
        <v>1.0</v>
      </c>
      <c r="C744" s="61">
        <f t="shared" si="1"/>
        <v>0.5</v>
      </c>
    </row>
    <row r="745" ht="12.75" customHeight="1">
      <c r="A745" s="73">
        <v>0.0</v>
      </c>
      <c r="B745" s="74">
        <v>0.0</v>
      </c>
      <c r="C745" s="61" t="str">
        <f t="shared" si="1"/>
        <v>#DIV/0!</v>
      </c>
    </row>
    <row r="746" ht="12.75" customHeight="1">
      <c r="A746" s="73">
        <v>0.0</v>
      </c>
      <c r="B746" s="74">
        <v>0.0</v>
      </c>
      <c r="C746" s="61" t="str">
        <f t="shared" si="1"/>
        <v>#DIV/0!</v>
      </c>
    </row>
    <row r="747" ht="12.75" customHeight="1">
      <c r="A747" s="73">
        <v>5.0</v>
      </c>
      <c r="B747" s="74">
        <v>5.0</v>
      </c>
      <c r="C747" s="61">
        <f t="shared" si="1"/>
        <v>0.5</v>
      </c>
    </row>
    <row r="748" ht="12.75" customHeight="1">
      <c r="A748" s="73">
        <v>1.0</v>
      </c>
      <c r="B748" s="74">
        <v>8.0</v>
      </c>
      <c r="C748" s="61">
        <f t="shared" si="1"/>
        <v>0.1111111111</v>
      </c>
    </row>
    <row r="749" ht="12.75" customHeight="1">
      <c r="A749" s="73">
        <v>21.0</v>
      </c>
      <c r="B749" s="74">
        <v>2.0</v>
      </c>
      <c r="C749" s="61">
        <f t="shared" si="1"/>
        <v>0.9130434783</v>
      </c>
    </row>
    <row r="750" ht="12.75" customHeight="1">
      <c r="A750" s="73">
        <v>23.0</v>
      </c>
      <c r="B750" s="74">
        <v>14.0</v>
      </c>
      <c r="C750" s="61">
        <f t="shared" si="1"/>
        <v>0.6216216216</v>
      </c>
    </row>
    <row r="751" ht="12.75" customHeight="1">
      <c r="A751" s="73">
        <v>5.0</v>
      </c>
      <c r="B751" s="74">
        <v>0.0</v>
      </c>
      <c r="C751" s="61">
        <f t="shared" si="1"/>
        <v>1</v>
      </c>
    </row>
    <row r="752" ht="12.75" customHeight="1">
      <c r="A752" s="73">
        <v>12.0</v>
      </c>
      <c r="B752" s="74">
        <v>3.0</v>
      </c>
      <c r="C752" s="61">
        <f t="shared" si="1"/>
        <v>0.8</v>
      </c>
    </row>
    <row r="753" ht="12.75" customHeight="1">
      <c r="A753" s="73">
        <v>3.0</v>
      </c>
      <c r="B753" s="74">
        <v>4.0</v>
      </c>
      <c r="C753" s="61">
        <f t="shared" si="1"/>
        <v>0.4285714286</v>
      </c>
    </row>
    <row r="754" ht="12.75" customHeight="1">
      <c r="A754" s="73">
        <v>0.0</v>
      </c>
      <c r="B754" s="74">
        <v>0.0</v>
      </c>
      <c r="C754" s="61" t="str">
        <f t="shared" si="1"/>
        <v>#DIV/0!</v>
      </c>
    </row>
    <row r="755" ht="12.75" customHeight="1">
      <c r="A755" s="73">
        <v>4.0</v>
      </c>
      <c r="B755" s="74">
        <v>3.0</v>
      </c>
      <c r="C755" s="61">
        <f t="shared" si="1"/>
        <v>0.5714285714</v>
      </c>
    </row>
    <row r="756" ht="12.75" customHeight="1">
      <c r="A756" s="73">
        <v>0.0</v>
      </c>
      <c r="B756" s="74">
        <v>0.0</v>
      </c>
      <c r="C756" s="61" t="str">
        <f t="shared" si="1"/>
        <v>#DIV/0!</v>
      </c>
    </row>
    <row r="757" ht="12.75" customHeight="1">
      <c r="A757" s="73">
        <v>144.0</v>
      </c>
      <c r="B757" s="74">
        <v>133.0</v>
      </c>
      <c r="C757" s="61">
        <f t="shared" si="1"/>
        <v>0.5198555957</v>
      </c>
    </row>
    <row r="758" ht="12.75" customHeight="1">
      <c r="A758" s="73">
        <v>1.0</v>
      </c>
      <c r="B758" s="74">
        <v>0.0</v>
      </c>
      <c r="C758" s="61">
        <f t="shared" si="1"/>
        <v>1</v>
      </c>
    </row>
    <row r="759" ht="12.75" customHeight="1">
      <c r="A759" s="73">
        <v>0.0</v>
      </c>
      <c r="B759" s="74">
        <v>0.0</v>
      </c>
      <c r="C759" s="61" t="str">
        <f t="shared" si="1"/>
        <v>#DIV/0!</v>
      </c>
    </row>
    <row r="760" ht="12.75" customHeight="1">
      <c r="A760" s="73">
        <v>249.0</v>
      </c>
      <c r="B760" s="74">
        <v>46.0</v>
      </c>
      <c r="C760" s="61">
        <f t="shared" si="1"/>
        <v>0.8440677966</v>
      </c>
    </row>
    <row r="761" ht="12.75" customHeight="1">
      <c r="A761" s="73">
        <v>26.0</v>
      </c>
      <c r="B761" s="74">
        <v>5.0</v>
      </c>
      <c r="C761" s="61">
        <f t="shared" si="1"/>
        <v>0.8387096774</v>
      </c>
    </row>
    <row r="762" ht="12.75" customHeight="1">
      <c r="A762" s="73">
        <v>4.0</v>
      </c>
      <c r="B762" s="74">
        <v>2.0</v>
      </c>
      <c r="C762" s="61">
        <f t="shared" si="1"/>
        <v>0.6666666667</v>
      </c>
    </row>
    <row r="763" ht="12.75" customHeight="1">
      <c r="A763" s="73">
        <v>0.0</v>
      </c>
      <c r="B763" s="74">
        <v>0.0</v>
      </c>
      <c r="C763" s="61" t="str">
        <f t="shared" si="1"/>
        <v>#DIV/0!</v>
      </c>
    </row>
    <row r="764" ht="12.75" customHeight="1">
      <c r="A764" s="73">
        <v>144.0</v>
      </c>
      <c r="B764" s="74">
        <v>29.0</v>
      </c>
      <c r="C764" s="61">
        <f t="shared" si="1"/>
        <v>0.8323699422</v>
      </c>
    </row>
    <row r="765" ht="12.75" customHeight="1">
      <c r="A765" s="73">
        <v>1.0</v>
      </c>
      <c r="B765" s="74">
        <v>2.0</v>
      </c>
      <c r="C765" s="61">
        <f t="shared" si="1"/>
        <v>0.3333333333</v>
      </c>
    </row>
    <row r="766" ht="12.75" customHeight="1">
      <c r="A766" s="73">
        <v>40.0</v>
      </c>
      <c r="B766" s="74">
        <v>5.0</v>
      </c>
      <c r="C766" s="61">
        <f t="shared" si="1"/>
        <v>0.8888888889</v>
      </c>
    </row>
    <row r="767" ht="12.75" customHeight="1">
      <c r="A767" s="73">
        <v>39.0</v>
      </c>
      <c r="B767" s="74">
        <v>9.0</v>
      </c>
      <c r="C767" s="61">
        <f t="shared" si="1"/>
        <v>0.8125</v>
      </c>
    </row>
    <row r="768" ht="12.75" customHeight="1">
      <c r="A768" s="73">
        <v>0.0</v>
      </c>
      <c r="B768" s="74">
        <v>0.0</v>
      </c>
      <c r="C768" s="61" t="str">
        <f t="shared" si="1"/>
        <v>#DIV/0!</v>
      </c>
    </row>
    <row r="769" ht="12.75" customHeight="1">
      <c r="A769" s="73">
        <v>176.0</v>
      </c>
      <c r="B769" s="74">
        <v>34.0</v>
      </c>
      <c r="C769" s="61">
        <f t="shared" si="1"/>
        <v>0.8380952381</v>
      </c>
    </row>
    <row r="770" ht="12.75" customHeight="1">
      <c r="A770" s="73">
        <v>169.0</v>
      </c>
      <c r="B770" s="74">
        <v>34.0</v>
      </c>
      <c r="C770" s="61">
        <f t="shared" si="1"/>
        <v>0.8325123153</v>
      </c>
    </row>
    <row r="771" ht="12.75" customHeight="1">
      <c r="A771" s="73">
        <v>128.0</v>
      </c>
      <c r="B771" s="74">
        <v>20.0</v>
      </c>
      <c r="C771" s="61">
        <f t="shared" si="1"/>
        <v>0.8648648649</v>
      </c>
    </row>
    <row r="772" ht="12.75" customHeight="1">
      <c r="A772" s="73">
        <v>3.0</v>
      </c>
      <c r="B772" s="74">
        <v>0.0</v>
      </c>
      <c r="C772" s="61">
        <f t="shared" si="1"/>
        <v>1</v>
      </c>
    </row>
    <row r="773" ht="12.75" customHeight="1">
      <c r="A773" s="73">
        <v>237.0</v>
      </c>
      <c r="B773" s="74">
        <v>26.0</v>
      </c>
      <c r="C773" s="61">
        <f t="shared" si="1"/>
        <v>0.9011406844</v>
      </c>
    </row>
    <row r="774" ht="12.75" customHeight="1">
      <c r="A774" s="73">
        <v>167.0</v>
      </c>
      <c r="B774" s="74">
        <v>6.0</v>
      </c>
      <c r="C774" s="61">
        <f t="shared" si="1"/>
        <v>0.9653179191</v>
      </c>
    </row>
    <row r="775" ht="12.75" customHeight="1">
      <c r="A775" s="73">
        <v>179.0</v>
      </c>
      <c r="B775" s="74">
        <v>35.0</v>
      </c>
      <c r="C775" s="61">
        <f t="shared" si="1"/>
        <v>0.8364485981</v>
      </c>
    </row>
    <row r="776" ht="12.75" customHeight="1">
      <c r="A776" s="73">
        <v>22.0</v>
      </c>
      <c r="B776" s="74">
        <v>7.0</v>
      </c>
      <c r="C776" s="61">
        <f t="shared" si="1"/>
        <v>0.7586206897</v>
      </c>
    </row>
    <row r="777" ht="12.75" customHeight="1">
      <c r="A777" s="73">
        <v>54.0</v>
      </c>
      <c r="B777" s="74">
        <v>27.0</v>
      </c>
      <c r="C777" s="61">
        <f t="shared" si="1"/>
        <v>0.6666666667</v>
      </c>
    </row>
    <row r="778" ht="12.75" customHeight="1">
      <c r="A778" s="73">
        <v>205.0</v>
      </c>
      <c r="B778" s="74">
        <v>45.0</v>
      </c>
      <c r="C778" s="61">
        <f t="shared" si="1"/>
        <v>0.82</v>
      </c>
    </row>
    <row r="779" ht="12.75" customHeight="1">
      <c r="A779" s="73">
        <v>24.0</v>
      </c>
      <c r="B779" s="74">
        <v>16.0</v>
      </c>
      <c r="C779" s="61">
        <f t="shared" si="1"/>
        <v>0.6</v>
      </c>
    </row>
    <row r="780" ht="12.75" customHeight="1">
      <c r="A780" s="73">
        <v>36.0</v>
      </c>
      <c r="B780" s="74">
        <v>10.0</v>
      </c>
      <c r="C780" s="61">
        <f t="shared" si="1"/>
        <v>0.7826086957</v>
      </c>
    </row>
    <row r="781" ht="12.75" customHeight="1">
      <c r="A781" s="73">
        <v>113.0</v>
      </c>
      <c r="B781" s="74">
        <v>14.0</v>
      </c>
      <c r="C781" s="61">
        <f t="shared" si="1"/>
        <v>0.8897637795</v>
      </c>
    </row>
    <row r="782" ht="12.75" customHeight="1">
      <c r="A782" s="73">
        <v>23.0</v>
      </c>
      <c r="B782" s="74">
        <v>3.0</v>
      </c>
      <c r="C782" s="61">
        <f t="shared" si="1"/>
        <v>0.8846153846</v>
      </c>
    </row>
    <row r="783" ht="12.75" customHeight="1">
      <c r="A783" s="73">
        <v>121.0</v>
      </c>
      <c r="B783" s="74">
        <v>10.0</v>
      </c>
      <c r="C783" s="61">
        <f t="shared" si="1"/>
        <v>0.9236641221</v>
      </c>
    </row>
    <row r="784" ht="12.75" customHeight="1">
      <c r="A784" s="73">
        <v>2.0</v>
      </c>
      <c r="B784" s="74">
        <v>0.0</v>
      </c>
      <c r="C784" s="61">
        <f t="shared" si="1"/>
        <v>1</v>
      </c>
    </row>
    <row r="785" ht="12.75" customHeight="1">
      <c r="A785" s="73">
        <v>29.0</v>
      </c>
      <c r="B785" s="74">
        <v>0.0</v>
      </c>
      <c r="C785" s="61">
        <f t="shared" si="1"/>
        <v>1</v>
      </c>
    </row>
    <row r="786" ht="12.75" customHeight="1">
      <c r="A786" s="73">
        <v>3.0</v>
      </c>
      <c r="B786" s="74">
        <v>2.0</v>
      </c>
      <c r="C786" s="61">
        <f t="shared" si="1"/>
        <v>0.6</v>
      </c>
    </row>
    <row r="787" ht="12.75" customHeight="1">
      <c r="A787" s="73">
        <v>74.0</v>
      </c>
      <c r="B787" s="74">
        <v>6.0</v>
      </c>
      <c r="C787" s="61">
        <f t="shared" si="1"/>
        <v>0.925</v>
      </c>
    </row>
    <row r="788" ht="12.75" customHeight="1">
      <c r="A788" s="73">
        <v>0.0</v>
      </c>
      <c r="B788" s="74">
        <v>0.0</v>
      </c>
      <c r="C788" s="61" t="str">
        <f t="shared" si="1"/>
        <v>#DIV/0!</v>
      </c>
    </row>
    <row r="789" ht="12.75" customHeight="1">
      <c r="A789" s="73">
        <v>146.0</v>
      </c>
      <c r="B789" s="74">
        <v>56.0</v>
      </c>
      <c r="C789" s="61">
        <f t="shared" si="1"/>
        <v>0.7227722772</v>
      </c>
    </row>
    <row r="790" ht="12.75" customHeight="1">
      <c r="A790" s="73">
        <v>0.0</v>
      </c>
      <c r="B790" s="74">
        <v>0.0</v>
      </c>
      <c r="C790" s="61" t="str">
        <f t="shared" si="1"/>
        <v>#DIV/0!</v>
      </c>
    </row>
    <row r="791" ht="12.75" customHeight="1">
      <c r="A791" s="73">
        <v>36.0</v>
      </c>
      <c r="B791" s="74">
        <v>13.0</v>
      </c>
      <c r="C791" s="61">
        <f t="shared" si="1"/>
        <v>0.7346938776</v>
      </c>
    </row>
    <row r="792" ht="12.75" customHeight="1">
      <c r="A792" s="73">
        <v>150.0</v>
      </c>
      <c r="B792" s="74">
        <v>77.0</v>
      </c>
      <c r="C792" s="61">
        <f t="shared" si="1"/>
        <v>0.6607929515</v>
      </c>
    </row>
    <row r="793" ht="12.75" customHeight="1">
      <c r="A793" s="73">
        <v>0.0</v>
      </c>
      <c r="B793" s="74">
        <v>0.0</v>
      </c>
      <c r="C793" s="61" t="str">
        <f t="shared" si="1"/>
        <v>#DIV/0!</v>
      </c>
    </row>
    <row r="794" ht="12.75" customHeight="1">
      <c r="A794" s="73">
        <v>84.0</v>
      </c>
      <c r="B794" s="74">
        <v>50.0</v>
      </c>
      <c r="C794" s="61">
        <f t="shared" si="1"/>
        <v>0.6268656716</v>
      </c>
    </row>
    <row r="795" ht="12.75" customHeight="1">
      <c r="A795" s="73">
        <v>0.0</v>
      </c>
      <c r="B795" s="74">
        <v>0.0</v>
      </c>
      <c r="C795" s="61" t="str">
        <f t="shared" si="1"/>
        <v>#DIV/0!</v>
      </c>
    </row>
    <row r="796" ht="12.75" customHeight="1">
      <c r="A796" s="73">
        <v>0.0</v>
      </c>
      <c r="B796" s="74">
        <v>0.0</v>
      </c>
      <c r="C796" s="61" t="str">
        <f t="shared" si="1"/>
        <v>#DIV/0!</v>
      </c>
    </row>
    <row r="797" ht="12.75" customHeight="1">
      <c r="A797" s="73">
        <v>1.0</v>
      </c>
      <c r="B797" s="74">
        <v>1.0</v>
      </c>
      <c r="C797" s="61">
        <f t="shared" si="1"/>
        <v>0.5</v>
      </c>
    </row>
    <row r="798" ht="12.75" customHeight="1">
      <c r="A798" s="73">
        <v>0.0</v>
      </c>
      <c r="B798" s="74">
        <v>0.0</v>
      </c>
      <c r="C798" s="61" t="str">
        <f t="shared" si="1"/>
        <v>#DIV/0!</v>
      </c>
    </row>
    <row r="799" ht="12.75" customHeight="1">
      <c r="A799" s="73">
        <v>4.0</v>
      </c>
      <c r="B799" s="74">
        <v>2.0</v>
      </c>
      <c r="C799" s="61">
        <f t="shared" si="1"/>
        <v>0.6666666667</v>
      </c>
    </row>
    <row r="800" ht="12.75" customHeight="1">
      <c r="A800" s="73">
        <v>82.0</v>
      </c>
      <c r="B800" s="74">
        <v>5.0</v>
      </c>
      <c r="C800" s="61">
        <f t="shared" si="1"/>
        <v>0.9425287356</v>
      </c>
    </row>
    <row r="801" ht="12.75" customHeight="1">
      <c r="A801" s="73">
        <v>61.0</v>
      </c>
      <c r="B801" s="74">
        <v>7.0</v>
      </c>
      <c r="C801" s="61">
        <f t="shared" si="1"/>
        <v>0.8970588235</v>
      </c>
    </row>
    <row r="802" ht="12.75" customHeight="1">
      <c r="A802" s="73">
        <v>2.0</v>
      </c>
      <c r="B802" s="74">
        <v>0.0</v>
      </c>
      <c r="C802" s="61">
        <f t="shared" si="1"/>
        <v>1</v>
      </c>
    </row>
    <row r="803" ht="12.75" customHeight="1">
      <c r="A803" s="73">
        <v>1.0</v>
      </c>
      <c r="B803" s="74">
        <v>0.0</v>
      </c>
      <c r="C803" s="61">
        <f t="shared" si="1"/>
        <v>1</v>
      </c>
    </row>
    <row r="804" ht="12.75" customHeight="1">
      <c r="A804" s="73">
        <v>0.0</v>
      </c>
      <c r="B804" s="74">
        <v>0.0</v>
      </c>
      <c r="C804" s="61" t="str">
        <f t="shared" si="1"/>
        <v>#DIV/0!</v>
      </c>
    </row>
    <row r="805" ht="12.75" customHeight="1">
      <c r="A805" s="73">
        <v>17.0</v>
      </c>
      <c r="B805" s="74">
        <v>1.0</v>
      </c>
      <c r="C805" s="61">
        <f t="shared" si="1"/>
        <v>0.9444444444</v>
      </c>
    </row>
    <row r="806" ht="12.75" customHeight="1">
      <c r="A806" s="73">
        <v>0.0</v>
      </c>
      <c r="B806" s="74">
        <v>0.0</v>
      </c>
      <c r="C806" s="61" t="str">
        <f t="shared" si="1"/>
        <v>#DIV/0!</v>
      </c>
    </row>
    <row r="807" ht="12.75" customHeight="1">
      <c r="A807" s="73">
        <v>0.0</v>
      </c>
      <c r="B807" s="74">
        <v>0.0</v>
      </c>
      <c r="C807" s="61" t="str">
        <f t="shared" si="1"/>
        <v>#DIV/0!</v>
      </c>
    </row>
    <row r="808" ht="12.75" customHeight="1">
      <c r="A808" s="73">
        <v>61.0</v>
      </c>
      <c r="B808" s="74">
        <v>13.0</v>
      </c>
      <c r="C808" s="61">
        <f t="shared" si="1"/>
        <v>0.8243243243</v>
      </c>
    </row>
    <row r="809" ht="12.75" customHeight="1">
      <c r="A809" s="73">
        <v>59.0</v>
      </c>
      <c r="B809" s="74">
        <v>5.0</v>
      </c>
      <c r="C809" s="61">
        <f t="shared" si="1"/>
        <v>0.921875</v>
      </c>
    </row>
    <row r="810" ht="12.75" customHeight="1">
      <c r="A810" s="73">
        <v>29.0</v>
      </c>
      <c r="B810" s="74">
        <v>7.0</v>
      </c>
      <c r="C810" s="61">
        <f t="shared" si="1"/>
        <v>0.8055555556</v>
      </c>
    </row>
    <row r="811" ht="12.75" customHeight="1">
      <c r="A811" s="73">
        <v>30.0</v>
      </c>
      <c r="B811" s="74">
        <v>1.0</v>
      </c>
      <c r="C811" s="61">
        <f t="shared" si="1"/>
        <v>0.9677419355</v>
      </c>
    </row>
    <row r="812" ht="12.75" customHeight="1">
      <c r="A812" s="73">
        <v>38.0</v>
      </c>
      <c r="B812" s="74">
        <v>8.0</v>
      </c>
      <c r="C812" s="61">
        <f t="shared" si="1"/>
        <v>0.8260869565</v>
      </c>
    </row>
    <row r="813" ht="12.75" customHeight="1">
      <c r="A813" s="73">
        <v>81.0</v>
      </c>
      <c r="B813" s="74">
        <v>7.0</v>
      </c>
      <c r="C813" s="61">
        <f t="shared" si="1"/>
        <v>0.9204545455</v>
      </c>
    </row>
    <row r="814" ht="12.75" customHeight="1">
      <c r="A814" s="73">
        <v>21.0</v>
      </c>
      <c r="B814" s="74">
        <v>2.0</v>
      </c>
      <c r="C814" s="61">
        <f t="shared" si="1"/>
        <v>0.9130434783</v>
      </c>
    </row>
    <row r="815" ht="12.75" customHeight="1">
      <c r="A815" s="73">
        <v>2.0</v>
      </c>
      <c r="B815" s="74">
        <v>0.0</v>
      </c>
      <c r="C815" s="61">
        <f t="shared" si="1"/>
        <v>1</v>
      </c>
    </row>
    <row r="816" ht="12.75" customHeight="1">
      <c r="A816" s="73">
        <v>0.0</v>
      </c>
      <c r="B816" s="74">
        <v>0.0</v>
      </c>
      <c r="C816" s="61" t="str">
        <f t="shared" si="1"/>
        <v>#DIV/0!</v>
      </c>
    </row>
    <row r="817" ht="12.75" customHeight="1">
      <c r="A817" s="73">
        <v>113.0</v>
      </c>
      <c r="B817" s="74">
        <v>8.0</v>
      </c>
      <c r="C817" s="61">
        <f t="shared" si="1"/>
        <v>0.9338842975</v>
      </c>
    </row>
    <row r="818" ht="12.75" customHeight="1">
      <c r="A818" s="73">
        <v>50.0</v>
      </c>
      <c r="B818" s="74">
        <v>5.0</v>
      </c>
      <c r="C818" s="61">
        <f t="shared" si="1"/>
        <v>0.9090909091</v>
      </c>
    </row>
    <row r="819" ht="12.75" customHeight="1">
      <c r="A819" s="73">
        <v>0.0</v>
      </c>
      <c r="B819" s="74">
        <v>0.0</v>
      </c>
      <c r="C819" s="61" t="str">
        <f t="shared" si="1"/>
        <v>#DIV/0!</v>
      </c>
    </row>
    <row r="820" ht="12.75" customHeight="1">
      <c r="A820" s="73">
        <v>0.0</v>
      </c>
      <c r="B820" s="74">
        <v>0.0</v>
      </c>
      <c r="C820" s="61" t="str">
        <f t="shared" si="1"/>
        <v>#DIV/0!</v>
      </c>
    </row>
    <row r="821" ht="12.75" customHeight="1">
      <c r="A821" s="73">
        <v>24.0</v>
      </c>
      <c r="B821" s="74">
        <v>0.0</v>
      </c>
      <c r="C821" s="61">
        <f t="shared" si="1"/>
        <v>1</v>
      </c>
    </row>
    <row r="822" ht="12.75" customHeight="1">
      <c r="A822" s="73">
        <v>50.0</v>
      </c>
      <c r="B822" s="74">
        <v>8.0</v>
      </c>
      <c r="C822" s="61">
        <f t="shared" si="1"/>
        <v>0.8620689655</v>
      </c>
    </row>
    <row r="823" ht="12.75" customHeight="1">
      <c r="A823" s="73">
        <v>64.0</v>
      </c>
      <c r="B823" s="74">
        <v>9.0</v>
      </c>
      <c r="C823" s="61">
        <f t="shared" si="1"/>
        <v>0.8767123288</v>
      </c>
    </row>
    <row r="824" ht="12.75" customHeight="1">
      <c r="A824" s="73">
        <v>103.0</v>
      </c>
      <c r="B824" s="74">
        <v>58.0</v>
      </c>
      <c r="C824" s="61">
        <f t="shared" si="1"/>
        <v>0.6397515528</v>
      </c>
    </row>
    <row r="825" ht="12.75" customHeight="1">
      <c r="A825" s="73">
        <v>18.0</v>
      </c>
      <c r="B825" s="74">
        <v>12.0</v>
      </c>
      <c r="C825" s="61">
        <f t="shared" si="1"/>
        <v>0.6</v>
      </c>
    </row>
    <row r="826" ht="12.75" customHeight="1">
      <c r="A826" s="73">
        <v>0.0</v>
      </c>
      <c r="B826" s="74">
        <v>0.0</v>
      </c>
      <c r="C826" s="61" t="str">
        <f t="shared" si="1"/>
        <v>#DIV/0!</v>
      </c>
    </row>
    <row r="827" ht="12.75" customHeight="1">
      <c r="A827" s="73">
        <v>12.0</v>
      </c>
      <c r="B827" s="74">
        <v>0.0</v>
      </c>
      <c r="C827" s="61">
        <f t="shared" si="1"/>
        <v>1</v>
      </c>
    </row>
    <row r="828" ht="12.75" customHeight="1">
      <c r="A828" s="73">
        <v>8.0</v>
      </c>
      <c r="B828" s="74">
        <v>0.0</v>
      </c>
      <c r="C828" s="61">
        <f t="shared" si="1"/>
        <v>1</v>
      </c>
    </row>
    <row r="829" ht="12.75" customHeight="1">
      <c r="A829" s="73">
        <v>0.0</v>
      </c>
      <c r="B829" s="74">
        <v>0.0</v>
      </c>
      <c r="C829" s="61" t="str">
        <f t="shared" si="1"/>
        <v>#DIV/0!</v>
      </c>
    </row>
    <row r="830" ht="12.75" customHeight="1">
      <c r="A830" s="73">
        <v>0.0</v>
      </c>
      <c r="B830" s="74">
        <v>0.0</v>
      </c>
      <c r="C830" s="61" t="str">
        <f t="shared" si="1"/>
        <v>#DIV/0!</v>
      </c>
    </row>
    <row r="831" ht="12.75" customHeight="1">
      <c r="A831" s="73">
        <v>179.0</v>
      </c>
      <c r="B831" s="74">
        <v>21.0</v>
      </c>
      <c r="C831" s="61">
        <f t="shared" si="1"/>
        <v>0.895</v>
      </c>
    </row>
    <row r="832" ht="12.75" customHeight="1">
      <c r="A832" s="73">
        <v>4.0</v>
      </c>
      <c r="B832" s="74">
        <v>2.0</v>
      </c>
      <c r="C832" s="61">
        <f t="shared" si="1"/>
        <v>0.6666666667</v>
      </c>
    </row>
    <row r="833" ht="12.75" customHeight="1">
      <c r="A833" s="73">
        <v>50.0</v>
      </c>
      <c r="B833" s="74">
        <v>61.0</v>
      </c>
      <c r="C833" s="61">
        <f t="shared" si="1"/>
        <v>0.4504504505</v>
      </c>
    </row>
    <row r="834" ht="12.75" customHeight="1">
      <c r="A834" s="73">
        <v>68.0</v>
      </c>
      <c r="B834" s="74">
        <v>55.0</v>
      </c>
      <c r="C834" s="61">
        <f t="shared" si="1"/>
        <v>0.5528455285</v>
      </c>
    </row>
    <row r="835" ht="12.75" customHeight="1">
      <c r="A835" s="73">
        <v>14.0</v>
      </c>
      <c r="B835" s="74">
        <v>4.0</v>
      </c>
      <c r="C835" s="61">
        <f t="shared" si="1"/>
        <v>0.7777777778</v>
      </c>
    </row>
    <row r="836" ht="12.75" customHeight="1">
      <c r="A836" s="73">
        <v>2.0</v>
      </c>
      <c r="B836" s="74">
        <v>0.0</v>
      </c>
      <c r="C836" s="61">
        <f t="shared" si="1"/>
        <v>1</v>
      </c>
    </row>
    <row r="837" ht="12.75" customHeight="1">
      <c r="A837" s="73">
        <v>10.0</v>
      </c>
      <c r="B837" s="74">
        <v>2.0</v>
      </c>
      <c r="C837" s="61">
        <f t="shared" si="1"/>
        <v>0.8333333333</v>
      </c>
    </row>
    <row r="838" ht="12.75" customHeight="1">
      <c r="A838" s="73">
        <v>44.0</v>
      </c>
      <c r="B838" s="74">
        <v>14.0</v>
      </c>
      <c r="C838" s="61">
        <f t="shared" si="1"/>
        <v>0.7586206897</v>
      </c>
    </row>
    <row r="839" ht="12.75" customHeight="1">
      <c r="A839" s="73">
        <v>0.0</v>
      </c>
      <c r="B839" s="74">
        <v>0.0</v>
      </c>
      <c r="C839" s="61" t="str">
        <f t="shared" si="1"/>
        <v>#DIV/0!</v>
      </c>
    </row>
    <row r="840" ht="12.75" customHeight="1">
      <c r="A840" s="73">
        <v>1.0</v>
      </c>
      <c r="B840" s="74">
        <v>1.0</v>
      </c>
      <c r="C840" s="61">
        <f t="shared" si="1"/>
        <v>0.5</v>
      </c>
    </row>
    <row r="841" ht="12.75" customHeight="1">
      <c r="A841" s="73">
        <v>0.0</v>
      </c>
      <c r="B841" s="74">
        <v>0.0</v>
      </c>
      <c r="C841" s="61" t="str">
        <f t="shared" si="1"/>
        <v>#DIV/0!</v>
      </c>
    </row>
    <row r="842" ht="12.75" customHeight="1">
      <c r="A842" s="73">
        <v>0.0</v>
      </c>
      <c r="B842" s="74">
        <v>0.0</v>
      </c>
      <c r="C842" s="61" t="str">
        <f t="shared" si="1"/>
        <v>#DIV/0!</v>
      </c>
    </row>
    <row r="843" ht="12.75" customHeight="1">
      <c r="A843" s="73">
        <v>0.0</v>
      </c>
      <c r="B843" s="74">
        <v>0.0</v>
      </c>
      <c r="C843" s="61" t="str">
        <f t="shared" si="1"/>
        <v>#DIV/0!</v>
      </c>
    </row>
    <row r="844" ht="12.75" customHeight="1">
      <c r="A844" s="73">
        <v>62.0</v>
      </c>
      <c r="B844" s="74">
        <v>20.0</v>
      </c>
      <c r="C844" s="61">
        <f t="shared" si="1"/>
        <v>0.756097561</v>
      </c>
    </row>
    <row r="845" ht="12.75" customHeight="1">
      <c r="A845" s="73">
        <v>0.0</v>
      </c>
      <c r="B845" s="74">
        <v>0.0</v>
      </c>
      <c r="C845" s="61" t="str">
        <f t="shared" si="1"/>
        <v>#DIV/0!</v>
      </c>
    </row>
    <row r="846" ht="12.75" customHeight="1">
      <c r="A846" s="73">
        <v>0.0</v>
      </c>
      <c r="B846" s="74">
        <v>0.0</v>
      </c>
      <c r="C846" s="61" t="str">
        <f t="shared" si="1"/>
        <v>#DIV/0!</v>
      </c>
    </row>
    <row r="847" ht="12.75" customHeight="1">
      <c r="A847" s="73">
        <v>0.0</v>
      </c>
      <c r="B847" s="74">
        <v>0.0</v>
      </c>
      <c r="C847" s="61" t="str">
        <f t="shared" si="1"/>
        <v>#DIV/0!</v>
      </c>
    </row>
    <row r="848" ht="12.75" customHeight="1">
      <c r="A848" s="73">
        <v>9.0</v>
      </c>
      <c r="B848" s="74">
        <v>5.0</v>
      </c>
      <c r="C848" s="61">
        <f t="shared" si="1"/>
        <v>0.6428571429</v>
      </c>
    </row>
    <row r="849" ht="12.75" customHeight="1">
      <c r="A849" s="73">
        <v>1.0</v>
      </c>
      <c r="B849" s="74">
        <v>2.0</v>
      </c>
      <c r="C849" s="61">
        <f t="shared" si="1"/>
        <v>0.3333333333</v>
      </c>
    </row>
    <row r="850" ht="12.75" customHeight="1">
      <c r="A850" s="73">
        <v>0.0</v>
      </c>
      <c r="B850" s="74">
        <v>0.0</v>
      </c>
      <c r="C850" s="61" t="str">
        <f t="shared" si="1"/>
        <v>#DIV/0!</v>
      </c>
    </row>
    <row r="851" ht="12.75" customHeight="1">
      <c r="A851" s="73">
        <v>22.0</v>
      </c>
      <c r="B851" s="74">
        <v>6.0</v>
      </c>
      <c r="C851" s="61">
        <f t="shared" si="1"/>
        <v>0.7857142857</v>
      </c>
    </row>
    <row r="852" ht="12.75" customHeight="1">
      <c r="A852" s="73">
        <v>19.0</v>
      </c>
      <c r="B852" s="74">
        <v>6.0</v>
      </c>
      <c r="C852" s="61">
        <f t="shared" si="1"/>
        <v>0.76</v>
      </c>
    </row>
    <row r="853" ht="12.75" customHeight="1">
      <c r="A853" s="73">
        <v>0.0</v>
      </c>
      <c r="B853" s="74">
        <v>0.0</v>
      </c>
      <c r="C853" s="61" t="str">
        <f t="shared" si="1"/>
        <v>#DIV/0!</v>
      </c>
    </row>
    <row r="854" ht="12.75" customHeight="1">
      <c r="A854" s="73">
        <v>65.0</v>
      </c>
      <c r="B854" s="74">
        <v>23.0</v>
      </c>
      <c r="C854" s="61">
        <f t="shared" si="1"/>
        <v>0.7386363636</v>
      </c>
    </row>
    <row r="855" ht="12.75" customHeight="1">
      <c r="A855" s="73">
        <v>3.0</v>
      </c>
      <c r="B855" s="74">
        <v>0.0</v>
      </c>
      <c r="C855" s="61">
        <f t="shared" si="1"/>
        <v>1</v>
      </c>
    </row>
    <row r="856" ht="12.75" customHeight="1">
      <c r="A856" s="73">
        <v>0.0</v>
      </c>
      <c r="B856" s="74">
        <v>0.0</v>
      </c>
      <c r="C856" s="61" t="str">
        <f t="shared" si="1"/>
        <v>#DIV/0!</v>
      </c>
    </row>
    <row r="857" ht="12.75" customHeight="1">
      <c r="A857" s="73">
        <v>61.0</v>
      </c>
      <c r="B857" s="74">
        <v>20.0</v>
      </c>
      <c r="C857" s="61">
        <f t="shared" si="1"/>
        <v>0.7530864198</v>
      </c>
    </row>
    <row r="858" ht="12.75" customHeight="1">
      <c r="A858" s="73">
        <v>18.0</v>
      </c>
      <c r="B858" s="74">
        <v>2.0</v>
      </c>
      <c r="C858" s="61">
        <f t="shared" si="1"/>
        <v>0.9</v>
      </c>
    </row>
    <row r="859" ht="12.75" customHeight="1">
      <c r="A859" s="73">
        <v>0.0</v>
      </c>
      <c r="B859" s="74">
        <v>0.0</v>
      </c>
      <c r="C859" s="61" t="str">
        <f t="shared" si="1"/>
        <v>#DIV/0!</v>
      </c>
    </row>
    <row r="860" ht="12.75" customHeight="1">
      <c r="A860" s="73">
        <v>59.0</v>
      </c>
      <c r="B860" s="74">
        <v>26.0</v>
      </c>
      <c r="C860" s="61">
        <f t="shared" si="1"/>
        <v>0.6941176471</v>
      </c>
    </row>
    <row r="861" ht="12.75" customHeight="1">
      <c r="A861" s="73">
        <v>49.0</v>
      </c>
      <c r="B861" s="74">
        <v>36.0</v>
      </c>
      <c r="C861" s="61">
        <f t="shared" si="1"/>
        <v>0.5764705882</v>
      </c>
    </row>
    <row r="862" ht="12.75" customHeight="1">
      <c r="A862" s="73">
        <v>12.0</v>
      </c>
      <c r="B862" s="74">
        <v>2.0</v>
      </c>
      <c r="C862" s="61">
        <f t="shared" si="1"/>
        <v>0.8571428571</v>
      </c>
    </row>
    <row r="863" ht="12.75" customHeight="1">
      <c r="A863" s="73">
        <v>8.0</v>
      </c>
      <c r="B863" s="74">
        <v>3.0</v>
      </c>
      <c r="C863" s="61">
        <f t="shared" si="1"/>
        <v>0.7272727273</v>
      </c>
    </row>
    <row r="864" ht="12.75" customHeight="1">
      <c r="A864" s="73">
        <v>51.0</v>
      </c>
      <c r="B864" s="74">
        <v>11.0</v>
      </c>
      <c r="C864" s="61">
        <f t="shared" si="1"/>
        <v>0.8225806452</v>
      </c>
    </row>
    <row r="865" ht="12.75" customHeight="1">
      <c r="A865" s="73">
        <v>54.0</v>
      </c>
      <c r="B865" s="74">
        <v>20.0</v>
      </c>
      <c r="C865" s="61">
        <f t="shared" si="1"/>
        <v>0.7297297297</v>
      </c>
    </row>
    <row r="866" ht="12.75" customHeight="1">
      <c r="A866" s="73">
        <v>2.0</v>
      </c>
      <c r="B866" s="74">
        <v>0.0</v>
      </c>
      <c r="C866" s="61">
        <f t="shared" si="1"/>
        <v>1</v>
      </c>
    </row>
    <row r="867" ht="12.75" customHeight="1">
      <c r="A867" s="73">
        <v>19.0</v>
      </c>
      <c r="B867" s="74">
        <v>3.0</v>
      </c>
      <c r="C867" s="61">
        <f t="shared" si="1"/>
        <v>0.8636363636</v>
      </c>
    </row>
    <row r="868" ht="12.75" customHeight="1">
      <c r="A868" s="73">
        <v>0.0</v>
      </c>
      <c r="B868" s="74">
        <v>0.0</v>
      </c>
      <c r="C868" s="61" t="str">
        <f t="shared" si="1"/>
        <v>#DIV/0!</v>
      </c>
    </row>
    <row r="869" ht="12.75" customHeight="1">
      <c r="A869" s="73">
        <v>0.0</v>
      </c>
      <c r="B869" s="74">
        <v>3.0</v>
      </c>
      <c r="C869" s="61">
        <f t="shared" si="1"/>
        <v>0</v>
      </c>
    </row>
    <row r="870" ht="12.75" customHeight="1">
      <c r="A870" s="73">
        <v>1.0</v>
      </c>
      <c r="B870" s="74">
        <v>0.0</v>
      </c>
      <c r="C870" s="61">
        <f t="shared" si="1"/>
        <v>1</v>
      </c>
    </row>
    <row r="871" ht="12.75" customHeight="1">
      <c r="A871" s="73">
        <v>25.0</v>
      </c>
      <c r="B871" s="74">
        <v>10.0</v>
      </c>
      <c r="C871" s="61">
        <f t="shared" si="1"/>
        <v>0.7142857143</v>
      </c>
    </row>
    <row r="872" ht="12.75" customHeight="1">
      <c r="A872" s="73">
        <v>133.0</v>
      </c>
      <c r="B872" s="74">
        <v>32.0</v>
      </c>
      <c r="C872" s="61">
        <f t="shared" si="1"/>
        <v>0.8060606061</v>
      </c>
    </row>
    <row r="873" ht="12.75" customHeight="1">
      <c r="A873" s="73">
        <v>107.0</v>
      </c>
      <c r="B873" s="74">
        <v>13.0</v>
      </c>
      <c r="C873" s="61">
        <f t="shared" si="1"/>
        <v>0.8916666667</v>
      </c>
    </row>
    <row r="874" ht="12.75" customHeight="1">
      <c r="A874" s="73">
        <v>101.0</v>
      </c>
      <c r="B874" s="74">
        <v>7.0</v>
      </c>
      <c r="C874" s="61">
        <f t="shared" si="1"/>
        <v>0.9351851852</v>
      </c>
    </row>
    <row r="875" ht="12.75" customHeight="1">
      <c r="A875" s="73">
        <v>39.0</v>
      </c>
      <c r="B875" s="74">
        <v>9.0</v>
      </c>
      <c r="C875" s="61">
        <f t="shared" si="1"/>
        <v>0.8125</v>
      </c>
    </row>
    <row r="876" ht="12.75" customHeight="1">
      <c r="A876" s="73">
        <v>59.0</v>
      </c>
      <c r="B876" s="74">
        <v>16.0</v>
      </c>
      <c r="C876" s="61">
        <f t="shared" si="1"/>
        <v>0.7866666667</v>
      </c>
    </row>
    <row r="877" ht="12.75" customHeight="1">
      <c r="A877" s="73">
        <v>114.0</v>
      </c>
      <c r="B877" s="74">
        <v>15.0</v>
      </c>
      <c r="C877" s="61">
        <f t="shared" si="1"/>
        <v>0.8837209302</v>
      </c>
    </row>
    <row r="878" ht="12.75" customHeight="1">
      <c r="A878" s="73">
        <v>27.0</v>
      </c>
      <c r="B878" s="74">
        <v>7.0</v>
      </c>
      <c r="C878" s="61">
        <f t="shared" si="1"/>
        <v>0.7941176471</v>
      </c>
    </row>
    <row r="879" ht="12.75" customHeight="1">
      <c r="A879" s="73">
        <v>4.0</v>
      </c>
      <c r="B879" s="74">
        <v>2.0</v>
      </c>
      <c r="C879" s="61">
        <f t="shared" si="1"/>
        <v>0.6666666667</v>
      </c>
    </row>
    <row r="880" ht="12.75" customHeight="1">
      <c r="A880" s="73">
        <v>132.0</v>
      </c>
      <c r="B880" s="74">
        <v>21.0</v>
      </c>
      <c r="C880" s="61">
        <f t="shared" si="1"/>
        <v>0.862745098</v>
      </c>
    </row>
    <row r="881" ht="12.75" customHeight="1">
      <c r="A881" s="73">
        <v>31.0</v>
      </c>
      <c r="B881" s="74">
        <v>4.0</v>
      </c>
      <c r="C881" s="61">
        <f t="shared" si="1"/>
        <v>0.8857142857</v>
      </c>
    </row>
    <row r="882" ht="12.75" customHeight="1">
      <c r="A882" s="73">
        <v>15.0</v>
      </c>
      <c r="B882" s="74">
        <v>0.0</v>
      </c>
      <c r="C882" s="61">
        <f t="shared" si="1"/>
        <v>1</v>
      </c>
    </row>
    <row r="883" ht="12.75" customHeight="1">
      <c r="A883" s="73">
        <v>78.0</v>
      </c>
      <c r="B883" s="74">
        <v>16.0</v>
      </c>
      <c r="C883" s="61">
        <f t="shared" si="1"/>
        <v>0.829787234</v>
      </c>
    </row>
    <row r="884" ht="12.75" customHeight="1">
      <c r="A884" s="73">
        <v>0.0</v>
      </c>
      <c r="B884" s="74">
        <v>0.0</v>
      </c>
      <c r="C884" s="61" t="str">
        <f t="shared" si="1"/>
        <v>#DIV/0!</v>
      </c>
    </row>
    <row r="885" ht="12.75" customHeight="1">
      <c r="A885" s="73">
        <v>0.0</v>
      </c>
      <c r="B885" s="74">
        <v>0.0</v>
      </c>
      <c r="C885" s="61" t="str">
        <f t="shared" si="1"/>
        <v>#DIV/0!</v>
      </c>
    </row>
    <row r="886" ht="12.75" customHeight="1">
      <c r="A886" s="73">
        <v>93.0</v>
      </c>
      <c r="B886" s="74">
        <v>11.0</v>
      </c>
      <c r="C886" s="61">
        <f t="shared" si="1"/>
        <v>0.8942307692</v>
      </c>
    </row>
    <row r="887" ht="12.75" customHeight="1">
      <c r="A887" s="73">
        <v>5.0</v>
      </c>
      <c r="B887" s="74">
        <v>1.0</v>
      </c>
      <c r="C887" s="61">
        <f t="shared" si="1"/>
        <v>0.8333333333</v>
      </c>
    </row>
    <row r="888" ht="12.75" customHeight="1">
      <c r="A888" s="73">
        <v>0.0</v>
      </c>
      <c r="B888" s="74">
        <v>0.0</v>
      </c>
      <c r="C888" s="61" t="str">
        <f t="shared" si="1"/>
        <v>#DIV/0!</v>
      </c>
    </row>
    <row r="889" ht="12.75" customHeight="1">
      <c r="A889" s="73">
        <v>0.0</v>
      </c>
      <c r="B889" s="74">
        <v>0.0</v>
      </c>
      <c r="C889" s="61" t="str">
        <f t="shared" si="1"/>
        <v>#DIV/0!</v>
      </c>
    </row>
    <row r="890" ht="12.75" customHeight="1">
      <c r="A890" s="73">
        <v>2.0</v>
      </c>
      <c r="B890" s="74">
        <v>0.0</v>
      </c>
      <c r="C890" s="61">
        <f t="shared" si="1"/>
        <v>1</v>
      </c>
    </row>
    <row r="891" ht="12.75" customHeight="1">
      <c r="A891" s="73">
        <v>6.0</v>
      </c>
      <c r="B891" s="74">
        <v>1.0</v>
      </c>
      <c r="C891" s="61">
        <f t="shared" si="1"/>
        <v>0.8571428571</v>
      </c>
    </row>
    <row r="892" ht="12.75" customHeight="1">
      <c r="A892" s="73">
        <v>31.0</v>
      </c>
      <c r="B892" s="74">
        <v>3.0</v>
      </c>
      <c r="C892" s="61">
        <f t="shared" si="1"/>
        <v>0.9117647059</v>
      </c>
    </row>
    <row r="893" ht="12.75" customHeight="1">
      <c r="A893" s="73">
        <v>5.0</v>
      </c>
      <c r="B893" s="74">
        <v>0.0</v>
      </c>
      <c r="C893" s="61">
        <f t="shared" si="1"/>
        <v>1</v>
      </c>
    </row>
    <row r="894" ht="12.75" customHeight="1">
      <c r="A894" s="73">
        <v>0.0</v>
      </c>
      <c r="B894" s="74">
        <v>0.0</v>
      </c>
      <c r="C894" s="61" t="str">
        <f t="shared" si="1"/>
        <v>#DIV/0!</v>
      </c>
    </row>
    <row r="895" ht="12.75" customHeight="1">
      <c r="A895" s="73">
        <v>0.0</v>
      </c>
      <c r="B895" s="74">
        <v>0.0</v>
      </c>
      <c r="C895" s="61" t="str">
        <f t="shared" si="1"/>
        <v>#DIV/0!</v>
      </c>
    </row>
    <row r="896" ht="12.75" customHeight="1">
      <c r="A896" s="73">
        <v>66.0</v>
      </c>
      <c r="B896" s="74">
        <v>2.0</v>
      </c>
      <c r="C896" s="61">
        <f t="shared" si="1"/>
        <v>0.9705882353</v>
      </c>
    </row>
    <row r="897" ht="12.75" customHeight="1">
      <c r="A897" s="73">
        <v>55.0</v>
      </c>
      <c r="B897" s="74">
        <v>4.0</v>
      </c>
      <c r="C897" s="61">
        <f t="shared" si="1"/>
        <v>0.9322033898</v>
      </c>
    </row>
    <row r="898" ht="12.75" customHeight="1">
      <c r="A898" s="73">
        <v>63.0</v>
      </c>
      <c r="B898" s="74">
        <v>24.0</v>
      </c>
      <c r="C898" s="61">
        <f t="shared" si="1"/>
        <v>0.724137931</v>
      </c>
    </row>
    <row r="899" ht="12.75" customHeight="1">
      <c r="A899" s="73">
        <v>43.0</v>
      </c>
      <c r="B899" s="74">
        <v>12.0</v>
      </c>
      <c r="C899" s="61">
        <f t="shared" si="1"/>
        <v>0.7818181818</v>
      </c>
    </row>
    <row r="900" ht="12.75" customHeight="1">
      <c r="A900" s="73">
        <v>27.0</v>
      </c>
      <c r="B900" s="74">
        <v>7.0</v>
      </c>
      <c r="C900" s="61">
        <f t="shared" si="1"/>
        <v>0.7941176471</v>
      </c>
    </row>
    <row r="901" ht="12.75" customHeight="1">
      <c r="A901" s="73">
        <v>53.0</v>
      </c>
      <c r="B901" s="74">
        <v>2.0</v>
      </c>
      <c r="C901" s="61">
        <f t="shared" si="1"/>
        <v>0.9636363636</v>
      </c>
    </row>
    <row r="902" ht="12.75" customHeight="1">
      <c r="A902" s="73">
        <v>32.0</v>
      </c>
      <c r="B902" s="74">
        <v>3.0</v>
      </c>
      <c r="C902" s="61">
        <f t="shared" si="1"/>
        <v>0.9142857143</v>
      </c>
    </row>
    <row r="903" ht="12.75" customHeight="1">
      <c r="A903" s="73">
        <v>8.0</v>
      </c>
      <c r="B903" s="74">
        <v>4.0</v>
      </c>
      <c r="C903" s="61">
        <f t="shared" si="1"/>
        <v>0.6666666667</v>
      </c>
    </row>
    <row r="904" ht="12.75" customHeight="1">
      <c r="A904" s="73">
        <v>114.0</v>
      </c>
      <c r="B904" s="74">
        <v>2.0</v>
      </c>
      <c r="C904" s="61">
        <f t="shared" si="1"/>
        <v>0.9827586207</v>
      </c>
    </row>
    <row r="905" ht="12.75" customHeight="1">
      <c r="A905" s="73">
        <v>22.0</v>
      </c>
      <c r="B905" s="74">
        <v>0.0</v>
      </c>
      <c r="C905" s="61">
        <f t="shared" si="1"/>
        <v>1</v>
      </c>
    </row>
    <row r="906" ht="12.75" customHeight="1">
      <c r="A906" s="73">
        <v>42.0</v>
      </c>
      <c r="B906" s="74">
        <v>0.0</v>
      </c>
      <c r="C906" s="61">
        <f t="shared" si="1"/>
        <v>1</v>
      </c>
    </row>
    <row r="907" ht="12.75" customHeight="1">
      <c r="A907" s="73">
        <v>28.0</v>
      </c>
      <c r="B907" s="74">
        <v>1.0</v>
      </c>
      <c r="C907" s="61">
        <f t="shared" si="1"/>
        <v>0.9655172414</v>
      </c>
    </row>
    <row r="908" ht="12.75" customHeight="1">
      <c r="A908" s="73">
        <v>40.0</v>
      </c>
      <c r="B908" s="74">
        <v>7.0</v>
      </c>
      <c r="C908" s="61">
        <f t="shared" si="1"/>
        <v>0.8510638298</v>
      </c>
    </row>
    <row r="909" ht="12.75" customHeight="1">
      <c r="A909" s="73">
        <v>42.0</v>
      </c>
      <c r="B909" s="74">
        <v>2.0</v>
      </c>
      <c r="C909" s="61">
        <f t="shared" si="1"/>
        <v>0.9545454545</v>
      </c>
    </row>
    <row r="910" ht="12.75" customHeight="1">
      <c r="A910" s="73">
        <v>49.0</v>
      </c>
      <c r="B910" s="74">
        <v>2.0</v>
      </c>
      <c r="C910" s="61">
        <f t="shared" si="1"/>
        <v>0.9607843137</v>
      </c>
    </row>
    <row r="911" ht="12.75" customHeight="1">
      <c r="A911" s="73">
        <v>46.0</v>
      </c>
      <c r="B911" s="74">
        <v>1.0</v>
      </c>
      <c r="C911" s="61">
        <f t="shared" si="1"/>
        <v>0.9787234043</v>
      </c>
    </row>
    <row r="912" ht="12.75" customHeight="1">
      <c r="A912" s="73">
        <v>0.0</v>
      </c>
      <c r="B912" s="74">
        <v>0.0</v>
      </c>
      <c r="C912" s="61" t="str">
        <f t="shared" si="1"/>
        <v>#DIV/0!</v>
      </c>
    </row>
    <row r="913" ht="12.75" customHeight="1">
      <c r="A913" s="73">
        <v>0.0</v>
      </c>
      <c r="B913" s="74">
        <v>0.0</v>
      </c>
      <c r="C913" s="61" t="str">
        <f t="shared" si="1"/>
        <v>#DIV/0!</v>
      </c>
    </row>
    <row r="914" ht="12.75" customHeight="1">
      <c r="A914" s="73">
        <v>0.0</v>
      </c>
      <c r="B914" s="74">
        <v>0.0</v>
      </c>
      <c r="C914" s="61" t="str">
        <f t="shared" si="1"/>
        <v>#DIV/0!</v>
      </c>
    </row>
    <row r="915" ht="12.75" customHeight="1">
      <c r="A915" s="73">
        <v>126.0</v>
      </c>
      <c r="B915" s="74">
        <v>43.0</v>
      </c>
      <c r="C915" s="61">
        <f t="shared" si="1"/>
        <v>0.7455621302</v>
      </c>
    </row>
    <row r="916" ht="12.75" customHeight="1">
      <c r="A916" s="73">
        <v>0.0</v>
      </c>
      <c r="B916" s="74">
        <v>0.0</v>
      </c>
      <c r="C916" s="61" t="str">
        <f t="shared" si="1"/>
        <v>#DIV/0!</v>
      </c>
    </row>
    <row r="917" ht="12.75" customHeight="1">
      <c r="A917" s="73">
        <v>0.0</v>
      </c>
      <c r="B917" s="74">
        <v>0.0</v>
      </c>
      <c r="C917" s="61" t="str">
        <f t="shared" si="1"/>
        <v>#DIV/0!</v>
      </c>
    </row>
    <row r="918" ht="12.75" customHeight="1">
      <c r="A918" s="73">
        <v>0.0</v>
      </c>
      <c r="B918" s="74">
        <v>0.0</v>
      </c>
      <c r="C918" s="61" t="str">
        <f t="shared" si="1"/>
        <v>#DIV/0!</v>
      </c>
    </row>
    <row r="919" ht="12.75" customHeight="1">
      <c r="A919" s="73">
        <v>112.0</v>
      </c>
      <c r="B919" s="74">
        <v>31.0</v>
      </c>
      <c r="C919" s="61">
        <f t="shared" si="1"/>
        <v>0.7832167832</v>
      </c>
    </row>
    <row r="920" ht="12.75" customHeight="1">
      <c r="A920" s="73">
        <v>0.0</v>
      </c>
      <c r="B920" s="74">
        <v>0.0</v>
      </c>
      <c r="C920" s="61" t="str">
        <f t="shared" si="1"/>
        <v>#DIV/0!</v>
      </c>
    </row>
    <row r="921" ht="12.75" customHeight="1">
      <c r="A921" s="73">
        <v>0.0</v>
      </c>
      <c r="B921" s="74">
        <v>0.0</v>
      </c>
      <c r="C921" s="61" t="str">
        <f t="shared" si="1"/>
        <v>#DIV/0!</v>
      </c>
    </row>
    <row r="922" ht="12.75" customHeight="1">
      <c r="A922" s="73">
        <v>5.0</v>
      </c>
      <c r="B922" s="74">
        <v>1.0</v>
      </c>
      <c r="C922" s="61">
        <f t="shared" si="1"/>
        <v>0.8333333333</v>
      </c>
    </row>
    <row r="923" ht="12.75" customHeight="1">
      <c r="A923" s="73">
        <v>6.0</v>
      </c>
      <c r="B923" s="74">
        <v>2.0</v>
      </c>
      <c r="C923" s="61">
        <f t="shared" si="1"/>
        <v>0.75</v>
      </c>
    </row>
    <row r="924" ht="12.75" customHeight="1">
      <c r="A924" s="73">
        <v>84.0</v>
      </c>
      <c r="B924" s="74">
        <v>24.0</v>
      </c>
      <c r="C924" s="61">
        <f t="shared" si="1"/>
        <v>0.7777777778</v>
      </c>
    </row>
    <row r="925" ht="12.75" customHeight="1">
      <c r="A925" s="73">
        <v>28.0</v>
      </c>
      <c r="B925" s="74">
        <v>3.0</v>
      </c>
      <c r="C925" s="61">
        <f t="shared" si="1"/>
        <v>0.9032258065</v>
      </c>
    </row>
    <row r="926" ht="12.75" customHeight="1">
      <c r="A926" s="73">
        <v>161.0</v>
      </c>
      <c r="B926" s="74">
        <v>16.0</v>
      </c>
      <c r="C926" s="61">
        <f t="shared" si="1"/>
        <v>0.9096045198</v>
      </c>
    </row>
    <row r="927" ht="12.75" customHeight="1">
      <c r="A927" s="73">
        <v>79.0</v>
      </c>
      <c r="B927" s="74">
        <v>16.0</v>
      </c>
      <c r="C927" s="61">
        <f t="shared" si="1"/>
        <v>0.8315789474</v>
      </c>
    </row>
    <row r="928" ht="12.75" customHeight="1">
      <c r="A928" s="73">
        <v>27.0</v>
      </c>
      <c r="B928" s="74">
        <v>5.0</v>
      </c>
      <c r="C928" s="61">
        <f t="shared" si="1"/>
        <v>0.84375</v>
      </c>
    </row>
    <row r="929" ht="12.75" customHeight="1">
      <c r="A929" s="73">
        <v>7.0</v>
      </c>
      <c r="B929" s="74">
        <v>1.0</v>
      </c>
      <c r="C929" s="61">
        <f t="shared" si="1"/>
        <v>0.875</v>
      </c>
    </row>
    <row r="930" ht="12.75" customHeight="1">
      <c r="A930" s="73">
        <v>0.0</v>
      </c>
      <c r="B930" s="74">
        <v>0.0</v>
      </c>
      <c r="C930" s="61" t="str">
        <f t="shared" si="1"/>
        <v>#DIV/0!</v>
      </c>
    </row>
    <row r="931" ht="12.75" customHeight="1">
      <c r="A931" s="73">
        <v>53.0</v>
      </c>
      <c r="B931" s="74">
        <v>5.0</v>
      </c>
      <c r="C931" s="61">
        <f t="shared" si="1"/>
        <v>0.9137931034</v>
      </c>
    </row>
    <row r="932" ht="12.75" customHeight="1">
      <c r="A932" s="73">
        <v>0.0</v>
      </c>
      <c r="B932" s="74">
        <v>0.0</v>
      </c>
      <c r="C932" s="61" t="str">
        <f t="shared" si="1"/>
        <v>#DIV/0!</v>
      </c>
    </row>
    <row r="933" ht="12.75" customHeight="1">
      <c r="A933" s="73">
        <v>53.0</v>
      </c>
      <c r="B933" s="74">
        <v>12.0</v>
      </c>
      <c r="C933" s="61">
        <f t="shared" si="1"/>
        <v>0.8153846154</v>
      </c>
    </row>
    <row r="934" ht="12.75" customHeight="1">
      <c r="A934" s="73">
        <v>38.0</v>
      </c>
      <c r="B934" s="74">
        <v>6.0</v>
      </c>
      <c r="C934" s="61">
        <f t="shared" si="1"/>
        <v>0.8636363636</v>
      </c>
    </row>
    <row r="935" ht="12.75" customHeight="1">
      <c r="A935" s="73">
        <v>68.0</v>
      </c>
      <c r="B935" s="74">
        <v>17.0</v>
      </c>
      <c r="C935" s="61">
        <f t="shared" si="1"/>
        <v>0.8</v>
      </c>
    </row>
    <row r="936" ht="12.75" customHeight="1">
      <c r="A936" s="73">
        <v>21.0</v>
      </c>
      <c r="B936" s="74">
        <v>8.0</v>
      </c>
      <c r="C936" s="61">
        <f t="shared" si="1"/>
        <v>0.724137931</v>
      </c>
    </row>
    <row r="937" ht="12.75" customHeight="1">
      <c r="A937" s="73">
        <v>0.0</v>
      </c>
      <c r="B937" s="74">
        <v>0.0</v>
      </c>
      <c r="C937" s="61" t="str">
        <f t="shared" si="1"/>
        <v>#DIV/0!</v>
      </c>
    </row>
    <row r="938" ht="12.75" customHeight="1">
      <c r="A938" s="73">
        <v>19.0</v>
      </c>
      <c r="B938" s="74">
        <v>7.0</v>
      </c>
      <c r="C938" s="61">
        <f t="shared" si="1"/>
        <v>0.7307692308</v>
      </c>
    </row>
    <row r="939" ht="12.75" customHeight="1">
      <c r="A939" s="73">
        <v>40.0</v>
      </c>
      <c r="B939" s="74">
        <v>9.0</v>
      </c>
      <c r="C939" s="61">
        <f t="shared" si="1"/>
        <v>0.8163265306</v>
      </c>
    </row>
    <row r="940" ht="12.75" customHeight="1">
      <c r="A940" s="73">
        <v>45.0</v>
      </c>
      <c r="B940" s="74">
        <v>15.0</v>
      </c>
      <c r="C940" s="61">
        <f t="shared" si="1"/>
        <v>0.75</v>
      </c>
    </row>
    <row r="941" ht="12.75" customHeight="1">
      <c r="A941" s="73">
        <v>70.0</v>
      </c>
      <c r="B941" s="74">
        <v>19.0</v>
      </c>
      <c r="C941" s="61">
        <f t="shared" si="1"/>
        <v>0.7865168539</v>
      </c>
    </row>
    <row r="942" ht="12.75" customHeight="1">
      <c r="A942" s="73">
        <v>68.0</v>
      </c>
      <c r="B942" s="74">
        <v>17.0</v>
      </c>
      <c r="C942" s="61">
        <f t="shared" si="1"/>
        <v>0.8</v>
      </c>
    </row>
    <row r="943" ht="12.75" customHeight="1">
      <c r="A943" s="73">
        <v>6.0</v>
      </c>
      <c r="B943" s="74">
        <v>1.0</v>
      </c>
      <c r="C943" s="61">
        <f t="shared" si="1"/>
        <v>0.8571428571</v>
      </c>
    </row>
    <row r="944" ht="12.75" customHeight="1">
      <c r="A944" s="73">
        <v>11.0</v>
      </c>
      <c r="B944" s="74">
        <v>2.0</v>
      </c>
      <c r="C944" s="61">
        <f t="shared" si="1"/>
        <v>0.8461538462</v>
      </c>
    </row>
    <row r="945" ht="12.75" customHeight="1">
      <c r="A945" s="73">
        <v>49.0</v>
      </c>
      <c r="B945" s="74">
        <v>11.0</v>
      </c>
      <c r="C945" s="61">
        <f t="shared" si="1"/>
        <v>0.8166666667</v>
      </c>
    </row>
    <row r="946" ht="12.75" customHeight="1">
      <c r="A946" s="73">
        <v>130.0</v>
      </c>
      <c r="B946" s="74">
        <v>24.0</v>
      </c>
      <c r="C946" s="61">
        <f t="shared" si="1"/>
        <v>0.8441558442</v>
      </c>
    </row>
    <row r="947" ht="12.75" customHeight="1">
      <c r="A947" s="73">
        <v>22.0</v>
      </c>
      <c r="B947" s="74">
        <v>4.0</v>
      </c>
      <c r="C947" s="61">
        <f t="shared" si="1"/>
        <v>0.8461538462</v>
      </c>
    </row>
    <row r="948" ht="12.75" customHeight="1">
      <c r="A948" s="73">
        <v>123.0</v>
      </c>
      <c r="B948" s="74">
        <v>30.0</v>
      </c>
      <c r="C948" s="61">
        <f t="shared" si="1"/>
        <v>0.8039215686</v>
      </c>
    </row>
    <row r="949" ht="12.75" customHeight="1">
      <c r="A949" s="73">
        <v>52.0</v>
      </c>
      <c r="B949" s="74">
        <v>10.0</v>
      </c>
      <c r="C949" s="61">
        <f t="shared" si="1"/>
        <v>0.8387096774</v>
      </c>
    </row>
    <row r="950" ht="12.75" customHeight="1">
      <c r="A950" s="73">
        <v>44.0</v>
      </c>
      <c r="B950" s="74">
        <v>12.0</v>
      </c>
      <c r="C950" s="61">
        <f t="shared" si="1"/>
        <v>0.7857142857</v>
      </c>
    </row>
    <row r="951" ht="12.75" customHeight="1">
      <c r="A951" s="73">
        <v>264.0</v>
      </c>
      <c r="B951" s="74">
        <v>56.0</v>
      </c>
      <c r="C951" s="61">
        <f t="shared" si="1"/>
        <v>0.825</v>
      </c>
    </row>
    <row r="952" ht="12.75" customHeight="1">
      <c r="A952" s="73">
        <v>43.0</v>
      </c>
      <c r="B952" s="74">
        <v>17.0</v>
      </c>
      <c r="C952" s="61">
        <f t="shared" si="1"/>
        <v>0.7166666667</v>
      </c>
    </row>
    <row r="953" ht="12.75" customHeight="1">
      <c r="A953" s="73">
        <v>49.0</v>
      </c>
      <c r="B953" s="74">
        <v>11.0</v>
      </c>
      <c r="C953" s="61">
        <f t="shared" si="1"/>
        <v>0.8166666667</v>
      </c>
    </row>
    <row r="954" ht="12.75" customHeight="1">
      <c r="A954" s="73">
        <v>11.0</v>
      </c>
      <c r="B954" s="74">
        <v>0.0</v>
      </c>
      <c r="C954" s="61">
        <f t="shared" si="1"/>
        <v>1</v>
      </c>
    </row>
    <row r="955" ht="12.75" customHeight="1">
      <c r="A955" s="73">
        <v>0.0</v>
      </c>
      <c r="B955" s="74">
        <v>0.0</v>
      </c>
      <c r="C955" s="61" t="str">
        <f t="shared" si="1"/>
        <v>#DIV/0!</v>
      </c>
    </row>
    <row r="956" ht="12.75" customHeight="1">
      <c r="A956" s="73">
        <v>29.0</v>
      </c>
      <c r="B956" s="74">
        <v>13.0</v>
      </c>
      <c r="C956" s="61">
        <f t="shared" si="1"/>
        <v>0.6904761905</v>
      </c>
    </row>
    <row r="957" ht="12.75" customHeight="1">
      <c r="A957" s="73">
        <v>29.0</v>
      </c>
      <c r="B957" s="74">
        <v>4.0</v>
      </c>
      <c r="C957" s="61">
        <f t="shared" si="1"/>
        <v>0.8787878788</v>
      </c>
    </row>
    <row r="958" ht="12.75" customHeight="1">
      <c r="A958" s="73">
        <v>20.0</v>
      </c>
      <c r="B958" s="74">
        <v>2.0</v>
      </c>
      <c r="C958" s="61">
        <f t="shared" si="1"/>
        <v>0.9090909091</v>
      </c>
    </row>
    <row r="959" ht="12.75" customHeight="1">
      <c r="A959" s="73">
        <v>23.0</v>
      </c>
      <c r="B959" s="74">
        <v>3.0</v>
      </c>
      <c r="C959" s="61">
        <f t="shared" si="1"/>
        <v>0.8846153846</v>
      </c>
    </row>
    <row r="960" ht="12.75" customHeight="1">
      <c r="A960" s="73">
        <v>101.0</v>
      </c>
      <c r="B960" s="74">
        <v>17.0</v>
      </c>
      <c r="C960" s="61">
        <f t="shared" si="1"/>
        <v>0.8559322034</v>
      </c>
    </row>
    <row r="961" ht="12.75" customHeight="1">
      <c r="A961" s="73">
        <v>0.0</v>
      </c>
      <c r="B961" s="74">
        <v>0.0</v>
      </c>
      <c r="C961" s="61" t="str">
        <f t="shared" si="1"/>
        <v>#DIV/0!</v>
      </c>
    </row>
    <row r="962" ht="12.75" customHeight="1">
      <c r="A962" s="73">
        <v>32.0</v>
      </c>
      <c r="B962" s="74">
        <v>2.0</v>
      </c>
      <c r="C962" s="61">
        <f t="shared" si="1"/>
        <v>0.9411764706</v>
      </c>
    </row>
    <row r="963" ht="12.75" customHeight="1">
      <c r="A963" s="73">
        <v>12.0</v>
      </c>
      <c r="B963" s="74">
        <v>0.0</v>
      </c>
      <c r="C963" s="61">
        <f t="shared" si="1"/>
        <v>1</v>
      </c>
    </row>
    <row r="964" ht="12.75" customHeight="1">
      <c r="A964" s="73">
        <v>1.0</v>
      </c>
      <c r="B964" s="74">
        <v>1.0</v>
      </c>
      <c r="C964" s="61">
        <f t="shared" si="1"/>
        <v>0.5</v>
      </c>
    </row>
    <row r="965" ht="12.75" customHeight="1">
      <c r="A965" s="73">
        <v>0.0</v>
      </c>
      <c r="B965" s="74">
        <v>0.0</v>
      </c>
      <c r="C965" s="61" t="str">
        <f t="shared" si="1"/>
        <v>#DIV/0!</v>
      </c>
    </row>
    <row r="966" ht="12.75" customHeight="1">
      <c r="A966" s="73">
        <v>0.0</v>
      </c>
      <c r="B966" s="74">
        <v>0.0</v>
      </c>
      <c r="C966" s="61" t="str">
        <f t="shared" si="1"/>
        <v>#DIV/0!</v>
      </c>
    </row>
    <row r="967" ht="12.75" customHeight="1">
      <c r="A967" s="73">
        <v>2.0</v>
      </c>
      <c r="B967" s="74">
        <v>1.0</v>
      </c>
      <c r="C967" s="61">
        <f t="shared" si="1"/>
        <v>0.6666666667</v>
      </c>
    </row>
    <row r="968" ht="12.75" customHeight="1">
      <c r="A968" s="73">
        <v>5.0</v>
      </c>
      <c r="B968" s="74">
        <v>1.0</v>
      </c>
      <c r="C968" s="61">
        <f t="shared" si="1"/>
        <v>0.8333333333</v>
      </c>
    </row>
    <row r="969" ht="12.75" customHeight="1">
      <c r="A969" s="73">
        <v>6.0</v>
      </c>
      <c r="B969" s="74">
        <v>0.0</v>
      </c>
      <c r="C969" s="61">
        <f t="shared" si="1"/>
        <v>1</v>
      </c>
    </row>
    <row r="970" ht="12.75" customHeight="1">
      <c r="A970" s="73">
        <v>0.0</v>
      </c>
      <c r="B970" s="74">
        <v>0.0</v>
      </c>
      <c r="C970" s="61" t="str">
        <f t="shared" si="1"/>
        <v>#DIV/0!</v>
      </c>
    </row>
    <row r="971" ht="12.75" customHeight="1">
      <c r="A971" s="73">
        <v>5.0</v>
      </c>
      <c r="B971" s="74">
        <v>3.0</v>
      </c>
      <c r="C971" s="61">
        <f t="shared" si="1"/>
        <v>0.625</v>
      </c>
    </row>
    <row r="972" ht="12.75" customHeight="1">
      <c r="A972" s="73">
        <v>15.0</v>
      </c>
      <c r="B972" s="74">
        <v>16.0</v>
      </c>
      <c r="C972" s="61">
        <f t="shared" si="1"/>
        <v>0.4838709677</v>
      </c>
    </row>
    <row r="973" ht="12.75" customHeight="1">
      <c r="A973" s="73">
        <v>3.0</v>
      </c>
      <c r="B973" s="74">
        <v>2.0</v>
      </c>
      <c r="C973" s="61">
        <f t="shared" si="1"/>
        <v>0.6</v>
      </c>
    </row>
    <row r="974" ht="12.75" customHeight="1">
      <c r="A974" s="73">
        <v>2.0</v>
      </c>
      <c r="B974" s="74">
        <v>4.0</v>
      </c>
      <c r="C974" s="61">
        <f t="shared" si="1"/>
        <v>0.3333333333</v>
      </c>
    </row>
    <row r="975" ht="12.75" customHeight="1">
      <c r="A975" s="73">
        <v>19.0</v>
      </c>
      <c r="B975" s="74">
        <v>6.0</v>
      </c>
      <c r="C975" s="61">
        <f t="shared" si="1"/>
        <v>0.76</v>
      </c>
    </row>
    <row r="976" ht="12.75" customHeight="1">
      <c r="A976" s="73">
        <v>6.0</v>
      </c>
      <c r="B976" s="74">
        <v>13.0</v>
      </c>
      <c r="C976" s="61">
        <f t="shared" si="1"/>
        <v>0.3157894737</v>
      </c>
    </row>
    <row r="977" ht="12.75" customHeight="1">
      <c r="A977" s="73">
        <v>5.0</v>
      </c>
      <c r="B977" s="74">
        <v>0.0</v>
      </c>
      <c r="C977" s="61">
        <f t="shared" si="1"/>
        <v>1</v>
      </c>
    </row>
    <row r="978" ht="12.75" customHeight="1">
      <c r="A978" s="73">
        <v>66.0</v>
      </c>
      <c r="B978" s="74">
        <v>28.0</v>
      </c>
      <c r="C978" s="61">
        <f t="shared" si="1"/>
        <v>0.7021276596</v>
      </c>
    </row>
    <row r="979" ht="12.75" customHeight="1">
      <c r="A979" s="73">
        <v>0.0</v>
      </c>
      <c r="B979" s="74">
        <v>0.0</v>
      </c>
      <c r="C979" s="61" t="str">
        <f t="shared" si="1"/>
        <v>#DIV/0!</v>
      </c>
    </row>
    <row r="980" ht="12.75" customHeight="1">
      <c r="A980" s="73">
        <v>0.0</v>
      </c>
      <c r="B980" s="74">
        <v>0.0</v>
      </c>
      <c r="C980" s="61" t="str">
        <f t="shared" si="1"/>
        <v>#DIV/0!</v>
      </c>
    </row>
    <row r="981" ht="12.75" customHeight="1">
      <c r="A981" s="73">
        <v>0.0</v>
      </c>
      <c r="B981" s="74">
        <v>0.0</v>
      </c>
      <c r="C981" s="61" t="str">
        <f t="shared" si="1"/>
        <v>#DIV/0!</v>
      </c>
    </row>
    <row r="982" ht="12.75" customHeight="1">
      <c r="A982" s="73">
        <v>31.0</v>
      </c>
      <c r="B982" s="74">
        <v>5.0</v>
      </c>
      <c r="C982" s="61">
        <f t="shared" si="1"/>
        <v>0.8611111111</v>
      </c>
    </row>
    <row r="983" ht="12.75" customHeight="1">
      <c r="A983" s="73">
        <v>1.0</v>
      </c>
      <c r="B983" s="74">
        <v>0.0</v>
      </c>
      <c r="C983" s="61">
        <f t="shared" si="1"/>
        <v>1</v>
      </c>
    </row>
    <row r="984" ht="12.75" customHeight="1">
      <c r="A984" s="73">
        <v>0.0</v>
      </c>
      <c r="B984" s="74">
        <v>0.0</v>
      </c>
      <c r="C984" s="61" t="str">
        <f t="shared" si="1"/>
        <v>#DIV/0!</v>
      </c>
    </row>
    <row r="985" ht="12.75" customHeight="1">
      <c r="A985" s="73">
        <v>0.0</v>
      </c>
      <c r="B985" s="74">
        <v>0.0</v>
      </c>
      <c r="C985" s="61" t="str">
        <f t="shared" si="1"/>
        <v>#DIV/0!</v>
      </c>
    </row>
    <row r="986" ht="12.75" customHeight="1">
      <c r="A986" s="73">
        <v>3.0</v>
      </c>
      <c r="B986" s="74">
        <v>3.0</v>
      </c>
      <c r="C986" s="61">
        <f t="shared" si="1"/>
        <v>0.5</v>
      </c>
    </row>
    <row r="987" ht="12.75" customHeight="1">
      <c r="A987" s="73">
        <v>6.0</v>
      </c>
      <c r="B987" s="74">
        <v>3.0</v>
      </c>
      <c r="C987" s="61">
        <f t="shared" si="1"/>
        <v>0.6666666667</v>
      </c>
    </row>
    <row r="988" ht="12.75" customHeight="1">
      <c r="A988" s="73">
        <v>6.0</v>
      </c>
      <c r="B988" s="74">
        <v>0.0</v>
      </c>
      <c r="C988" s="61">
        <f t="shared" si="1"/>
        <v>1</v>
      </c>
    </row>
    <row r="989" ht="12.75" customHeight="1">
      <c r="A989" s="73">
        <v>4.0</v>
      </c>
      <c r="B989" s="74">
        <v>0.0</v>
      </c>
      <c r="C989" s="61">
        <f t="shared" si="1"/>
        <v>1</v>
      </c>
    </row>
    <row r="990" ht="12.75" customHeight="1">
      <c r="A990" s="73">
        <v>1.0</v>
      </c>
      <c r="B990" s="74">
        <v>0.0</v>
      </c>
      <c r="C990" s="61">
        <f t="shared" si="1"/>
        <v>1</v>
      </c>
    </row>
    <row r="991" ht="12.75" customHeight="1">
      <c r="A991" s="73">
        <v>68.0</v>
      </c>
      <c r="B991" s="74">
        <v>0.0</v>
      </c>
      <c r="C991" s="61">
        <f t="shared" si="1"/>
        <v>1</v>
      </c>
    </row>
    <row r="992" ht="12.75" customHeight="1">
      <c r="A992" s="73">
        <v>2.0</v>
      </c>
      <c r="B992" s="74">
        <v>2.0</v>
      </c>
      <c r="C992" s="61">
        <f t="shared" si="1"/>
        <v>0.5</v>
      </c>
    </row>
    <row r="993" ht="12.75" customHeight="1">
      <c r="A993" s="73">
        <v>0.0</v>
      </c>
      <c r="B993" s="74">
        <v>3.0</v>
      </c>
      <c r="C993" s="61">
        <f t="shared" si="1"/>
        <v>0</v>
      </c>
    </row>
    <row r="994" ht="12.75" customHeight="1">
      <c r="A994" s="73">
        <v>0.0</v>
      </c>
      <c r="B994" s="74">
        <v>0.0</v>
      </c>
      <c r="C994" s="61" t="str">
        <f t="shared" si="1"/>
        <v>#DIV/0!</v>
      </c>
    </row>
    <row r="995" ht="12.75" customHeight="1">
      <c r="A995" s="73">
        <v>31.0</v>
      </c>
      <c r="B995" s="74">
        <v>14.0</v>
      </c>
      <c r="C995" s="61">
        <f t="shared" si="1"/>
        <v>0.6888888889</v>
      </c>
    </row>
    <row r="996" ht="12.75" customHeight="1">
      <c r="A996" s="73">
        <v>42.0</v>
      </c>
      <c r="B996" s="74">
        <v>7.0</v>
      </c>
      <c r="C996" s="61">
        <f t="shared" si="1"/>
        <v>0.8571428571</v>
      </c>
    </row>
    <row r="997" ht="12.75" customHeight="1">
      <c r="A997" s="73">
        <v>21.0</v>
      </c>
      <c r="B997" s="74">
        <v>4.0</v>
      </c>
      <c r="C997" s="61">
        <f t="shared" si="1"/>
        <v>0.84</v>
      </c>
    </row>
    <row r="998" ht="12.75" customHeight="1">
      <c r="A998" s="73">
        <v>0.0</v>
      </c>
      <c r="B998" s="74">
        <v>0.0</v>
      </c>
      <c r="C998" s="61" t="str">
        <f t="shared" si="1"/>
        <v>#DIV/0!</v>
      </c>
    </row>
    <row r="999" ht="12.75" customHeight="1">
      <c r="A999" s="73">
        <v>0.0</v>
      </c>
      <c r="B999" s="74">
        <v>0.0</v>
      </c>
      <c r="C999" s="61" t="str">
        <f t="shared" si="1"/>
        <v>#DIV/0!</v>
      </c>
    </row>
    <row r="1000" ht="12.75" customHeight="1">
      <c r="A1000" s="73">
        <v>0.0</v>
      </c>
      <c r="B1000" s="74">
        <v>0.0</v>
      </c>
      <c r="C1000" s="61" t="str">
        <f t="shared" si="1"/>
        <v>#DIV/0!</v>
      </c>
    </row>
    <row r="1001" ht="12.75" customHeight="1">
      <c r="A1001" s="73">
        <v>0.0</v>
      </c>
      <c r="B1001" s="74">
        <v>0.0</v>
      </c>
      <c r="C1001" s="61" t="str">
        <f t="shared" si="1"/>
        <v>#DIV/0!</v>
      </c>
    </row>
    <row r="1002" ht="12.75" customHeight="1">
      <c r="A1002" s="73">
        <v>9.0</v>
      </c>
      <c r="B1002" s="74">
        <v>0.0</v>
      </c>
      <c r="C1002" s="61">
        <f t="shared" si="1"/>
        <v>1</v>
      </c>
    </row>
    <row r="1003" ht="12.75" customHeight="1">
      <c r="A1003" s="73">
        <v>0.0</v>
      </c>
      <c r="B1003" s="74">
        <v>0.0</v>
      </c>
      <c r="C1003" s="61" t="str">
        <f t="shared" si="1"/>
        <v>#DIV/0!</v>
      </c>
    </row>
    <row r="1004" ht="12.75" customHeight="1">
      <c r="A1004" s="73">
        <v>0.0</v>
      </c>
      <c r="B1004" s="74">
        <v>0.0</v>
      </c>
      <c r="C1004" s="61" t="str">
        <f t="shared" si="1"/>
        <v>#DIV/0!</v>
      </c>
    </row>
    <row r="1005" ht="12.75" customHeight="1">
      <c r="A1005" s="73">
        <v>0.0</v>
      </c>
      <c r="B1005" s="74">
        <v>0.0</v>
      </c>
      <c r="C1005" s="61" t="str">
        <f t="shared" si="1"/>
        <v>#DIV/0!</v>
      </c>
    </row>
    <row r="1006" ht="12.75" customHeight="1">
      <c r="A1006" s="73">
        <v>0.0</v>
      </c>
      <c r="B1006" s="74">
        <v>0.0</v>
      </c>
      <c r="C1006" s="61" t="str">
        <f t="shared" si="1"/>
        <v>#DIV/0!</v>
      </c>
    </row>
    <row r="1007" ht="12.75" customHeight="1">
      <c r="A1007" s="73">
        <v>0.0</v>
      </c>
      <c r="B1007" s="74">
        <v>0.0</v>
      </c>
      <c r="C1007" s="61" t="str">
        <f t="shared" si="1"/>
        <v>#DIV/0!</v>
      </c>
    </row>
    <row r="1008" ht="12.75" customHeight="1">
      <c r="A1008" s="73">
        <v>17.0</v>
      </c>
      <c r="B1008" s="74">
        <v>8.0</v>
      </c>
      <c r="C1008" s="61">
        <f t="shared" si="1"/>
        <v>0.68</v>
      </c>
    </row>
    <row r="1009" ht="12.75" customHeight="1">
      <c r="A1009" s="73">
        <v>1.0</v>
      </c>
      <c r="B1009" s="74">
        <v>0.0</v>
      </c>
      <c r="C1009" s="61">
        <f t="shared" si="1"/>
        <v>1</v>
      </c>
    </row>
    <row r="1010" ht="12.75" customHeight="1">
      <c r="A1010" s="73">
        <v>63.0</v>
      </c>
      <c r="B1010" s="74">
        <v>28.0</v>
      </c>
      <c r="C1010" s="61">
        <f t="shared" si="1"/>
        <v>0.6923076923</v>
      </c>
    </row>
    <row r="1011" ht="12.75" customHeight="1">
      <c r="A1011" s="73">
        <v>81.0</v>
      </c>
      <c r="B1011" s="74">
        <v>36.0</v>
      </c>
      <c r="C1011" s="61">
        <f t="shared" si="1"/>
        <v>0.6923076923</v>
      </c>
    </row>
    <row r="1012" ht="12.75" customHeight="1">
      <c r="A1012" s="73">
        <v>100.0</v>
      </c>
      <c r="B1012" s="74">
        <v>54.0</v>
      </c>
      <c r="C1012" s="61">
        <f t="shared" si="1"/>
        <v>0.6493506494</v>
      </c>
    </row>
    <row r="1013" ht="12.75" customHeight="1">
      <c r="A1013" s="73">
        <v>118.0</v>
      </c>
      <c r="B1013" s="74">
        <v>45.0</v>
      </c>
      <c r="C1013" s="61">
        <f t="shared" si="1"/>
        <v>0.7239263804</v>
      </c>
    </row>
    <row r="1014" ht="12.75" customHeight="1">
      <c r="A1014" s="73">
        <v>61.0</v>
      </c>
      <c r="B1014" s="74">
        <v>31.0</v>
      </c>
      <c r="C1014" s="61">
        <f t="shared" si="1"/>
        <v>0.6630434783</v>
      </c>
    </row>
    <row r="1015" ht="12.75" customHeight="1">
      <c r="A1015" s="73">
        <v>103.0</v>
      </c>
      <c r="B1015" s="74">
        <v>43.0</v>
      </c>
      <c r="C1015" s="61">
        <f t="shared" si="1"/>
        <v>0.7054794521</v>
      </c>
    </row>
    <row r="1016" ht="12.75" customHeight="1">
      <c r="A1016" s="73">
        <v>0.0</v>
      </c>
      <c r="B1016" s="74">
        <v>0.0</v>
      </c>
      <c r="C1016" s="61" t="str">
        <f t="shared" si="1"/>
        <v>#DIV/0!</v>
      </c>
    </row>
    <row r="1017" ht="12.75" customHeight="1">
      <c r="A1017" s="73">
        <v>55.0</v>
      </c>
      <c r="B1017" s="74">
        <v>37.0</v>
      </c>
      <c r="C1017" s="61">
        <f t="shared" si="1"/>
        <v>0.597826087</v>
      </c>
    </row>
    <row r="1018" ht="12.75" customHeight="1">
      <c r="A1018" s="73">
        <v>49.0</v>
      </c>
      <c r="B1018" s="74">
        <v>8.0</v>
      </c>
      <c r="C1018" s="61">
        <f t="shared" si="1"/>
        <v>0.8596491228</v>
      </c>
    </row>
    <row r="1019" ht="12.75" customHeight="1">
      <c r="A1019" s="73">
        <v>8.0</v>
      </c>
      <c r="B1019" s="74">
        <v>3.0</v>
      </c>
      <c r="C1019" s="61">
        <f t="shared" si="1"/>
        <v>0.7272727273</v>
      </c>
    </row>
    <row r="1020" ht="12.75" customHeight="1">
      <c r="A1020" s="73">
        <v>38.0</v>
      </c>
      <c r="B1020" s="74">
        <v>44.0</v>
      </c>
      <c r="C1020" s="61">
        <f t="shared" si="1"/>
        <v>0.4634146341</v>
      </c>
    </row>
    <row r="1021" ht="12.75" customHeight="1">
      <c r="A1021" s="73">
        <v>55.0</v>
      </c>
      <c r="B1021" s="74">
        <v>32.0</v>
      </c>
      <c r="C1021" s="61">
        <f t="shared" si="1"/>
        <v>0.632183908</v>
      </c>
    </row>
    <row r="1022" ht="12.75" customHeight="1">
      <c r="A1022" s="73">
        <v>73.0</v>
      </c>
      <c r="B1022" s="74">
        <v>25.0</v>
      </c>
      <c r="C1022" s="61">
        <f t="shared" si="1"/>
        <v>0.7448979592</v>
      </c>
    </row>
    <row r="1023" ht="12.75" customHeight="1">
      <c r="A1023" s="73">
        <v>42.0</v>
      </c>
      <c r="B1023" s="74">
        <v>25.0</v>
      </c>
      <c r="C1023" s="61">
        <f t="shared" si="1"/>
        <v>0.6268656716</v>
      </c>
    </row>
    <row r="1024" ht="12.75" customHeight="1">
      <c r="A1024" s="73">
        <v>59.0</v>
      </c>
      <c r="B1024" s="74">
        <v>25.0</v>
      </c>
      <c r="C1024" s="61">
        <f t="shared" si="1"/>
        <v>0.7023809524</v>
      </c>
    </row>
    <row r="1025" ht="12.75" customHeight="1">
      <c r="A1025" s="73">
        <v>43.0</v>
      </c>
      <c r="B1025" s="74">
        <v>22.0</v>
      </c>
      <c r="C1025" s="61">
        <f t="shared" si="1"/>
        <v>0.6615384615</v>
      </c>
    </row>
    <row r="1026" ht="12.75" customHeight="1">
      <c r="A1026" s="73">
        <v>37.0</v>
      </c>
      <c r="B1026" s="74">
        <v>17.0</v>
      </c>
      <c r="C1026" s="61">
        <f t="shared" si="1"/>
        <v>0.6851851852</v>
      </c>
    </row>
    <row r="1027" ht="12.75" customHeight="1">
      <c r="A1027" s="73">
        <v>0.0</v>
      </c>
      <c r="B1027" s="74">
        <v>0.0</v>
      </c>
      <c r="C1027" s="61" t="str">
        <f t="shared" si="1"/>
        <v>#DIV/0!</v>
      </c>
    </row>
    <row r="1028" ht="12.75" customHeight="1">
      <c r="A1028" s="73">
        <v>0.0</v>
      </c>
      <c r="B1028" s="74">
        <v>0.0</v>
      </c>
      <c r="C1028" s="61" t="str">
        <f t="shared" si="1"/>
        <v>#DIV/0!</v>
      </c>
    </row>
    <row r="1029" ht="12.75" customHeight="1">
      <c r="A1029" s="73">
        <v>0.0</v>
      </c>
      <c r="B1029" s="74">
        <v>0.0</v>
      </c>
      <c r="C1029" s="61" t="str">
        <f t="shared" si="1"/>
        <v>#DIV/0!</v>
      </c>
    </row>
    <row r="1030" ht="12.75" customHeight="1">
      <c r="A1030" s="73">
        <v>0.0</v>
      </c>
      <c r="B1030" s="74">
        <v>0.0</v>
      </c>
      <c r="C1030" s="61" t="str">
        <f t="shared" si="1"/>
        <v>#DIV/0!</v>
      </c>
    </row>
    <row r="1031" ht="12.75" customHeight="1">
      <c r="A1031" s="73">
        <v>96.0</v>
      </c>
      <c r="B1031" s="74">
        <v>83.0</v>
      </c>
      <c r="C1031" s="61">
        <f t="shared" si="1"/>
        <v>0.5363128492</v>
      </c>
    </row>
    <row r="1032" ht="12.75" customHeight="1">
      <c r="A1032" s="73">
        <v>42.0</v>
      </c>
      <c r="B1032" s="74">
        <v>19.0</v>
      </c>
      <c r="C1032" s="61">
        <f t="shared" si="1"/>
        <v>0.6885245902</v>
      </c>
    </row>
    <row r="1033" ht="12.75" customHeight="1">
      <c r="A1033" s="73">
        <v>0.0</v>
      </c>
      <c r="B1033" s="74">
        <v>0.0</v>
      </c>
      <c r="C1033" s="61" t="str">
        <f t="shared" si="1"/>
        <v>#DIV/0!</v>
      </c>
    </row>
    <row r="1034" ht="12.75" customHeight="1">
      <c r="A1034" s="73">
        <v>0.0</v>
      </c>
      <c r="B1034" s="74">
        <v>0.0</v>
      </c>
      <c r="C1034" s="61" t="str">
        <f t="shared" si="1"/>
        <v>#DIV/0!</v>
      </c>
    </row>
    <row r="1035" ht="12.75" customHeight="1">
      <c r="A1035" s="73">
        <v>84.0</v>
      </c>
      <c r="B1035" s="74">
        <v>33.0</v>
      </c>
      <c r="C1035" s="61">
        <f t="shared" si="1"/>
        <v>0.7179487179</v>
      </c>
    </row>
    <row r="1036" ht="12.75" customHeight="1">
      <c r="A1036" s="73">
        <v>0.0</v>
      </c>
      <c r="B1036" s="74">
        <v>0.0</v>
      </c>
      <c r="C1036" s="61" t="str">
        <f t="shared" si="1"/>
        <v>#DIV/0!</v>
      </c>
    </row>
    <row r="1037" ht="12.75" customHeight="1">
      <c r="A1037" s="73">
        <v>27.0</v>
      </c>
      <c r="B1037" s="74">
        <v>18.0</v>
      </c>
      <c r="C1037" s="61">
        <f t="shared" si="1"/>
        <v>0.6</v>
      </c>
    </row>
    <row r="1038" ht="12.75" customHeight="1">
      <c r="A1038" s="73">
        <v>151.0</v>
      </c>
      <c r="B1038" s="74">
        <v>66.0</v>
      </c>
      <c r="C1038" s="61">
        <f t="shared" si="1"/>
        <v>0.6958525346</v>
      </c>
    </row>
    <row r="1039" ht="12.75" customHeight="1">
      <c r="A1039" s="73">
        <v>0.0</v>
      </c>
      <c r="B1039" s="74">
        <v>0.0</v>
      </c>
      <c r="C1039" s="61" t="str">
        <f t="shared" si="1"/>
        <v>#DIV/0!</v>
      </c>
    </row>
    <row r="1040" ht="12.75" customHeight="1">
      <c r="A1040" s="73">
        <v>17.0</v>
      </c>
      <c r="B1040" s="74">
        <v>5.0</v>
      </c>
      <c r="C1040" s="61">
        <f t="shared" si="1"/>
        <v>0.7727272727</v>
      </c>
    </row>
    <row r="1041" ht="12.75" customHeight="1">
      <c r="A1041" s="73">
        <v>79.0</v>
      </c>
      <c r="B1041" s="74">
        <v>30.0</v>
      </c>
      <c r="C1041" s="61">
        <f t="shared" si="1"/>
        <v>0.7247706422</v>
      </c>
    </row>
    <row r="1042" ht="12.75" customHeight="1">
      <c r="A1042" s="73">
        <v>36.0</v>
      </c>
      <c r="B1042" s="74">
        <v>8.0</v>
      </c>
      <c r="C1042" s="61">
        <f t="shared" si="1"/>
        <v>0.8181818182</v>
      </c>
    </row>
    <row r="1043" ht="12.75" customHeight="1">
      <c r="A1043" s="73">
        <v>47.0</v>
      </c>
      <c r="B1043" s="74">
        <v>13.0</v>
      </c>
      <c r="C1043" s="61">
        <f t="shared" si="1"/>
        <v>0.7833333333</v>
      </c>
    </row>
    <row r="1044" ht="12.75" customHeight="1">
      <c r="A1044" s="73">
        <v>44.0</v>
      </c>
      <c r="B1044" s="74">
        <v>18.0</v>
      </c>
      <c r="C1044" s="61">
        <f t="shared" si="1"/>
        <v>0.7096774194</v>
      </c>
    </row>
    <row r="1045" ht="12.75" customHeight="1">
      <c r="A1045" s="73">
        <v>0.0</v>
      </c>
      <c r="B1045" s="74">
        <v>0.0</v>
      </c>
      <c r="C1045" s="61" t="str">
        <f t="shared" si="1"/>
        <v>#DIV/0!</v>
      </c>
    </row>
    <row r="1046" ht="12.75" customHeight="1">
      <c r="A1046" s="73">
        <v>0.0</v>
      </c>
      <c r="B1046" s="74">
        <v>0.0</v>
      </c>
      <c r="C1046" s="61" t="str">
        <f t="shared" si="1"/>
        <v>#DIV/0!</v>
      </c>
    </row>
    <row r="1047" ht="12.75" customHeight="1">
      <c r="A1047" s="73">
        <v>0.0</v>
      </c>
      <c r="B1047" s="74">
        <v>0.0</v>
      </c>
      <c r="C1047" s="61" t="str">
        <f t="shared" si="1"/>
        <v>#DIV/0!</v>
      </c>
    </row>
    <row r="1048" ht="12.75" customHeight="1">
      <c r="A1048" s="73">
        <v>22.0</v>
      </c>
      <c r="B1048" s="74">
        <v>4.0</v>
      </c>
      <c r="C1048" s="61">
        <f t="shared" si="1"/>
        <v>0.8461538462</v>
      </c>
    </row>
    <row r="1049" ht="12.75" customHeight="1">
      <c r="A1049" s="73">
        <v>3.0</v>
      </c>
      <c r="B1049" s="74">
        <v>0.0</v>
      </c>
      <c r="C1049" s="61">
        <f t="shared" si="1"/>
        <v>1</v>
      </c>
    </row>
    <row r="1050" ht="12.75" customHeight="1">
      <c r="A1050" s="73">
        <v>11.0</v>
      </c>
      <c r="B1050" s="74">
        <v>16.0</v>
      </c>
      <c r="C1050" s="61">
        <f t="shared" si="1"/>
        <v>0.4074074074</v>
      </c>
    </row>
    <row r="1051" ht="12.75" customHeight="1">
      <c r="A1051" s="73">
        <v>8.0</v>
      </c>
      <c r="B1051" s="74">
        <v>3.0</v>
      </c>
      <c r="C1051" s="61">
        <f t="shared" si="1"/>
        <v>0.7272727273</v>
      </c>
    </row>
    <row r="1052" ht="12.75" customHeight="1">
      <c r="A1052" s="73">
        <v>21.0</v>
      </c>
      <c r="B1052" s="74">
        <v>13.0</v>
      </c>
      <c r="C1052" s="61">
        <f t="shared" si="1"/>
        <v>0.6176470588</v>
      </c>
    </row>
    <row r="1053" ht="12.75" customHeight="1">
      <c r="A1053" s="73">
        <v>3.0</v>
      </c>
      <c r="B1053" s="74">
        <v>1.0</v>
      </c>
      <c r="C1053" s="61">
        <f t="shared" si="1"/>
        <v>0.75</v>
      </c>
    </row>
    <row r="1054" ht="12.75" customHeight="1">
      <c r="A1054" s="73">
        <v>26.0</v>
      </c>
      <c r="B1054" s="74">
        <v>11.0</v>
      </c>
      <c r="C1054" s="61">
        <f t="shared" si="1"/>
        <v>0.7027027027</v>
      </c>
    </row>
    <row r="1055" ht="12.75" customHeight="1">
      <c r="A1055" s="73">
        <v>0.0</v>
      </c>
      <c r="B1055" s="74">
        <v>0.0</v>
      </c>
      <c r="C1055" s="61" t="str">
        <f t="shared" si="1"/>
        <v>#DIV/0!</v>
      </c>
    </row>
    <row r="1056" ht="12.75" customHeight="1">
      <c r="A1056" s="73">
        <v>0.0</v>
      </c>
      <c r="B1056" s="74">
        <v>2.0</v>
      </c>
      <c r="C1056" s="61">
        <f t="shared" si="1"/>
        <v>0</v>
      </c>
    </row>
    <row r="1057" ht="12.75" customHeight="1">
      <c r="A1057" s="73">
        <v>0.0</v>
      </c>
      <c r="B1057" s="74">
        <v>0.0</v>
      </c>
      <c r="C1057" s="61" t="str">
        <f t="shared" si="1"/>
        <v>#DIV/0!</v>
      </c>
    </row>
    <row r="1058" ht="12.75" customHeight="1">
      <c r="A1058" s="73">
        <v>20.0</v>
      </c>
      <c r="B1058" s="74">
        <v>8.0</v>
      </c>
      <c r="C1058" s="61">
        <f t="shared" si="1"/>
        <v>0.7142857143</v>
      </c>
    </row>
    <row r="1059" ht="12.75" customHeight="1">
      <c r="A1059" s="73">
        <v>0.0</v>
      </c>
      <c r="B1059" s="74">
        <v>0.0</v>
      </c>
      <c r="C1059" s="61" t="str">
        <f t="shared" si="1"/>
        <v>#DIV/0!</v>
      </c>
    </row>
    <row r="1060" ht="12.75" customHeight="1">
      <c r="A1060" s="73">
        <v>0.0</v>
      </c>
      <c r="B1060" s="74">
        <v>0.0</v>
      </c>
      <c r="C1060" s="61" t="str">
        <f t="shared" si="1"/>
        <v>#DIV/0!</v>
      </c>
    </row>
    <row r="1061" ht="12.75" customHeight="1">
      <c r="A1061" s="73">
        <v>0.0</v>
      </c>
      <c r="B1061" s="74">
        <v>0.0</v>
      </c>
      <c r="C1061" s="61" t="str">
        <f t="shared" si="1"/>
        <v>#DIV/0!</v>
      </c>
    </row>
    <row r="1062" ht="12.75" customHeight="1">
      <c r="A1062" s="73">
        <v>0.0</v>
      </c>
      <c r="B1062" s="74">
        <v>0.0</v>
      </c>
      <c r="C1062" s="61" t="str">
        <f t="shared" si="1"/>
        <v>#DIV/0!</v>
      </c>
    </row>
    <row r="1063" ht="12.75" customHeight="1">
      <c r="A1063" s="73">
        <v>73.0</v>
      </c>
      <c r="B1063" s="74">
        <v>44.0</v>
      </c>
      <c r="C1063" s="61">
        <f t="shared" si="1"/>
        <v>0.6239316239</v>
      </c>
    </row>
    <row r="1064" ht="12.75" customHeight="1">
      <c r="A1064" s="73">
        <v>0.0</v>
      </c>
      <c r="B1064" s="74">
        <v>0.0</v>
      </c>
      <c r="C1064" s="61" t="str">
        <f t="shared" si="1"/>
        <v>#DIV/0!</v>
      </c>
    </row>
    <row r="1065" ht="12.75" customHeight="1">
      <c r="A1065" s="73">
        <v>75.0</v>
      </c>
      <c r="B1065" s="74">
        <v>49.0</v>
      </c>
      <c r="C1065" s="61">
        <f t="shared" si="1"/>
        <v>0.6048387097</v>
      </c>
    </row>
    <row r="1066" ht="12.75" customHeight="1">
      <c r="A1066" s="73">
        <v>45.0</v>
      </c>
      <c r="B1066" s="74">
        <v>26.0</v>
      </c>
      <c r="C1066" s="61">
        <f t="shared" si="1"/>
        <v>0.6338028169</v>
      </c>
    </row>
    <row r="1067" ht="12.75" customHeight="1">
      <c r="A1067" s="73">
        <v>38.0</v>
      </c>
      <c r="B1067" s="74">
        <v>24.0</v>
      </c>
      <c r="C1067" s="61">
        <f t="shared" si="1"/>
        <v>0.6129032258</v>
      </c>
    </row>
    <row r="1068" ht="12.75" customHeight="1">
      <c r="A1068" s="73">
        <v>19.0</v>
      </c>
      <c r="B1068" s="74">
        <v>17.0</v>
      </c>
      <c r="C1068" s="61">
        <f t="shared" si="1"/>
        <v>0.5277777778</v>
      </c>
    </row>
    <row r="1069" ht="12.75" customHeight="1">
      <c r="A1069" s="73">
        <v>0.0</v>
      </c>
      <c r="B1069" s="74">
        <v>0.0</v>
      </c>
      <c r="C1069" s="61" t="str">
        <f t="shared" si="1"/>
        <v>#DIV/0!</v>
      </c>
    </row>
    <row r="1070" ht="12.75" customHeight="1">
      <c r="A1070" s="73">
        <v>68.0</v>
      </c>
      <c r="B1070" s="74">
        <v>36.0</v>
      </c>
      <c r="C1070" s="61">
        <f t="shared" si="1"/>
        <v>0.6538461538</v>
      </c>
    </row>
    <row r="1071" ht="12.75" customHeight="1">
      <c r="A1071" s="73">
        <v>21.0</v>
      </c>
      <c r="B1071" s="74">
        <v>12.0</v>
      </c>
      <c r="C1071" s="61">
        <f t="shared" si="1"/>
        <v>0.6363636364</v>
      </c>
    </row>
    <row r="1072" ht="12.75" customHeight="1">
      <c r="A1072" s="73">
        <v>71.0</v>
      </c>
      <c r="B1072" s="74">
        <v>38.0</v>
      </c>
      <c r="C1072" s="61">
        <f t="shared" si="1"/>
        <v>0.6513761468</v>
      </c>
    </row>
    <row r="1073" ht="12.75" customHeight="1">
      <c r="A1073" s="73">
        <v>0.0</v>
      </c>
      <c r="B1073" s="74">
        <v>0.0</v>
      </c>
      <c r="C1073" s="61" t="str">
        <f t="shared" si="1"/>
        <v>#DIV/0!</v>
      </c>
    </row>
    <row r="1074" ht="12.75" customHeight="1">
      <c r="A1074" s="73">
        <v>79.0</v>
      </c>
      <c r="B1074" s="74">
        <v>43.0</v>
      </c>
      <c r="C1074" s="61">
        <f t="shared" si="1"/>
        <v>0.6475409836</v>
      </c>
    </row>
    <row r="1075" ht="12.75" customHeight="1">
      <c r="A1075" s="73">
        <v>33.0</v>
      </c>
      <c r="B1075" s="74">
        <v>25.0</v>
      </c>
      <c r="C1075" s="61">
        <f t="shared" si="1"/>
        <v>0.5689655172</v>
      </c>
    </row>
    <row r="1076" ht="12.75" customHeight="1">
      <c r="A1076" s="73">
        <v>0.0</v>
      </c>
      <c r="B1076" s="74">
        <v>1.0</v>
      </c>
      <c r="C1076" s="61">
        <f t="shared" si="1"/>
        <v>0</v>
      </c>
    </row>
    <row r="1077" ht="12.75" customHeight="1">
      <c r="A1077" s="73">
        <v>104.0</v>
      </c>
      <c r="B1077" s="74">
        <v>58.0</v>
      </c>
      <c r="C1077" s="61">
        <f t="shared" si="1"/>
        <v>0.6419753086</v>
      </c>
    </row>
    <row r="1078" ht="12.75" customHeight="1">
      <c r="A1078" s="73">
        <v>0.0</v>
      </c>
      <c r="B1078" s="74">
        <v>0.0</v>
      </c>
      <c r="C1078" s="61" t="str">
        <f t="shared" si="1"/>
        <v>#DIV/0!</v>
      </c>
    </row>
    <row r="1079" ht="12.75" customHeight="1">
      <c r="A1079" s="73">
        <v>37.0</v>
      </c>
      <c r="B1079" s="74">
        <v>9.0</v>
      </c>
      <c r="C1079" s="61">
        <f t="shared" si="1"/>
        <v>0.8043478261</v>
      </c>
    </row>
    <row r="1080" ht="12.75" customHeight="1">
      <c r="A1080" s="73">
        <v>0.0</v>
      </c>
      <c r="B1080" s="74">
        <v>0.0</v>
      </c>
      <c r="C1080" s="61" t="str">
        <f t="shared" si="1"/>
        <v>#DIV/0!</v>
      </c>
    </row>
    <row r="1081" ht="12.75" customHeight="1">
      <c r="A1081" s="73">
        <v>87.0</v>
      </c>
      <c r="B1081" s="74">
        <v>57.0</v>
      </c>
      <c r="C1081" s="61">
        <f t="shared" si="1"/>
        <v>0.6041666667</v>
      </c>
    </row>
    <row r="1082" ht="12.75" customHeight="1">
      <c r="A1082" s="73">
        <v>53.0</v>
      </c>
      <c r="B1082" s="74">
        <v>31.0</v>
      </c>
      <c r="C1082" s="61">
        <f t="shared" si="1"/>
        <v>0.630952381</v>
      </c>
    </row>
    <row r="1083" ht="12.75" customHeight="1">
      <c r="A1083" s="73">
        <v>9.0</v>
      </c>
      <c r="B1083" s="74">
        <v>5.0</v>
      </c>
      <c r="C1083" s="61">
        <f t="shared" si="1"/>
        <v>0.6428571429</v>
      </c>
    </row>
    <row r="1084" ht="12.75" customHeight="1">
      <c r="A1084" s="73">
        <v>18.0</v>
      </c>
      <c r="B1084" s="74">
        <v>5.0</v>
      </c>
      <c r="C1084" s="61">
        <f t="shared" si="1"/>
        <v>0.7826086957</v>
      </c>
    </row>
    <row r="1085" ht="12.75" customHeight="1">
      <c r="A1085" s="73">
        <v>22.0</v>
      </c>
      <c r="B1085" s="74">
        <v>20.0</v>
      </c>
      <c r="C1085" s="61">
        <f t="shared" si="1"/>
        <v>0.5238095238</v>
      </c>
    </row>
    <row r="1086" ht="12.75" customHeight="1">
      <c r="A1086" s="73">
        <v>7.0</v>
      </c>
      <c r="B1086" s="74">
        <v>3.0</v>
      </c>
      <c r="C1086" s="61">
        <f t="shared" si="1"/>
        <v>0.7</v>
      </c>
    </row>
    <row r="1087" ht="12.75" customHeight="1">
      <c r="A1087" s="73">
        <v>38.0</v>
      </c>
      <c r="B1087" s="74">
        <v>35.0</v>
      </c>
      <c r="C1087" s="61">
        <f t="shared" si="1"/>
        <v>0.5205479452</v>
      </c>
    </row>
    <row r="1088" ht="12.75" customHeight="1">
      <c r="A1088" s="73">
        <v>15.0</v>
      </c>
      <c r="B1088" s="74">
        <v>2.0</v>
      </c>
      <c r="C1088" s="61">
        <f t="shared" si="1"/>
        <v>0.8823529412</v>
      </c>
    </row>
    <row r="1089" ht="12.75" customHeight="1">
      <c r="A1089" s="73">
        <v>19.0</v>
      </c>
      <c r="B1089" s="74">
        <v>4.0</v>
      </c>
      <c r="C1089" s="61">
        <f t="shared" si="1"/>
        <v>0.8260869565</v>
      </c>
    </row>
    <row r="1090" ht="12.75" customHeight="1">
      <c r="A1090" s="73">
        <v>37.0</v>
      </c>
      <c r="B1090" s="74">
        <v>23.0</v>
      </c>
      <c r="C1090" s="61">
        <f t="shared" si="1"/>
        <v>0.6166666667</v>
      </c>
    </row>
    <row r="1091" ht="12.75" customHeight="1">
      <c r="A1091" s="73">
        <v>48.0</v>
      </c>
      <c r="B1091" s="74">
        <v>24.0</v>
      </c>
      <c r="C1091" s="61">
        <f t="shared" si="1"/>
        <v>0.6666666667</v>
      </c>
    </row>
    <row r="1092" ht="12.75" customHeight="1">
      <c r="A1092" s="73">
        <v>3.0</v>
      </c>
      <c r="B1092" s="74">
        <v>3.0</v>
      </c>
      <c r="C1092" s="61">
        <f t="shared" si="1"/>
        <v>0.5</v>
      </c>
    </row>
    <row r="1093" ht="12.75" customHeight="1">
      <c r="A1093" s="73">
        <v>33.0</v>
      </c>
      <c r="B1093" s="74">
        <v>4.0</v>
      </c>
      <c r="C1093" s="61">
        <f t="shared" si="1"/>
        <v>0.8918918919</v>
      </c>
    </row>
    <row r="1094" ht="12.75" customHeight="1">
      <c r="A1094" s="73">
        <v>57.0</v>
      </c>
      <c r="B1094" s="74">
        <v>25.0</v>
      </c>
      <c r="C1094" s="61">
        <f t="shared" si="1"/>
        <v>0.6951219512</v>
      </c>
    </row>
    <row r="1095" ht="12.75" customHeight="1">
      <c r="A1095" s="73">
        <v>62.0</v>
      </c>
      <c r="B1095" s="74">
        <v>32.0</v>
      </c>
      <c r="C1095" s="61">
        <f t="shared" si="1"/>
        <v>0.6595744681</v>
      </c>
    </row>
    <row r="1096" ht="12.75" customHeight="1">
      <c r="A1096" s="73">
        <v>61.0</v>
      </c>
      <c r="B1096" s="74">
        <v>23.0</v>
      </c>
      <c r="C1096" s="61">
        <f t="shared" si="1"/>
        <v>0.7261904762</v>
      </c>
    </row>
    <row r="1097" ht="12.75" customHeight="1">
      <c r="A1097" s="73">
        <v>15.0</v>
      </c>
      <c r="B1097" s="74">
        <v>15.0</v>
      </c>
      <c r="C1097" s="61">
        <f t="shared" si="1"/>
        <v>0.5</v>
      </c>
    </row>
    <row r="1098" ht="12.75" customHeight="1">
      <c r="A1098" s="73">
        <v>65.0</v>
      </c>
      <c r="B1098" s="74">
        <v>43.0</v>
      </c>
      <c r="C1098" s="61">
        <f t="shared" si="1"/>
        <v>0.6018518519</v>
      </c>
    </row>
    <row r="1099" ht="12.75" customHeight="1">
      <c r="A1099" s="73">
        <v>92.0</v>
      </c>
      <c r="B1099" s="74">
        <v>60.0</v>
      </c>
      <c r="C1099" s="61">
        <f t="shared" si="1"/>
        <v>0.6052631579</v>
      </c>
    </row>
    <row r="1100" ht="12.75" customHeight="1">
      <c r="A1100" s="73">
        <v>18.0</v>
      </c>
      <c r="B1100" s="74">
        <v>7.0</v>
      </c>
      <c r="C1100" s="61">
        <f t="shared" si="1"/>
        <v>0.72</v>
      </c>
    </row>
    <row r="1101" ht="12.75" customHeight="1">
      <c r="A1101" s="73">
        <v>52.0</v>
      </c>
      <c r="B1101" s="74">
        <v>43.0</v>
      </c>
      <c r="C1101" s="61">
        <f t="shared" si="1"/>
        <v>0.5473684211</v>
      </c>
    </row>
    <row r="1102" ht="12.75" customHeight="1">
      <c r="A1102" s="73">
        <v>27.0</v>
      </c>
      <c r="B1102" s="74">
        <v>24.0</v>
      </c>
      <c r="C1102" s="61">
        <f t="shared" si="1"/>
        <v>0.5294117647</v>
      </c>
    </row>
    <row r="1103" ht="12.75" customHeight="1">
      <c r="A1103" s="73">
        <v>21.0</v>
      </c>
      <c r="B1103" s="74">
        <v>13.0</v>
      </c>
      <c r="C1103" s="61">
        <f t="shared" si="1"/>
        <v>0.6176470588</v>
      </c>
    </row>
    <row r="1104" ht="12.75" customHeight="1">
      <c r="A1104" s="73">
        <v>14.0</v>
      </c>
      <c r="B1104" s="74">
        <v>5.0</v>
      </c>
      <c r="C1104" s="61">
        <f t="shared" si="1"/>
        <v>0.7368421053</v>
      </c>
    </row>
    <row r="1105" ht="12.75" customHeight="1">
      <c r="A1105" s="73">
        <v>34.0</v>
      </c>
      <c r="B1105" s="74">
        <v>28.0</v>
      </c>
      <c r="C1105" s="61">
        <f t="shared" si="1"/>
        <v>0.5483870968</v>
      </c>
    </row>
    <row r="1106" ht="12.75" customHeight="1">
      <c r="A1106" s="73">
        <v>0.0</v>
      </c>
      <c r="B1106" s="74">
        <v>0.0</v>
      </c>
      <c r="C1106" s="61" t="str">
        <f t="shared" si="1"/>
        <v>#DIV/0!</v>
      </c>
    </row>
    <row r="1107" ht="12.75" customHeight="1">
      <c r="A1107" s="73">
        <v>101.0</v>
      </c>
      <c r="B1107" s="74">
        <v>67.0</v>
      </c>
      <c r="C1107" s="61">
        <f t="shared" si="1"/>
        <v>0.6011904762</v>
      </c>
    </row>
    <row r="1108" ht="12.75" customHeight="1">
      <c r="A1108" s="73">
        <v>15.0</v>
      </c>
      <c r="B1108" s="74">
        <v>6.0</v>
      </c>
      <c r="C1108" s="61">
        <f t="shared" si="1"/>
        <v>0.7142857143</v>
      </c>
    </row>
    <row r="1109" ht="12.75" customHeight="1">
      <c r="A1109" s="73">
        <v>4.0</v>
      </c>
      <c r="B1109" s="74">
        <v>4.0</v>
      </c>
      <c r="C1109" s="61">
        <f t="shared" si="1"/>
        <v>0.5</v>
      </c>
    </row>
    <row r="1110" ht="12.75" customHeight="1">
      <c r="A1110" s="73">
        <v>33.0</v>
      </c>
      <c r="B1110" s="74">
        <v>17.0</v>
      </c>
      <c r="C1110" s="61">
        <f t="shared" si="1"/>
        <v>0.66</v>
      </c>
    </row>
    <row r="1111" ht="12.75" customHeight="1">
      <c r="A1111" s="73">
        <v>2.0</v>
      </c>
      <c r="B1111" s="74">
        <v>0.0</v>
      </c>
      <c r="C1111" s="61">
        <f t="shared" si="1"/>
        <v>1</v>
      </c>
    </row>
    <row r="1112" ht="12.75" customHeight="1">
      <c r="A1112" s="73">
        <v>55.0</v>
      </c>
      <c r="B1112" s="74">
        <v>36.0</v>
      </c>
      <c r="C1112" s="61">
        <f t="shared" si="1"/>
        <v>0.6043956044</v>
      </c>
    </row>
    <row r="1113" ht="12.75" customHeight="1">
      <c r="A1113" s="73">
        <v>24.0</v>
      </c>
      <c r="B1113" s="74">
        <v>23.0</v>
      </c>
      <c r="C1113" s="61">
        <f t="shared" si="1"/>
        <v>0.5106382979</v>
      </c>
    </row>
    <row r="1114" ht="12.75" customHeight="1">
      <c r="A1114" s="73">
        <v>18.0</v>
      </c>
      <c r="B1114" s="74">
        <v>17.0</v>
      </c>
      <c r="C1114" s="61">
        <f t="shared" si="1"/>
        <v>0.5142857143</v>
      </c>
    </row>
    <row r="1115" ht="12.75" customHeight="1">
      <c r="A1115" s="73">
        <v>0.0</v>
      </c>
      <c r="B1115" s="74">
        <v>0.0</v>
      </c>
      <c r="C1115" s="61" t="str">
        <f t="shared" si="1"/>
        <v>#DIV/0!</v>
      </c>
    </row>
    <row r="1116" ht="12.75" customHeight="1">
      <c r="A1116" s="73">
        <v>56.0</v>
      </c>
      <c r="B1116" s="74">
        <v>24.0</v>
      </c>
      <c r="C1116" s="61">
        <f t="shared" si="1"/>
        <v>0.7</v>
      </c>
    </row>
    <row r="1117" ht="12.75" customHeight="1">
      <c r="A1117" s="73">
        <v>0.0</v>
      </c>
      <c r="B1117" s="74">
        <v>0.0</v>
      </c>
      <c r="C1117" s="61" t="str">
        <f t="shared" si="1"/>
        <v>#DIV/0!</v>
      </c>
    </row>
    <row r="1118" ht="12.75" customHeight="1">
      <c r="A1118" s="73">
        <v>2.0</v>
      </c>
      <c r="B1118" s="74">
        <v>0.0</v>
      </c>
      <c r="C1118" s="61">
        <f t="shared" si="1"/>
        <v>1</v>
      </c>
    </row>
    <row r="1119" ht="12.75" customHeight="1">
      <c r="A1119" s="73">
        <v>6.0</v>
      </c>
      <c r="B1119" s="74">
        <v>2.0</v>
      </c>
      <c r="C1119" s="61">
        <f t="shared" si="1"/>
        <v>0.75</v>
      </c>
    </row>
    <row r="1120" ht="12.75" customHeight="1">
      <c r="A1120" s="73">
        <v>0.0</v>
      </c>
      <c r="B1120" s="74">
        <v>0.0</v>
      </c>
      <c r="C1120" s="61" t="str">
        <f t="shared" si="1"/>
        <v>#DIV/0!</v>
      </c>
    </row>
    <row r="1121" ht="12.75" customHeight="1">
      <c r="A1121" s="73">
        <v>20.0</v>
      </c>
      <c r="B1121" s="74">
        <v>8.0</v>
      </c>
      <c r="C1121" s="61">
        <f t="shared" si="1"/>
        <v>0.7142857143</v>
      </c>
    </row>
    <row r="1122" ht="12.75" customHeight="1">
      <c r="A1122" s="73">
        <v>58.0</v>
      </c>
      <c r="B1122" s="74">
        <v>62.0</v>
      </c>
      <c r="C1122" s="61">
        <f t="shared" si="1"/>
        <v>0.4833333333</v>
      </c>
    </row>
    <row r="1123" ht="12.75" customHeight="1">
      <c r="A1123" s="73">
        <v>30.0</v>
      </c>
      <c r="B1123" s="74">
        <v>11.0</v>
      </c>
      <c r="C1123" s="61">
        <f t="shared" si="1"/>
        <v>0.7317073171</v>
      </c>
    </row>
    <row r="1124" ht="12.75" customHeight="1">
      <c r="A1124" s="73">
        <v>16.0</v>
      </c>
      <c r="B1124" s="74">
        <v>9.0</v>
      </c>
      <c r="C1124" s="61">
        <f t="shared" si="1"/>
        <v>0.64</v>
      </c>
    </row>
    <row r="1125" ht="12.75" customHeight="1">
      <c r="A1125" s="73">
        <v>8.0</v>
      </c>
      <c r="B1125" s="74">
        <v>1.0</v>
      </c>
      <c r="C1125" s="61">
        <f t="shared" si="1"/>
        <v>0.8888888889</v>
      </c>
    </row>
    <row r="1126" ht="12.75" customHeight="1">
      <c r="A1126" s="73">
        <v>0.0</v>
      </c>
      <c r="B1126" s="74">
        <v>0.0</v>
      </c>
      <c r="C1126" s="61" t="str">
        <f t="shared" si="1"/>
        <v>#DIV/0!</v>
      </c>
    </row>
    <row r="1127" ht="12.75" customHeight="1">
      <c r="A1127" s="73">
        <v>0.0</v>
      </c>
      <c r="B1127" s="74">
        <v>0.0</v>
      </c>
      <c r="C1127" s="61" t="str">
        <f t="shared" si="1"/>
        <v>#DIV/0!</v>
      </c>
    </row>
    <row r="1128" ht="12.75" customHeight="1">
      <c r="A1128" s="73">
        <v>103.0</v>
      </c>
      <c r="B1128" s="74">
        <v>46.0</v>
      </c>
      <c r="C1128" s="61">
        <f t="shared" si="1"/>
        <v>0.6912751678</v>
      </c>
    </row>
    <row r="1129" ht="12.75" customHeight="1">
      <c r="A1129" s="73">
        <v>1.0</v>
      </c>
      <c r="B1129" s="74">
        <v>0.0</v>
      </c>
      <c r="C1129" s="61">
        <f t="shared" si="1"/>
        <v>1</v>
      </c>
    </row>
    <row r="1130" ht="12.75" customHeight="1">
      <c r="A1130" s="73">
        <v>0.0</v>
      </c>
      <c r="B1130" s="74">
        <v>0.0</v>
      </c>
      <c r="C1130" s="61" t="str">
        <f t="shared" si="1"/>
        <v>#DIV/0!</v>
      </c>
    </row>
    <row r="1131" ht="12.75" customHeight="1">
      <c r="A1131" s="73">
        <v>0.0</v>
      </c>
      <c r="B1131" s="74">
        <v>0.0</v>
      </c>
      <c r="C1131" s="61" t="str">
        <f t="shared" si="1"/>
        <v>#DIV/0!</v>
      </c>
    </row>
    <row r="1132" ht="12.75" customHeight="1">
      <c r="A1132" s="73">
        <v>14.0</v>
      </c>
      <c r="B1132" s="74">
        <v>2.0</v>
      </c>
      <c r="C1132" s="61">
        <f t="shared" si="1"/>
        <v>0.875</v>
      </c>
    </row>
    <row r="1133" ht="12.75" customHeight="1">
      <c r="A1133" s="73">
        <v>4.0</v>
      </c>
      <c r="B1133" s="74">
        <v>6.0</v>
      </c>
      <c r="C1133" s="61">
        <f t="shared" si="1"/>
        <v>0.4</v>
      </c>
    </row>
    <row r="1134" ht="12.75" customHeight="1">
      <c r="A1134" s="73">
        <v>61.0</v>
      </c>
      <c r="B1134" s="74">
        <v>27.0</v>
      </c>
      <c r="C1134" s="61">
        <f t="shared" si="1"/>
        <v>0.6931818182</v>
      </c>
    </row>
    <row r="1135" ht="12.75" customHeight="1">
      <c r="A1135" s="73">
        <v>3.0</v>
      </c>
      <c r="B1135" s="74">
        <v>0.0</v>
      </c>
      <c r="C1135" s="61">
        <f t="shared" si="1"/>
        <v>1</v>
      </c>
    </row>
    <row r="1136" ht="12.75" customHeight="1">
      <c r="A1136" s="73">
        <v>22.0</v>
      </c>
      <c r="B1136" s="74">
        <v>14.0</v>
      </c>
      <c r="C1136" s="61">
        <f t="shared" si="1"/>
        <v>0.6111111111</v>
      </c>
    </row>
    <row r="1137" ht="12.75" customHeight="1">
      <c r="A1137" s="73">
        <v>1.0</v>
      </c>
      <c r="B1137" s="74">
        <v>3.0</v>
      </c>
      <c r="C1137" s="61">
        <f t="shared" si="1"/>
        <v>0.25</v>
      </c>
    </row>
    <row r="1138" ht="12.75" customHeight="1">
      <c r="A1138" s="73">
        <v>5.0</v>
      </c>
      <c r="B1138" s="74">
        <v>1.0</v>
      </c>
      <c r="C1138" s="61">
        <f t="shared" si="1"/>
        <v>0.8333333333</v>
      </c>
    </row>
    <row r="1139" ht="12.75" customHeight="1">
      <c r="A1139" s="73">
        <v>12.0</v>
      </c>
      <c r="B1139" s="74">
        <v>1.0</v>
      </c>
      <c r="C1139" s="61">
        <f t="shared" si="1"/>
        <v>0.9230769231</v>
      </c>
    </row>
    <row r="1140" ht="12.75" customHeight="1">
      <c r="A1140" s="73">
        <v>0.0</v>
      </c>
      <c r="B1140" s="74">
        <v>0.0</v>
      </c>
      <c r="C1140" s="61" t="str">
        <f t="shared" si="1"/>
        <v>#DIV/0!</v>
      </c>
    </row>
    <row r="1141" ht="12.75" customHeight="1">
      <c r="A1141" s="73">
        <v>5.0</v>
      </c>
      <c r="B1141" s="74">
        <v>3.0</v>
      </c>
      <c r="C1141" s="61">
        <f t="shared" si="1"/>
        <v>0.625</v>
      </c>
    </row>
    <row r="1142" ht="12.75" customHeight="1">
      <c r="A1142" s="73">
        <v>0.0</v>
      </c>
      <c r="B1142" s="74">
        <v>0.0</v>
      </c>
      <c r="C1142" s="61" t="str">
        <f t="shared" si="1"/>
        <v>#DIV/0!</v>
      </c>
    </row>
    <row r="1143" ht="12.75" customHeight="1">
      <c r="A1143" s="73">
        <v>15.0</v>
      </c>
      <c r="B1143" s="74">
        <v>8.0</v>
      </c>
      <c r="C1143" s="61">
        <f t="shared" si="1"/>
        <v>0.652173913</v>
      </c>
    </row>
    <row r="1144" ht="12.75" customHeight="1">
      <c r="A1144" s="73">
        <v>0.0</v>
      </c>
      <c r="B1144" s="74">
        <v>0.0</v>
      </c>
      <c r="C1144" s="61" t="str">
        <f t="shared" si="1"/>
        <v>#DIV/0!</v>
      </c>
    </row>
    <row r="1145" ht="12.75" customHeight="1">
      <c r="A1145" s="73">
        <v>0.0</v>
      </c>
      <c r="B1145" s="74">
        <v>0.0</v>
      </c>
      <c r="C1145" s="61" t="str">
        <f t="shared" si="1"/>
        <v>#DIV/0!</v>
      </c>
    </row>
    <row r="1146" ht="12.75" customHeight="1">
      <c r="A1146" s="73">
        <v>0.0</v>
      </c>
      <c r="B1146" s="74">
        <v>0.0</v>
      </c>
      <c r="C1146" s="61" t="str">
        <f t="shared" si="1"/>
        <v>#DIV/0!</v>
      </c>
    </row>
    <row r="1147" ht="12.75" customHeight="1">
      <c r="A1147" s="73">
        <v>0.0</v>
      </c>
      <c r="B1147" s="74">
        <v>0.0</v>
      </c>
      <c r="C1147" s="61" t="str">
        <f t="shared" si="1"/>
        <v>#DIV/0!</v>
      </c>
    </row>
    <row r="1148" ht="12.75" customHeight="1">
      <c r="A1148" s="73">
        <v>190.0</v>
      </c>
      <c r="B1148" s="74">
        <v>100.0</v>
      </c>
      <c r="C1148" s="61">
        <f t="shared" si="1"/>
        <v>0.6551724138</v>
      </c>
    </row>
    <row r="1149" ht="12.75" customHeight="1">
      <c r="A1149" s="73">
        <v>3.0</v>
      </c>
      <c r="B1149" s="74">
        <v>4.0</v>
      </c>
      <c r="C1149" s="61">
        <f t="shared" si="1"/>
        <v>0.4285714286</v>
      </c>
    </row>
    <row r="1150" ht="12.75" customHeight="1">
      <c r="A1150" s="73">
        <v>58.0</v>
      </c>
      <c r="B1150" s="74">
        <v>20.0</v>
      </c>
      <c r="C1150" s="61">
        <f t="shared" si="1"/>
        <v>0.7435897436</v>
      </c>
    </row>
    <row r="1151" ht="12.75" customHeight="1">
      <c r="A1151" s="73">
        <v>0.0</v>
      </c>
      <c r="B1151" s="74">
        <v>0.0</v>
      </c>
      <c r="C1151" s="61" t="str">
        <f t="shared" si="1"/>
        <v>#DIV/0!</v>
      </c>
    </row>
    <row r="1152" ht="12.75" customHeight="1">
      <c r="A1152" s="73">
        <v>0.0</v>
      </c>
      <c r="B1152" s="74">
        <v>0.0</v>
      </c>
      <c r="C1152" s="61" t="str">
        <f t="shared" si="1"/>
        <v>#DIV/0!</v>
      </c>
    </row>
    <row r="1153" ht="12.75" customHeight="1">
      <c r="A1153" s="73">
        <v>0.0</v>
      </c>
      <c r="B1153" s="74">
        <v>1.0</v>
      </c>
      <c r="C1153" s="61">
        <f t="shared" si="1"/>
        <v>0</v>
      </c>
    </row>
    <row r="1154" ht="12.75" customHeight="1">
      <c r="A1154" s="73">
        <v>12.0</v>
      </c>
      <c r="B1154" s="74">
        <v>3.0</v>
      </c>
      <c r="C1154" s="61">
        <f t="shared" si="1"/>
        <v>0.8</v>
      </c>
    </row>
    <row r="1155" ht="12.75" customHeight="1">
      <c r="A1155" s="73">
        <v>4.0</v>
      </c>
      <c r="B1155" s="74">
        <v>4.0</v>
      </c>
      <c r="C1155" s="61">
        <f t="shared" si="1"/>
        <v>0.5</v>
      </c>
    </row>
    <row r="1156" ht="12.75" customHeight="1">
      <c r="A1156" s="73">
        <v>2.0</v>
      </c>
      <c r="B1156" s="74">
        <v>0.0</v>
      </c>
      <c r="C1156" s="61">
        <f t="shared" si="1"/>
        <v>1</v>
      </c>
    </row>
    <row r="1157" ht="12.75" customHeight="1">
      <c r="A1157" s="73">
        <v>27.0</v>
      </c>
      <c r="B1157" s="74">
        <v>12.0</v>
      </c>
      <c r="C1157" s="61">
        <f t="shared" si="1"/>
        <v>0.6923076923</v>
      </c>
    </row>
    <row r="1158" ht="12.75" customHeight="1">
      <c r="A1158" s="73">
        <v>0.0</v>
      </c>
      <c r="B1158" s="74">
        <v>2.0</v>
      </c>
      <c r="C1158" s="61">
        <f t="shared" si="1"/>
        <v>0</v>
      </c>
    </row>
    <row r="1159" ht="12.75" customHeight="1">
      <c r="A1159" s="73">
        <v>10.0</v>
      </c>
      <c r="B1159" s="74">
        <v>7.0</v>
      </c>
      <c r="C1159" s="61">
        <f t="shared" si="1"/>
        <v>0.5882352941</v>
      </c>
    </row>
    <row r="1160" ht="12.75" customHeight="1">
      <c r="A1160" s="73">
        <v>3.0</v>
      </c>
      <c r="B1160" s="74">
        <v>0.0</v>
      </c>
      <c r="C1160" s="61">
        <f t="shared" si="1"/>
        <v>1</v>
      </c>
    </row>
    <row r="1161" ht="12.75" customHeight="1">
      <c r="A1161" s="73">
        <v>1.0</v>
      </c>
      <c r="B1161" s="74">
        <v>2.0</v>
      </c>
      <c r="C1161" s="61">
        <f t="shared" si="1"/>
        <v>0.3333333333</v>
      </c>
    </row>
    <row r="1162" ht="12.75" customHeight="1">
      <c r="A1162" s="73">
        <v>1.0</v>
      </c>
      <c r="B1162" s="74">
        <v>1.0</v>
      </c>
      <c r="C1162" s="61">
        <f t="shared" si="1"/>
        <v>0.5</v>
      </c>
    </row>
    <row r="1163" ht="12.75" customHeight="1">
      <c r="A1163" s="73">
        <v>2.0</v>
      </c>
      <c r="B1163" s="74">
        <v>0.0</v>
      </c>
      <c r="C1163" s="61">
        <f t="shared" si="1"/>
        <v>1</v>
      </c>
    </row>
    <row r="1164" ht="12.75" customHeight="1">
      <c r="A1164" s="73">
        <v>20.0</v>
      </c>
      <c r="B1164" s="74">
        <v>3.0</v>
      </c>
      <c r="C1164" s="61">
        <f t="shared" si="1"/>
        <v>0.8695652174</v>
      </c>
    </row>
    <row r="1165" ht="12.75" customHeight="1">
      <c r="A1165" s="73">
        <v>11.0</v>
      </c>
      <c r="B1165" s="74">
        <v>5.0</v>
      </c>
      <c r="C1165" s="61">
        <f t="shared" si="1"/>
        <v>0.6875</v>
      </c>
    </row>
    <row r="1166" ht="12.75" customHeight="1">
      <c r="A1166" s="73">
        <v>1.0</v>
      </c>
      <c r="B1166" s="74">
        <v>0.0</v>
      </c>
      <c r="C1166" s="61">
        <f t="shared" si="1"/>
        <v>1</v>
      </c>
    </row>
    <row r="1167" ht="12.75" customHeight="1">
      <c r="A1167" s="73">
        <v>0.0</v>
      </c>
      <c r="B1167" s="74">
        <v>0.0</v>
      </c>
      <c r="C1167" s="61" t="str">
        <f t="shared" si="1"/>
        <v>#DIV/0!</v>
      </c>
    </row>
    <row r="1168" ht="12.75" customHeight="1">
      <c r="A1168" s="73">
        <v>0.0</v>
      </c>
      <c r="B1168" s="74">
        <v>0.0</v>
      </c>
      <c r="C1168" s="61" t="str">
        <f t="shared" si="1"/>
        <v>#DIV/0!</v>
      </c>
    </row>
    <row r="1169" ht="12.75" customHeight="1">
      <c r="A1169" s="73">
        <v>24.0</v>
      </c>
      <c r="B1169" s="74">
        <v>8.0</v>
      </c>
      <c r="C1169" s="61">
        <f t="shared" si="1"/>
        <v>0.75</v>
      </c>
    </row>
    <row r="1170" ht="12.75" customHeight="1">
      <c r="A1170" s="73">
        <v>23.0</v>
      </c>
      <c r="B1170" s="74">
        <v>10.0</v>
      </c>
      <c r="C1170" s="61">
        <f t="shared" si="1"/>
        <v>0.696969697</v>
      </c>
    </row>
    <row r="1171" ht="12.75" customHeight="1">
      <c r="A1171" s="73">
        <v>54621.0</v>
      </c>
      <c r="B1171" s="74">
        <v>22223.0</v>
      </c>
      <c r="C1171" s="61">
        <f t="shared" si="1"/>
        <v>0.7108037062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14.29"/>
  </cols>
  <sheetData>
    <row r="1" ht="12.75" customHeight="1">
      <c r="A1" s="58" t="s">
        <v>1</v>
      </c>
      <c r="B1" s="73" t="str">
        <f>IF(K2=1,"Biden EDV",IF(K2=2,"Biden EDV",IF(K2=3,"Biden EDV","WTF")))</f>
        <v>Biden EDV</v>
      </c>
      <c r="C1" s="74" t="str">
        <f>IF(K2=1,"Trump EDV",IF(K2=2,"Trump Adv",IF(K2=3,"Biden EDV","WTF")))</f>
        <v>Trump Adv</v>
      </c>
      <c r="D1" s="73" t="str">
        <f>IF(K2=1,"Biden Adv",IF(K2=2,"Biden Adv",IF(K2=3,"Trump EDV","WTF")))</f>
        <v>Biden Adv</v>
      </c>
      <c r="E1" s="74" t="str">
        <f>IF(K2=1,"Trump Adv",IF(K2=2,"Trump EDV",IF(K2=3,"Trump Adv","WTF")))</f>
        <v>Trump EDV</v>
      </c>
      <c r="F1" s="51" t="str">
        <f>IF(K2=1,"x",IF(K2=2,"g",IF(K2=3,"m","WTF")))</f>
        <v>g</v>
      </c>
      <c r="G1" s="52" t="str">
        <f>IF(K2=1,"y",IF(K2=2,"h",IF(K2=3,"n","WTF")))</f>
        <v>h</v>
      </c>
      <c r="H1" s="53" t="str">
        <f>IF(K2=1,"ɑ",IF(K2=2,"ɑ",IF(K2=3,"Ω","WTF")))</f>
        <v>ɑ</v>
      </c>
      <c r="I1" s="54" t="str">
        <f>IF(K2=1,"λ",IF(K2=2,"Ω",IF(K2=3,"λ","WTF")))</f>
        <v>Ω</v>
      </c>
      <c r="J1" s="55" t="str">
        <f>IF(K2=1,"ζ",IF(K2=2,"Γ",IF(K2=3,"ξ","WTF")))</f>
        <v>Γ</v>
      </c>
      <c r="K1" s="59" t="s">
        <v>1222</v>
      </c>
      <c r="L1" s="75">
        <v>4.0</v>
      </c>
      <c r="M1" s="75">
        <v>1.0</v>
      </c>
      <c r="N1" s="72" t="str">
        <f>IF(M1=1,F1,IF(M1=2,G1,IF(M1=3,H1,IF(M1=4,I1,IF(M1=5,J1,"WTF")))))</f>
        <v>g</v>
      </c>
      <c r="O1" s="72" t="str">
        <f>IF(M2=1,F1,IF(M2=2,G1,IF(M2=3,H1,IF(M2=4,I1,IF(M2=5,J1,"WTF")))))</f>
        <v>ɑ</v>
      </c>
      <c r="P1" s="72" t="str">
        <f>IF(M3=1,F1,IF(M3=2,G1,IF(M3=3,H1,IF(M3=4,I1,IF(M3=5,J1,"WTF")))))</f>
        <v>Ω</v>
      </c>
      <c r="T1" s="58"/>
      <c r="U1" s="58"/>
      <c r="V1" s="58"/>
      <c r="W1" s="58"/>
      <c r="X1" s="58"/>
      <c r="Y1" s="58"/>
      <c r="Z1" s="58"/>
      <c r="AA1" s="73" t="s">
        <v>3</v>
      </c>
      <c r="AB1" s="74" t="s">
        <v>4</v>
      </c>
      <c r="AC1" s="73" t="s">
        <v>848</v>
      </c>
      <c r="AD1" s="74" t="s">
        <v>849</v>
      </c>
    </row>
    <row r="2" ht="12.75" customHeight="1">
      <c r="A2" s="58" t="s">
        <v>29</v>
      </c>
      <c r="B2" s="73">
        <f t="shared" ref="B2:B1170" si="1">IF($K$2=1,AA2,IF($K$2=2,AA2,IF($K$2=3,AA2,"WTF")))</f>
        <v>61</v>
      </c>
      <c r="C2" s="74">
        <f t="shared" ref="C2:C1170" si="2">IF($K$2=1,AB2,IF($K$2=2,AD2,IF($K$2=3,AC2,"WTF")))</f>
        <v>35</v>
      </c>
      <c r="D2" s="73">
        <f t="shared" ref="D2:D1170" si="3">IF($K$2=1,AC2,IF($K$2=2,AC2,IF($K$2=3,AB2,"WTF")))</f>
        <v>244</v>
      </c>
      <c r="E2" s="74">
        <f t="shared" ref="E2:E1170" si="4">IF($K$2=1,AD2,IF($K$2=2,AB2,IF($K$2=3,AD2,"WTF")))</f>
        <v>31</v>
      </c>
      <c r="F2" s="62">
        <f t="shared" ref="F2:F1170" si="5">B2/(B2+C2)</f>
        <v>0.6354166667</v>
      </c>
      <c r="G2" s="63">
        <f t="shared" ref="G2:G1170" si="6">D2/(D2+E2)</f>
        <v>0.8872727273</v>
      </c>
      <c r="H2" s="64">
        <f t="shared" ref="H2:H1170" si="7">(B2+D2)/(B2+C2+D2+E2)</f>
        <v>0.8221024259</v>
      </c>
      <c r="I2" s="65">
        <f t="shared" ref="I2:I1170" si="8">(B2+E2)/(B2+C2+D2+E2)</f>
        <v>0.2479784367</v>
      </c>
      <c r="J2" s="55">
        <f t="shared" ref="J2:J1170" si="9">(D2+E2)/(B2+C2)</f>
        <v>2.864583333</v>
      </c>
      <c r="K2" s="76">
        <v>2.0</v>
      </c>
      <c r="L2" s="75"/>
      <c r="M2" s="75">
        <v>3.0</v>
      </c>
      <c r="N2" s="61">
        <f t="shared" ref="N2:N1170" si="10">OFFSET($E2, ,K$14)</f>
        <v>0.6354166667</v>
      </c>
      <c r="O2" s="61">
        <f t="shared" ref="O2:O1170" si="11">OFFSET($E2, ,K$15)</f>
        <v>0.8221024259</v>
      </c>
      <c r="P2" s="61">
        <f t="shared" ref="P2:P1170" si="12">OFFSET($E2, ,K$16)</f>
        <v>0.2479784367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73">
        <v>61.0</v>
      </c>
      <c r="AB2" s="74">
        <v>31.0</v>
      </c>
      <c r="AC2" s="73">
        <v>244.0</v>
      </c>
      <c r="AD2" s="74">
        <v>35.0</v>
      </c>
    </row>
    <row r="3" ht="12.75" customHeight="1">
      <c r="A3" s="58" t="s">
        <v>33</v>
      </c>
      <c r="B3" s="73">
        <f t="shared" si="1"/>
        <v>59</v>
      </c>
      <c r="C3" s="74">
        <f t="shared" si="2"/>
        <v>62</v>
      </c>
      <c r="D3" s="73">
        <f t="shared" si="3"/>
        <v>321</v>
      </c>
      <c r="E3" s="74">
        <f t="shared" si="4"/>
        <v>22</v>
      </c>
      <c r="F3" s="62">
        <f t="shared" si="5"/>
        <v>0.4876033058</v>
      </c>
      <c r="G3" s="63">
        <f t="shared" si="6"/>
        <v>0.9358600583</v>
      </c>
      <c r="H3" s="64">
        <f t="shared" si="7"/>
        <v>0.8189655172</v>
      </c>
      <c r="I3" s="65">
        <f t="shared" si="8"/>
        <v>0.1745689655</v>
      </c>
      <c r="J3" s="55">
        <f t="shared" si="9"/>
        <v>2.834710744</v>
      </c>
      <c r="K3" s="59"/>
      <c r="L3" s="75"/>
      <c r="M3" s="75">
        <v>4.0</v>
      </c>
      <c r="N3" s="61">
        <f t="shared" si="10"/>
        <v>0.4876033058</v>
      </c>
      <c r="O3" s="61">
        <f t="shared" si="11"/>
        <v>0.8189655172</v>
      </c>
      <c r="P3" s="61">
        <f t="shared" si="12"/>
        <v>0.1745689655</v>
      </c>
      <c r="Q3" s="58"/>
      <c r="R3" s="58" t="s">
        <v>1223</v>
      </c>
      <c r="S3" s="58"/>
      <c r="T3" s="58"/>
      <c r="U3" s="58"/>
      <c r="V3" s="58"/>
      <c r="W3" s="58"/>
      <c r="X3" s="58"/>
      <c r="Y3" s="58"/>
      <c r="Z3" s="58"/>
      <c r="AA3" s="73">
        <v>59.0</v>
      </c>
      <c r="AB3" s="74">
        <v>22.0</v>
      </c>
      <c r="AC3" s="73">
        <v>321.0</v>
      </c>
      <c r="AD3" s="74">
        <v>62.0</v>
      </c>
    </row>
    <row r="4" ht="12.75" customHeight="1">
      <c r="A4" s="58" t="s">
        <v>37</v>
      </c>
      <c r="B4" s="73">
        <f t="shared" si="1"/>
        <v>126</v>
      </c>
      <c r="C4" s="74">
        <f t="shared" si="2"/>
        <v>84</v>
      </c>
      <c r="D4" s="73">
        <f t="shared" si="3"/>
        <v>434</v>
      </c>
      <c r="E4" s="74">
        <f t="shared" si="4"/>
        <v>29</v>
      </c>
      <c r="F4" s="62">
        <f t="shared" si="5"/>
        <v>0.6</v>
      </c>
      <c r="G4" s="63">
        <f t="shared" si="6"/>
        <v>0.9373650108</v>
      </c>
      <c r="H4" s="64">
        <f t="shared" si="7"/>
        <v>0.8320950966</v>
      </c>
      <c r="I4" s="65">
        <f t="shared" si="8"/>
        <v>0.2303120357</v>
      </c>
      <c r="J4" s="55">
        <f t="shared" si="9"/>
        <v>2.204761905</v>
      </c>
      <c r="K4" s="59"/>
      <c r="L4" s="58"/>
      <c r="M4" s="58"/>
      <c r="N4" s="61">
        <f t="shared" si="10"/>
        <v>0.6</v>
      </c>
      <c r="O4" s="61">
        <f t="shared" si="11"/>
        <v>0.8320950966</v>
      </c>
      <c r="P4" s="61">
        <f t="shared" si="12"/>
        <v>0.2303120357</v>
      </c>
      <c r="Q4" s="58"/>
      <c r="R4" s="75">
        <v>1.0</v>
      </c>
      <c r="S4" s="75">
        <v>1.0</v>
      </c>
      <c r="T4" s="58"/>
      <c r="U4" s="58"/>
      <c r="V4" s="58"/>
      <c r="W4" s="58"/>
      <c r="X4" s="58"/>
      <c r="Y4" s="58"/>
      <c r="Z4" s="58"/>
      <c r="AA4" s="73">
        <v>126.0</v>
      </c>
      <c r="AB4" s="74">
        <v>29.0</v>
      </c>
      <c r="AC4" s="73">
        <v>434.0</v>
      </c>
      <c r="AD4" s="74">
        <v>84.0</v>
      </c>
    </row>
    <row r="5" ht="12.75" customHeight="1">
      <c r="A5" s="58" t="s">
        <v>42</v>
      </c>
      <c r="B5" s="73">
        <f t="shared" si="1"/>
        <v>314</v>
      </c>
      <c r="C5" s="74">
        <f t="shared" si="2"/>
        <v>132</v>
      </c>
      <c r="D5" s="73">
        <f t="shared" si="3"/>
        <v>1345</v>
      </c>
      <c r="E5" s="74">
        <f t="shared" si="4"/>
        <v>54</v>
      </c>
      <c r="F5" s="62">
        <f t="shared" si="5"/>
        <v>0.7040358744</v>
      </c>
      <c r="G5" s="63">
        <f t="shared" si="6"/>
        <v>0.9614010007</v>
      </c>
      <c r="H5" s="64">
        <f t="shared" si="7"/>
        <v>0.8991869919</v>
      </c>
      <c r="I5" s="65">
        <f t="shared" si="8"/>
        <v>0.1994579946</v>
      </c>
      <c r="J5" s="55">
        <f t="shared" si="9"/>
        <v>3.1367713</v>
      </c>
      <c r="K5" s="59"/>
      <c r="L5" s="58"/>
      <c r="M5" s="58"/>
      <c r="N5" s="61">
        <f t="shared" si="10"/>
        <v>0.7040358744</v>
      </c>
      <c r="O5" s="61">
        <f t="shared" si="11"/>
        <v>0.8991869919</v>
      </c>
      <c r="P5" s="61">
        <f t="shared" si="12"/>
        <v>0.1994579946</v>
      </c>
      <c r="Q5" s="58"/>
      <c r="R5" s="75"/>
      <c r="S5" s="75">
        <v>2.0</v>
      </c>
      <c r="T5" s="58"/>
      <c r="U5" s="58"/>
      <c r="V5" s="58"/>
      <c r="W5" s="58"/>
      <c r="X5" s="58"/>
      <c r="Y5" s="58"/>
      <c r="Z5" s="58"/>
      <c r="AA5" s="73">
        <v>314.0</v>
      </c>
      <c r="AB5" s="74">
        <v>54.0</v>
      </c>
      <c r="AC5" s="73">
        <v>1345.0</v>
      </c>
      <c r="AD5" s="74">
        <v>132.0</v>
      </c>
    </row>
    <row r="6" ht="12.75" customHeight="1">
      <c r="A6" s="58" t="s">
        <v>44</v>
      </c>
      <c r="B6" s="73">
        <f t="shared" si="1"/>
        <v>59</v>
      </c>
      <c r="C6" s="74">
        <f t="shared" si="2"/>
        <v>412</v>
      </c>
      <c r="D6" s="73">
        <f t="shared" si="3"/>
        <v>597</v>
      </c>
      <c r="E6" s="74">
        <f t="shared" si="4"/>
        <v>74</v>
      </c>
      <c r="F6" s="62">
        <f t="shared" si="5"/>
        <v>0.1252653928</v>
      </c>
      <c r="G6" s="63">
        <f t="shared" si="6"/>
        <v>0.8897168405</v>
      </c>
      <c r="H6" s="64">
        <f t="shared" si="7"/>
        <v>0.5744308231</v>
      </c>
      <c r="I6" s="65">
        <f t="shared" si="8"/>
        <v>0.1164623468</v>
      </c>
      <c r="J6" s="55">
        <f t="shared" si="9"/>
        <v>1.42462845</v>
      </c>
      <c r="K6" s="59"/>
      <c r="L6" s="77" t="s">
        <v>1224</v>
      </c>
      <c r="M6" s="77" t="s">
        <v>1225</v>
      </c>
      <c r="N6" s="61">
        <f t="shared" si="10"/>
        <v>0.1252653928</v>
      </c>
      <c r="O6" s="61">
        <f t="shared" si="11"/>
        <v>0.5744308231</v>
      </c>
      <c r="P6" s="61">
        <f t="shared" si="12"/>
        <v>0.1164623468</v>
      </c>
      <c r="Q6" s="58"/>
      <c r="R6" s="75"/>
      <c r="S6" s="75">
        <v>3.0</v>
      </c>
      <c r="T6" s="58"/>
      <c r="U6" s="58"/>
      <c r="V6" s="58"/>
      <c r="W6" s="58"/>
      <c r="X6" s="58"/>
      <c r="Y6" s="58"/>
      <c r="Z6" s="58"/>
      <c r="AA6" s="73">
        <v>59.0</v>
      </c>
      <c r="AB6" s="74">
        <v>74.0</v>
      </c>
      <c r="AC6" s="73">
        <v>597.0</v>
      </c>
      <c r="AD6" s="74">
        <v>412.0</v>
      </c>
    </row>
    <row r="7" ht="12.75" customHeight="1">
      <c r="A7" s="58" t="s">
        <v>47</v>
      </c>
      <c r="B7" s="73">
        <f t="shared" si="1"/>
        <v>120</v>
      </c>
      <c r="C7" s="74">
        <f t="shared" si="2"/>
        <v>359</v>
      </c>
      <c r="D7" s="73">
        <f t="shared" si="3"/>
        <v>794</v>
      </c>
      <c r="E7" s="74">
        <f t="shared" si="4"/>
        <v>69</v>
      </c>
      <c r="F7" s="62">
        <f t="shared" si="5"/>
        <v>0.2505219207</v>
      </c>
      <c r="G7" s="63">
        <f t="shared" si="6"/>
        <v>0.9200463499</v>
      </c>
      <c r="H7" s="64">
        <f t="shared" si="7"/>
        <v>0.6810730253</v>
      </c>
      <c r="I7" s="65">
        <f t="shared" si="8"/>
        <v>0.1408345753</v>
      </c>
      <c r="J7" s="55">
        <f t="shared" si="9"/>
        <v>1.801670146</v>
      </c>
      <c r="K7" s="59" t="s">
        <v>1226</v>
      </c>
      <c r="L7" s="75">
        <v>1.0</v>
      </c>
      <c r="M7" s="75">
        <v>1.0</v>
      </c>
      <c r="N7" s="61">
        <f t="shared" si="10"/>
        <v>0.2505219207</v>
      </c>
      <c r="O7" s="61">
        <f t="shared" si="11"/>
        <v>0.6810730253</v>
      </c>
      <c r="P7" s="61">
        <f t="shared" si="12"/>
        <v>0.1408345753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73">
        <v>120.0</v>
      </c>
      <c r="AB7" s="74">
        <v>69.0</v>
      </c>
      <c r="AC7" s="73">
        <v>794.0</v>
      </c>
      <c r="AD7" s="74">
        <v>359.0</v>
      </c>
    </row>
    <row r="8" ht="12.75" customHeight="1">
      <c r="A8" s="58" t="s">
        <v>49</v>
      </c>
      <c r="B8" s="73">
        <f t="shared" si="1"/>
        <v>38</v>
      </c>
      <c r="C8" s="74">
        <f t="shared" si="2"/>
        <v>540</v>
      </c>
      <c r="D8" s="73">
        <f t="shared" si="3"/>
        <v>573</v>
      </c>
      <c r="E8" s="74">
        <f t="shared" si="4"/>
        <v>84</v>
      </c>
      <c r="F8" s="62">
        <f t="shared" si="5"/>
        <v>0.06574394464</v>
      </c>
      <c r="G8" s="63">
        <f t="shared" si="6"/>
        <v>0.8721461187</v>
      </c>
      <c r="H8" s="64">
        <f t="shared" si="7"/>
        <v>0.4947368421</v>
      </c>
      <c r="I8" s="65">
        <f t="shared" si="8"/>
        <v>0.0987854251</v>
      </c>
      <c r="J8" s="55">
        <f t="shared" si="9"/>
        <v>1.136678201</v>
      </c>
      <c r="K8" s="59" t="s">
        <v>1223</v>
      </c>
      <c r="L8" s="75"/>
      <c r="M8" s="75">
        <v>2.0</v>
      </c>
      <c r="N8" s="61">
        <f t="shared" si="10"/>
        <v>0.06574394464</v>
      </c>
      <c r="O8" s="61">
        <f t="shared" si="11"/>
        <v>0.4947368421</v>
      </c>
      <c r="P8" s="61">
        <f t="shared" si="12"/>
        <v>0.0987854251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73">
        <v>38.0</v>
      </c>
      <c r="AB8" s="74">
        <v>84.0</v>
      </c>
      <c r="AC8" s="73">
        <v>573.0</v>
      </c>
      <c r="AD8" s="74">
        <v>540.0</v>
      </c>
    </row>
    <row r="9" ht="12.75" customHeight="1">
      <c r="A9" s="58" t="s">
        <v>51</v>
      </c>
      <c r="B9" s="73">
        <f t="shared" si="1"/>
        <v>9</v>
      </c>
      <c r="C9" s="74">
        <f t="shared" si="2"/>
        <v>168</v>
      </c>
      <c r="D9" s="73">
        <f t="shared" si="3"/>
        <v>127</v>
      </c>
      <c r="E9" s="74">
        <f t="shared" si="4"/>
        <v>16</v>
      </c>
      <c r="F9" s="62">
        <f t="shared" si="5"/>
        <v>0.05084745763</v>
      </c>
      <c r="G9" s="63">
        <f t="shared" si="6"/>
        <v>0.8881118881</v>
      </c>
      <c r="H9" s="64">
        <f t="shared" si="7"/>
        <v>0.425</v>
      </c>
      <c r="I9" s="65">
        <f t="shared" si="8"/>
        <v>0.078125</v>
      </c>
      <c r="J9" s="55">
        <f t="shared" si="9"/>
        <v>0.8079096045</v>
      </c>
      <c r="K9" s="59" t="s">
        <v>1227</v>
      </c>
      <c r="L9" s="75"/>
      <c r="M9" s="75">
        <v>3.0</v>
      </c>
      <c r="N9" s="61">
        <f t="shared" si="10"/>
        <v>0.05084745763</v>
      </c>
      <c r="O9" s="61">
        <f t="shared" si="11"/>
        <v>0.425</v>
      </c>
      <c r="P9" s="61">
        <f t="shared" si="12"/>
        <v>0.078125</v>
      </c>
      <c r="Q9" s="58"/>
      <c r="R9" s="58" t="s">
        <v>1227</v>
      </c>
      <c r="S9" s="58"/>
      <c r="T9" s="58"/>
      <c r="U9" s="58"/>
      <c r="V9" s="58"/>
      <c r="W9" s="58"/>
      <c r="X9" s="58"/>
      <c r="Y9" s="58"/>
      <c r="Z9" s="58"/>
      <c r="AA9" s="73">
        <v>9.0</v>
      </c>
      <c r="AB9" s="74">
        <v>16.0</v>
      </c>
      <c r="AC9" s="73">
        <v>127.0</v>
      </c>
      <c r="AD9" s="74">
        <v>168.0</v>
      </c>
    </row>
    <row r="10" ht="12.75" customHeight="1">
      <c r="A10" s="58" t="s">
        <v>53</v>
      </c>
      <c r="B10" s="73">
        <f t="shared" si="1"/>
        <v>121</v>
      </c>
      <c r="C10" s="74">
        <f t="shared" si="2"/>
        <v>311</v>
      </c>
      <c r="D10" s="73">
        <f t="shared" si="3"/>
        <v>800</v>
      </c>
      <c r="E10" s="74">
        <f t="shared" si="4"/>
        <v>66</v>
      </c>
      <c r="F10" s="62">
        <f t="shared" si="5"/>
        <v>0.2800925926</v>
      </c>
      <c r="G10" s="63">
        <f t="shared" si="6"/>
        <v>0.9237875289</v>
      </c>
      <c r="H10" s="64">
        <f t="shared" si="7"/>
        <v>0.7095531587</v>
      </c>
      <c r="I10" s="65">
        <f t="shared" si="8"/>
        <v>0.1440677966</v>
      </c>
      <c r="J10" s="55">
        <f t="shared" si="9"/>
        <v>2.00462963</v>
      </c>
      <c r="K10" s="59" t="s">
        <v>1228</v>
      </c>
      <c r="L10" s="75"/>
      <c r="M10" s="75"/>
      <c r="N10" s="61">
        <f t="shared" si="10"/>
        <v>0.2800925926</v>
      </c>
      <c r="O10" s="61">
        <f t="shared" si="11"/>
        <v>0.7095531587</v>
      </c>
      <c r="P10" s="61">
        <f t="shared" si="12"/>
        <v>0.1440677966</v>
      </c>
      <c r="Q10" s="58"/>
      <c r="R10" s="75">
        <v>4.0</v>
      </c>
      <c r="S10" s="75">
        <v>1.0</v>
      </c>
      <c r="T10" s="58"/>
      <c r="U10" s="58"/>
      <c r="V10" s="58"/>
      <c r="W10" s="58"/>
      <c r="X10" s="58"/>
      <c r="Y10" s="58"/>
      <c r="Z10" s="58"/>
      <c r="AA10" s="73">
        <v>121.0</v>
      </c>
      <c r="AB10" s="74">
        <v>66.0</v>
      </c>
      <c r="AC10" s="73">
        <v>800.0</v>
      </c>
      <c r="AD10" s="74">
        <v>311.0</v>
      </c>
    </row>
    <row r="11" ht="12.75" customHeight="1">
      <c r="A11" s="58" t="s">
        <v>852</v>
      </c>
      <c r="B11" s="73">
        <f t="shared" si="1"/>
        <v>0</v>
      </c>
      <c r="C11" s="74">
        <f t="shared" si="2"/>
        <v>0</v>
      </c>
      <c r="D11" s="73">
        <f t="shared" si="3"/>
        <v>0</v>
      </c>
      <c r="E11" s="74">
        <f t="shared" si="4"/>
        <v>0</v>
      </c>
      <c r="F11" s="62" t="str">
        <f t="shared" si="5"/>
        <v>#DIV/0!</v>
      </c>
      <c r="G11" s="63" t="str">
        <f t="shared" si="6"/>
        <v>#DIV/0!</v>
      </c>
      <c r="H11" s="64" t="str">
        <f t="shared" si="7"/>
        <v>#DIV/0!</v>
      </c>
      <c r="I11" s="65" t="str">
        <f t="shared" si="8"/>
        <v>#DIV/0!</v>
      </c>
      <c r="J11" s="55" t="str">
        <f t="shared" si="9"/>
        <v>#DIV/0!</v>
      </c>
      <c r="K11" s="58"/>
      <c r="L11" s="75">
        <v>2.0</v>
      </c>
      <c r="M11" s="75">
        <v>1.0</v>
      </c>
      <c r="N11" s="61" t="str">
        <f t="shared" si="10"/>
        <v>#DIV/0!</v>
      </c>
      <c r="O11" s="61" t="str">
        <f t="shared" si="11"/>
        <v>#DIV/0!</v>
      </c>
      <c r="P11" s="61" t="str">
        <f t="shared" si="12"/>
        <v>#DIV/0!</v>
      </c>
      <c r="Q11" s="58"/>
      <c r="R11" s="75"/>
      <c r="S11" s="75">
        <v>3.0</v>
      </c>
      <c r="T11" s="58"/>
      <c r="U11" s="58"/>
      <c r="V11" s="58"/>
      <c r="W11" s="58"/>
      <c r="X11" s="58"/>
      <c r="Y11" s="58"/>
      <c r="Z11" s="58"/>
      <c r="AA11" s="73">
        <v>0.0</v>
      </c>
      <c r="AB11" s="74">
        <v>0.0</v>
      </c>
      <c r="AC11" s="73">
        <v>0.0</v>
      </c>
      <c r="AD11" s="74">
        <v>0.0</v>
      </c>
    </row>
    <row r="12" ht="12.75" customHeight="1">
      <c r="A12" s="58" t="s">
        <v>55</v>
      </c>
      <c r="B12" s="73">
        <f t="shared" si="1"/>
        <v>95</v>
      </c>
      <c r="C12" s="74">
        <f t="shared" si="2"/>
        <v>101</v>
      </c>
      <c r="D12" s="73">
        <f t="shared" si="3"/>
        <v>444</v>
      </c>
      <c r="E12" s="74">
        <f t="shared" si="4"/>
        <v>36</v>
      </c>
      <c r="F12" s="62">
        <f t="shared" si="5"/>
        <v>0.4846938776</v>
      </c>
      <c r="G12" s="63">
        <f t="shared" si="6"/>
        <v>0.925</v>
      </c>
      <c r="H12" s="64">
        <f t="shared" si="7"/>
        <v>0.7973372781</v>
      </c>
      <c r="I12" s="65">
        <f t="shared" si="8"/>
        <v>0.1937869822</v>
      </c>
      <c r="J12" s="55">
        <f t="shared" si="9"/>
        <v>2.448979592</v>
      </c>
      <c r="K12" s="58"/>
      <c r="L12" s="75"/>
      <c r="M12" s="75">
        <v>2.0</v>
      </c>
      <c r="N12" s="61">
        <f t="shared" si="10"/>
        <v>0.4846938776</v>
      </c>
      <c r="O12" s="61">
        <f t="shared" si="11"/>
        <v>0.7973372781</v>
      </c>
      <c r="P12" s="61">
        <f t="shared" si="12"/>
        <v>0.1937869822</v>
      </c>
      <c r="Q12" s="58"/>
      <c r="R12" s="75"/>
      <c r="S12" s="75">
        <v>4.0</v>
      </c>
      <c r="T12" s="58"/>
      <c r="U12" s="58"/>
      <c r="V12" s="58"/>
      <c r="W12" s="58"/>
      <c r="X12" s="58"/>
      <c r="Y12" s="58"/>
      <c r="Z12" s="58"/>
      <c r="AA12" s="73">
        <v>95.0</v>
      </c>
      <c r="AB12" s="74">
        <v>36.0</v>
      </c>
      <c r="AC12" s="73">
        <v>444.0</v>
      </c>
      <c r="AD12" s="74">
        <v>101.0</v>
      </c>
    </row>
    <row r="13" ht="12.75" customHeight="1">
      <c r="A13" s="58" t="s">
        <v>57</v>
      </c>
      <c r="B13" s="73">
        <f t="shared" si="1"/>
        <v>134</v>
      </c>
      <c r="C13" s="74">
        <f t="shared" si="2"/>
        <v>144</v>
      </c>
      <c r="D13" s="73">
        <f t="shared" si="3"/>
        <v>741</v>
      </c>
      <c r="E13" s="74">
        <f t="shared" si="4"/>
        <v>47</v>
      </c>
      <c r="F13" s="62">
        <f t="shared" si="5"/>
        <v>0.4820143885</v>
      </c>
      <c r="G13" s="63">
        <f t="shared" si="6"/>
        <v>0.9403553299</v>
      </c>
      <c r="H13" s="64">
        <f t="shared" si="7"/>
        <v>0.8208255159</v>
      </c>
      <c r="I13" s="65">
        <f t="shared" si="8"/>
        <v>0.169793621</v>
      </c>
      <c r="J13" s="55">
        <f t="shared" si="9"/>
        <v>2.834532374</v>
      </c>
      <c r="K13" s="58" t="s">
        <v>1229</v>
      </c>
      <c r="L13" s="75"/>
      <c r="M13" s="75">
        <v>4.0</v>
      </c>
      <c r="N13" s="61">
        <f t="shared" si="10"/>
        <v>0.4820143885</v>
      </c>
      <c r="O13" s="61">
        <f t="shared" si="11"/>
        <v>0.8208255159</v>
      </c>
      <c r="P13" s="61">
        <f t="shared" si="12"/>
        <v>0.169793621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73">
        <v>134.0</v>
      </c>
      <c r="AB13" s="74">
        <v>47.0</v>
      </c>
      <c r="AC13" s="73">
        <v>741.0</v>
      </c>
      <c r="AD13" s="74">
        <v>144.0</v>
      </c>
    </row>
    <row r="14" ht="12.75" customHeight="1">
      <c r="A14" s="58" t="s">
        <v>59</v>
      </c>
      <c r="B14" s="73">
        <f t="shared" si="1"/>
        <v>85</v>
      </c>
      <c r="C14" s="74">
        <f t="shared" si="2"/>
        <v>49</v>
      </c>
      <c r="D14" s="73">
        <f t="shared" si="3"/>
        <v>267</v>
      </c>
      <c r="E14" s="74">
        <f t="shared" si="4"/>
        <v>26</v>
      </c>
      <c r="F14" s="62">
        <f t="shared" si="5"/>
        <v>0.6343283582</v>
      </c>
      <c r="G14" s="63">
        <f t="shared" si="6"/>
        <v>0.9112627986</v>
      </c>
      <c r="H14" s="64">
        <f t="shared" si="7"/>
        <v>0.8243559719</v>
      </c>
      <c r="I14" s="65">
        <f t="shared" si="8"/>
        <v>0.2599531616</v>
      </c>
      <c r="J14" s="55">
        <f t="shared" si="9"/>
        <v>2.186567164</v>
      </c>
      <c r="K14" s="76">
        <f t="shared" ref="K14:K16" si="13">M1</f>
        <v>1</v>
      </c>
      <c r="L14" s="75"/>
      <c r="M14" s="75"/>
      <c r="N14" s="61">
        <f t="shared" si="10"/>
        <v>0.6343283582</v>
      </c>
      <c r="O14" s="61">
        <f t="shared" si="11"/>
        <v>0.8243559719</v>
      </c>
      <c r="P14" s="61">
        <f t="shared" si="12"/>
        <v>0.2599531616</v>
      </c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73">
        <v>85.0</v>
      </c>
      <c r="AB14" s="74">
        <v>26.0</v>
      </c>
      <c r="AC14" s="73">
        <v>267.0</v>
      </c>
      <c r="AD14" s="74">
        <v>49.0</v>
      </c>
    </row>
    <row r="15" ht="12.75" customHeight="1">
      <c r="A15" s="58" t="s">
        <v>61</v>
      </c>
      <c r="B15" s="73">
        <f t="shared" si="1"/>
        <v>17</v>
      </c>
      <c r="C15" s="74">
        <f t="shared" si="2"/>
        <v>92</v>
      </c>
      <c r="D15" s="73">
        <f t="shared" si="3"/>
        <v>175</v>
      </c>
      <c r="E15" s="74">
        <f t="shared" si="4"/>
        <v>12</v>
      </c>
      <c r="F15" s="62">
        <f t="shared" si="5"/>
        <v>0.1559633028</v>
      </c>
      <c r="G15" s="63">
        <f t="shared" si="6"/>
        <v>0.935828877</v>
      </c>
      <c r="H15" s="64">
        <f t="shared" si="7"/>
        <v>0.6486486486</v>
      </c>
      <c r="I15" s="65">
        <f t="shared" si="8"/>
        <v>0.09797297297</v>
      </c>
      <c r="J15" s="55">
        <f t="shared" si="9"/>
        <v>1.71559633</v>
      </c>
      <c r="K15" s="76">
        <f t="shared" si="13"/>
        <v>3</v>
      </c>
      <c r="L15" s="75">
        <v>3.0</v>
      </c>
      <c r="M15" s="75">
        <v>1.0</v>
      </c>
      <c r="N15" s="61">
        <f t="shared" si="10"/>
        <v>0.1559633028</v>
      </c>
      <c r="O15" s="61">
        <f t="shared" si="11"/>
        <v>0.6486486486</v>
      </c>
      <c r="P15" s="61">
        <f t="shared" si="12"/>
        <v>0.09797297297</v>
      </c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73">
        <v>17.0</v>
      </c>
      <c r="AB15" s="74">
        <v>12.0</v>
      </c>
      <c r="AC15" s="73">
        <v>175.0</v>
      </c>
      <c r="AD15" s="74">
        <v>92.0</v>
      </c>
    </row>
    <row r="16" ht="12.75" customHeight="1">
      <c r="A16" s="58" t="s">
        <v>853</v>
      </c>
      <c r="B16" s="73">
        <f t="shared" si="1"/>
        <v>0</v>
      </c>
      <c r="C16" s="74">
        <f t="shared" si="2"/>
        <v>0</v>
      </c>
      <c r="D16" s="73">
        <f t="shared" si="3"/>
        <v>2</v>
      </c>
      <c r="E16" s="74">
        <f t="shared" si="4"/>
        <v>0</v>
      </c>
      <c r="F16" s="62" t="str">
        <f t="shared" si="5"/>
        <v>#DIV/0!</v>
      </c>
      <c r="G16" s="63">
        <f t="shared" si="6"/>
        <v>1</v>
      </c>
      <c r="H16" s="64">
        <f t="shared" si="7"/>
        <v>1</v>
      </c>
      <c r="I16" s="65">
        <f t="shared" si="8"/>
        <v>0</v>
      </c>
      <c r="J16" s="55" t="str">
        <f t="shared" si="9"/>
        <v>#DIV/0!</v>
      </c>
      <c r="K16" s="76">
        <f t="shared" si="13"/>
        <v>4</v>
      </c>
      <c r="L16" s="75"/>
      <c r="M16" s="75">
        <v>2.0</v>
      </c>
      <c r="N16" s="61" t="str">
        <f t="shared" si="10"/>
        <v>#DIV/0!</v>
      </c>
      <c r="O16" s="61">
        <f t="shared" si="11"/>
        <v>1</v>
      </c>
      <c r="P16" s="61">
        <f t="shared" si="12"/>
        <v>0</v>
      </c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73">
        <v>0.0</v>
      </c>
      <c r="AB16" s="74">
        <v>0.0</v>
      </c>
      <c r="AC16" s="73">
        <v>2.0</v>
      </c>
      <c r="AD16" s="74">
        <v>0.0</v>
      </c>
    </row>
    <row r="17" ht="12.75" customHeight="1">
      <c r="A17" s="58" t="s">
        <v>63</v>
      </c>
      <c r="B17" s="73">
        <f t="shared" si="1"/>
        <v>103</v>
      </c>
      <c r="C17" s="74">
        <f t="shared" si="2"/>
        <v>648</v>
      </c>
      <c r="D17" s="73">
        <f t="shared" si="3"/>
        <v>1086</v>
      </c>
      <c r="E17" s="74">
        <f t="shared" si="4"/>
        <v>126</v>
      </c>
      <c r="F17" s="62">
        <f t="shared" si="5"/>
        <v>0.137150466</v>
      </c>
      <c r="G17" s="63">
        <f t="shared" si="6"/>
        <v>0.896039604</v>
      </c>
      <c r="H17" s="64">
        <f t="shared" si="7"/>
        <v>0.6057055527</v>
      </c>
      <c r="I17" s="65">
        <f t="shared" si="8"/>
        <v>0.1166581763</v>
      </c>
      <c r="J17" s="55">
        <f t="shared" si="9"/>
        <v>1.613848202</v>
      </c>
      <c r="K17" s="58"/>
      <c r="L17" s="75"/>
      <c r="M17" s="75">
        <v>5.0</v>
      </c>
      <c r="N17" s="61">
        <f t="shared" si="10"/>
        <v>0.137150466</v>
      </c>
      <c r="O17" s="61">
        <f t="shared" si="11"/>
        <v>0.6057055527</v>
      </c>
      <c r="P17" s="61">
        <f t="shared" si="12"/>
        <v>0.1166581763</v>
      </c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73">
        <v>103.0</v>
      </c>
      <c r="AB17" s="74">
        <v>126.0</v>
      </c>
      <c r="AC17" s="73">
        <v>1086.0</v>
      </c>
      <c r="AD17" s="74">
        <v>648.0</v>
      </c>
    </row>
    <row r="18" ht="12.75" customHeight="1">
      <c r="A18" s="58" t="s">
        <v>65</v>
      </c>
      <c r="B18" s="73">
        <f t="shared" si="1"/>
        <v>72</v>
      </c>
      <c r="C18" s="74">
        <f t="shared" si="2"/>
        <v>398</v>
      </c>
      <c r="D18" s="73">
        <f t="shared" si="3"/>
        <v>647</v>
      </c>
      <c r="E18" s="74">
        <f t="shared" si="4"/>
        <v>80</v>
      </c>
      <c r="F18" s="62">
        <f t="shared" si="5"/>
        <v>0.1531914894</v>
      </c>
      <c r="G18" s="63">
        <f t="shared" si="6"/>
        <v>0.8899587345</v>
      </c>
      <c r="H18" s="64">
        <f t="shared" si="7"/>
        <v>0.6006683375</v>
      </c>
      <c r="I18" s="65">
        <f t="shared" si="8"/>
        <v>0.126984127</v>
      </c>
      <c r="J18" s="55">
        <f t="shared" si="9"/>
        <v>1.546808511</v>
      </c>
      <c r="K18" s="58"/>
      <c r="L18" s="75"/>
      <c r="M18" s="75"/>
      <c r="N18" s="61">
        <f t="shared" si="10"/>
        <v>0.1531914894</v>
      </c>
      <c r="O18" s="61">
        <f t="shared" si="11"/>
        <v>0.6006683375</v>
      </c>
      <c r="P18" s="61">
        <f t="shared" si="12"/>
        <v>0.126984127</v>
      </c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73">
        <v>72.0</v>
      </c>
      <c r="AB18" s="74">
        <v>80.0</v>
      </c>
      <c r="AC18" s="73">
        <v>647.0</v>
      </c>
      <c r="AD18" s="74">
        <v>398.0</v>
      </c>
    </row>
    <row r="19" ht="12.75" customHeight="1">
      <c r="A19" s="58" t="s">
        <v>67</v>
      </c>
      <c r="B19" s="73">
        <f t="shared" si="1"/>
        <v>152</v>
      </c>
      <c r="C19" s="74">
        <f t="shared" si="2"/>
        <v>368</v>
      </c>
      <c r="D19" s="73">
        <f t="shared" si="3"/>
        <v>1035</v>
      </c>
      <c r="E19" s="74">
        <f t="shared" si="4"/>
        <v>105</v>
      </c>
      <c r="F19" s="62">
        <f t="shared" si="5"/>
        <v>0.2923076923</v>
      </c>
      <c r="G19" s="63">
        <f t="shared" si="6"/>
        <v>0.9078947368</v>
      </c>
      <c r="H19" s="64">
        <f t="shared" si="7"/>
        <v>0.715060241</v>
      </c>
      <c r="I19" s="65">
        <f t="shared" si="8"/>
        <v>0.1548192771</v>
      </c>
      <c r="J19" s="55">
        <f t="shared" si="9"/>
        <v>2.192307692</v>
      </c>
      <c r="K19" s="58"/>
      <c r="L19" s="75">
        <v>4.0</v>
      </c>
      <c r="M19" s="75">
        <v>1.0</v>
      </c>
      <c r="N19" s="61">
        <f t="shared" si="10"/>
        <v>0.2923076923</v>
      </c>
      <c r="O19" s="61">
        <f t="shared" si="11"/>
        <v>0.715060241</v>
      </c>
      <c r="P19" s="61">
        <f t="shared" si="12"/>
        <v>0.1548192771</v>
      </c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73">
        <v>152.0</v>
      </c>
      <c r="AB19" s="74">
        <v>105.0</v>
      </c>
      <c r="AC19" s="73">
        <v>1035.0</v>
      </c>
      <c r="AD19" s="74">
        <v>368.0</v>
      </c>
    </row>
    <row r="20" ht="12.75" customHeight="1">
      <c r="A20" s="58" t="s">
        <v>854</v>
      </c>
      <c r="B20" s="73">
        <f t="shared" si="1"/>
        <v>0</v>
      </c>
      <c r="C20" s="74">
        <f t="shared" si="2"/>
        <v>0</v>
      </c>
      <c r="D20" s="73">
        <f t="shared" si="3"/>
        <v>0</v>
      </c>
      <c r="E20" s="74">
        <f t="shared" si="4"/>
        <v>0</v>
      </c>
      <c r="F20" s="62" t="str">
        <f t="shared" si="5"/>
        <v>#DIV/0!</v>
      </c>
      <c r="G20" s="63" t="str">
        <f t="shared" si="6"/>
        <v>#DIV/0!</v>
      </c>
      <c r="H20" s="64" t="str">
        <f t="shared" si="7"/>
        <v>#DIV/0!</v>
      </c>
      <c r="I20" s="65" t="str">
        <f t="shared" si="8"/>
        <v>#DIV/0!</v>
      </c>
      <c r="J20" s="55" t="str">
        <f t="shared" si="9"/>
        <v>#DIV/0!</v>
      </c>
      <c r="K20" s="58"/>
      <c r="L20" s="75"/>
      <c r="M20" s="75">
        <v>3.0</v>
      </c>
      <c r="N20" s="61" t="str">
        <f t="shared" si="10"/>
        <v>#DIV/0!</v>
      </c>
      <c r="O20" s="61" t="str">
        <f t="shared" si="11"/>
        <v>#DIV/0!</v>
      </c>
      <c r="P20" s="61" t="str">
        <f t="shared" si="12"/>
        <v>#DIV/0!</v>
      </c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73">
        <v>0.0</v>
      </c>
      <c r="AB20" s="74">
        <v>0.0</v>
      </c>
      <c r="AC20" s="73">
        <v>0.0</v>
      </c>
      <c r="AD20" s="74">
        <v>0.0</v>
      </c>
    </row>
    <row r="21" ht="12.75" customHeight="1">
      <c r="A21" s="58" t="s">
        <v>69</v>
      </c>
      <c r="B21" s="73">
        <f t="shared" si="1"/>
        <v>145</v>
      </c>
      <c r="C21" s="74">
        <f t="shared" si="2"/>
        <v>584</v>
      </c>
      <c r="D21" s="73">
        <f t="shared" si="3"/>
        <v>1230</v>
      </c>
      <c r="E21" s="74">
        <f t="shared" si="4"/>
        <v>125</v>
      </c>
      <c r="F21" s="62">
        <f t="shared" si="5"/>
        <v>0.1989026063</v>
      </c>
      <c r="G21" s="63">
        <f t="shared" si="6"/>
        <v>0.9077490775</v>
      </c>
      <c r="H21" s="64">
        <f t="shared" si="7"/>
        <v>0.6597888676</v>
      </c>
      <c r="I21" s="65">
        <f t="shared" si="8"/>
        <v>0.1295585413</v>
      </c>
      <c r="J21" s="55">
        <f t="shared" si="9"/>
        <v>1.858710562</v>
      </c>
      <c r="K21" s="58"/>
      <c r="L21" s="75"/>
      <c r="M21" s="75">
        <v>4.0</v>
      </c>
      <c r="N21" s="61">
        <f t="shared" si="10"/>
        <v>0.1989026063</v>
      </c>
      <c r="O21" s="61">
        <f t="shared" si="11"/>
        <v>0.6597888676</v>
      </c>
      <c r="P21" s="61">
        <f t="shared" si="12"/>
        <v>0.1295585413</v>
      </c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73">
        <v>145.0</v>
      </c>
      <c r="AB21" s="74">
        <v>125.0</v>
      </c>
      <c r="AC21" s="73">
        <v>1230.0</v>
      </c>
      <c r="AD21" s="74">
        <v>584.0</v>
      </c>
    </row>
    <row r="22" ht="12.75" customHeight="1">
      <c r="A22" s="58" t="s">
        <v>71</v>
      </c>
      <c r="B22" s="73">
        <f t="shared" si="1"/>
        <v>18</v>
      </c>
      <c r="C22" s="74">
        <f t="shared" si="2"/>
        <v>59</v>
      </c>
      <c r="D22" s="73">
        <f t="shared" si="3"/>
        <v>121</v>
      </c>
      <c r="E22" s="74">
        <f t="shared" si="4"/>
        <v>11</v>
      </c>
      <c r="F22" s="62">
        <f t="shared" si="5"/>
        <v>0.2337662338</v>
      </c>
      <c r="G22" s="63">
        <f t="shared" si="6"/>
        <v>0.9166666667</v>
      </c>
      <c r="H22" s="64">
        <f t="shared" si="7"/>
        <v>0.6650717703</v>
      </c>
      <c r="I22" s="65">
        <f t="shared" si="8"/>
        <v>0.1387559809</v>
      </c>
      <c r="J22" s="55">
        <f t="shared" si="9"/>
        <v>1.714285714</v>
      </c>
      <c r="K22" s="58"/>
      <c r="L22" s="75"/>
      <c r="M22" s="75"/>
      <c r="N22" s="61">
        <f t="shared" si="10"/>
        <v>0.2337662338</v>
      </c>
      <c r="O22" s="61">
        <f t="shared" si="11"/>
        <v>0.6650717703</v>
      </c>
      <c r="P22" s="61">
        <f t="shared" si="12"/>
        <v>0.1387559809</v>
      </c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73">
        <v>18.0</v>
      </c>
      <c r="AB22" s="74">
        <v>11.0</v>
      </c>
      <c r="AC22" s="73">
        <v>121.0</v>
      </c>
      <c r="AD22" s="74">
        <v>59.0</v>
      </c>
    </row>
    <row r="23" ht="12.75" customHeight="1">
      <c r="A23" s="58" t="s">
        <v>73</v>
      </c>
      <c r="B23" s="73">
        <f t="shared" si="1"/>
        <v>17</v>
      </c>
      <c r="C23" s="74">
        <f t="shared" si="2"/>
        <v>32</v>
      </c>
      <c r="D23" s="73">
        <f t="shared" si="3"/>
        <v>123</v>
      </c>
      <c r="E23" s="74">
        <f t="shared" si="4"/>
        <v>14</v>
      </c>
      <c r="F23" s="62">
        <f t="shared" si="5"/>
        <v>0.3469387755</v>
      </c>
      <c r="G23" s="63">
        <f t="shared" si="6"/>
        <v>0.897810219</v>
      </c>
      <c r="H23" s="64">
        <f t="shared" si="7"/>
        <v>0.752688172</v>
      </c>
      <c r="I23" s="65">
        <f t="shared" si="8"/>
        <v>0.1666666667</v>
      </c>
      <c r="J23" s="55">
        <f t="shared" si="9"/>
        <v>2.795918367</v>
      </c>
      <c r="K23" s="58"/>
      <c r="L23" s="75">
        <v>5.0</v>
      </c>
      <c r="M23" s="75">
        <v>1.0</v>
      </c>
      <c r="N23" s="61">
        <f t="shared" si="10"/>
        <v>0.3469387755</v>
      </c>
      <c r="O23" s="61">
        <f t="shared" si="11"/>
        <v>0.752688172</v>
      </c>
      <c r="P23" s="61">
        <f t="shared" si="12"/>
        <v>0.1666666667</v>
      </c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73">
        <v>17.0</v>
      </c>
      <c r="AB23" s="74">
        <v>14.0</v>
      </c>
      <c r="AC23" s="73">
        <v>123.0</v>
      </c>
      <c r="AD23" s="74">
        <v>32.0</v>
      </c>
    </row>
    <row r="24" ht="12.75" customHeight="1">
      <c r="A24" s="58" t="s">
        <v>75</v>
      </c>
      <c r="B24" s="73">
        <f t="shared" si="1"/>
        <v>42</v>
      </c>
      <c r="C24" s="74">
        <f t="shared" si="2"/>
        <v>361</v>
      </c>
      <c r="D24" s="73">
        <f t="shared" si="3"/>
        <v>663</v>
      </c>
      <c r="E24" s="74">
        <f t="shared" si="4"/>
        <v>58</v>
      </c>
      <c r="F24" s="62">
        <f t="shared" si="5"/>
        <v>0.1042183623</v>
      </c>
      <c r="G24" s="63">
        <f t="shared" si="6"/>
        <v>0.919556172</v>
      </c>
      <c r="H24" s="64">
        <f t="shared" si="7"/>
        <v>0.6272241993</v>
      </c>
      <c r="I24" s="65">
        <f t="shared" si="8"/>
        <v>0.08896797153</v>
      </c>
      <c r="J24" s="55">
        <f t="shared" si="9"/>
        <v>1.789081886</v>
      </c>
      <c r="K24" s="58"/>
      <c r="L24" s="75"/>
      <c r="M24" s="75">
        <v>3.0</v>
      </c>
      <c r="N24" s="61">
        <f t="shared" si="10"/>
        <v>0.1042183623</v>
      </c>
      <c r="O24" s="61">
        <f t="shared" si="11"/>
        <v>0.6272241993</v>
      </c>
      <c r="P24" s="61">
        <f t="shared" si="12"/>
        <v>0.08896797153</v>
      </c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73">
        <v>42.0</v>
      </c>
      <c r="AB24" s="74">
        <v>58.0</v>
      </c>
      <c r="AC24" s="73">
        <v>663.0</v>
      </c>
      <c r="AD24" s="74">
        <v>361.0</v>
      </c>
    </row>
    <row r="25" ht="12.75" customHeight="1">
      <c r="A25" s="58" t="s">
        <v>77</v>
      </c>
      <c r="B25" s="73">
        <f t="shared" si="1"/>
        <v>13</v>
      </c>
      <c r="C25" s="74">
        <f t="shared" si="2"/>
        <v>44</v>
      </c>
      <c r="D25" s="73">
        <f t="shared" si="3"/>
        <v>115</v>
      </c>
      <c r="E25" s="74">
        <f t="shared" si="4"/>
        <v>26</v>
      </c>
      <c r="F25" s="62">
        <f t="shared" si="5"/>
        <v>0.2280701754</v>
      </c>
      <c r="G25" s="63">
        <f t="shared" si="6"/>
        <v>0.8156028369</v>
      </c>
      <c r="H25" s="64">
        <f t="shared" si="7"/>
        <v>0.6464646465</v>
      </c>
      <c r="I25" s="65">
        <f t="shared" si="8"/>
        <v>0.196969697</v>
      </c>
      <c r="J25" s="55">
        <f t="shared" si="9"/>
        <v>2.473684211</v>
      </c>
      <c r="K25" s="58"/>
      <c r="L25" s="75"/>
      <c r="M25" s="75">
        <v>5.0</v>
      </c>
      <c r="N25" s="61">
        <f t="shared" si="10"/>
        <v>0.2280701754</v>
      </c>
      <c r="O25" s="61">
        <f t="shared" si="11"/>
        <v>0.6464646465</v>
      </c>
      <c r="P25" s="61">
        <f t="shared" si="12"/>
        <v>0.196969697</v>
      </c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73">
        <v>13.0</v>
      </c>
      <c r="AB25" s="74">
        <v>26.0</v>
      </c>
      <c r="AC25" s="73">
        <v>115.0</v>
      </c>
      <c r="AD25" s="74">
        <v>44.0</v>
      </c>
    </row>
    <row r="26" ht="12.75" customHeight="1">
      <c r="A26" s="58" t="s">
        <v>855</v>
      </c>
      <c r="B26" s="73">
        <f t="shared" si="1"/>
        <v>0</v>
      </c>
      <c r="C26" s="74">
        <f t="shared" si="2"/>
        <v>0</v>
      </c>
      <c r="D26" s="73">
        <f t="shared" si="3"/>
        <v>0</v>
      </c>
      <c r="E26" s="74">
        <f t="shared" si="4"/>
        <v>0</v>
      </c>
      <c r="F26" s="62" t="str">
        <f t="shared" si="5"/>
        <v>#DIV/0!</v>
      </c>
      <c r="G26" s="63" t="str">
        <f t="shared" si="6"/>
        <v>#DIV/0!</v>
      </c>
      <c r="H26" s="64" t="str">
        <f t="shared" si="7"/>
        <v>#DIV/0!</v>
      </c>
      <c r="I26" s="65" t="str">
        <f t="shared" si="8"/>
        <v>#DIV/0!</v>
      </c>
      <c r="J26" s="55" t="str">
        <f t="shared" si="9"/>
        <v>#DIV/0!</v>
      </c>
      <c r="K26" s="58"/>
      <c r="L26" s="75"/>
      <c r="M26" s="75"/>
      <c r="N26" s="61" t="str">
        <f t="shared" si="10"/>
        <v>#DIV/0!</v>
      </c>
      <c r="O26" s="61" t="str">
        <f t="shared" si="11"/>
        <v>#DIV/0!</v>
      </c>
      <c r="P26" s="61" t="str">
        <f t="shared" si="12"/>
        <v>#DIV/0!</v>
      </c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73">
        <v>0.0</v>
      </c>
      <c r="AB26" s="74">
        <v>0.0</v>
      </c>
      <c r="AC26" s="73">
        <v>0.0</v>
      </c>
      <c r="AD26" s="74">
        <v>0.0</v>
      </c>
    </row>
    <row r="27" ht="12.75" customHeight="1">
      <c r="A27" s="58" t="s">
        <v>79</v>
      </c>
      <c r="B27" s="73">
        <f t="shared" si="1"/>
        <v>133</v>
      </c>
      <c r="C27" s="74">
        <f t="shared" si="2"/>
        <v>511</v>
      </c>
      <c r="D27" s="73">
        <f t="shared" si="3"/>
        <v>1345</v>
      </c>
      <c r="E27" s="74">
        <f t="shared" si="4"/>
        <v>89</v>
      </c>
      <c r="F27" s="62">
        <f t="shared" si="5"/>
        <v>0.2065217391</v>
      </c>
      <c r="G27" s="63">
        <f t="shared" si="6"/>
        <v>0.9379358438</v>
      </c>
      <c r="H27" s="64">
        <f t="shared" si="7"/>
        <v>0.7112608277</v>
      </c>
      <c r="I27" s="65">
        <f t="shared" si="8"/>
        <v>0.1068334937</v>
      </c>
      <c r="J27" s="55">
        <f t="shared" si="9"/>
        <v>2.226708075</v>
      </c>
      <c r="K27" s="58"/>
      <c r="L27" s="75">
        <v>6.0</v>
      </c>
      <c r="M27" s="75">
        <v>1.0</v>
      </c>
      <c r="N27" s="61">
        <f t="shared" si="10"/>
        <v>0.2065217391</v>
      </c>
      <c r="O27" s="61">
        <f t="shared" si="11"/>
        <v>0.7112608277</v>
      </c>
      <c r="P27" s="61">
        <f t="shared" si="12"/>
        <v>0.1068334937</v>
      </c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73">
        <v>133.0</v>
      </c>
      <c r="AB27" s="74">
        <v>89.0</v>
      </c>
      <c r="AC27" s="73">
        <v>1345.0</v>
      </c>
      <c r="AD27" s="74">
        <v>511.0</v>
      </c>
    </row>
    <row r="28" ht="12.75" customHeight="1">
      <c r="A28" s="58" t="s">
        <v>81</v>
      </c>
      <c r="B28" s="73">
        <f t="shared" si="1"/>
        <v>61</v>
      </c>
      <c r="C28" s="74">
        <f t="shared" si="2"/>
        <v>347</v>
      </c>
      <c r="D28" s="73">
        <f t="shared" si="3"/>
        <v>623</v>
      </c>
      <c r="E28" s="74">
        <f t="shared" si="4"/>
        <v>92</v>
      </c>
      <c r="F28" s="62">
        <f t="shared" si="5"/>
        <v>0.1495098039</v>
      </c>
      <c r="G28" s="63">
        <f t="shared" si="6"/>
        <v>0.8713286713</v>
      </c>
      <c r="H28" s="64">
        <f t="shared" si="7"/>
        <v>0.6090828139</v>
      </c>
      <c r="I28" s="65">
        <f t="shared" si="8"/>
        <v>0.1362422084</v>
      </c>
      <c r="J28" s="55">
        <f t="shared" si="9"/>
        <v>1.75245098</v>
      </c>
      <c r="K28" s="58"/>
      <c r="L28" s="75"/>
      <c r="M28" s="75">
        <v>4.0</v>
      </c>
      <c r="N28" s="61">
        <f t="shared" si="10"/>
        <v>0.1495098039</v>
      </c>
      <c r="O28" s="61">
        <f t="shared" si="11"/>
        <v>0.6090828139</v>
      </c>
      <c r="P28" s="61">
        <f t="shared" si="12"/>
        <v>0.1362422084</v>
      </c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73">
        <v>61.0</v>
      </c>
      <c r="AB28" s="74">
        <v>92.0</v>
      </c>
      <c r="AC28" s="73">
        <v>623.0</v>
      </c>
      <c r="AD28" s="74">
        <v>347.0</v>
      </c>
    </row>
    <row r="29" ht="12.75" customHeight="1">
      <c r="A29" s="58" t="s">
        <v>83</v>
      </c>
      <c r="B29" s="73">
        <f t="shared" si="1"/>
        <v>29</v>
      </c>
      <c r="C29" s="74">
        <f t="shared" si="2"/>
        <v>378</v>
      </c>
      <c r="D29" s="73">
        <f t="shared" si="3"/>
        <v>700</v>
      </c>
      <c r="E29" s="74">
        <f t="shared" si="4"/>
        <v>50</v>
      </c>
      <c r="F29" s="62">
        <f t="shared" si="5"/>
        <v>0.07125307125</v>
      </c>
      <c r="G29" s="63">
        <f t="shared" si="6"/>
        <v>0.9333333333</v>
      </c>
      <c r="H29" s="64">
        <f t="shared" si="7"/>
        <v>0.6300777874</v>
      </c>
      <c r="I29" s="65">
        <f t="shared" si="8"/>
        <v>0.06828003457</v>
      </c>
      <c r="J29" s="55">
        <f t="shared" si="9"/>
        <v>1.842751843</v>
      </c>
      <c r="K29" s="58"/>
      <c r="L29" s="75"/>
      <c r="M29" s="75">
        <v>5.0</v>
      </c>
      <c r="N29" s="61">
        <f t="shared" si="10"/>
        <v>0.07125307125</v>
      </c>
      <c r="O29" s="61">
        <f t="shared" si="11"/>
        <v>0.6300777874</v>
      </c>
      <c r="P29" s="61">
        <f t="shared" si="12"/>
        <v>0.06828003457</v>
      </c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73">
        <v>29.0</v>
      </c>
      <c r="AB29" s="74">
        <v>50.0</v>
      </c>
      <c r="AC29" s="73">
        <v>700.0</v>
      </c>
      <c r="AD29" s="74">
        <v>378.0</v>
      </c>
    </row>
    <row r="30" ht="12.75" customHeight="1">
      <c r="A30" s="58" t="s">
        <v>856</v>
      </c>
      <c r="B30" s="73">
        <f t="shared" si="1"/>
        <v>0</v>
      </c>
      <c r="C30" s="74">
        <f t="shared" si="2"/>
        <v>0</v>
      </c>
      <c r="D30" s="73">
        <f t="shared" si="3"/>
        <v>0</v>
      </c>
      <c r="E30" s="74">
        <f t="shared" si="4"/>
        <v>0</v>
      </c>
      <c r="F30" s="62" t="str">
        <f t="shared" si="5"/>
        <v>#DIV/0!</v>
      </c>
      <c r="G30" s="63" t="str">
        <f t="shared" si="6"/>
        <v>#DIV/0!</v>
      </c>
      <c r="H30" s="64" t="str">
        <f t="shared" si="7"/>
        <v>#DIV/0!</v>
      </c>
      <c r="I30" s="65" t="str">
        <f t="shared" si="8"/>
        <v>#DIV/0!</v>
      </c>
      <c r="J30" s="55" t="str">
        <f t="shared" si="9"/>
        <v>#DIV/0!</v>
      </c>
      <c r="K30" s="58"/>
      <c r="L30" s="75"/>
      <c r="M30" s="75"/>
      <c r="N30" s="61" t="str">
        <f t="shared" si="10"/>
        <v>#DIV/0!</v>
      </c>
      <c r="O30" s="61" t="str">
        <f t="shared" si="11"/>
        <v>#DIV/0!</v>
      </c>
      <c r="P30" s="61" t="str">
        <f t="shared" si="12"/>
        <v>#DIV/0!</v>
      </c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73">
        <v>0.0</v>
      </c>
      <c r="AB30" s="74">
        <v>0.0</v>
      </c>
      <c r="AC30" s="73">
        <v>0.0</v>
      </c>
      <c r="AD30" s="74">
        <v>0.0</v>
      </c>
    </row>
    <row r="31" ht="12.75" customHeight="1">
      <c r="A31" s="58" t="s">
        <v>85</v>
      </c>
      <c r="B31" s="73">
        <f t="shared" si="1"/>
        <v>84</v>
      </c>
      <c r="C31" s="74">
        <f t="shared" si="2"/>
        <v>570</v>
      </c>
      <c r="D31" s="73">
        <f t="shared" si="3"/>
        <v>1848</v>
      </c>
      <c r="E31" s="74">
        <f t="shared" si="4"/>
        <v>69</v>
      </c>
      <c r="F31" s="62">
        <f t="shared" si="5"/>
        <v>0.128440367</v>
      </c>
      <c r="G31" s="63">
        <f t="shared" si="6"/>
        <v>0.9640062598</v>
      </c>
      <c r="H31" s="64">
        <f t="shared" si="7"/>
        <v>0.7514585764</v>
      </c>
      <c r="I31" s="65">
        <f t="shared" si="8"/>
        <v>0.05950991832</v>
      </c>
      <c r="J31" s="55">
        <f t="shared" si="9"/>
        <v>2.931192661</v>
      </c>
      <c r="K31" s="58"/>
      <c r="L31" s="75">
        <v>7.0</v>
      </c>
      <c r="M31" s="75">
        <v>2.0</v>
      </c>
      <c r="N31" s="61">
        <f t="shared" si="10"/>
        <v>0.128440367</v>
      </c>
      <c r="O31" s="61">
        <f t="shared" si="11"/>
        <v>0.7514585764</v>
      </c>
      <c r="P31" s="61">
        <f t="shared" si="12"/>
        <v>0.05950991832</v>
      </c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73">
        <v>84.0</v>
      </c>
      <c r="AB31" s="74">
        <v>69.0</v>
      </c>
      <c r="AC31" s="73">
        <v>1848.0</v>
      </c>
      <c r="AD31" s="74">
        <v>570.0</v>
      </c>
    </row>
    <row r="32" ht="12.75" customHeight="1">
      <c r="A32" s="58" t="s">
        <v>87</v>
      </c>
      <c r="B32" s="73">
        <f t="shared" si="1"/>
        <v>89</v>
      </c>
      <c r="C32" s="74">
        <f t="shared" si="2"/>
        <v>441</v>
      </c>
      <c r="D32" s="73">
        <f t="shared" si="3"/>
        <v>836</v>
      </c>
      <c r="E32" s="74">
        <f t="shared" si="4"/>
        <v>98</v>
      </c>
      <c r="F32" s="62">
        <f t="shared" si="5"/>
        <v>0.1679245283</v>
      </c>
      <c r="G32" s="63">
        <f t="shared" si="6"/>
        <v>0.8950749465</v>
      </c>
      <c r="H32" s="64">
        <f t="shared" si="7"/>
        <v>0.6318306011</v>
      </c>
      <c r="I32" s="65">
        <f t="shared" si="8"/>
        <v>0.1277322404</v>
      </c>
      <c r="J32" s="55">
        <f t="shared" si="9"/>
        <v>1.762264151</v>
      </c>
      <c r="K32" s="58"/>
      <c r="L32" s="75"/>
      <c r="M32" s="75">
        <v>3.0</v>
      </c>
      <c r="N32" s="61">
        <f t="shared" si="10"/>
        <v>0.1679245283</v>
      </c>
      <c r="O32" s="61">
        <f t="shared" si="11"/>
        <v>0.6318306011</v>
      </c>
      <c r="P32" s="61">
        <f t="shared" si="12"/>
        <v>0.1277322404</v>
      </c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73">
        <v>89.0</v>
      </c>
      <c r="AB32" s="74">
        <v>98.0</v>
      </c>
      <c r="AC32" s="73">
        <v>836.0</v>
      </c>
      <c r="AD32" s="74">
        <v>441.0</v>
      </c>
    </row>
    <row r="33" ht="12.75" customHeight="1">
      <c r="A33" s="58" t="s">
        <v>89</v>
      </c>
      <c r="B33" s="73">
        <f t="shared" si="1"/>
        <v>24</v>
      </c>
      <c r="C33" s="74">
        <f t="shared" si="2"/>
        <v>92</v>
      </c>
      <c r="D33" s="73">
        <f t="shared" si="3"/>
        <v>272</v>
      </c>
      <c r="E33" s="74">
        <f t="shared" si="4"/>
        <v>13</v>
      </c>
      <c r="F33" s="62">
        <f t="shared" si="5"/>
        <v>0.2068965517</v>
      </c>
      <c r="G33" s="63">
        <f t="shared" si="6"/>
        <v>0.9543859649</v>
      </c>
      <c r="H33" s="64">
        <f t="shared" si="7"/>
        <v>0.7381546135</v>
      </c>
      <c r="I33" s="65">
        <f t="shared" si="8"/>
        <v>0.09226932668</v>
      </c>
      <c r="J33" s="55">
        <f t="shared" si="9"/>
        <v>2.456896552</v>
      </c>
      <c r="K33" s="58"/>
      <c r="L33" s="75"/>
      <c r="M33" s="75">
        <v>4.0</v>
      </c>
      <c r="N33" s="61">
        <f t="shared" si="10"/>
        <v>0.2068965517</v>
      </c>
      <c r="O33" s="61">
        <f t="shared" si="11"/>
        <v>0.7381546135</v>
      </c>
      <c r="P33" s="61">
        <f t="shared" si="12"/>
        <v>0.09226932668</v>
      </c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73">
        <v>24.0</v>
      </c>
      <c r="AB33" s="74">
        <v>13.0</v>
      </c>
      <c r="AC33" s="73">
        <v>272.0</v>
      </c>
      <c r="AD33" s="74">
        <v>92.0</v>
      </c>
    </row>
    <row r="34" ht="12.75" customHeight="1">
      <c r="A34" s="58" t="s">
        <v>91</v>
      </c>
      <c r="B34" s="73">
        <f t="shared" si="1"/>
        <v>209</v>
      </c>
      <c r="C34" s="74">
        <f t="shared" si="2"/>
        <v>568</v>
      </c>
      <c r="D34" s="73">
        <f t="shared" si="3"/>
        <v>1342</v>
      </c>
      <c r="E34" s="74">
        <f t="shared" si="4"/>
        <v>95</v>
      </c>
      <c r="F34" s="62">
        <f t="shared" si="5"/>
        <v>0.268983269</v>
      </c>
      <c r="G34" s="63">
        <f t="shared" si="6"/>
        <v>0.9338900487</v>
      </c>
      <c r="H34" s="64">
        <f t="shared" si="7"/>
        <v>0.7005420054</v>
      </c>
      <c r="I34" s="65">
        <f t="shared" si="8"/>
        <v>0.1373080397</v>
      </c>
      <c r="J34" s="55">
        <f t="shared" si="9"/>
        <v>1.849420849</v>
      </c>
      <c r="K34" s="58"/>
      <c r="L34" s="75"/>
      <c r="M34" s="75"/>
      <c r="N34" s="61">
        <f t="shared" si="10"/>
        <v>0.268983269</v>
      </c>
      <c r="O34" s="61">
        <f t="shared" si="11"/>
        <v>0.7005420054</v>
      </c>
      <c r="P34" s="61">
        <f t="shared" si="12"/>
        <v>0.1373080397</v>
      </c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73">
        <v>209.0</v>
      </c>
      <c r="AB34" s="74">
        <v>95.0</v>
      </c>
      <c r="AC34" s="73">
        <v>1342.0</v>
      </c>
      <c r="AD34" s="74">
        <v>568.0</v>
      </c>
    </row>
    <row r="35" ht="12.75" customHeight="1">
      <c r="A35" s="58" t="s">
        <v>93</v>
      </c>
      <c r="B35" s="73">
        <f t="shared" si="1"/>
        <v>87</v>
      </c>
      <c r="C35" s="74">
        <f t="shared" si="2"/>
        <v>253</v>
      </c>
      <c r="D35" s="73">
        <f t="shared" si="3"/>
        <v>563</v>
      </c>
      <c r="E35" s="74">
        <f t="shared" si="4"/>
        <v>33</v>
      </c>
      <c r="F35" s="62">
        <f t="shared" si="5"/>
        <v>0.2558823529</v>
      </c>
      <c r="G35" s="63">
        <f t="shared" si="6"/>
        <v>0.9446308725</v>
      </c>
      <c r="H35" s="64">
        <f t="shared" si="7"/>
        <v>0.6944444444</v>
      </c>
      <c r="I35" s="65">
        <f t="shared" si="8"/>
        <v>0.1282051282</v>
      </c>
      <c r="J35" s="55">
        <f t="shared" si="9"/>
        <v>1.752941176</v>
      </c>
      <c r="K35" s="58"/>
      <c r="L35" s="75">
        <v>8.0</v>
      </c>
      <c r="M35" s="75">
        <v>2.0</v>
      </c>
      <c r="N35" s="61">
        <f t="shared" si="10"/>
        <v>0.2558823529</v>
      </c>
      <c r="O35" s="61">
        <f t="shared" si="11"/>
        <v>0.6944444444</v>
      </c>
      <c r="P35" s="61">
        <f t="shared" si="12"/>
        <v>0.1282051282</v>
      </c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73">
        <v>87.0</v>
      </c>
      <c r="AB35" s="74">
        <v>33.0</v>
      </c>
      <c r="AC35" s="73">
        <v>563.0</v>
      </c>
      <c r="AD35" s="74">
        <v>253.0</v>
      </c>
    </row>
    <row r="36" ht="12.75" customHeight="1">
      <c r="A36" s="58" t="s">
        <v>95</v>
      </c>
      <c r="B36" s="73">
        <f t="shared" si="1"/>
        <v>103</v>
      </c>
      <c r="C36" s="74">
        <f t="shared" si="2"/>
        <v>185</v>
      </c>
      <c r="D36" s="73">
        <f t="shared" si="3"/>
        <v>644</v>
      </c>
      <c r="E36" s="74">
        <f t="shared" si="4"/>
        <v>35</v>
      </c>
      <c r="F36" s="62">
        <f t="shared" si="5"/>
        <v>0.3576388889</v>
      </c>
      <c r="G36" s="63">
        <f t="shared" si="6"/>
        <v>0.9484536082</v>
      </c>
      <c r="H36" s="64">
        <f t="shared" si="7"/>
        <v>0.7724922441</v>
      </c>
      <c r="I36" s="65">
        <f t="shared" si="8"/>
        <v>0.1427094105</v>
      </c>
      <c r="J36" s="55">
        <f t="shared" si="9"/>
        <v>2.357638889</v>
      </c>
      <c r="K36" s="58"/>
      <c r="L36" s="75"/>
      <c r="M36" s="75">
        <v>3.0</v>
      </c>
      <c r="N36" s="61">
        <f t="shared" si="10"/>
        <v>0.3576388889</v>
      </c>
      <c r="O36" s="61">
        <f t="shared" si="11"/>
        <v>0.7724922441</v>
      </c>
      <c r="P36" s="61">
        <f t="shared" si="12"/>
        <v>0.1427094105</v>
      </c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73">
        <v>103.0</v>
      </c>
      <c r="AB36" s="74">
        <v>35.0</v>
      </c>
      <c r="AC36" s="73">
        <v>644.0</v>
      </c>
      <c r="AD36" s="74">
        <v>185.0</v>
      </c>
    </row>
    <row r="37" ht="12.75" customHeight="1">
      <c r="A37" s="58" t="s">
        <v>97</v>
      </c>
      <c r="B37" s="73">
        <f t="shared" si="1"/>
        <v>120</v>
      </c>
      <c r="C37" s="74">
        <f t="shared" si="2"/>
        <v>343</v>
      </c>
      <c r="D37" s="73">
        <f t="shared" si="3"/>
        <v>751</v>
      </c>
      <c r="E37" s="74">
        <f t="shared" si="4"/>
        <v>74</v>
      </c>
      <c r="F37" s="62">
        <f t="shared" si="5"/>
        <v>0.2591792657</v>
      </c>
      <c r="G37" s="63">
        <f t="shared" si="6"/>
        <v>0.9103030303</v>
      </c>
      <c r="H37" s="64">
        <f t="shared" si="7"/>
        <v>0.676242236</v>
      </c>
      <c r="I37" s="65">
        <f t="shared" si="8"/>
        <v>0.150621118</v>
      </c>
      <c r="J37" s="55">
        <f t="shared" si="9"/>
        <v>1.781857451</v>
      </c>
      <c r="K37" s="58"/>
      <c r="L37" s="75"/>
      <c r="M37" s="75">
        <v>5.0</v>
      </c>
      <c r="N37" s="61">
        <f t="shared" si="10"/>
        <v>0.2591792657</v>
      </c>
      <c r="O37" s="61">
        <f t="shared" si="11"/>
        <v>0.676242236</v>
      </c>
      <c r="P37" s="61">
        <f t="shared" si="12"/>
        <v>0.150621118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73">
        <v>120.0</v>
      </c>
      <c r="AB37" s="74">
        <v>74.0</v>
      </c>
      <c r="AC37" s="73">
        <v>751.0</v>
      </c>
      <c r="AD37" s="74">
        <v>343.0</v>
      </c>
    </row>
    <row r="38" ht="12.75" customHeight="1">
      <c r="A38" s="58" t="s">
        <v>99</v>
      </c>
      <c r="B38" s="73">
        <f t="shared" si="1"/>
        <v>42</v>
      </c>
      <c r="C38" s="74">
        <f t="shared" si="2"/>
        <v>178</v>
      </c>
      <c r="D38" s="73">
        <f t="shared" si="3"/>
        <v>261</v>
      </c>
      <c r="E38" s="74">
        <f t="shared" si="4"/>
        <v>30</v>
      </c>
      <c r="F38" s="62">
        <f t="shared" si="5"/>
        <v>0.1909090909</v>
      </c>
      <c r="G38" s="63">
        <f t="shared" si="6"/>
        <v>0.8969072165</v>
      </c>
      <c r="H38" s="64">
        <f t="shared" si="7"/>
        <v>0.5929549902</v>
      </c>
      <c r="I38" s="65">
        <f t="shared" si="8"/>
        <v>0.1409001957</v>
      </c>
      <c r="J38" s="55">
        <f t="shared" si="9"/>
        <v>1.322727273</v>
      </c>
      <c r="K38" s="58"/>
      <c r="L38" s="75"/>
      <c r="M38" s="75"/>
      <c r="N38" s="61">
        <f t="shared" si="10"/>
        <v>0.1909090909</v>
      </c>
      <c r="O38" s="61">
        <f t="shared" si="11"/>
        <v>0.5929549902</v>
      </c>
      <c r="P38" s="61">
        <f t="shared" si="12"/>
        <v>0.1409001957</v>
      </c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73">
        <v>42.0</v>
      </c>
      <c r="AB38" s="74">
        <v>30.0</v>
      </c>
      <c r="AC38" s="73">
        <v>261.0</v>
      </c>
      <c r="AD38" s="74">
        <v>178.0</v>
      </c>
    </row>
    <row r="39" ht="12.75" customHeight="1">
      <c r="A39" s="58" t="s">
        <v>101</v>
      </c>
      <c r="B39" s="73">
        <f t="shared" si="1"/>
        <v>75</v>
      </c>
      <c r="C39" s="74">
        <f t="shared" si="2"/>
        <v>302</v>
      </c>
      <c r="D39" s="73">
        <f t="shared" si="3"/>
        <v>405</v>
      </c>
      <c r="E39" s="74">
        <f t="shared" si="4"/>
        <v>71</v>
      </c>
      <c r="F39" s="62">
        <f t="shared" si="5"/>
        <v>0.198938992</v>
      </c>
      <c r="G39" s="63">
        <f t="shared" si="6"/>
        <v>0.8508403361</v>
      </c>
      <c r="H39" s="64">
        <f t="shared" si="7"/>
        <v>0.5627198124</v>
      </c>
      <c r="I39" s="65">
        <f t="shared" si="8"/>
        <v>0.1711606096</v>
      </c>
      <c r="J39" s="55">
        <f t="shared" si="9"/>
        <v>1.262599469</v>
      </c>
      <c r="K39" s="58"/>
      <c r="L39" s="75">
        <v>9.0</v>
      </c>
      <c r="M39" s="75">
        <v>2.0</v>
      </c>
      <c r="N39" s="61">
        <f t="shared" si="10"/>
        <v>0.198938992</v>
      </c>
      <c r="O39" s="61">
        <f t="shared" si="11"/>
        <v>0.5627198124</v>
      </c>
      <c r="P39" s="61">
        <f t="shared" si="12"/>
        <v>0.1711606096</v>
      </c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73">
        <v>75.0</v>
      </c>
      <c r="AB39" s="74">
        <v>71.0</v>
      </c>
      <c r="AC39" s="73">
        <v>405.0</v>
      </c>
      <c r="AD39" s="74">
        <v>302.0</v>
      </c>
    </row>
    <row r="40" ht="12.75" customHeight="1">
      <c r="A40" s="58" t="s">
        <v>103</v>
      </c>
      <c r="B40" s="73">
        <f t="shared" si="1"/>
        <v>19</v>
      </c>
      <c r="C40" s="74">
        <f t="shared" si="2"/>
        <v>44</v>
      </c>
      <c r="D40" s="73">
        <f t="shared" si="3"/>
        <v>76</v>
      </c>
      <c r="E40" s="74">
        <f t="shared" si="4"/>
        <v>14</v>
      </c>
      <c r="F40" s="62">
        <f t="shared" si="5"/>
        <v>0.3015873016</v>
      </c>
      <c r="G40" s="63">
        <f t="shared" si="6"/>
        <v>0.8444444444</v>
      </c>
      <c r="H40" s="64">
        <f t="shared" si="7"/>
        <v>0.6209150327</v>
      </c>
      <c r="I40" s="65">
        <f t="shared" si="8"/>
        <v>0.2156862745</v>
      </c>
      <c r="J40" s="55">
        <f t="shared" si="9"/>
        <v>1.428571429</v>
      </c>
      <c r="K40" s="58"/>
      <c r="L40" s="75"/>
      <c r="M40" s="75">
        <v>4.0</v>
      </c>
      <c r="N40" s="61">
        <f t="shared" si="10"/>
        <v>0.3015873016</v>
      </c>
      <c r="O40" s="61">
        <f t="shared" si="11"/>
        <v>0.6209150327</v>
      </c>
      <c r="P40" s="61">
        <f t="shared" si="12"/>
        <v>0.2156862745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73">
        <v>19.0</v>
      </c>
      <c r="AB40" s="74">
        <v>14.0</v>
      </c>
      <c r="AC40" s="73">
        <v>76.0</v>
      </c>
      <c r="AD40" s="74">
        <v>44.0</v>
      </c>
    </row>
    <row r="41" ht="12.75" customHeight="1">
      <c r="A41" s="58" t="s">
        <v>105</v>
      </c>
      <c r="B41" s="73">
        <f t="shared" si="1"/>
        <v>54</v>
      </c>
      <c r="C41" s="74">
        <f t="shared" si="2"/>
        <v>89</v>
      </c>
      <c r="D41" s="73">
        <f t="shared" si="3"/>
        <v>287</v>
      </c>
      <c r="E41" s="74">
        <f t="shared" si="4"/>
        <v>22</v>
      </c>
      <c r="F41" s="62">
        <f t="shared" si="5"/>
        <v>0.3776223776</v>
      </c>
      <c r="G41" s="63">
        <f t="shared" si="6"/>
        <v>0.928802589</v>
      </c>
      <c r="H41" s="64">
        <f t="shared" si="7"/>
        <v>0.7544247788</v>
      </c>
      <c r="I41" s="65">
        <f t="shared" si="8"/>
        <v>0.1681415929</v>
      </c>
      <c r="J41" s="55">
        <f t="shared" si="9"/>
        <v>2.160839161</v>
      </c>
      <c r="K41" s="58"/>
      <c r="L41" s="75"/>
      <c r="M41" s="75">
        <v>5.0</v>
      </c>
      <c r="N41" s="61">
        <f t="shared" si="10"/>
        <v>0.3776223776</v>
      </c>
      <c r="O41" s="61">
        <f t="shared" si="11"/>
        <v>0.7544247788</v>
      </c>
      <c r="P41" s="61">
        <f t="shared" si="12"/>
        <v>0.1681415929</v>
      </c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73">
        <v>54.0</v>
      </c>
      <c r="AB41" s="74">
        <v>22.0</v>
      </c>
      <c r="AC41" s="73">
        <v>287.0</v>
      </c>
      <c r="AD41" s="74">
        <v>89.0</v>
      </c>
    </row>
    <row r="42" ht="12.75" customHeight="1">
      <c r="A42" s="58" t="s">
        <v>107</v>
      </c>
      <c r="B42" s="73">
        <f t="shared" si="1"/>
        <v>99</v>
      </c>
      <c r="C42" s="74">
        <f t="shared" si="2"/>
        <v>126</v>
      </c>
      <c r="D42" s="73">
        <f t="shared" si="3"/>
        <v>401</v>
      </c>
      <c r="E42" s="74">
        <f t="shared" si="4"/>
        <v>39</v>
      </c>
      <c r="F42" s="62">
        <f t="shared" si="5"/>
        <v>0.44</v>
      </c>
      <c r="G42" s="63">
        <f t="shared" si="6"/>
        <v>0.9113636364</v>
      </c>
      <c r="H42" s="64">
        <f t="shared" si="7"/>
        <v>0.7518796992</v>
      </c>
      <c r="I42" s="65">
        <f t="shared" si="8"/>
        <v>0.207518797</v>
      </c>
      <c r="J42" s="55">
        <f t="shared" si="9"/>
        <v>1.955555556</v>
      </c>
      <c r="K42" s="58"/>
      <c r="L42" s="75"/>
      <c r="M42" s="75"/>
      <c r="N42" s="61">
        <f t="shared" si="10"/>
        <v>0.44</v>
      </c>
      <c r="O42" s="61">
        <f t="shared" si="11"/>
        <v>0.7518796992</v>
      </c>
      <c r="P42" s="61">
        <f t="shared" si="12"/>
        <v>0.207518797</v>
      </c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73">
        <v>99.0</v>
      </c>
      <c r="AB42" s="74">
        <v>39.0</v>
      </c>
      <c r="AC42" s="73">
        <v>401.0</v>
      </c>
      <c r="AD42" s="74">
        <v>126.0</v>
      </c>
    </row>
    <row r="43" ht="12.75" customHeight="1">
      <c r="A43" s="58" t="s">
        <v>109</v>
      </c>
      <c r="B43" s="73">
        <f t="shared" si="1"/>
        <v>193</v>
      </c>
      <c r="C43" s="74">
        <f t="shared" si="2"/>
        <v>168</v>
      </c>
      <c r="D43" s="73">
        <f t="shared" si="3"/>
        <v>772</v>
      </c>
      <c r="E43" s="74">
        <f t="shared" si="4"/>
        <v>54</v>
      </c>
      <c r="F43" s="62">
        <f t="shared" si="5"/>
        <v>0.5346260388</v>
      </c>
      <c r="G43" s="63">
        <f t="shared" si="6"/>
        <v>0.9346246973</v>
      </c>
      <c r="H43" s="64">
        <f t="shared" si="7"/>
        <v>0.8129738837</v>
      </c>
      <c r="I43" s="65">
        <f t="shared" si="8"/>
        <v>0.2080876158</v>
      </c>
      <c r="J43" s="55">
        <f t="shared" si="9"/>
        <v>2.288088643</v>
      </c>
      <c r="K43" s="58"/>
      <c r="L43" s="75">
        <v>10.0</v>
      </c>
      <c r="M43" s="75">
        <v>3.0</v>
      </c>
      <c r="N43" s="61">
        <f t="shared" si="10"/>
        <v>0.5346260388</v>
      </c>
      <c r="O43" s="61">
        <f t="shared" si="11"/>
        <v>0.8129738837</v>
      </c>
      <c r="P43" s="61">
        <f t="shared" si="12"/>
        <v>0.2080876158</v>
      </c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73">
        <v>193.0</v>
      </c>
      <c r="AB43" s="74">
        <v>54.0</v>
      </c>
      <c r="AC43" s="73">
        <v>772.0</v>
      </c>
      <c r="AD43" s="74">
        <v>168.0</v>
      </c>
    </row>
    <row r="44" ht="12.75" customHeight="1">
      <c r="A44" s="58" t="s">
        <v>857</v>
      </c>
      <c r="B44" s="73">
        <f t="shared" si="1"/>
        <v>0</v>
      </c>
      <c r="C44" s="74">
        <f t="shared" si="2"/>
        <v>1</v>
      </c>
      <c r="D44" s="73">
        <f t="shared" si="3"/>
        <v>1</v>
      </c>
      <c r="E44" s="74">
        <f t="shared" si="4"/>
        <v>1</v>
      </c>
      <c r="F44" s="62">
        <f t="shared" si="5"/>
        <v>0</v>
      </c>
      <c r="G44" s="63">
        <f t="shared" si="6"/>
        <v>0.5</v>
      </c>
      <c r="H44" s="64">
        <f t="shared" si="7"/>
        <v>0.3333333333</v>
      </c>
      <c r="I44" s="65">
        <f t="shared" si="8"/>
        <v>0.3333333333</v>
      </c>
      <c r="J44" s="55">
        <f t="shared" si="9"/>
        <v>2</v>
      </c>
      <c r="K44" s="58"/>
      <c r="L44" s="75"/>
      <c r="M44" s="75">
        <v>4.0</v>
      </c>
      <c r="N44" s="61">
        <f t="shared" si="10"/>
        <v>0</v>
      </c>
      <c r="O44" s="61">
        <f t="shared" si="11"/>
        <v>0.3333333333</v>
      </c>
      <c r="P44" s="61">
        <f t="shared" si="12"/>
        <v>0.3333333333</v>
      </c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73">
        <v>0.0</v>
      </c>
      <c r="AB44" s="74">
        <v>1.0</v>
      </c>
      <c r="AC44" s="73">
        <v>1.0</v>
      </c>
      <c r="AD44" s="74">
        <v>1.0</v>
      </c>
    </row>
    <row r="45" ht="12.75" customHeight="1">
      <c r="A45" s="58" t="s">
        <v>111</v>
      </c>
      <c r="B45" s="73">
        <f t="shared" si="1"/>
        <v>28</v>
      </c>
      <c r="C45" s="74">
        <f t="shared" si="2"/>
        <v>9</v>
      </c>
      <c r="D45" s="73">
        <f t="shared" si="3"/>
        <v>120</v>
      </c>
      <c r="E45" s="74">
        <f t="shared" si="4"/>
        <v>7</v>
      </c>
      <c r="F45" s="62">
        <f t="shared" si="5"/>
        <v>0.7567567568</v>
      </c>
      <c r="G45" s="63">
        <f t="shared" si="6"/>
        <v>0.9448818898</v>
      </c>
      <c r="H45" s="64">
        <f t="shared" si="7"/>
        <v>0.9024390244</v>
      </c>
      <c r="I45" s="65">
        <f t="shared" si="8"/>
        <v>0.2134146341</v>
      </c>
      <c r="J45" s="55">
        <f t="shared" si="9"/>
        <v>3.432432432</v>
      </c>
      <c r="K45" s="58"/>
      <c r="L45" s="75"/>
      <c r="M45" s="75">
        <v>5.0</v>
      </c>
      <c r="N45" s="61">
        <f t="shared" si="10"/>
        <v>0.7567567568</v>
      </c>
      <c r="O45" s="61">
        <f t="shared" si="11"/>
        <v>0.9024390244</v>
      </c>
      <c r="P45" s="61">
        <f t="shared" si="12"/>
        <v>0.2134146341</v>
      </c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73">
        <v>28.0</v>
      </c>
      <c r="AB45" s="74">
        <v>7.0</v>
      </c>
      <c r="AC45" s="73">
        <v>120.0</v>
      </c>
      <c r="AD45" s="74">
        <v>9.0</v>
      </c>
    </row>
    <row r="46" ht="12.75" customHeight="1">
      <c r="A46" s="58" t="s">
        <v>113</v>
      </c>
      <c r="B46" s="73">
        <f t="shared" si="1"/>
        <v>196</v>
      </c>
      <c r="C46" s="74">
        <f t="shared" si="2"/>
        <v>381</v>
      </c>
      <c r="D46" s="73">
        <f t="shared" si="3"/>
        <v>988</v>
      </c>
      <c r="E46" s="74">
        <f t="shared" si="4"/>
        <v>92</v>
      </c>
      <c r="F46" s="62">
        <f t="shared" si="5"/>
        <v>0.3396880416</v>
      </c>
      <c r="G46" s="63">
        <f t="shared" si="6"/>
        <v>0.9148148148</v>
      </c>
      <c r="H46" s="64">
        <f t="shared" si="7"/>
        <v>0.7145443573</v>
      </c>
      <c r="I46" s="65">
        <f t="shared" si="8"/>
        <v>0.1738080869</v>
      </c>
      <c r="J46" s="55">
        <f t="shared" si="9"/>
        <v>1.871750433</v>
      </c>
      <c r="K46" s="58"/>
      <c r="L46" s="75"/>
      <c r="M46" s="75"/>
      <c r="N46" s="61">
        <f t="shared" si="10"/>
        <v>0.3396880416</v>
      </c>
      <c r="O46" s="61">
        <f t="shared" si="11"/>
        <v>0.7145443573</v>
      </c>
      <c r="P46" s="61">
        <f t="shared" si="12"/>
        <v>0.1738080869</v>
      </c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73">
        <v>196.0</v>
      </c>
      <c r="AB46" s="74">
        <v>92.0</v>
      </c>
      <c r="AC46" s="73">
        <v>988.0</v>
      </c>
      <c r="AD46" s="74">
        <v>381.0</v>
      </c>
    </row>
    <row r="47" ht="12.75" customHeight="1">
      <c r="A47" s="58" t="s">
        <v>115</v>
      </c>
      <c r="B47" s="73">
        <f t="shared" si="1"/>
        <v>90</v>
      </c>
      <c r="C47" s="74">
        <f t="shared" si="2"/>
        <v>45</v>
      </c>
      <c r="D47" s="73">
        <f t="shared" si="3"/>
        <v>258</v>
      </c>
      <c r="E47" s="74">
        <f t="shared" si="4"/>
        <v>23</v>
      </c>
      <c r="F47" s="62">
        <f t="shared" si="5"/>
        <v>0.6666666667</v>
      </c>
      <c r="G47" s="63">
        <f t="shared" si="6"/>
        <v>0.9181494662</v>
      </c>
      <c r="H47" s="64">
        <f t="shared" si="7"/>
        <v>0.8365384615</v>
      </c>
      <c r="I47" s="65">
        <f t="shared" si="8"/>
        <v>0.2716346154</v>
      </c>
      <c r="J47" s="55">
        <f t="shared" si="9"/>
        <v>2.081481481</v>
      </c>
      <c r="K47" s="58"/>
      <c r="L47" s="75"/>
      <c r="M47" s="75"/>
      <c r="N47" s="61">
        <f t="shared" si="10"/>
        <v>0.6666666667</v>
      </c>
      <c r="O47" s="61">
        <f t="shared" si="11"/>
        <v>0.8365384615</v>
      </c>
      <c r="P47" s="61">
        <f t="shared" si="12"/>
        <v>0.2716346154</v>
      </c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73">
        <v>90.0</v>
      </c>
      <c r="AB47" s="74">
        <v>23.0</v>
      </c>
      <c r="AC47" s="73">
        <v>258.0</v>
      </c>
      <c r="AD47" s="74">
        <v>45.0</v>
      </c>
    </row>
    <row r="48" ht="12.75" customHeight="1">
      <c r="A48" s="58" t="s">
        <v>117</v>
      </c>
      <c r="B48" s="73">
        <f t="shared" si="1"/>
        <v>119</v>
      </c>
      <c r="C48" s="74">
        <f t="shared" si="2"/>
        <v>53</v>
      </c>
      <c r="D48" s="73">
        <f t="shared" si="3"/>
        <v>431</v>
      </c>
      <c r="E48" s="74">
        <f t="shared" si="4"/>
        <v>27</v>
      </c>
      <c r="F48" s="62">
        <f t="shared" si="5"/>
        <v>0.6918604651</v>
      </c>
      <c r="G48" s="63">
        <f t="shared" si="6"/>
        <v>0.9410480349</v>
      </c>
      <c r="H48" s="64">
        <f t="shared" si="7"/>
        <v>0.873015873</v>
      </c>
      <c r="I48" s="65">
        <f t="shared" si="8"/>
        <v>0.2317460317</v>
      </c>
      <c r="J48" s="55">
        <f t="shared" si="9"/>
        <v>2.662790698</v>
      </c>
      <c r="K48" s="58"/>
      <c r="L48" s="75"/>
      <c r="M48" s="75"/>
      <c r="N48" s="61">
        <f t="shared" si="10"/>
        <v>0.6918604651</v>
      </c>
      <c r="O48" s="61">
        <f t="shared" si="11"/>
        <v>0.873015873</v>
      </c>
      <c r="P48" s="61">
        <f t="shared" si="12"/>
        <v>0.2317460317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73">
        <v>119.0</v>
      </c>
      <c r="AB48" s="74">
        <v>27.0</v>
      </c>
      <c r="AC48" s="73">
        <v>431.0</v>
      </c>
      <c r="AD48" s="74">
        <v>53.0</v>
      </c>
    </row>
    <row r="49" ht="12.75" customHeight="1">
      <c r="A49" s="58" t="s">
        <v>119</v>
      </c>
      <c r="B49" s="73">
        <f t="shared" si="1"/>
        <v>79</v>
      </c>
      <c r="C49" s="74">
        <f t="shared" si="2"/>
        <v>587</v>
      </c>
      <c r="D49" s="73">
        <f t="shared" si="3"/>
        <v>756</v>
      </c>
      <c r="E49" s="74">
        <f t="shared" si="4"/>
        <v>116</v>
      </c>
      <c r="F49" s="62">
        <f t="shared" si="5"/>
        <v>0.1186186186</v>
      </c>
      <c r="G49" s="63">
        <f t="shared" si="6"/>
        <v>0.8669724771</v>
      </c>
      <c r="H49" s="64">
        <f t="shared" si="7"/>
        <v>0.5429128739</v>
      </c>
      <c r="I49" s="65">
        <f t="shared" si="8"/>
        <v>0.1267880364</v>
      </c>
      <c r="J49" s="55">
        <f t="shared" si="9"/>
        <v>1.309309309</v>
      </c>
      <c r="K49" s="58"/>
      <c r="L49" s="75"/>
      <c r="M49" s="75"/>
      <c r="N49" s="61">
        <f t="shared" si="10"/>
        <v>0.1186186186</v>
      </c>
      <c r="O49" s="61">
        <f t="shared" si="11"/>
        <v>0.5429128739</v>
      </c>
      <c r="P49" s="61">
        <f t="shared" si="12"/>
        <v>0.1267880364</v>
      </c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73">
        <v>79.0</v>
      </c>
      <c r="AB49" s="74">
        <v>116.0</v>
      </c>
      <c r="AC49" s="73">
        <v>756.0</v>
      </c>
      <c r="AD49" s="74">
        <v>587.0</v>
      </c>
    </row>
    <row r="50" ht="12.75" customHeight="1">
      <c r="A50" s="58" t="s">
        <v>121</v>
      </c>
      <c r="B50" s="73">
        <f t="shared" si="1"/>
        <v>51</v>
      </c>
      <c r="C50" s="74">
        <f t="shared" si="2"/>
        <v>715</v>
      </c>
      <c r="D50" s="73">
        <f t="shared" si="3"/>
        <v>787</v>
      </c>
      <c r="E50" s="74">
        <f t="shared" si="4"/>
        <v>61</v>
      </c>
      <c r="F50" s="62">
        <f t="shared" si="5"/>
        <v>0.06657963446</v>
      </c>
      <c r="G50" s="63">
        <f t="shared" si="6"/>
        <v>0.9280660377</v>
      </c>
      <c r="H50" s="64">
        <f t="shared" si="7"/>
        <v>0.5192069393</v>
      </c>
      <c r="I50" s="65">
        <f t="shared" si="8"/>
        <v>0.06939281289</v>
      </c>
      <c r="J50" s="55">
        <f t="shared" si="9"/>
        <v>1.107049608</v>
      </c>
      <c r="K50" s="58"/>
      <c r="L50" s="75"/>
      <c r="M50" s="75"/>
      <c r="N50" s="61">
        <f t="shared" si="10"/>
        <v>0.06657963446</v>
      </c>
      <c r="O50" s="61">
        <f t="shared" si="11"/>
        <v>0.5192069393</v>
      </c>
      <c r="P50" s="61">
        <f t="shared" si="12"/>
        <v>0.06939281289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73">
        <v>51.0</v>
      </c>
      <c r="AB50" s="74">
        <v>61.0</v>
      </c>
      <c r="AC50" s="73">
        <v>787.0</v>
      </c>
      <c r="AD50" s="74">
        <v>715.0</v>
      </c>
    </row>
    <row r="51" ht="12.75" customHeight="1">
      <c r="A51" s="58" t="s">
        <v>123</v>
      </c>
      <c r="B51" s="73">
        <f t="shared" si="1"/>
        <v>189</v>
      </c>
      <c r="C51" s="74">
        <f t="shared" si="2"/>
        <v>148</v>
      </c>
      <c r="D51" s="73">
        <f t="shared" si="3"/>
        <v>662</v>
      </c>
      <c r="E51" s="74">
        <f t="shared" si="4"/>
        <v>37</v>
      </c>
      <c r="F51" s="62">
        <f t="shared" si="5"/>
        <v>0.5608308605</v>
      </c>
      <c r="G51" s="63">
        <f t="shared" si="6"/>
        <v>0.9470672389</v>
      </c>
      <c r="H51" s="64">
        <f t="shared" si="7"/>
        <v>0.8214285714</v>
      </c>
      <c r="I51" s="65">
        <f t="shared" si="8"/>
        <v>0.2181467181</v>
      </c>
      <c r="J51" s="55">
        <f t="shared" si="9"/>
        <v>2.074183976</v>
      </c>
      <c r="K51" s="58"/>
      <c r="L51" s="75"/>
      <c r="M51" s="75"/>
      <c r="N51" s="61">
        <f t="shared" si="10"/>
        <v>0.5608308605</v>
      </c>
      <c r="O51" s="61">
        <f t="shared" si="11"/>
        <v>0.8214285714</v>
      </c>
      <c r="P51" s="61">
        <f t="shared" si="12"/>
        <v>0.2181467181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73">
        <v>189.0</v>
      </c>
      <c r="AB51" s="74">
        <v>37.0</v>
      </c>
      <c r="AC51" s="73">
        <v>662.0</v>
      </c>
      <c r="AD51" s="74">
        <v>148.0</v>
      </c>
    </row>
    <row r="52" ht="12.75" customHeight="1">
      <c r="A52" s="58" t="s">
        <v>125</v>
      </c>
      <c r="B52" s="73">
        <f t="shared" si="1"/>
        <v>14</v>
      </c>
      <c r="C52" s="74">
        <f t="shared" si="2"/>
        <v>52</v>
      </c>
      <c r="D52" s="73">
        <f t="shared" si="3"/>
        <v>117</v>
      </c>
      <c r="E52" s="74">
        <f t="shared" si="4"/>
        <v>12</v>
      </c>
      <c r="F52" s="62">
        <f t="shared" si="5"/>
        <v>0.2121212121</v>
      </c>
      <c r="G52" s="63">
        <f t="shared" si="6"/>
        <v>0.9069767442</v>
      </c>
      <c r="H52" s="64">
        <f t="shared" si="7"/>
        <v>0.6717948718</v>
      </c>
      <c r="I52" s="65">
        <f t="shared" si="8"/>
        <v>0.1333333333</v>
      </c>
      <c r="J52" s="55">
        <f t="shared" si="9"/>
        <v>1.954545455</v>
      </c>
      <c r="K52" s="58"/>
      <c r="L52" s="75"/>
      <c r="M52" s="75"/>
      <c r="N52" s="61">
        <f t="shared" si="10"/>
        <v>0.2121212121</v>
      </c>
      <c r="O52" s="61">
        <f t="shared" si="11"/>
        <v>0.6717948718</v>
      </c>
      <c r="P52" s="61">
        <f t="shared" si="12"/>
        <v>0.1333333333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73">
        <v>14.0</v>
      </c>
      <c r="AB52" s="74">
        <v>12.0</v>
      </c>
      <c r="AC52" s="73">
        <v>117.0</v>
      </c>
      <c r="AD52" s="74">
        <v>52.0</v>
      </c>
    </row>
    <row r="53" ht="12.75" customHeight="1">
      <c r="A53" s="58" t="s">
        <v>127</v>
      </c>
      <c r="B53" s="73">
        <f t="shared" si="1"/>
        <v>79</v>
      </c>
      <c r="C53" s="74">
        <f t="shared" si="2"/>
        <v>253</v>
      </c>
      <c r="D53" s="73">
        <f t="shared" si="3"/>
        <v>503</v>
      </c>
      <c r="E53" s="74">
        <f t="shared" si="4"/>
        <v>53</v>
      </c>
      <c r="F53" s="62">
        <f t="shared" si="5"/>
        <v>0.2379518072</v>
      </c>
      <c r="G53" s="63">
        <f t="shared" si="6"/>
        <v>0.904676259</v>
      </c>
      <c r="H53" s="64">
        <f t="shared" si="7"/>
        <v>0.6554054054</v>
      </c>
      <c r="I53" s="65">
        <f t="shared" si="8"/>
        <v>0.1486486486</v>
      </c>
      <c r="J53" s="55">
        <f t="shared" si="9"/>
        <v>1.674698795</v>
      </c>
      <c r="K53" s="58"/>
      <c r="L53" s="75"/>
      <c r="M53" s="75"/>
      <c r="N53" s="61">
        <f t="shared" si="10"/>
        <v>0.2379518072</v>
      </c>
      <c r="O53" s="61">
        <f t="shared" si="11"/>
        <v>0.6554054054</v>
      </c>
      <c r="P53" s="61">
        <f t="shared" si="12"/>
        <v>0.1486486486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73">
        <v>79.0</v>
      </c>
      <c r="AB53" s="74">
        <v>53.0</v>
      </c>
      <c r="AC53" s="73">
        <v>503.0</v>
      </c>
      <c r="AD53" s="74">
        <v>253.0</v>
      </c>
    </row>
    <row r="54" ht="12.75" customHeight="1">
      <c r="A54" s="58" t="s">
        <v>129</v>
      </c>
      <c r="B54" s="73">
        <f t="shared" si="1"/>
        <v>58</v>
      </c>
      <c r="C54" s="74">
        <f t="shared" si="2"/>
        <v>708</v>
      </c>
      <c r="D54" s="73">
        <f t="shared" si="3"/>
        <v>1081</v>
      </c>
      <c r="E54" s="74">
        <f t="shared" si="4"/>
        <v>81</v>
      </c>
      <c r="F54" s="62">
        <f t="shared" si="5"/>
        <v>0.07571801567</v>
      </c>
      <c r="G54" s="63">
        <f t="shared" si="6"/>
        <v>0.930292599</v>
      </c>
      <c r="H54" s="64">
        <f t="shared" si="7"/>
        <v>0.5907676349</v>
      </c>
      <c r="I54" s="65">
        <f t="shared" si="8"/>
        <v>0.07209543568</v>
      </c>
      <c r="J54" s="55">
        <f t="shared" si="9"/>
        <v>1.516971279</v>
      </c>
      <c r="K54" s="58"/>
      <c r="L54" s="75"/>
      <c r="M54" s="75"/>
      <c r="N54" s="61">
        <f t="shared" si="10"/>
        <v>0.07571801567</v>
      </c>
      <c r="O54" s="61">
        <f t="shared" si="11"/>
        <v>0.5907676349</v>
      </c>
      <c r="P54" s="61">
        <f t="shared" si="12"/>
        <v>0.07209543568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73">
        <v>58.0</v>
      </c>
      <c r="AB54" s="74">
        <v>81.0</v>
      </c>
      <c r="AC54" s="73">
        <v>1081.0</v>
      </c>
      <c r="AD54" s="74">
        <v>708.0</v>
      </c>
    </row>
    <row r="55" ht="12.75" customHeight="1">
      <c r="A55" s="58" t="s">
        <v>131</v>
      </c>
      <c r="B55" s="73">
        <f t="shared" si="1"/>
        <v>112</v>
      </c>
      <c r="C55" s="74">
        <f t="shared" si="2"/>
        <v>599</v>
      </c>
      <c r="D55" s="73">
        <f t="shared" si="3"/>
        <v>979</v>
      </c>
      <c r="E55" s="74">
        <f t="shared" si="4"/>
        <v>87</v>
      </c>
      <c r="F55" s="62">
        <f t="shared" si="5"/>
        <v>0.1575246132</v>
      </c>
      <c r="G55" s="63">
        <f t="shared" si="6"/>
        <v>0.9183864916</v>
      </c>
      <c r="H55" s="64">
        <f t="shared" si="7"/>
        <v>0.6139561058</v>
      </c>
      <c r="I55" s="65">
        <f t="shared" si="8"/>
        <v>0.1119864941</v>
      </c>
      <c r="J55" s="55">
        <f t="shared" si="9"/>
        <v>1.499296765</v>
      </c>
      <c r="K55" s="58"/>
      <c r="L55" s="75"/>
      <c r="M55" s="75"/>
      <c r="N55" s="61">
        <f t="shared" si="10"/>
        <v>0.1575246132</v>
      </c>
      <c r="O55" s="61">
        <f t="shared" si="11"/>
        <v>0.6139561058</v>
      </c>
      <c r="P55" s="61">
        <f t="shared" si="12"/>
        <v>0.1119864941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73">
        <v>112.0</v>
      </c>
      <c r="AB55" s="74">
        <v>87.0</v>
      </c>
      <c r="AC55" s="73">
        <v>979.0</v>
      </c>
      <c r="AD55" s="74">
        <v>599.0</v>
      </c>
    </row>
    <row r="56" ht="12.75" customHeight="1">
      <c r="A56" s="58" t="s">
        <v>858</v>
      </c>
      <c r="B56" s="73">
        <f t="shared" si="1"/>
        <v>0</v>
      </c>
      <c r="C56" s="74">
        <f t="shared" si="2"/>
        <v>0</v>
      </c>
      <c r="D56" s="73">
        <f t="shared" si="3"/>
        <v>0</v>
      </c>
      <c r="E56" s="74">
        <f t="shared" si="4"/>
        <v>0</v>
      </c>
      <c r="F56" s="62" t="str">
        <f t="shared" si="5"/>
        <v>#DIV/0!</v>
      </c>
      <c r="G56" s="63" t="str">
        <f t="shared" si="6"/>
        <v>#DIV/0!</v>
      </c>
      <c r="H56" s="64" t="str">
        <f t="shared" si="7"/>
        <v>#DIV/0!</v>
      </c>
      <c r="I56" s="65" t="str">
        <f t="shared" si="8"/>
        <v>#DIV/0!</v>
      </c>
      <c r="J56" s="55" t="str">
        <f t="shared" si="9"/>
        <v>#DIV/0!</v>
      </c>
      <c r="K56" s="58"/>
      <c r="L56" s="75"/>
      <c r="M56" s="75"/>
      <c r="N56" s="61" t="str">
        <f t="shared" si="10"/>
        <v>#DIV/0!</v>
      </c>
      <c r="O56" s="61" t="str">
        <f t="shared" si="11"/>
        <v>#DIV/0!</v>
      </c>
      <c r="P56" s="61" t="str">
        <f t="shared" si="12"/>
        <v>#DIV/0!</v>
      </c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73">
        <v>0.0</v>
      </c>
      <c r="AB56" s="74">
        <v>0.0</v>
      </c>
      <c r="AC56" s="73">
        <v>0.0</v>
      </c>
      <c r="AD56" s="74">
        <v>0.0</v>
      </c>
    </row>
    <row r="57" ht="12.75" customHeight="1">
      <c r="A57" s="58" t="s">
        <v>859</v>
      </c>
      <c r="B57" s="73">
        <f t="shared" si="1"/>
        <v>0</v>
      </c>
      <c r="C57" s="74">
        <f t="shared" si="2"/>
        <v>46</v>
      </c>
      <c r="D57" s="73">
        <f t="shared" si="3"/>
        <v>69</v>
      </c>
      <c r="E57" s="74">
        <f t="shared" si="4"/>
        <v>6</v>
      </c>
      <c r="F57" s="62">
        <f t="shared" si="5"/>
        <v>0</v>
      </c>
      <c r="G57" s="63">
        <f t="shared" si="6"/>
        <v>0.92</v>
      </c>
      <c r="H57" s="64">
        <f t="shared" si="7"/>
        <v>0.5702479339</v>
      </c>
      <c r="I57" s="65">
        <f t="shared" si="8"/>
        <v>0.04958677686</v>
      </c>
      <c r="J57" s="55">
        <f t="shared" si="9"/>
        <v>1.630434783</v>
      </c>
      <c r="K57" s="58"/>
      <c r="L57" s="75"/>
      <c r="M57" s="75"/>
      <c r="N57" s="61">
        <f t="shared" si="10"/>
        <v>0</v>
      </c>
      <c r="O57" s="61">
        <f t="shared" si="11"/>
        <v>0.5702479339</v>
      </c>
      <c r="P57" s="61">
        <f t="shared" si="12"/>
        <v>0.04958677686</v>
      </c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73">
        <v>0.0</v>
      </c>
      <c r="AB57" s="74">
        <v>6.0</v>
      </c>
      <c r="AC57" s="73">
        <v>69.0</v>
      </c>
      <c r="AD57" s="74">
        <v>46.0</v>
      </c>
    </row>
    <row r="58" ht="12.75" customHeight="1">
      <c r="A58" s="58" t="s">
        <v>133</v>
      </c>
      <c r="B58" s="73">
        <f t="shared" si="1"/>
        <v>5</v>
      </c>
      <c r="C58" s="74">
        <f t="shared" si="2"/>
        <v>35</v>
      </c>
      <c r="D58" s="73">
        <f t="shared" si="3"/>
        <v>68</v>
      </c>
      <c r="E58" s="74">
        <f t="shared" si="4"/>
        <v>2</v>
      </c>
      <c r="F58" s="62">
        <f t="shared" si="5"/>
        <v>0.125</v>
      </c>
      <c r="G58" s="63">
        <f t="shared" si="6"/>
        <v>0.9714285714</v>
      </c>
      <c r="H58" s="64">
        <f t="shared" si="7"/>
        <v>0.6636363636</v>
      </c>
      <c r="I58" s="65">
        <f t="shared" si="8"/>
        <v>0.06363636364</v>
      </c>
      <c r="J58" s="55">
        <f t="shared" si="9"/>
        <v>1.75</v>
      </c>
      <c r="K58" s="58"/>
      <c r="L58" s="75"/>
      <c r="M58" s="75"/>
      <c r="N58" s="61">
        <f t="shared" si="10"/>
        <v>0.125</v>
      </c>
      <c r="O58" s="61">
        <f t="shared" si="11"/>
        <v>0.6636363636</v>
      </c>
      <c r="P58" s="61">
        <f t="shared" si="12"/>
        <v>0.06363636364</v>
      </c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73">
        <v>5.0</v>
      </c>
      <c r="AB58" s="74">
        <v>2.0</v>
      </c>
      <c r="AC58" s="73">
        <v>68.0</v>
      </c>
      <c r="AD58" s="74">
        <v>35.0</v>
      </c>
    </row>
    <row r="59" ht="12.75" customHeight="1">
      <c r="A59" s="58" t="s">
        <v>134</v>
      </c>
      <c r="B59" s="73">
        <f t="shared" si="1"/>
        <v>92</v>
      </c>
      <c r="C59" s="74">
        <f t="shared" si="2"/>
        <v>714</v>
      </c>
      <c r="D59" s="73">
        <f t="shared" si="3"/>
        <v>1500</v>
      </c>
      <c r="E59" s="74">
        <f t="shared" si="4"/>
        <v>82</v>
      </c>
      <c r="F59" s="62">
        <f t="shared" si="5"/>
        <v>0.1141439206</v>
      </c>
      <c r="G59" s="63">
        <f t="shared" si="6"/>
        <v>0.9481668774</v>
      </c>
      <c r="H59" s="64">
        <f t="shared" si="7"/>
        <v>0.6666666667</v>
      </c>
      <c r="I59" s="65">
        <f t="shared" si="8"/>
        <v>0.07286432161</v>
      </c>
      <c r="J59" s="55">
        <f t="shared" si="9"/>
        <v>1.962779156</v>
      </c>
      <c r="K59" s="58"/>
      <c r="L59" s="75"/>
      <c r="M59" s="75"/>
      <c r="N59" s="61">
        <f t="shared" si="10"/>
        <v>0.1141439206</v>
      </c>
      <c r="O59" s="61">
        <f t="shared" si="11"/>
        <v>0.6666666667</v>
      </c>
      <c r="P59" s="61">
        <f t="shared" si="12"/>
        <v>0.07286432161</v>
      </c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73">
        <v>92.0</v>
      </c>
      <c r="AB59" s="74">
        <v>82.0</v>
      </c>
      <c r="AC59" s="73">
        <v>1500.0</v>
      </c>
      <c r="AD59" s="74">
        <v>714.0</v>
      </c>
    </row>
    <row r="60" ht="12.75" customHeight="1">
      <c r="A60" s="58" t="s">
        <v>136</v>
      </c>
      <c r="B60" s="73">
        <f t="shared" si="1"/>
        <v>111</v>
      </c>
      <c r="C60" s="74">
        <f t="shared" si="2"/>
        <v>160</v>
      </c>
      <c r="D60" s="73">
        <f t="shared" si="3"/>
        <v>556</v>
      </c>
      <c r="E60" s="74">
        <f t="shared" si="4"/>
        <v>47</v>
      </c>
      <c r="F60" s="62">
        <f t="shared" si="5"/>
        <v>0.4095940959</v>
      </c>
      <c r="G60" s="63">
        <f t="shared" si="6"/>
        <v>0.9220563847</v>
      </c>
      <c r="H60" s="64">
        <f t="shared" si="7"/>
        <v>0.7631578947</v>
      </c>
      <c r="I60" s="65">
        <f t="shared" si="8"/>
        <v>0.180778032</v>
      </c>
      <c r="J60" s="55">
        <f t="shared" si="9"/>
        <v>2.225092251</v>
      </c>
      <c r="K60" s="58"/>
      <c r="L60" s="75"/>
      <c r="M60" s="75"/>
      <c r="N60" s="61">
        <f t="shared" si="10"/>
        <v>0.4095940959</v>
      </c>
      <c r="O60" s="61">
        <f t="shared" si="11"/>
        <v>0.7631578947</v>
      </c>
      <c r="P60" s="61">
        <f t="shared" si="12"/>
        <v>0.180778032</v>
      </c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73">
        <v>111.0</v>
      </c>
      <c r="AB60" s="74">
        <v>47.0</v>
      </c>
      <c r="AC60" s="73">
        <v>556.0</v>
      </c>
      <c r="AD60" s="74">
        <v>160.0</v>
      </c>
    </row>
    <row r="61" ht="12.75" customHeight="1">
      <c r="A61" s="58" t="s">
        <v>138</v>
      </c>
      <c r="B61" s="73">
        <f t="shared" si="1"/>
        <v>57</v>
      </c>
      <c r="C61" s="74">
        <f t="shared" si="2"/>
        <v>80</v>
      </c>
      <c r="D61" s="73">
        <f t="shared" si="3"/>
        <v>270</v>
      </c>
      <c r="E61" s="74">
        <f t="shared" si="4"/>
        <v>21</v>
      </c>
      <c r="F61" s="62">
        <f t="shared" si="5"/>
        <v>0.4160583942</v>
      </c>
      <c r="G61" s="63">
        <f t="shared" si="6"/>
        <v>0.9278350515</v>
      </c>
      <c r="H61" s="64">
        <f t="shared" si="7"/>
        <v>0.7640186916</v>
      </c>
      <c r="I61" s="65">
        <f t="shared" si="8"/>
        <v>0.1822429907</v>
      </c>
      <c r="J61" s="55">
        <f t="shared" si="9"/>
        <v>2.124087591</v>
      </c>
      <c r="K61" s="58"/>
      <c r="L61" s="75"/>
      <c r="M61" s="75"/>
      <c r="N61" s="61">
        <f t="shared" si="10"/>
        <v>0.4160583942</v>
      </c>
      <c r="O61" s="61">
        <f t="shared" si="11"/>
        <v>0.7640186916</v>
      </c>
      <c r="P61" s="61">
        <f t="shared" si="12"/>
        <v>0.1822429907</v>
      </c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73">
        <v>57.0</v>
      </c>
      <c r="AB61" s="74">
        <v>21.0</v>
      </c>
      <c r="AC61" s="73">
        <v>270.0</v>
      </c>
      <c r="AD61" s="74">
        <v>80.0</v>
      </c>
    </row>
    <row r="62" ht="12.75" customHeight="1">
      <c r="A62" s="58" t="s">
        <v>140</v>
      </c>
      <c r="B62" s="73">
        <f t="shared" si="1"/>
        <v>68</v>
      </c>
      <c r="C62" s="74">
        <f t="shared" si="2"/>
        <v>190</v>
      </c>
      <c r="D62" s="73">
        <f t="shared" si="3"/>
        <v>329</v>
      </c>
      <c r="E62" s="74">
        <f t="shared" si="4"/>
        <v>44</v>
      </c>
      <c r="F62" s="62">
        <f t="shared" si="5"/>
        <v>0.2635658915</v>
      </c>
      <c r="G62" s="63">
        <f t="shared" si="6"/>
        <v>0.8820375335</v>
      </c>
      <c r="H62" s="64">
        <f t="shared" si="7"/>
        <v>0.6291600634</v>
      </c>
      <c r="I62" s="65">
        <f t="shared" si="8"/>
        <v>0.177496038</v>
      </c>
      <c r="J62" s="55">
        <f t="shared" si="9"/>
        <v>1.445736434</v>
      </c>
      <c r="K62" s="58"/>
      <c r="L62" s="75"/>
      <c r="M62" s="75"/>
      <c r="N62" s="61">
        <f t="shared" si="10"/>
        <v>0.2635658915</v>
      </c>
      <c r="O62" s="61">
        <f t="shared" si="11"/>
        <v>0.6291600634</v>
      </c>
      <c r="P62" s="61">
        <f t="shared" si="12"/>
        <v>0.177496038</v>
      </c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73">
        <v>68.0</v>
      </c>
      <c r="AB62" s="74">
        <v>44.0</v>
      </c>
      <c r="AC62" s="73">
        <v>329.0</v>
      </c>
      <c r="AD62" s="74">
        <v>190.0</v>
      </c>
    </row>
    <row r="63" ht="12.75" customHeight="1">
      <c r="A63" s="58" t="s">
        <v>142</v>
      </c>
      <c r="B63" s="73">
        <f t="shared" si="1"/>
        <v>122</v>
      </c>
      <c r="C63" s="74">
        <f t="shared" si="2"/>
        <v>280</v>
      </c>
      <c r="D63" s="73">
        <f t="shared" si="3"/>
        <v>718</v>
      </c>
      <c r="E63" s="74">
        <f t="shared" si="4"/>
        <v>63</v>
      </c>
      <c r="F63" s="62">
        <f t="shared" si="5"/>
        <v>0.3034825871</v>
      </c>
      <c r="G63" s="63">
        <f t="shared" si="6"/>
        <v>0.9193341869</v>
      </c>
      <c r="H63" s="64">
        <f t="shared" si="7"/>
        <v>0.7100591716</v>
      </c>
      <c r="I63" s="65">
        <f t="shared" si="8"/>
        <v>0.1563820795</v>
      </c>
      <c r="J63" s="55">
        <f t="shared" si="9"/>
        <v>1.94278607</v>
      </c>
      <c r="K63" s="58"/>
      <c r="L63" s="75"/>
      <c r="M63" s="75"/>
      <c r="N63" s="61">
        <f t="shared" si="10"/>
        <v>0.3034825871</v>
      </c>
      <c r="O63" s="61">
        <f t="shared" si="11"/>
        <v>0.7100591716</v>
      </c>
      <c r="P63" s="61">
        <f t="shared" si="12"/>
        <v>0.1563820795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73">
        <v>122.0</v>
      </c>
      <c r="AB63" s="74">
        <v>63.0</v>
      </c>
      <c r="AC63" s="73">
        <v>718.0</v>
      </c>
      <c r="AD63" s="74">
        <v>280.0</v>
      </c>
    </row>
    <row r="64" ht="12.75" customHeight="1">
      <c r="A64" s="58" t="s">
        <v>144</v>
      </c>
      <c r="B64" s="73">
        <f t="shared" si="1"/>
        <v>99</v>
      </c>
      <c r="C64" s="74">
        <f t="shared" si="2"/>
        <v>370</v>
      </c>
      <c r="D64" s="73">
        <f t="shared" si="3"/>
        <v>834</v>
      </c>
      <c r="E64" s="74">
        <f t="shared" si="4"/>
        <v>42</v>
      </c>
      <c r="F64" s="62">
        <f t="shared" si="5"/>
        <v>0.21108742</v>
      </c>
      <c r="G64" s="63">
        <f t="shared" si="6"/>
        <v>0.9520547945</v>
      </c>
      <c r="H64" s="64">
        <f t="shared" si="7"/>
        <v>0.6936802974</v>
      </c>
      <c r="I64" s="65">
        <f t="shared" si="8"/>
        <v>0.1048327138</v>
      </c>
      <c r="J64" s="55">
        <f t="shared" si="9"/>
        <v>1.867803838</v>
      </c>
      <c r="K64" s="58"/>
      <c r="L64" s="75"/>
      <c r="M64" s="75"/>
      <c r="N64" s="61">
        <f t="shared" si="10"/>
        <v>0.21108742</v>
      </c>
      <c r="O64" s="61">
        <f t="shared" si="11"/>
        <v>0.6936802974</v>
      </c>
      <c r="P64" s="61">
        <f t="shared" si="12"/>
        <v>0.1048327138</v>
      </c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73">
        <v>99.0</v>
      </c>
      <c r="AB64" s="74">
        <v>42.0</v>
      </c>
      <c r="AC64" s="73">
        <v>834.0</v>
      </c>
      <c r="AD64" s="74">
        <v>370.0</v>
      </c>
    </row>
    <row r="65" ht="12.75" customHeight="1">
      <c r="A65" s="58" t="s">
        <v>146</v>
      </c>
      <c r="B65" s="73">
        <f t="shared" si="1"/>
        <v>65</v>
      </c>
      <c r="C65" s="74">
        <f t="shared" si="2"/>
        <v>410</v>
      </c>
      <c r="D65" s="73">
        <f t="shared" si="3"/>
        <v>584</v>
      </c>
      <c r="E65" s="74">
        <f t="shared" si="4"/>
        <v>66</v>
      </c>
      <c r="F65" s="62">
        <f t="shared" si="5"/>
        <v>0.1368421053</v>
      </c>
      <c r="G65" s="63">
        <f t="shared" si="6"/>
        <v>0.8984615385</v>
      </c>
      <c r="H65" s="64">
        <f t="shared" si="7"/>
        <v>0.5768888889</v>
      </c>
      <c r="I65" s="65">
        <f t="shared" si="8"/>
        <v>0.1164444444</v>
      </c>
      <c r="J65" s="55">
        <f t="shared" si="9"/>
        <v>1.368421053</v>
      </c>
      <c r="K65" s="58"/>
      <c r="L65" s="75"/>
      <c r="M65" s="75"/>
      <c r="N65" s="61">
        <f t="shared" si="10"/>
        <v>0.1368421053</v>
      </c>
      <c r="O65" s="61">
        <f t="shared" si="11"/>
        <v>0.5768888889</v>
      </c>
      <c r="P65" s="61">
        <f t="shared" si="12"/>
        <v>0.1164444444</v>
      </c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73">
        <v>65.0</v>
      </c>
      <c r="AB65" s="74">
        <v>66.0</v>
      </c>
      <c r="AC65" s="73">
        <v>584.0</v>
      </c>
      <c r="AD65" s="74">
        <v>410.0</v>
      </c>
    </row>
    <row r="66" ht="12.75" customHeight="1">
      <c r="A66" s="58" t="s">
        <v>148</v>
      </c>
      <c r="B66" s="73">
        <f t="shared" si="1"/>
        <v>87</v>
      </c>
      <c r="C66" s="74">
        <f t="shared" si="2"/>
        <v>991</v>
      </c>
      <c r="D66" s="73">
        <f t="shared" si="3"/>
        <v>1948</v>
      </c>
      <c r="E66" s="74">
        <f t="shared" si="4"/>
        <v>115</v>
      </c>
      <c r="F66" s="62">
        <f t="shared" si="5"/>
        <v>0.08070500928</v>
      </c>
      <c r="G66" s="63">
        <f t="shared" si="6"/>
        <v>0.944255938</v>
      </c>
      <c r="H66" s="64">
        <f t="shared" si="7"/>
        <v>0.6478828399</v>
      </c>
      <c r="I66" s="65">
        <f t="shared" si="8"/>
        <v>0.06431072907</v>
      </c>
      <c r="J66" s="55">
        <f t="shared" si="9"/>
        <v>1.913729128</v>
      </c>
      <c r="K66" s="58"/>
      <c r="L66" s="75"/>
      <c r="M66" s="75"/>
      <c r="N66" s="61">
        <f t="shared" si="10"/>
        <v>0.08070500928</v>
      </c>
      <c r="O66" s="61">
        <f t="shared" si="11"/>
        <v>0.6478828399</v>
      </c>
      <c r="P66" s="61">
        <f t="shared" si="12"/>
        <v>0.06431072907</v>
      </c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73">
        <v>87.0</v>
      </c>
      <c r="AB66" s="74">
        <v>115.0</v>
      </c>
      <c r="AC66" s="73">
        <v>1948.0</v>
      </c>
      <c r="AD66" s="74">
        <v>991.0</v>
      </c>
    </row>
    <row r="67" ht="12.75" customHeight="1">
      <c r="A67" s="58" t="s">
        <v>150</v>
      </c>
      <c r="B67" s="73">
        <f t="shared" si="1"/>
        <v>33</v>
      </c>
      <c r="C67" s="74">
        <f t="shared" si="2"/>
        <v>299</v>
      </c>
      <c r="D67" s="73">
        <f t="shared" si="3"/>
        <v>652</v>
      </c>
      <c r="E67" s="74">
        <f t="shared" si="4"/>
        <v>43</v>
      </c>
      <c r="F67" s="62">
        <f t="shared" si="5"/>
        <v>0.09939759036</v>
      </c>
      <c r="G67" s="63">
        <f t="shared" si="6"/>
        <v>0.9381294964</v>
      </c>
      <c r="H67" s="64">
        <f t="shared" si="7"/>
        <v>0.6669912366</v>
      </c>
      <c r="I67" s="65">
        <f t="shared" si="8"/>
        <v>0.07400194742</v>
      </c>
      <c r="J67" s="55">
        <f t="shared" si="9"/>
        <v>2.093373494</v>
      </c>
      <c r="K67" s="58"/>
      <c r="L67" s="75"/>
      <c r="M67" s="75"/>
      <c r="N67" s="61">
        <f t="shared" si="10"/>
        <v>0.09939759036</v>
      </c>
      <c r="O67" s="61">
        <f t="shared" si="11"/>
        <v>0.6669912366</v>
      </c>
      <c r="P67" s="61">
        <f t="shared" si="12"/>
        <v>0.07400194742</v>
      </c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73">
        <v>33.0</v>
      </c>
      <c r="AB67" s="74">
        <v>43.0</v>
      </c>
      <c r="AC67" s="73">
        <v>652.0</v>
      </c>
      <c r="AD67" s="74">
        <v>299.0</v>
      </c>
    </row>
    <row r="68" ht="12.75" customHeight="1">
      <c r="A68" s="58" t="s">
        <v>152</v>
      </c>
      <c r="B68" s="73">
        <f t="shared" si="1"/>
        <v>5</v>
      </c>
      <c r="C68" s="74">
        <f t="shared" si="2"/>
        <v>4</v>
      </c>
      <c r="D68" s="73">
        <f t="shared" si="3"/>
        <v>7</v>
      </c>
      <c r="E68" s="74">
        <f t="shared" si="4"/>
        <v>1</v>
      </c>
      <c r="F68" s="62">
        <f t="shared" si="5"/>
        <v>0.5555555556</v>
      </c>
      <c r="G68" s="63">
        <f t="shared" si="6"/>
        <v>0.875</v>
      </c>
      <c r="H68" s="64">
        <f t="shared" si="7"/>
        <v>0.7058823529</v>
      </c>
      <c r="I68" s="65">
        <f t="shared" si="8"/>
        <v>0.3529411765</v>
      </c>
      <c r="J68" s="55">
        <f t="shared" si="9"/>
        <v>0.8888888889</v>
      </c>
      <c r="K68" s="58"/>
      <c r="L68" s="75"/>
      <c r="M68" s="75"/>
      <c r="N68" s="61">
        <f t="shared" si="10"/>
        <v>0.5555555556</v>
      </c>
      <c r="O68" s="61">
        <f t="shared" si="11"/>
        <v>0.7058823529</v>
      </c>
      <c r="P68" s="61">
        <f t="shared" si="12"/>
        <v>0.3529411765</v>
      </c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73">
        <v>5.0</v>
      </c>
      <c r="AB68" s="74">
        <v>1.0</v>
      </c>
      <c r="AC68" s="73">
        <v>7.0</v>
      </c>
      <c r="AD68" s="74">
        <v>4.0</v>
      </c>
    </row>
    <row r="69" ht="12.75" customHeight="1">
      <c r="A69" s="58" t="s">
        <v>860</v>
      </c>
      <c r="B69" s="73">
        <f t="shared" si="1"/>
        <v>0</v>
      </c>
      <c r="C69" s="74">
        <f t="shared" si="2"/>
        <v>4</v>
      </c>
      <c r="D69" s="73">
        <f t="shared" si="3"/>
        <v>1</v>
      </c>
      <c r="E69" s="74">
        <f t="shared" si="4"/>
        <v>2</v>
      </c>
      <c r="F69" s="62">
        <f t="shared" si="5"/>
        <v>0</v>
      </c>
      <c r="G69" s="63">
        <f t="shared" si="6"/>
        <v>0.3333333333</v>
      </c>
      <c r="H69" s="64">
        <f t="shared" si="7"/>
        <v>0.1428571429</v>
      </c>
      <c r="I69" s="65">
        <f t="shared" si="8"/>
        <v>0.2857142857</v>
      </c>
      <c r="J69" s="55">
        <f t="shared" si="9"/>
        <v>0.75</v>
      </c>
      <c r="K69" s="58"/>
      <c r="L69" s="75"/>
      <c r="M69" s="75"/>
      <c r="N69" s="61">
        <f t="shared" si="10"/>
        <v>0</v>
      </c>
      <c r="O69" s="61">
        <f t="shared" si="11"/>
        <v>0.1428571429</v>
      </c>
      <c r="P69" s="61">
        <f t="shared" si="12"/>
        <v>0.2857142857</v>
      </c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73">
        <v>0.0</v>
      </c>
      <c r="AB69" s="74">
        <v>2.0</v>
      </c>
      <c r="AC69" s="73">
        <v>1.0</v>
      </c>
      <c r="AD69" s="74">
        <v>4.0</v>
      </c>
    </row>
    <row r="70" ht="12.75" customHeight="1">
      <c r="A70" s="58" t="s">
        <v>154</v>
      </c>
      <c r="B70" s="73">
        <f t="shared" si="1"/>
        <v>114</v>
      </c>
      <c r="C70" s="74">
        <f t="shared" si="2"/>
        <v>231</v>
      </c>
      <c r="D70" s="73">
        <f t="shared" si="3"/>
        <v>611</v>
      </c>
      <c r="E70" s="74">
        <f t="shared" si="4"/>
        <v>39</v>
      </c>
      <c r="F70" s="62">
        <f t="shared" si="5"/>
        <v>0.3304347826</v>
      </c>
      <c r="G70" s="63">
        <f t="shared" si="6"/>
        <v>0.94</v>
      </c>
      <c r="H70" s="64">
        <f t="shared" si="7"/>
        <v>0.7286432161</v>
      </c>
      <c r="I70" s="65">
        <f t="shared" si="8"/>
        <v>0.1537688442</v>
      </c>
      <c r="J70" s="55">
        <f t="shared" si="9"/>
        <v>1.884057971</v>
      </c>
      <c r="K70" s="58"/>
      <c r="L70" s="75"/>
      <c r="M70" s="75"/>
      <c r="N70" s="61">
        <f t="shared" si="10"/>
        <v>0.3304347826</v>
      </c>
      <c r="O70" s="61">
        <f t="shared" si="11"/>
        <v>0.7286432161</v>
      </c>
      <c r="P70" s="61">
        <f t="shared" si="12"/>
        <v>0.1537688442</v>
      </c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73">
        <v>114.0</v>
      </c>
      <c r="AB70" s="74">
        <v>39.0</v>
      </c>
      <c r="AC70" s="73">
        <v>611.0</v>
      </c>
      <c r="AD70" s="74">
        <v>231.0</v>
      </c>
    </row>
    <row r="71" ht="12.75" customHeight="1">
      <c r="A71" s="58" t="s">
        <v>156</v>
      </c>
      <c r="B71" s="73">
        <f t="shared" si="1"/>
        <v>15</v>
      </c>
      <c r="C71" s="74">
        <f t="shared" si="2"/>
        <v>9</v>
      </c>
      <c r="D71" s="73">
        <f t="shared" si="3"/>
        <v>44</v>
      </c>
      <c r="E71" s="74">
        <f t="shared" si="4"/>
        <v>4</v>
      </c>
      <c r="F71" s="62">
        <f t="shared" si="5"/>
        <v>0.625</v>
      </c>
      <c r="G71" s="63">
        <f t="shared" si="6"/>
        <v>0.9166666667</v>
      </c>
      <c r="H71" s="64">
        <f t="shared" si="7"/>
        <v>0.8194444444</v>
      </c>
      <c r="I71" s="65">
        <f t="shared" si="8"/>
        <v>0.2638888889</v>
      </c>
      <c r="J71" s="55">
        <f t="shared" si="9"/>
        <v>2</v>
      </c>
      <c r="K71" s="58"/>
      <c r="L71" s="75"/>
      <c r="M71" s="75"/>
      <c r="N71" s="61">
        <f t="shared" si="10"/>
        <v>0.625</v>
      </c>
      <c r="O71" s="61">
        <f t="shared" si="11"/>
        <v>0.8194444444</v>
      </c>
      <c r="P71" s="61">
        <f t="shared" si="12"/>
        <v>0.2638888889</v>
      </c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73">
        <v>15.0</v>
      </c>
      <c r="AB71" s="74">
        <v>4.0</v>
      </c>
      <c r="AC71" s="73">
        <v>44.0</v>
      </c>
      <c r="AD71" s="74">
        <v>9.0</v>
      </c>
    </row>
    <row r="72" ht="12.75" customHeight="1">
      <c r="A72" s="58" t="s">
        <v>158</v>
      </c>
      <c r="B72" s="73">
        <f t="shared" si="1"/>
        <v>211</v>
      </c>
      <c r="C72" s="74">
        <f t="shared" si="2"/>
        <v>218</v>
      </c>
      <c r="D72" s="73">
        <f t="shared" si="3"/>
        <v>940</v>
      </c>
      <c r="E72" s="74">
        <f t="shared" si="4"/>
        <v>60</v>
      </c>
      <c r="F72" s="62">
        <f t="shared" si="5"/>
        <v>0.4918414918</v>
      </c>
      <c r="G72" s="63">
        <f t="shared" si="6"/>
        <v>0.94</v>
      </c>
      <c r="H72" s="64">
        <f t="shared" si="7"/>
        <v>0.8054583625</v>
      </c>
      <c r="I72" s="65">
        <f t="shared" si="8"/>
        <v>0.1896431071</v>
      </c>
      <c r="J72" s="55">
        <f t="shared" si="9"/>
        <v>2.331002331</v>
      </c>
      <c r="K72" s="58"/>
      <c r="L72" s="75"/>
      <c r="M72" s="75"/>
      <c r="N72" s="61">
        <f t="shared" si="10"/>
        <v>0.4918414918</v>
      </c>
      <c r="O72" s="61">
        <f t="shared" si="11"/>
        <v>0.8054583625</v>
      </c>
      <c r="P72" s="61">
        <f t="shared" si="12"/>
        <v>0.1896431071</v>
      </c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73">
        <v>211.0</v>
      </c>
      <c r="AB72" s="74">
        <v>60.0</v>
      </c>
      <c r="AC72" s="73">
        <v>940.0</v>
      </c>
      <c r="AD72" s="74">
        <v>218.0</v>
      </c>
    </row>
    <row r="73" ht="12.75" customHeight="1">
      <c r="A73" s="58" t="s">
        <v>861</v>
      </c>
      <c r="B73" s="73">
        <f t="shared" si="1"/>
        <v>0</v>
      </c>
      <c r="C73" s="74">
        <f t="shared" si="2"/>
        <v>3</v>
      </c>
      <c r="D73" s="73">
        <f t="shared" si="3"/>
        <v>4</v>
      </c>
      <c r="E73" s="74">
        <f t="shared" si="4"/>
        <v>0</v>
      </c>
      <c r="F73" s="62">
        <f t="shared" si="5"/>
        <v>0</v>
      </c>
      <c r="G73" s="63">
        <f t="shared" si="6"/>
        <v>1</v>
      </c>
      <c r="H73" s="64">
        <f t="shared" si="7"/>
        <v>0.5714285714</v>
      </c>
      <c r="I73" s="65">
        <f t="shared" si="8"/>
        <v>0</v>
      </c>
      <c r="J73" s="55">
        <f t="shared" si="9"/>
        <v>1.333333333</v>
      </c>
      <c r="K73" s="58"/>
      <c r="L73" s="75"/>
      <c r="M73" s="75"/>
      <c r="N73" s="61">
        <f t="shared" si="10"/>
        <v>0</v>
      </c>
      <c r="O73" s="61">
        <f t="shared" si="11"/>
        <v>0.5714285714</v>
      </c>
      <c r="P73" s="61">
        <f t="shared" si="12"/>
        <v>0</v>
      </c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73">
        <v>0.0</v>
      </c>
      <c r="AB73" s="74">
        <v>0.0</v>
      </c>
      <c r="AC73" s="73">
        <v>4.0</v>
      </c>
      <c r="AD73" s="74">
        <v>3.0</v>
      </c>
    </row>
    <row r="74" ht="12.75" customHeight="1">
      <c r="A74" s="58" t="s">
        <v>160</v>
      </c>
      <c r="B74" s="73">
        <f t="shared" si="1"/>
        <v>2</v>
      </c>
      <c r="C74" s="74">
        <f t="shared" si="2"/>
        <v>11</v>
      </c>
      <c r="D74" s="73">
        <f t="shared" si="3"/>
        <v>18</v>
      </c>
      <c r="E74" s="74">
        <f t="shared" si="4"/>
        <v>1</v>
      </c>
      <c r="F74" s="62">
        <f t="shared" si="5"/>
        <v>0.1538461538</v>
      </c>
      <c r="G74" s="63">
        <f t="shared" si="6"/>
        <v>0.9473684211</v>
      </c>
      <c r="H74" s="64">
        <f t="shared" si="7"/>
        <v>0.625</v>
      </c>
      <c r="I74" s="65">
        <f t="shared" si="8"/>
        <v>0.09375</v>
      </c>
      <c r="J74" s="55">
        <f t="shared" si="9"/>
        <v>1.461538462</v>
      </c>
      <c r="K74" s="58"/>
      <c r="L74" s="75"/>
      <c r="M74" s="75"/>
      <c r="N74" s="61">
        <f t="shared" si="10"/>
        <v>0.1538461538</v>
      </c>
      <c r="O74" s="61">
        <f t="shared" si="11"/>
        <v>0.625</v>
      </c>
      <c r="P74" s="61">
        <f t="shared" si="12"/>
        <v>0.09375</v>
      </c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73">
        <v>2.0</v>
      </c>
      <c r="AB74" s="74">
        <v>1.0</v>
      </c>
      <c r="AC74" s="73">
        <v>18.0</v>
      </c>
      <c r="AD74" s="74">
        <v>11.0</v>
      </c>
    </row>
    <row r="75" ht="12.75" customHeight="1">
      <c r="A75" s="58" t="s">
        <v>862</v>
      </c>
      <c r="B75" s="73">
        <f t="shared" si="1"/>
        <v>0</v>
      </c>
      <c r="C75" s="74">
        <f t="shared" si="2"/>
        <v>1</v>
      </c>
      <c r="D75" s="73">
        <f t="shared" si="3"/>
        <v>2</v>
      </c>
      <c r="E75" s="74">
        <f t="shared" si="4"/>
        <v>0</v>
      </c>
      <c r="F75" s="62">
        <f t="shared" si="5"/>
        <v>0</v>
      </c>
      <c r="G75" s="63">
        <f t="shared" si="6"/>
        <v>1</v>
      </c>
      <c r="H75" s="64">
        <f t="shared" si="7"/>
        <v>0.6666666667</v>
      </c>
      <c r="I75" s="65">
        <f t="shared" si="8"/>
        <v>0</v>
      </c>
      <c r="J75" s="55">
        <f t="shared" si="9"/>
        <v>2</v>
      </c>
      <c r="K75" s="58"/>
      <c r="L75" s="75"/>
      <c r="M75" s="75"/>
      <c r="N75" s="61">
        <f t="shared" si="10"/>
        <v>0</v>
      </c>
      <c r="O75" s="61">
        <f t="shared" si="11"/>
        <v>0.6666666667</v>
      </c>
      <c r="P75" s="61">
        <f t="shared" si="12"/>
        <v>0</v>
      </c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73">
        <v>0.0</v>
      </c>
      <c r="AB75" s="74">
        <v>0.0</v>
      </c>
      <c r="AC75" s="73">
        <v>2.0</v>
      </c>
      <c r="AD75" s="74">
        <v>1.0</v>
      </c>
    </row>
    <row r="76" ht="12.75" customHeight="1">
      <c r="A76" s="58" t="s">
        <v>863</v>
      </c>
      <c r="B76" s="73">
        <f t="shared" si="1"/>
        <v>3</v>
      </c>
      <c r="C76" s="74">
        <f t="shared" si="2"/>
        <v>7</v>
      </c>
      <c r="D76" s="73">
        <f t="shared" si="3"/>
        <v>19</v>
      </c>
      <c r="E76" s="74">
        <f t="shared" si="4"/>
        <v>0</v>
      </c>
      <c r="F76" s="62">
        <f t="shared" si="5"/>
        <v>0.3</v>
      </c>
      <c r="G76" s="63">
        <f t="shared" si="6"/>
        <v>1</v>
      </c>
      <c r="H76" s="64">
        <f t="shared" si="7"/>
        <v>0.7586206897</v>
      </c>
      <c r="I76" s="65">
        <f t="shared" si="8"/>
        <v>0.1034482759</v>
      </c>
      <c r="J76" s="55">
        <f t="shared" si="9"/>
        <v>1.9</v>
      </c>
      <c r="K76" s="58"/>
      <c r="L76" s="75"/>
      <c r="M76" s="75"/>
      <c r="N76" s="61">
        <f t="shared" si="10"/>
        <v>0.3</v>
      </c>
      <c r="O76" s="61">
        <f t="shared" si="11"/>
        <v>0.7586206897</v>
      </c>
      <c r="P76" s="61">
        <f t="shared" si="12"/>
        <v>0.1034482759</v>
      </c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73">
        <v>3.0</v>
      </c>
      <c r="AB76" s="74">
        <v>0.0</v>
      </c>
      <c r="AC76" s="73">
        <v>19.0</v>
      </c>
      <c r="AD76" s="74">
        <v>7.0</v>
      </c>
    </row>
    <row r="77" ht="12.75" customHeight="1">
      <c r="A77" s="58" t="s">
        <v>162</v>
      </c>
      <c r="B77" s="73">
        <f t="shared" si="1"/>
        <v>121</v>
      </c>
      <c r="C77" s="74">
        <f t="shared" si="2"/>
        <v>118</v>
      </c>
      <c r="D77" s="73">
        <f t="shared" si="3"/>
        <v>610</v>
      </c>
      <c r="E77" s="74">
        <f t="shared" si="4"/>
        <v>50</v>
      </c>
      <c r="F77" s="62">
        <f t="shared" si="5"/>
        <v>0.5062761506</v>
      </c>
      <c r="G77" s="63">
        <f t="shared" si="6"/>
        <v>0.9242424242</v>
      </c>
      <c r="H77" s="64">
        <f t="shared" si="7"/>
        <v>0.8131256952</v>
      </c>
      <c r="I77" s="65">
        <f t="shared" si="8"/>
        <v>0.1902113459</v>
      </c>
      <c r="J77" s="55">
        <f t="shared" si="9"/>
        <v>2.761506276</v>
      </c>
      <c r="K77" s="58"/>
      <c r="L77" s="75"/>
      <c r="M77" s="75"/>
      <c r="N77" s="61">
        <f t="shared" si="10"/>
        <v>0.5062761506</v>
      </c>
      <c r="O77" s="61">
        <f t="shared" si="11"/>
        <v>0.8131256952</v>
      </c>
      <c r="P77" s="61">
        <f t="shared" si="12"/>
        <v>0.1902113459</v>
      </c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73">
        <v>121.0</v>
      </c>
      <c r="AB77" s="74">
        <v>50.0</v>
      </c>
      <c r="AC77" s="73">
        <v>610.0</v>
      </c>
      <c r="AD77" s="74">
        <v>118.0</v>
      </c>
    </row>
    <row r="78" ht="12.75" customHeight="1">
      <c r="A78" s="58" t="s">
        <v>164</v>
      </c>
      <c r="B78" s="73">
        <f t="shared" si="1"/>
        <v>14</v>
      </c>
      <c r="C78" s="74">
        <f t="shared" si="2"/>
        <v>45</v>
      </c>
      <c r="D78" s="73">
        <f t="shared" si="3"/>
        <v>166</v>
      </c>
      <c r="E78" s="74">
        <f t="shared" si="4"/>
        <v>24</v>
      </c>
      <c r="F78" s="62">
        <f t="shared" si="5"/>
        <v>0.2372881356</v>
      </c>
      <c r="G78" s="63">
        <f t="shared" si="6"/>
        <v>0.8736842105</v>
      </c>
      <c r="H78" s="64">
        <f t="shared" si="7"/>
        <v>0.7228915663</v>
      </c>
      <c r="I78" s="65">
        <f t="shared" si="8"/>
        <v>0.1526104418</v>
      </c>
      <c r="J78" s="55">
        <f t="shared" si="9"/>
        <v>3.220338983</v>
      </c>
      <c r="K78" s="58"/>
      <c r="L78" s="75"/>
      <c r="M78" s="75"/>
      <c r="N78" s="61">
        <f t="shared" si="10"/>
        <v>0.2372881356</v>
      </c>
      <c r="O78" s="61">
        <f t="shared" si="11"/>
        <v>0.7228915663</v>
      </c>
      <c r="P78" s="61">
        <f t="shared" si="12"/>
        <v>0.1526104418</v>
      </c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73">
        <v>14.0</v>
      </c>
      <c r="AB78" s="74">
        <v>24.0</v>
      </c>
      <c r="AC78" s="73">
        <v>166.0</v>
      </c>
      <c r="AD78" s="74">
        <v>45.0</v>
      </c>
    </row>
    <row r="79" ht="12.75" customHeight="1">
      <c r="A79" s="58" t="s">
        <v>864</v>
      </c>
      <c r="B79" s="73">
        <f t="shared" si="1"/>
        <v>0</v>
      </c>
      <c r="C79" s="74">
        <f t="shared" si="2"/>
        <v>0</v>
      </c>
      <c r="D79" s="73">
        <f t="shared" si="3"/>
        <v>0</v>
      </c>
      <c r="E79" s="74">
        <f t="shared" si="4"/>
        <v>0</v>
      </c>
      <c r="F79" s="62" t="str">
        <f t="shared" si="5"/>
        <v>#DIV/0!</v>
      </c>
      <c r="G79" s="63" t="str">
        <f t="shared" si="6"/>
        <v>#DIV/0!</v>
      </c>
      <c r="H79" s="64" t="str">
        <f t="shared" si="7"/>
        <v>#DIV/0!</v>
      </c>
      <c r="I79" s="65" t="str">
        <f t="shared" si="8"/>
        <v>#DIV/0!</v>
      </c>
      <c r="J79" s="55" t="str">
        <f t="shared" si="9"/>
        <v>#DIV/0!</v>
      </c>
      <c r="K79" s="58"/>
      <c r="L79" s="75"/>
      <c r="M79" s="75"/>
      <c r="N79" s="61" t="str">
        <f t="shared" si="10"/>
        <v>#DIV/0!</v>
      </c>
      <c r="O79" s="61" t="str">
        <f t="shared" si="11"/>
        <v>#DIV/0!</v>
      </c>
      <c r="P79" s="61" t="str">
        <f t="shared" si="12"/>
        <v>#DIV/0!</v>
      </c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73">
        <v>0.0</v>
      </c>
      <c r="AB79" s="74">
        <v>0.0</v>
      </c>
      <c r="AC79" s="73">
        <v>0.0</v>
      </c>
      <c r="AD79" s="74">
        <v>0.0</v>
      </c>
    </row>
    <row r="80" ht="12.75" customHeight="1">
      <c r="A80" s="58" t="s">
        <v>166</v>
      </c>
      <c r="B80" s="73">
        <f t="shared" si="1"/>
        <v>136</v>
      </c>
      <c r="C80" s="74">
        <f t="shared" si="2"/>
        <v>423</v>
      </c>
      <c r="D80" s="73">
        <f t="shared" si="3"/>
        <v>1224</v>
      </c>
      <c r="E80" s="74">
        <f t="shared" si="4"/>
        <v>89</v>
      </c>
      <c r="F80" s="62">
        <f t="shared" si="5"/>
        <v>0.2432915921</v>
      </c>
      <c r="G80" s="63">
        <f t="shared" si="6"/>
        <v>0.9322162986</v>
      </c>
      <c r="H80" s="64">
        <f t="shared" si="7"/>
        <v>0.7264957265</v>
      </c>
      <c r="I80" s="65">
        <f t="shared" si="8"/>
        <v>0.1201923077</v>
      </c>
      <c r="J80" s="55">
        <f t="shared" si="9"/>
        <v>2.348837209</v>
      </c>
      <c r="K80" s="58"/>
      <c r="L80" s="75"/>
      <c r="M80" s="75"/>
      <c r="N80" s="61">
        <f t="shared" si="10"/>
        <v>0.2432915921</v>
      </c>
      <c r="O80" s="61">
        <f t="shared" si="11"/>
        <v>0.7264957265</v>
      </c>
      <c r="P80" s="61">
        <f t="shared" si="12"/>
        <v>0.1201923077</v>
      </c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73">
        <v>136.0</v>
      </c>
      <c r="AB80" s="74">
        <v>89.0</v>
      </c>
      <c r="AC80" s="73">
        <v>1224.0</v>
      </c>
      <c r="AD80" s="74">
        <v>423.0</v>
      </c>
    </row>
    <row r="81" ht="12.75" customHeight="1">
      <c r="A81" s="58" t="s">
        <v>865</v>
      </c>
      <c r="B81" s="73">
        <f t="shared" si="1"/>
        <v>0</v>
      </c>
      <c r="C81" s="74">
        <f t="shared" si="2"/>
        <v>0</v>
      </c>
      <c r="D81" s="73">
        <f t="shared" si="3"/>
        <v>0</v>
      </c>
      <c r="E81" s="74">
        <f t="shared" si="4"/>
        <v>0</v>
      </c>
      <c r="F81" s="62" t="str">
        <f t="shared" si="5"/>
        <v>#DIV/0!</v>
      </c>
      <c r="G81" s="63" t="str">
        <f t="shared" si="6"/>
        <v>#DIV/0!</v>
      </c>
      <c r="H81" s="64" t="str">
        <f t="shared" si="7"/>
        <v>#DIV/0!</v>
      </c>
      <c r="I81" s="65" t="str">
        <f t="shared" si="8"/>
        <v>#DIV/0!</v>
      </c>
      <c r="J81" s="55" t="str">
        <f t="shared" si="9"/>
        <v>#DIV/0!</v>
      </c>
      <c r="K81" s="58"/>
      <c r="L81" s="75"/>
      <c r="M81" s="75"/>
      <c r="N81" s="61" t="str">
        <f t="shared" si="10"/>
        <v>#DIV/0!</v>
      </c>
      <c r="O81" s="61" t="str">
        <f t="shared" si="11"/>
        <v>#DIV/0!</v>
      </c>
      <c r="P81" s="61" t="str">
        <f t="shared" si="12"/>
        <v>#DIV/0!</v>
      </c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73">
        <v>0.0</v>
      </c>
      <c r="AB81" s="74">
        <v>0.0</v>
      </c>
      <c r="AC81" s="73">
        <v>0.0</v>
      </c>
      <c r="AD81" s="74">
        <v>0.0</v>
      </c>
    </row>
    <row r="82" ht="12.75" customHeight="1">
      <c r="A82" s="58" t="s">
        <v>167</v>
      </c>
      <c r="B82" s="73">
        <f t="shared" si="1"/>
        <v>99</v>
      </c>
      <c r="C82" s="74">
        <f t="shared" si="2"/>
        <v>90</v>
      </c>
      <c r="D82" s="73">
        <f t="shared" si="3"/>
        <v>470</v>
      </c>
      <c r="E82" s="74">
        <f t="shared" si="4"/>
        <v>30</v>
      </c>
      <c r="F82" s="62">
        <f t="shared" si="5"/>
        <v>0.5238095238</v>
      </c>
      <c r="G82" s="63">
        <f t="shared" si="6"/>
        <v>0.94</v>
      </c>
      <c r="H82" s="64">
        <f t="shared" si="7"/>
        <v>0.8258345428</v>
      </c>
      <c r="I82" s="65">
        <f t="shared" si="8"/>
        <v>0.1872278665</v>
      </c>
      <c r="J82" s="55">
        <f t="shared" si="9"/>
        <v>2.645502646</v>
      </c>
      <c r="K82" s="58"/>
      <c r="L82" s="75"/>
      <c r="M82" s="75"/>
      <c r="N82" s="61">
        <f t="shared" si="10"/>
        <v>0.5238095238</v>
      </c>
      <c r="O82" s="61">
        <f t="shared" si="11"/>
        <v>0.8258345428</v>
      </c>
      <c r="P82" s="61">
        <f t="shared" si="12"/>
        <v>0.1872278665</v>
      </c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73">
        <v>99.0</v>
      </c>
      <c r="AB82" s="74">
        <v>30.0</v>
      </c>
      <c r="AC82" s="73">
        <v>470.0</v>
      </c>
      <c r="AD82" s="74">
        <v>90.0</v>
      </c>
    </row>
    <row r="83" ht="12.75" customHeight="1">
      <c r="A83" s="58" t="s">
        <v>169</v>
      </c>
      <c r="B83" s="73">
        <f t="shared" si="1"/>
        <v>96</v>
      </c>
      <c r="C83" s="74">
        <f t="shared" si="2"/>
        <v>168</v>
      </c>
      <c r="D83" s="73">
        <f t="shared" si="3"/>
        <v>620</v>
      </c>
      <c r="E83" s="74">
        <f t="shared" si="4"/>
        <v>57</v>
      </c>
      <c r="F83" s="62">
        <f t="shared" si="5"/>
        <v>0.3636363636</v>
      </c>
      <c r="G83" s="63">
        <f t="shared" si="6"/>
        <v>0.9158050222</v>
      </c>
      <c r="H83" s="64">
        <f t="shared" si="7"/>
        <v>0.7608926674</v>
      </c>
      <c r="I83" s="65">
        <f t="shared" si="8"/>
        <v>0.1625929862</v>
      </c>
      <c r="J83" s="55">
        <f t="shared" si="9"/>
        <v>2.564393939</v>
      </c>
      <c r="K83" s="58"/>
      <c r="L83" s="75"/>
      <c r="M83" s="75"/>
      <c r="N83" s="61">
        <f t="shared" si="10"/>
        <v>0.3636363636</v>
      </c>
      <c r="O83" s="61">
        <f t="shared" si="11"/>
        <v>0.7608926674</v>
      </c>
      <c r="P83" s="61">
        <f t="shared" si="12"/>
        <v>0.1625929862</v>
      </c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73">
        <v>96.0</v>
      </c>
      <c r="AB83" s="74">
        <v>57.0</v>
      </c>
      <c r="AC83" s="73">
        <v>620.0</v>
      </c>
      <c r="AD83" s="74">
        <v>168.0</v>
      </c>
    </row>
    <row r="84" ht="12.75" customHeight="1">
      <c r="A84" s="58" t="s">
        <v>171</v>
      </c>
      <c r="B84" s="73">
        <f t="shared" si="1"/>
        <v>120</v>
      </c>
      <c r="C84" s="74">
        <f t="shared" si="2"/>
        <v>112</v>
      </c>
      <c r="D84" s="73">
        <f t="shared" si="3"/>
        <v>521</v>
      </c>
      <c r="E84" s="74">
        <f t="shared" si="4"/>
        <v>23</v>
      </c>
      <c r="F84" s="62">
        <f t="shared" si="5"/>
        <v>0.5172413793</v>
      </c>
      <c r="G84" s="63">
        <f t="shared" si="6"/>
        <v>0.9577205882</v>
      </c>
      <c r="H84" s="64">
        <f t="shared" si="7"/>
        <v>0.8260309278</v>
      </c>
      <c r="I84" s="65">
        <f t="shared" si="8"/>
        <v>0.1842783505</v>
      </c>
      <c r="J84" s="55">
        <f t="shared" si="9"/>
        <v>2.344827586</v>
      </c>
      <c r="K84" s="58"/>
      <c r="L84" s="75"/>
      <c r="M84" s="75"/>
      <c r="N84" s="61">
        <f t="shared" si="10"/>
        <v>0.5172413793</v>
      </c>
      <c r="O84" s="61">
        <f t="shared" si="11"/>
        <v>0.8260309278</v>
      </c>
      <c r="P84" s="61">
        <f t="shared" si="12"/>
        <v>0.1842783505</v>
      </c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73">
        <v>120.0</v>
      </c>
      <c r="AB84" s="74">
        <v>23.0</v>
      </c>
      <c r="AC84" s="73">
        <v>521.0</v>
      </c>
      <c r="AD84" s="74">
        <v>112.0</v>
      </c>
    </row>
    <row r="85" ht="12.75" customHeight="1">
      <c r="A85" s="58" t="s">
        <v>173</v>
      </c>
      <c r="B85" s="73">
        <f t="shared" si="1"/>
        <v>89</v>
      </c>
      <c r="C85" s="74">
        <f t="shared" si="2"/>
        <v>239</v>
      </c>
      <c r="D85" s="73">
        <f t="shared" si="3"/>
        <v>818</v>
      </c>
      <c r="E85" s="74">
        <f t="shared" si="4"/>
        <v>44</v>
      </c>
      <c r="F85" s="62">
        <f t="shared" si="5"/>
        <v>0.2713414634</v>
      </c>
      <c r="G85" s="63">
        <f t="shared" si="6"/>
        <v>0.9489559165</v>
      </c>
      <c r="H85" s="64">
        <f t="shared" si="7"/>
        <v>0.7621848739</v>
      </c>
      <c r="I85" s="65">
        <f t="shared" si="8"/>
        <v>0.1117647059</v>
      </c>
      <c r="J85" s="55">
        <f t="shared" si="9"/>
        <v>2.62804878</v>
      </c>
      <c r="K85" s="58"/>
      <c r="L85" s="75"/>
      <c r="M85" s="75"/>
      <c r="N85" s="61">
        <f t="shared" si="10"/>
        <v>0.2713414634</v>
      </c>
      <c r="O85" s="61">
        <f t="shared" si="11"/>
        <v>0.7621848739</v>
      </c>
      <c r="P85" s="61">
        <f t="shared" si="12"/>
        <v>0.1117647059</v>
      </c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73">
        <v>89.0</v>
      </c>
      <c r="AB85" s="74">
        <v>44.0</v>
      </c>
      <c r="AC85" s="73">
        <v>818.0</v>
      </c>
      <c r="AD85" s="74">
        <v>239.0</v>
      </c>
    </row>
    <row r="86" ht="12.75" customHeight="1">
      <c r="A86" s="58" t="s">
        <v>175</v>
      </c>
      <c r="B86" s="73">
        <f t="shared" si="1"/>
        <v>34</v>
      </c>
      <c r="C86" s="74">
        <f t="shared" si="2"/>
        <v>211</v>
      </c>
      <c r="D86" s="73">
        <f t="shared" si="3"/>
        <v>547</v>
      </c>
      <c r="E86" s="74">
        <f t="shared" si="4"/>
        <v>28</v>
      </c>
      <c r="F86" s="62">
        <f t="shared" si="5"/>
        <v>0.1387755102</v>
      </c>
      <c r="G86" s="63">
        <f t="shared" si="6"/>
        <v>0.9513043478</v>
      </c>
      <c r="H86" s="64">
        <f t="shared" si="7"/>
        <v>0.7085365854</v>
      </c>
      <c r="I86" s="65">
        <f t="shared" si="8"/>
        <v>0.0756097561</v>
      </c>
      <c r="J86" s="55">
        <f t="shared" si="9"/>
        <v>2.346938776</v>
      </c>
      <c r="K86" s="58"/>
      <c r="L86" s="75"/>
      <c r="M86" s="75"/>
      <c r="N86" s="61">
        <f t="shared" si="10"/>
        <v>0.1387755102</v>
      </c>
      <c r="O86" s="61">
        <f t="shared" si="11"/>
        <v>0.7085365854</v>
      </c>
      <c r="P86" s="61">
        <f t="shared" si="12"/>
        <v>0.0756097561</v>
      </c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73">
        <v>34.0</v>
      </c>
      <c r="AB86" s="74">
        <v>28.0</v>
      </c>
      <c r="AC86" s="73">
        <v>547.0</v>
      </c>
      <c r="AD86" s="74">
        <v>211.0</v>
      </c>
    </row>
    <row r="87" ht="12.75" customHeight="1">
      <c r="A87" s="58" t="s">
        <v>177</v>
      </c>
      <c r="B87" s="73">
        <f t="shared" si="1"/>
        <v>20</v>
      </c>
      <c r="C87" s="74">
        <f t="shared" si="2"/>
        <v>185</v>
      </c>
      <c r="D87" s="73">
        <f t="shared" si="3"/>
        <v>536</v>
      </c>
      <c r="E87" s="74">
        <f t="shared" si="4"/>
        <v>20</v>
      </c>
      <c r="F87" s="62">
        <f t="shared" si="5"/>
        <v>0.09756097561</v>
      </c>
      <c r="G87" s="63">
        <f t="shared" si="6"/>
        <v>0.964028777</v>
      </c>
      <c r="H87" s="64">
        <f t="shared" si="7"/>
        <v>0.7306176084</v>
      </c>
      <c r="I87" s="65">
        <f t="shared" si="8"/>
        <v>0.05256241787</v>
      </c>
      <c r="J87" s="55">
        <f t="shared" si="9"/>
        <v>2.712195122</v>
      </c>
      <c r="K87" s="58"/>
      <c r="L87" s="75"/>
      <c r="M87" s="75"/>
      <c r="N87" s="61">
        <f t="shared" si="10"/>
        <v>0.09756097561</v>
      </c>
      <c r="O87" s="61">
        <f t="shared" si="11"/>
        <v>0.7306176084</v>
      </c>
      <c r="P87" s="61">
        <f t="shared" si="12"/>
        <v>0.05256241787</v>
      </c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73">
        <v>20.0</v>
      </c>
      <c r="AB87" s="74">
        <v>20.0</v>
      </c>
      <c r="AC87" s="73">
        <v>536.0</v>
      </c>
      <c r="AD87" s="74">
        <v>185.0</v>
      </c>
    </row>
    <row r="88" ht="12.75" customHeight="1">
      <c r="A88" s="58" t="s">
        <v>866</v>
      </c>
      <c r="B88" s="73">
        <f t="shared" si="1"/>
        <v>0</v>
      </c>
      <c r="C88" s="74">
        <f t="shared" si="2"/>
        <v>0</v>
      </c>
      <c r="D88" s="73">
        <f t="shared" si="3"/>
        <v>0</v>
      </c>
      <c r="E88" s="74">
        <f t="shared" si="4"/>
        <v>0</v>
      </c>
      <c r="F88" s="62" t="str">
        <f t="shared" si="5"/>
        <v>#DIV/0!</v>
      </c>
      <c r="G88" s="63" t="str">
        <f t="shared" si="6"/>
        <v>#DIV/0!</v>
      </c>
      <c r="H88" s="64" t="str">
        <f t="shared" si="7"/>
        <v>#DIV/0!</v>
      </c>
      <c r="I88" s="65" t="str">
        <f t="shared" si="8"/>
        <v>#DIV/0!</v>
      </c>
      <c r="J88" s="55" t="str">
        <f t="shared" si="9"/>
        <v>#DIV/0!</v>
      </c>
      <c r="K88" s="58"/>
      <c r="L88" s="75"/>
      <c r="M88" s="75"/>
      <c r="N88" s="61" t="str">
        <f t="shared" si="10"/>
        <v>#DIV/0!</v>
      </c>
      <c r="O88" s="61" t="str">
        <f t="shared" si="11"/>
        <v>#DIV/0!</v>
      </c>
      <c r="P88" s="61" t="str">
        <f t="shared" si="12"/>
        <v>#DIV/0!</v>
      </c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73">
        <v>0.0</v>
      </c>
      <c r="AB88" s="74">
        <v>0.0</v>
      </c>
      <c r="AC88" s="73">
        <v>0.0</v>
      </c>
      <c r="AD88" s="74">
        <v>0.0</v>
      </c>
    </row>
    <row r="89" ht="12.75" customHeight="1">
      <c r="A89" s="58" t="s">
        <v>179</v>
      </c>
      <c r="B89" s="73">
        <f t="shared" si="1"/>
        <v>83</v>
      </c>
      <c r="C89" s="74">
        <f t="shared" si="2"/>
        <v>65</v>
      </c>
      <c r="D89" s="73">
        <f t="shared" si="3"/>
        <v>421</v>
      </c>
      <c r="E89" s="74">
        <f t="shared" si="4"/>
        <v>34</v>
      </c>
      <c r="F89" s="62">
        <f t="shared" si="5"/>
        <v>0.5608108108</v>
      </c>
      <c r="G89" s="63">
        <f t="shared" si="6"/>
        <v>0.9252747253</v>
      </c>
      <c r="H89" s="64">
        <f t="shared" si="7"/>
        <v>0.8358208955</v>
      </c>
      <c r="I89" s="65">
        <f t="shared" si="8"/>
        <v>0.1940298507</v>
      </c>
      <c r="J89" s="55">
        <f t="shared" si="9"/>
        <v>3.074324324</v>
      </c>
      <c r="K89" s="58"/>
      <c r="L89" s="75"/>
      <c r="M89" s="75"/>
      <c r="N89" s="61">
        <f t="shared" si="10"/>
        <v>0.5608108108</v>
      </c>
      <c r="O89" s="61">
        <f t="shared" si="11"/>
        <v>0.8358208955</v>
      </c>
      <c r="P89" s="61">
        <f t="shared" si="12"/>
        <v>0.1940298507</v>
      </c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73">
        <v>83.0</v>
      </c>
      <c r="AB89" s="74">
        <v>34.0</v>
      </c>
      <c r="AC89" s="73">
        <v>421.0</v>
      </c>
      <c r="AD89" s="74">
        <v>65.0</v>
      </c>
    </row>
    <row r="90" ht="12.75" customHeight="1">
      <c r="A90" s="58" t="s">
        <v>181</v>
      </c>
      <c r="B90" s="73">
        <f t="shared" si="1"/>
        <v>95</v>
      </c>
      <c r="C90" s="74">
        <f t="shared" si="2"/>
        <v>261</v>
      </c>
      <c r="D90" s="73">
        <f t="shared" si="3"/>
        <v>760</v>
      </c>
      <c r="E90" s="74">
        <f t="shared" si="4"/>
        <v>46</v>
      </c>
      <c r="F90" s="62">
        <f t="shared" si="5"/>
        <v>0.2668539326</v>
      </c>
      <c r="G90" s="63">
        <f t="shared" si="6"/>
        <v>0.9429280397</v>
      </c>
      <c r="H90" s="64">
        <f t="shared" si="7"/>
        <v>0.7358003442</v>
      </c>
      <c r="I90" s="65">
        <f t="shared" si="8"/>
        <v>0.1213425129</v>
      </c>
      <c r="J90" s="55">
        <f t="shared" si="9"/>
        <v>2.264044944</v>
      </c>
      <c r="K90" s="58"/>
      <c r="L90" s="75"/>
      <c r="M90" s="75"/>
      <c r="N90" s="61">
        <f t="shared" si="10"/>
        <v>0.2668539326</v>
      </c>
      <c r="O90" s="61">
        <f t="shared" si="11"/>
        <v>0.7358003442</v>
      </c>
      <c r="P90" s="61">
        <f t="shared" si="12"/>
        <v>0.1213425129</v>
      </c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73">
        <v>95.0</v>
      </c>
      <c r="AB90" s="74">
        <v>46.0</v>
      </c>
      <c r="AC90" s="73">
        <v>760.0</v>
      </c>
      <c r="AD90" s="74">
        <v>261.0</v>
      </c>
    </row>
    <row r="91" ht="12.75" customHeight="1">
      <c r="A91" s="58" t="s">
        <v>867</v>
      </c>
      <c r="B91" s="73">
        <f t="shared" si="1"/>
        <v>89</v>
      </c>
      <c r="C91" s="74">
        <f t="shared" si="2"/>
        <v>37</v>
      </c>
      <c r="D91" s="73">
        <f t="shared" si="3"/>
        <v>264</v>
      </c>
      <c r="E91" s="74">
        <f t="shared" si="4"/>
        <v>22</v>
      </c>
      <c r="F91" s="62">
        <f t="shared" si="5"/>
        <v>0.7063492063</v>
      </c>
      <c r="G91" s="63">
        <f t="shared" si="6"/>
        <v>0.9230769231</v>
      </c>
      <c r="H91" s="64">
        <f t="shared" si="7"/>
        <v>0.8567961165</v>
      </c>
      <c r="I91" s="65">
        <f t="shared" si="8"/>
        <v>0.2694174757</v>
      </c>
      <c r="J91" s="55">
        <f t="shared" si="9"/>
        <v>2.26984127</v>
      </c>
      <c r="K91" s="58"/>
      <c r="L91" s="75"/>
      <c r="M91" s="75"/>
      <c r="N91" s="61">
        <f t="shared" si="10"/>
        <v>0.7063492063</v>
      </c>
      <c r="O91" s="61">
        <f t="shared" si="11"/>
        <v>0.8567961165</v>
      </c>
      <c r="P91" s="61">
        <f t="shared" si="12"/>
        <v>0.2694174757</v>
      </c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73">
        <v>89.0</v>
      </c>
      <c r="AB91" s="74">
        <v>22.0</v>
      </c>
      <c r="AC91" s="73">
        <v>264.0</v>
      </c>
      <c r="AD91" s="74">
        <v>37.0</v>
      </c>
    </row>
    <row r="92" ht="12.75" customHeight="1">
      <c r="A92" s="58" t="s">
        <v>183</v>
      </c>
      <c r="B92" s="73">
        <f t="shared" si="1"/>
        <v>133</v>
      </c>
      <c r="C92" s="74">
        <f t="shared" si="2"/>
        <v>442</v>
      </c>
      <c r="D92" s="73">
        <f t="shared" si="3"/>
        <v>1310</v>
      </c>
      <c r="E92" s="74">
        <f t="shared" si="4"/>
        <v>78</v>
      </c>
      <c r="F92" s="62">
        <f t="shared" si="5"/>
        <v>0.2313043478</v>
      </c>
      <c r="G92" s="63">
        <f t="shared" si="6"/>
        <v>0.9438040346</v>
      </c>
      <c r="H92" s="64">
        <f t="shared" si="7"/>
        <v>0.7350993377</v>
      </c>
      <c r="I92" s="65">
        <f t="shared" si="8"/>
        <v>0.107488538</v>
      </c>
      <c r="J92" s="55">
        <f t="shared" si="9"/>
        <v>2.413913043</v>
      </c>
      <c r="K92" s="58"/>
      <c r="L92" s="75"/>
      <c r="M92" s="75"/>
      <c r="N92" s="61">
        <f t="shared" si="10"/>
        <v>0.2313043478</v>
      </c>
      <c r="O92" s="61">
        <f t="shared" si="11"/>
        <v>0.7350993377</v>
      </c>
      <c r="P92" s="61">
        <f t="shared" si="12"/>
        <v>0.107488538</v>
      </c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73">
        <v>133.0</v>
      </c>
      <c r="AB92" s="74">
        <v>78.0</v>
      </c>
      <c r="AC92" s="73">
        <v>1310.0</v>
      </c>
      <c r="AD92" s="74">
        <v>442.0</v>
      </c>
    </row>
    <row r="93" ht="12.75" customHeight="1">
      <c r="A93" s="58" t="s">
        <v>185</v>
      </c>
      <c r="B93" s="73">
        <f t="shared" si="1"/>
        <v>35</v>
      </c>
      <c r="C93" s="74">
        <f t="shared" si="2"/>
        <v>17</v>
      </c>
      <c r="D93" s="73">
        <f t="shared" si="3"/>
        <v>103</v>
      </c>
      <c r="E93" s="74">
        <f t="shared" si="4"/>
        <v>5</v>
      </c>
      <c r="F93" s="62">
        <f t="shared" si="5"/>
        <v>0.6730769231</v>
      </c>
      <c r="G93" s="63">
        <f t="shared" si="6"/>
        <v>0.9537037037</v>
      </c>
      <c r="H93" s="64">
        <f t="shared" si="7"/>
        <v>0.8625</v>
      </c>
      <c r="I93" s="65">
        <f t="shared" si="8"/>
        <v>0.25</v>
      </c>
      <c r="J93" s="55">
        <f t="shared" si="9"/>
        <v>2.076923077</v>
      </c>
      <c r="K93" s="58"/>
      <c r="L93" s="75"/>
      <c r="M93" s="75"/>
      <c r="N93" s="61">
        <f t="shared" si="10"/>
        <v>0.6730769231</v>
      </c>
      <c r="O93" s="61">
        <f t="shared" si="11"/>
        <v>0.8625</v>
      </c>
      <c r="P93" s="61">
        <f t="shared" si="12"/>
        <v>0.25</v>
      </c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73">
        <v>35.0</v>
      </c>
      <c r="AB93" s="74">
        <v>5.0</v>
      </c>
      <c r="AC93" s="73">
        <v>103.0</v>
      </c>
      <c r="AD93" s="74">
        <v>17.0</v>
      </c>
    </row>
    <row r="94" ht="12.75" customHeight="1">
      <c r="A94" s="58" t="s">
        <v>187</v>
      </c>
      <c r="B94" s="73">
        <f t="shared" si="1"/>
        <v>149</v>
      </c>
      <c r="C94" s="74">
        <f t="shared" si="2"/>
        <v>152</v>
      </c>
      <c r="D94" s="73">
        <f t="shared" si="3"/>
        <v>568</v>
      </c>
      <c r="E94" s="74">
        <f t="shared" si="4"/>
        <v>63</v>
      </c>
      <c r="F94" s="62">
        <f t="shared" si="5"/>
        <v>0.4950166113</v>
      </c>
      <c r="G94" s="63">
        <f t="shared" si="6"/>
        <v>0.9001584786</v>
      </c>
      <c r="H94" s="64">
        <f t="shared" si="7"/>
        <v>0.7693133047</v>
      </c>
      <c r="I94" s="65">
        <f t="shared" si="8"/>
        <v>0.2274678112</v>
      </c>
      <c r="J94" s="55">
        <f t="shared" si="9"/>
        <v>2.096345515</v>
      </c>
      <c r="K94" s="58"/>
      <c r="L94" s="75"/>
      <c r="M94" s="75"/>
      <c r="N94" s="61">
        <f t="shared" si="10"/>
        <v>0.4950166113</v>
      </c>
      <c r="O94" s="61">
        <f t="shared" si="11"/>
        <v>0.7693133047</v>
      </c>
      <c r="P94" s="61">
        <f t="shared" si="12"/>
        <v>0.2274678112</v>
      </c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73">
        <v>149.0</v>
      </c>
      <c r="AB94" s="74">
        <v>63.0</v>
      </c>
      <c r="AC94" s="73">
        <v>568.0</v>
      </c>
      <c r="AD94" s="74">
        <v>152.0</v>
      </c>
    </row>
    <row r="95" ht="12.75" customHeight="1">
      <c r="A95" s="58" t="s">
        <v>189</v>
      </c>
      <c r="B95" s="73">
        <f t="shared" si="1"/>
        <v>131</v>
      </c>
      <c r="C95" s="74">
        <f t="shared" si="2"/>
        <v>355</v>
      </c>
      <c r="D95" s="73">
        <f t="shared" si="3"/>
        <v>1563</v>
      </c>
      <c r="E95" s="74">
        <f t="shared" si="4"/>
        <v>52</v>
      </c>
      <c r="F95" s="62">
        <f t="shared" si="5"/>
        <v>0.2695473251</v>
      </c>
      <c r="G95" s="63">
        <f t="shared" si="6"/>
        <v>0.9678018576</v>
      </c>
      <c r="H95" s="64">
        <f t="shared" si="7"/>
        <v>0.8062827225</v>
      </c>
      <c r="I95" s="65">
        <f t="shared" si="8"/>
        <v>0.0871013803</v>
      </c>
      <c r="J95" s="55">
        <f t="shared" si="9"/>
        <v>3.323045267</v>
      </c>
      <c r="K95" s="58"/>
      <c r="L95" s="75"/>
      <c r="M95" s="75"/>
      <c r="N95" s="61">
        <f t="shared" si="10"/>
        <v>0.2695473251</v>
      </c>
      <c r="O95" s="61">
        <f t="shared" si="11"/>
        <v>0.8062827225</v>
      </c>
      <c r="P95" s="61">
        <f t="shared" si="12"/>
        <v>0.0871013803</v>
      </c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73">
        <v>131.0</v>
      </c>
      <c r="AB95" s="74">
        <v>52.0</v>
      </c>
      <c r="AC95" s="73">
        <v>1563.0</v>
      </c>
      <c r="AD95" s="74">
        <v>355.0</v>
      </c>
    </row>
    <row r="96" ht="12.75" customHeight="1">
      <c r="A96" s="58" t="s">
        <v>191</v>
      </c>
      <c r="B96" s="73">
        <f t="shared" si="1"/>
        <v>114</v>
      </c>
      <c r="C96" s="74">
        <f t="shared" si="2"/>
        <v>107</v>
      </c>
      <c r="D96" s="73">
        <f t="shared" si="3"/>
        <v>395</v>
      </c>
      <c r="E96" s="74">
        <f t="shared" si="4"/>
        <v>42</v>
      </c>
      <c r="F96" s="62">
        <f t="shared" si="5"/>
        <v>0.5158371041</v>
      </c>
      <c r="G96" s="63">
        <f t="shared" si="6"/>
        <v>0.9038901602</v>
      </c>
      <c r="H96" s="64">
        <f t="shared" si="7"/>
        <v>0.773556231</v>
      </c>
      <c r="I96" s="65">
        <f t="shared" si="8"/>
        <v>0.2370820669</v>
      </c>
      <c r="J96" s="55">
        <f t="shared" si="9"/>
        <v>1.977375566</v>
      </c>
      <c r="K96" s="58"/>
      <c r="L96" s="75"/>
      <c r="M96" s="75"/>
      <c r="N96" s="61">
        <f t="shared" si="10"/>
        <v>0.5158371041</v>
      </c>
      <c r="O96" s="61">
        <f t="shared" si="11"/>
        <v>0.773556231</v>
      </c>
      <c r="P96" s="61">
        <f t="shared" si="12"/>
        <v>0.2370820669</v>
      </c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73">
        <v>114.0</v>
      </c>
      <c r="AB96" s="74">
        <v>42.0</v>
      </c>
      <c r="AC96" s="73">
        <v>395.0</v>
      </c>
      <c r="AD96" s="74">
        <v>107.0</v>
      </c>
    </row>
    <row r="97" ht="12.75" customHeight="1">
      <c r="A97" s="58" t="s">
        <v>193</v>
      </c>
      <c r="B97" s="73">
        <f t="shared" si="1"/>
        <v>40</v>
      </c>
      <c r="C97" s="74">
        <f t="shared" si="2"/>
        <v>50</v>
      </c>
      <c r="D97" s="73">
        <f t="shared" si="3"/>
        <v>160</v>
      </c>
      <c r="E97" s="74">
        <f t="shared" si="4"/>
        <v>7</v>
      </c>
      <c r="F97" s="62">
        <f t="shared" si="5"/>
        <v>0.4444444444</v>
      </c>
      <c r="G97" s="63">
        <f t="shared" si="6"/>
        <v>0.9580838323</v>
      </c>
      <c r="H97" s="64">
        <f t="shared" si="7"/>
        <v>0.7782101167</v>
      </c>
      <c r="I97" s="65">
        <f t="shared" si="8"/>
        <v>0.1828793774</v>
      </c>
      <c r="J97" s="55">
        <f t="shared" si="9"/>
        <v>1.855555556</v>
      </c>
      <c r="K97" s="58"/>
      <c r="L97" s="75"/>
      <c r="M97" s="75"/>
      <c r="N97" s="61">
        <f t="shared" si="10"/>
        <v>0.4444444444</v>
      </c>
      <c r="O97" s="61">
        <f t="shared" si="11"/>
        <v>0.7782101167</v>
      </c>
      <c r="P97" s="61">
        <f t="shared" si="12"/>
        <v>0.1828793774</v>
      </c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73">
        <v>40.0</v>
      </c>
      <c r="AB97" s="74">
        <v>7.0</v>
      </c>
      <c r="AC97" s="73">
        <v>160.0</v>
      </c>
      <c r="AD97" s="74">
        <v>50.0</v>
      </c>
    </row>
    <row r="98" ht="12.75" customHeight="1">
      <c r="A98" s="58" t="s">
        <v>195</v>
      </c>
      <c r="B98" s="73">
        <f t="shared" si="1"/>
        <v>181</v>
      </c>
      <c r="C98" s="74">
        <f t="shared" si="2"/>
        <v>191</v>
      </c>
      <c r="D98" s="73">
        <f t="shared" si="3"/>
        <v>1433</v>
      </c>
      <c r="E98" s="74">
        <f t="shared" si="4"/>
        <v>40</v>
      </c>
      <c r="F98" s="62">
        <f t="shared" si="5"/>
        <v>0.4865591398</v>
      </c>
      <c r="G98" s="63">
        <f t="shared" si="6"/>
        <v>0.972844535</v>
      </c>
      <c r="H98" s="64">
        <f t="shared" si="7"/>
        <v>0.874796748</v>
      </c>
      <c r="I98" s="65">
        <f t="shared" si="8"/>
        <v>0.1197831978</v>
      </c>
      <c r="J98" s="55">
        <f t="shared" si="9"/>
        <v>3.959677419</v>
      </c>
      <c r="K98" s="58"/>
      <c r="L98" s="75"/>
      <c r="M98" s="75"/>
      <c r="N98" s="61">
        <f t="shared" si="10"/>
        <v>0.4865591398</v>
      </c>
      <c r="O98" s="61">
        <f t="shared" si="11"/>
        <v>0.874796748</v>
      </c>
      <c r="P98" s="61">
        <f t="shared" si="12"/>
        <v>0.1197831978</v>
      </c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73">
        <v>181.0</v>
      </c>
      <c r="AB98" s="74">
        <v>40.0</v>
      </c>
      <c r="AC98" s="73">
        <v>1433.0</v>
      </c>
      <c r="AD98" s="74">
        <v>191.0</v>
      </c>
    </row>
    <row r="99" ht="12.75" customHeight="1">
      <c r="A99" s="58" t="s">
        <v>868</v>
      </c>
      <c r="B99" s="73">
        <f t="shared" si="1"/>
        <v>0</v>
      </c>
      <c r="C99" s="74">
        <f t="shared" si="2"/>
        <v>0</v>
      </c>
      <c r="D99" s="73">
        <f t="shared" si="3"/>
        <v>0</v>
      </c>
      <c r="E99" s="74">
        <f t="shared" si="4"/>
        <v>0</v>
      </c>
      <c r="F99" s="62" t="str">
        <f t="shared" si="5"/>
        <v>#DIV/0!</v>
      </c>
      <c r="G99" s="63" t="str">
        <f t="shared" si="6"/>
        <v>#DIV/0!</v>
      </c>
      <c r="H99" s="64" t="str">
        <f t="shared" si="7"/>
        <v>#DIV/0!</v>
      </c>
      <c r="I99" s="65" t="str">
        <f t="shared" si="8"/>
        <v>#DIV/0!</v>
      </c>
      <c r="J99" s="55" t="str">
        <f t="shared" si="9"/>
        <v>#DIV/0!</v>
      </c>
      <c r="K99" s="58"/>
      <c r="L99" s="75"/>
      <c r="M99" s="75"/>
      <c r="N99" s="61" t="str">
        <f t="shared" si="10"/>
        <v>#DIV/0!</v>
      </c>
      <c r="O99" s="61" t="str">
        <f t="shared" si="11"/>
        <v>#DIV/0!</v>
      </c>
      <c r="P99" s="61" t="str">
        <f t="shared" si="12"/>
        <v>#DIV/0!</v>
      </c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73">
        <v>0.0</v>
      </c>
      <c r="AB99" s="74">
        <v>0.0</v>
      </c>
      <c r="AC99" s="73">
        <v>0.0</v>
      </c>
      <c r="AD99" s="74">
        <v>0.0</v>
      </c>
    </row>
    <row r="100" ht="12.75" customHeight="1">
      <c r="A100" s="58" t="s">
        <v>196</v>
      </c>
      <c r="B100" s="73">
        <f t="shared" si="1"/>
        <v>151</v>
      </c>
      <c r="C100" s="74">
        <f t="shared" si="2"/>
        <v>163</v>
      </c>
      <c r="D100" s="73">
        <f t="shared" si="3"/>
        <v>640</v>
      </c>
      <c r="E100" s="74">
        <f t="shared" si="4"/>
        <v>43</v>
      </c>
      <c r="F100" s="62">
        <f t="shared" si="5"/>
        <v>0.4808917197</v>
      </c>
      <c r="G100" s="63">
        <f t="shared" si="6"/>
        <v>0.9370424597</v>
      </c>
      <c r="H100" s="64">
        <f t="shared" si="7"/>
        <v>0.7933801404</v>
      </c>
      <c r="I100" s="65">
        <f t="shared" si="8"/>
        <v>0.1945837513</v>
      </c>
      <c r="J100" s="55">
        <f t="shared" si="9"/>
        <v>2.175159236</v>
      </c>
      <c r="K100" s="58"/>
      <c r="L100" s="75"/>
      <c r="M100" s="75"/>
      <c r="N100" s="61">
        <f t="shared" si="10"/>
        <v>0.4808917197</v>
      </c>
      <c r="O100" s="61">
        <f t="shared" si="11"/>
        <v>0.7933801404</v>
      </c>
      <c r="P100" s="61">
        <f t="shared" si="12"/>
        <v>0.1945837513</v>
      </c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73">
        <v>151.0</v>
      </c>
      <c r="AB100" s="74">
        <v>43.0</v>
      </c>
      <c r="AC100" s="73">
        <v>640.0</v>
      </c>
      <c r="AD100" s="74">
        <v>163.0</v>
      </c>
    </row>
    <row r="101" ht="12.75" customHeight="1">
      <c r="A101" s="58" t="s">
        <v>198</v>
      </c>
      <c r="B101" s="73">
        <f t="shared" si="1"/>
        <v>199</v>
      </c>
      <c r="C101" s="74">
        <f t="shared" si="2"/>
        <v>90</v>
      </c>
      <c r="D101" s="73">
        <f t="shared" si="3"/>
        <v>799</v>
      </c>
      <c r="E101" s="74">
        <f t="shared" si="4"/>
        <v>21</v>
      </c>
      <c r="F101" s="62">
        <f t="shared" si="5"/>
        <v>0.6885813149</v>
      </c>
      <c r="G101" s="63">
        <f t="shared" si="6"/>
        <v>0.9743902439</v>
      </c>
      <c r="H101" s="64">
        <f t="shared" si="7"/>
        <v>0.8999098287</v>
      </c>
      <c r="I101" s="65">
        <f t="shared" si="8"/>
        <v>0.1983769161</v>
      </c>
      <c r="J101" s="55">
        <f t="shared" si="9"/>
        <v>2.837370242</v>
      </c>
      <c r="K101" s="58"/>
      <c r="L101" s="75"/>
      <c r="M101" s="75"/>
      <c r="N101" s="61">
        <f t="shared" si="10"/>
        <v>0.6885813149</v>
      </c>
      <c r="O101" s="61">
        <f t="shared" si="11"/>
        <v>0.8999098287</v>
      </c>
      <c r="P101" s="61">
        <f t="shared" si="12"/>
        <v>0.1983769161</v>
      </c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73">
        <v>199.0</v>
      </c>
      <c r="AB101" s="74">
        <v>21.0</v>
      </c>
      <c r="AC101" s="73">
        <v>799.0</v>
      </c>
      <c r="AD101" s="74">
        <v>90.0</v>
      </c>
    </row>
    <row r="102" ht="12.75" customHeight="1">
      <c r="A102" s="58" t="s">
        <v>869</v>
      </c>
      <c r="B102" s="73">
        <f t="shared" si="1"/>
        <v>0</v>
      </c>
      <c r="C102" s="74">
        <f t="shared" si="2"/>
        <v>0</v>
      </c>
      <c r="D102" s="73">
        <f t="shared" si="3"/>
        <v>1</v>
      </c>
      <c r="E102" s="74">
        <f t="shared" si="4"/>
        <v>0</v>
      </c>
      <c r="F102" s="62" t="str">
        <f t="shared" si="5"/>
        <v>#DIV/0!</v>
      </c>
      <c r="G102" s="63">
        <f t="shared" si="6"/>
        <v>1</v>
      </c>
      <c r="H102" s="64">
        <f t="shared" si="7"/>
        <v>1</v>
      </c>
      <c r="I102" s="65">
        <f t="shared" si="8"/>
        <v>0</v>
      </c>
      <c r="J102" s="55" t="str">
        <f t="shared" si="9"/>
        <v>#DIV/0!</v>
      </c>
      <c r="K102" s="58"/>
      <c r="L102" s="75"/>
      <c r="M102" s="75"/>
      <c r="N102" s="61" t="str">
        <f t="shared" si="10"/>
        <v>#DIV/0!</v>
      </c>
      <c r="O102" s="61">
        <f t="shared" si="11"/>
        <v>1</v>
      </c>
      <c r="P102" s="61">
        <f t="shared" si="12"/>
        <v>0</v>
      </c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73">
        <v>0.0</v>
      </c>
      <c r="AB102" s="74">
        <v>0.0</v>
      </c>
      <c r="AC102" s="73">
        <v>1.0</v>
      </c>
      <c r="AD102" s="74">
        <v>0.0</v>
      </c>
    </row>
    <row r="103" ht="12.75" customHeight="1">
      <c r="A103" s="58" t="s">
        <v>200</v>
      </c>
      <c r="B103" s="73">
        <f t="shared" si="1"/>
        <v>199</v>
      </c>
      <c r="C103" s="74">
        <f t="shared" si="2"/>
        <v>156</v>
      </c>
      <c r="D103" s="73">
        <f t="shared" si="3"/>
        <v>844</v>
      </c>
      <c r="E103" s="74">
        <f t="shared" si="4"/>
        <v>66</v>
      </c>
      <c r="F103" s="62">
        <f t="shared" si="5"/>
        <v>0.5605633803</v>
      </c>
      <c r="G103" s="63">
        <f t="shared" si="6"/>
        <v>0.9274725275</v>
      </c>
      <c r="H103" s="64">
        <f t="shared" si="7"/>
        <v>0.8245059289</v>
      </c>
      <c r="I103" s="65">
        <f t="shared" si="8"/>
        <v>0.209486166</v>
      </c>
      <c r="J103" s="55">
        <f t="shared" si="9"/>
        <v>2.563380282</v>
      </c>
      <c r="K103" s="58"/>
      <c r="L103" s="75"/>
      <c r="M103" s="75"/>
      <c r="N103" s="61">
        <f t="shared" si="10"/>
        <v>0.5605633803</v>
      </c>
      <c r="O103" s="61">
        <f t="shared" si="11"/>
        <v>0.8245059289</v>
      </c>
      <c r="P103" s="61">
        <f t="shared" si="12"/>
        <v>0.209486166</v>
      </c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73">
        <v>199.0</v>
      </c>
      <c r="AB103" s="74">
        <v>66.0</v>
      </c>
      <c r="AC103" s="73">
        <v>844.0</v>
      </c>
      <c r="AD103" s="74">
        <v>156.0</v>
      </c>
    </row>
    <row r="104" ht="12.75" customHeight="1">
      <c r="A104" s="58" t="s">
        <v>202</v>
      </c>
      <c r="B104" s="73">
        <f t="shared" si="1"/>
        <v>188</v>
      </c>
      <c r="C104" s="74">
        <f t="shared" si="2"/>
        <v>151</v>
      </c>
      <c r="D104" s="73">
        <f t="shared" si="3"/>
        <v>649</v>
      </c>
      <c r="E104" s="74">
        <f t="shared" si="4"/>
        <v>61</v>
      </c>
      <c r="F104" s="62">
        <f t="shared" si="5"/>
        <v>0.5545722714</v>
      </c>
      <c r="G104" s="63">
        <f t="shared" si="6"/>
        <v>0.914084507</v>
      </c>
      <c r="H104" s="64">
        <f t="shared" si="7"/>
        <v>0.7979027645</v>
      </c>
      <c r="I104" s="65">
        <f t="shared" si="8"/>
        <v>0.2373689228</v>
      </c>
      <c r="J104" s="55">
        <f t="shared" si="9"/>
        <v>2.09439528</v>
      </c>
      <c r="K104" s="58"/>
      <c r="L104" s="75"/>
      <c r="M104" s="75"/>
      <c r="N104" s="61">
        <f t="shared" si="10"/>
        <v>0.5545722714</v>
      </c>
      <c r="O104" s="61">
        <f t="shared" si="11"/>
        <v>0.7979027645</v>
      </c>
      <c r="P104" s="61">
        <f t="shared" si="12"/>
        <v>0.2373689228</v>
      </c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73">
        <v>188.0</v>
      </c>
      <c r="AB104" s="74">
        <v>61.0</v>
      </c>
      <c r="AC104" s="73">
        <v>649.0</v>
      </c>
      <c r="AD104" s="74">
        <v>151.0</v>
      </c>
    </row>
    <row r="105" ht="12.75" customHeight="1">
      <c r="A105" s="58" t="s">
        <v>204</v>
      </c>
      <c r="B105" s="73">
        <f t="shared" si="1"/>
        <v>344</v>
      </c>
      <c r="C105" s="74">
        <f t="shared" si="2"/>
        <v>142</v>
      </c>
      <c r="D105" s="73">
        <f t="shared" si="3"/>
        <v>1087</v>
      </c>
      <c r="E105" s="74">
        <f t="shared" si="4"/>
        <v>66</v>
      </c>
      <c r="F105" s="62">
        <f t="shared" si="5"/>
        <v>0.70781893</v>
      </c>
      <c r="G105" s="63">
        <f t="shared" si="6"/>
        <v>0.9427580225</v>
      </c>
      <c r="H105" s="64">
        <f t="shared" si="7"/>
        <v>0.8730933496</v>
      </c>
      <c r="I105" s="65">
        <f t="shared" si="8"/>
        <v>0.250152532</v>
      </c>
      <c r="J105" s="55">
        <f t="shared" si="9"/>
        <v>2.372427984</v>
      </c>
      <c r="K105" s="58"/>
      <c r="L105" s="75"/>
      <c r="M105" s="75"/>
      <c r="N105" s="61">
        <f t="shared" si="10"/>
        <v>0.70781893</v>
      </c>
      <c r="O105" s="61">
        <f t="shared" si="11"/>
        <v>0.8730933496</v>
      </c>
      <c r="P105" s="61">
        <f t="shared" si="12"/>
        <v>0.250152532</v>
      </c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73">
        <v>344.0</v>
      </c>
      <c r="AB105" s="74">
        <v>66.0</v>
      </c>
      <c r="AC105" s="73">
        <v>1087.0</v>
      </c>
      <c r="AD105" s="74">
        <v>142.0</v>
      </c>
    </row>
    <row r="106" ht="12.75" customHeight="1">
      <c r="A106" s="58" t="s">
        <v>206</v>
      </c>
      <c r="B106" s="73">
        <f t="shared" si="1"/>
        <v>158</v>
      </c>
      <c r="C106" s="74">
        <f t="shared" si="2"/>
        <v>71</v>
      </c>
      <c r="D106" s="73">
        <f t="shared" si="3"/>
        <v>590</v>
      </c>
      <c r="E106" s="74">
        <f t="shared" si="4"/>
        <v>47</v>
      </c>
      <c r="F106" s="62">
        <f t="shared" si="5"/>
        <v>0.6899563319</v>
      </c>
      <c r="G106" s="63">
        <f t="shared" si="6"/>
        <v>0.9262166405</v>
      </c>
      <c r="H106" s="64">
        <f t="shared" si="7"/>
        <v>0.8637413395</v>
      </c>
      <c r="I106" s="65">
        <f t="shared" si="8"/>
        <v>0.2367205543</v>
      </c>
      <c r="J106" s="55">
        <f t="shared" si="9"/>
        <v>2.781659389</v>
      </c>
      <c r="K106" s="58"/>
      <c r="L106" s="75"/>
      <c r="M106" s="75"/>
      <c r="N106" s="61">
        <f t="shared" si="10"/>
        <v>0.6899563319</v>
      </c>
      <c r="O106" s="61">
        <f t="shared" si="11"/>
        <v>0.8637413395</v>
      </c>
      <c r="P106" s="61">
        <f t="shared" si="12"/>
        <v>0.2367205543</v>
      </c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73">
        <v>158.0</v>
      </c>
      <c r="AB106" s="74">
        <v>47.0</v>
      </c>
      <c r="AC106" s="73">
        <v>590.0</v>
      </c>
      <c r="AD106" s="74">
        <v>71.0</v>
      </c>
    </row>
    <row r="107" ht="12.75" customHeight="1">
      <c r="A107" s="58" t="s">
        <v>870</v>
      </c>
      <c r="B107" s="73">
        <f t="shared" si="1"/>
        <v>0</v>
      </c>
      <c r="C107" s="74">
        <f t="shared" si="2"/>
        <v>1</v>
      </c>
      <c r="D107" s="73">
        <f t="shared" si="3"/>
        <v>1</v>
      </c>
      <c r="E107" s="74">
        <f t="shared" si="4"/>
        <v>0</v>
      </c>
      <c r="F107" s="62">
        <f t="shared" si="5"/>
        <v>0</v>
      </c>
      <c r="G107" s="63">
        <f t="shared" si="6"/>
        <v>1</v>
      </c>
      <c r="H107" s="64">
        <f t="shared" si="7"/>
        <v>0.5</v>
      </c>
      <c r="I107" s="65">
        <f t="shared" si="8"/>
        <v>0</v>
      </c>
      <c r="J107" s="55">
        <f t="shared" si="9"/>
        <v>1</v>
      </c>
      <c r="K107" s="58"/>
      <c r="L107" s="75"/>
      <c r="M107" s="75"/>
      <c r="N107" s="61">
        <f t="shared" si="10"/>
        <v>0</v>
      </c>
      <c r="O107" s="61">
        <f t="shared" si="11"/>
        <v>0.5</v>
      </c>
      <c r="P107" s="61">
        <f t="shared" si="12"/>
        <v>0</v>
      </c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73">
        <v>0.0</v>
      </c>
      <c r="AB107" s="74">
        <v>0.0</v>
      </c>
      <c r="AC107" s="73">
        <v>1.0</v>
      </c>
      <c r="AD107" s="74">
        <v>1.0</v>
      </c>
    </row>
    <row r="108" ht="12.75" customHeight="1">
      <c r="A108" s="58" t="s">
        <v>207</v>
      </c>
      <c r="B108" s="73">
        <f t="shared" si="1"/>
        <v>122</v>
      </c>
      <c r="C108" s="74">
        <f t="shared" si="2"/>
        <v>40</v>
      </c>
      <c r="D108" s="73">
        <f t="shared" si="3"/>
        <v>449</v>
      </c>
      <c r="E108" s="74">
        <f t="shared" si="4"/>
        <v>29</v>
      </c>
      <c r="F108" s="62">
        <f t="shared" si="5"/>
        <v>0.7530864198</v>
      </c>
      <c r="G108" s="63">
        <f t="shared" si="6"/>
        <v>0.9393305439</v>
      </c>
      <c r="H108" s="64">
        <f t="shared" si="7"/>
        <v>0.8921875</v>
      </c>
      <c r="I108" s="65">
        <f t="shared" si="8"/>
        <v>0.2359375</v>
      </c>
      <c r="J108" s="55">
        <f t="shared" si="9"/>
        <v>2.950617284</v>
      </c>
      <c r="K108" s="58"/>
      <c r="L108" s="75"/>
      <c r="M108" s="75"/>
      <c r="N108" s="61">
        <f t="shared" si="10"/>
        <v>0.7530864198</v>
      </c>
      <c r="O108" s="61">
        <f t="shared" si="11"/>
        <v>0.8921875</v>
      </c>
      <c r="P108" s="61">
        <f t="shared" si="12"/>
        <v>0.2359375</v>
      </c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73">
        <v>122.0</v>
      </c>
      <c r="AB108" s="74">
        <v>29.0</v>
      </c>
      <c r="AC108" s="73">
        <v>449.0</v>
      </c>
      <c r="AD108" s="74">
        <v>40.0</v>
      </c>
    </row>
    <row r="109" ht="12.75" customHeight="1">
      <c r="A109" s="58" t="s">
        <v>209</v>
      </c>
      <c r="B109" s="73">
        <f t="shared" si="1"/>
        <v>126</v>
      </c>
      <c r="C109" s="74">
        <f t="shared" si="2"/>
        <v>80</v>
      </c>
      <c r="D109" s="73">
        <f t="shared" si="3"/>
        <v>456</v>
      </c>
      <c r="E109" s="74">
        <f t="shared" si="4"/>
        <v>39</v>
      </c>
      <c r="F109" s="62">
        <f t="shared" si="5"/>
        <v>0.6116504854</v>
      </c>
      <c r="G109" s="63">
        <f t="shared" si="6"/>
        <v>0.9212121212</v>
      </c>
      <c r="H109" s="64">
        <f t="shared" si="7"/>
        <v>0.8302425107</v>
      </c>
      <c r="I109" s="65">
        <f t="shared" si="8"/>
        <v>0.2353780314</v>
      </c>
      <c r="J109" s="55">
        <f t="shared" si="9"/>
        <v>2.402912621</v>
      </c>
      <c r="K109" s="58"/>
      <c r="L109" s="75"/>
      <c r="M109" s="75"/>
      <c r="N109" s="61">
        <f t="shared" si="10"/>
        <v>0.6116504854</v>
      </c>
      <c r="O109" s="61">
        <f t="shared" si="11"/>
        <v>0.8302425107</v>
      </c>
      <c r="P109" s="61">
        <f t="shared" si="12"/>
        <v>0.2353780314</v>
      </c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73">
        <v>126.0</v>
      </c>
      <c r="AB109" s="74">
        <v>39.0</v>
      </c>
      <c r="AC109" s="73">
        <v>456.0</v>
      </c>
      <c r="AD109" s="74">
        <v>80.0</v>
      </c>
    </row>
    <row r="110" ht="12.75" customHeight="1">
      <c r="A110" s="58" t="s">
        <v>211</v>
      </c>
      <c r="B110" s="73">
        <f t="shared" si="1"/>
        <v>119</v>
      </c>
      <c r="C110" s="74">
        <f t="shared" si="2"/>
        <v>88</v>
      </c>
      <c r="D110" s="73">
        <f t="shared" si="3"/>
        <v>460</v>
      </c>
      <c r="E110" s="74">
        <f t="shared" si="4"/>
        <v>31</v>
      </c>
      <c r="F110" s="62">
        <f t="shared" si="5"/>
        <v>0.5748792271</v>
      </c>
      <c r="G110" s="63">
        <f t="shared" si="6"/>
        <v>0.9368635438</v>
      </c>
      <c r="H110" s="64">
        <f t="shared" si="7"/>
        <v>0.829512894</v>
      </c>
      <c r="I110" s="65">
        <f t="shared" si="8"/>
        <v>0.2148997135</v>
      </c>
      <c r="J110" s="55">
        <f t="shared" si="9"/>
        <v>2.371980676</v>
      </c>
      <c r="K110" s="58"/>
      <c r="L110" s="75"/>
      <c r="M110" s="75"/>
      <c r="N110" s="61">
        <f t="shared" si="10"/>
        <v>0.5748792271</v>
      </c>
      <c r="O110" s="61">
        <f t="shared" si="11"/>
        <v>0.829512894</v>
      </c>
      <c r="P110" s="61">
        <f t="shared" si="12"/>
        <v>0.2148997135</v>
      </c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73">
        <v>119.0</v>
      </c>
      <c r="AB110" s="74">
        <v>31.0</v>
      </c>
      <c r="AC110" s="73">
        <v>460.0</v>
      </c>
      <c r="AD110" s="74">
        <v>88.0</v>
      </c>
    </row>
    <row r="111" ht="12.75" customHeight="1">
      <c r="A111" s="58" t="s">
        <v>212</v>
      </c>
      <c r="B111" s="73">
        <f t="shared" si="1"/>
        <v>233</v>
      </c>
      <c r="C111" s="74">
        <f t="shared" si="2"/>
        <v>202</v>
      </c>
      <c r="D111" s="73">
        <f t="shared" si="3"/>
        <v>833</v>
      </c>
      <c r="E111" s="74">
        <f t="shared" si="4"/>
        <v>72</v>
      </c>
      <c r="F111" s="62">
        <f t="shared" si="5"/>
        <v>0.5356321839</v>
      </c>
      <c r="G111" s="63">
        <f t="shared" si="6"/>
        <v>0.920441989</v>
      </c>
      <c r="H111" s="64">
        <f t="shared" si="7"/>
        <v>0.7955223881</v>
      </c>
      <c r="I111" s="65">
        <f t="shared" si="8"/>
        <v>0.2276119403</v>
      </c>
      <c r="J111" s="55">
        <f t="shared" si="9"/>
        <v>2.08045977</v>
      </c>
      <c r="K111" s="58"/>
      <c r="L111" s="75"/>
      <c r="M111" s="75"/>
      <c r="N111" s="61">
        <f t="shared" si="10"/>
        <v>0.5356321839</v>
      </c>
      <c r="O111" s="61">
        <f t="shared" si="11"/>
        <v>0.7955223881</v>
      </c>
      <c r="P111" s="61">
        <f t="shared" si="12"/>
        <v>0.2276119403</v>
      </c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73">
        <v>233.0</v>
      </c>
      <c r="AB111" s="74">
        <v>72.0</v>
      </c>
      <c r="AC111" s="73">
        <v>833.0</v>
      </c>
      <c r="AD111" s="74">
        <v>202.0</v>
      </c>
    </row>
    <row r="112" ht="12.75" customHeight="1">
      <c r="A112" s="58" t="s">
        <v>214</v>
      </c>
      <c r="B112" s="73">
        <f t="shared" si="1"/>
        <v>175</v>
      </c>
      <c r="C112" s="74">
        <f t="shared" si="2"/>
        <v>118</v>
      </c>
      <c r="D112" s="73">
        <f t="shared" si="3"/>
        <v>663</v>
      </c>
      <c r="E112" s="74">
        <f t="shared" si="4"/>
        <v>32</v>
      </c>
      <c r="F112" s="62">
        <f t="shared" si="5"/>
        <v>0.5972696246</v>
      </c>
      <c r="G112" s="63">
        <f t="shared" si="6"/>
        <v>0.9539568345</v>
      </c>
      <c r="H112" s="64">
        <f t="shared" si="7"/>
        <v>0.8481781377</v>
      </c>
      <c r="I112" s="65">
        <f t="shared" si="8"/>
        <v>0.20951417</v>
      </c>
      <c r="J112" s="55">
        <f t="shared" si="9"/>
        <v>2.372013652</v>
      </c>
      <c r="K112" s="58"/>
      <c r="L112" s="75"/>
      <c r="M112" s="75"/>
      <c r="N112" s="61">
        <f t="shared" si="10"/>
        <v>0.5972696246</v>
      </c>
      <c r="O112" s="61">
        <f t="shared" si="11"/>
        <v>0.8481781377</v>
      </c>
      <c r="P112" s="61">
        <f t="shared" si="12"/>
        <v>0.20951417</v>
      </c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73">
        <v>175.0</v>
      </c>
      <c r="AB112" s="74">
        <v>32.0</v>
      </c>
      <c r="AC112" s="73">
        <v>663.0</v>
      </c>
      <c r="AD112" s="74">
        <v>118.0</v>
      </c>
    </row>
    <row r="113" ht="12.75" customHeight="1">
      <c r="A113" s="58" t="s">
        <v>216</v>
      </c>
      <c r="B113" s="73">
        <f t="shared" si="1"/>
        <v>11</v>
      </c>
      <c r="C113" s="74">
        <f t="shared" si="2"/>
        <v>8</v>
      </c>
      <c r="D113" s="73">
        <f t="shared" si="3"/>
        <v>20</v>
      </c>
      <c r="E113" s="74">
        <f t="shared" si="4"/>
        <v>1</v>
      </c>
      <c r="F113" s="62">
        <f t="shared" si="5"/>
        <v>0.5789473684</v>
      </c>
      <c r="G113" s="63">
        <f t="shared" si="6"/>
        <v>0.9523809524</v>
      </c>
      <c r="H113" s="64">
        <f t="shared" si="7"/>
        <v>0.775</v>
      </c>
      <c r="I113" s="65">
        <f t="shared" si="8"/>
        <v>0.3</v>
      </c>
      <c r="J113" s="55">
        <f t="shared" si="9"/>
        <v>1.105263158</v>
      </c>
      <c r="K113" s="58"/>
      <c r="L113" s="75"/>
      <c r="M113" s="75"/>
      <c r="N113" s="61">
        <f t="shared" si="10"/>
        <v>0.5789473684</v>
      </c>
      <c r="O113" s="61">
        <f t="shared" si="11"/>
        <v>0.775</v>
      </c>
      <c r="P113" s="61">
        <f t="shared" si="12"/>
        <v>0.3</v>
      </c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73">
        <v>11.0</v>
      </c>
      <c r="AB113" s="74">
        <v>1.0</v>
      </c>
      <c r="AC113" s="73">
        <v>20.0</v>
      </c>
      <c r="AD113" s="74">
        <v>8.0</v>
      </c>
    </row>
    <row r="114" ht="12.75" customHeight="1">
      <c r="A114" s="58" t="s">
        <v>218</v>
      </c>
      <c r="B114" s="73">
        <f t="shared" si="1"/>
        <v>245</v>
      </c>
      <c r="C114" s="74">
        <f t="shared" si="2"/>
        <v>77</v>
      </c>
      <c r="D114" s="73">
        <f t="shared" si="3"/>
        <v>929</v>
      </c>
      <c r="E114" s="74">
        <f t="shared" si="4"/>
        <v>37</v>
      </c>
      <c r="F114" s="62">
        <f t="shared" si="5"/>
        <v>0.7608695652</v>
      </c>
      <c r="G114" s="63">
        <f t="shared" si="6"/>
        <v>0.9616977226</v>
      </c>
      <c r="H114" s="64">
        <f t="shared" si="7"/>
        <v>0.9114906832</v>
      </c>
      <c r="I114" s="65">
        <f t="shared" si="8"/>
        <v>0.2189440994</v>
      </c>
      <c r="J114" s="55">
        <f t="shared" si="9"/>
        <v>3</v>
      </c>
      <c r="K114" s="58"/>
      <c r="L114" s="75"/>
      <c r="M114" s="75"/>
      <c r="N114" s="61">
        <f t="shared" si="10"/>
        <v>0.7608695652</v>
      </c>
      <c r="O114" s="61">
        <f t="shared" si="11"/>
        <v>0.9114906832</v>
      </c>
      <c r="P114" s="61">
        <f t="shared" si="12"/>
        <v>0.2189440994</v>
      </c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73">
        <v>245.0</v>
      </c>
      <c r="AB114" s="74">
        <v>37.0</v>
      </c>
      <c r="AC114" s="73">
        <v>929.0</v>
      </c>
      <c r="AD114" s="74">
        <v>77.0</v>
      </c>
    </row>
    <row r="115" ht="12.75" customHeight="1">
      <c r="A115" s="58" t="s">
        <v>871</v>
      </c>
      <c r="B115" s="73">
        <f t="shared" si="1"/>
        <v>161</v>
      </c>
      <c r="C115" s="74">
        <f t="shared" si="2"/>
        <v>120</v>
      </c>
      <c r="D115" s="73">
        <f t="shared" si="3"/>
        <v>498</v>
      </c>
      <c r="E115" s="74">
        <f t="shared" si="4"/>
        <v>66</v>
      </c>
      <c r="F115" s="62">
        <f t="shared" si="5"/>
        <v>0.5729537367</v>
      </c>
      <c r="G115" s="63">
        <f t="shared" si="6"/>
        <v>0.8829787234</v>
      </c>
      <c r="H115" s="64">
        <f t="shared" si="7"/>
        <v>0.7798816568</v>
      </c>
      <c r="I115" s="65">
        <f t="shared" si="8"/>
        <v>0.2686390533</v>
      </c>
      <c r="J115" s="55">
        <f t="shared" si="9"/>
        <v>2.007117438</v>
      </c>
      <c r="K115" s="58"/>
      <c r="L115" s="75"/>
      <c r="M115" s="75"/>
      <c r="N115" s="61">
        <f t="shared" si="10"/>
        <v>0.5729537367</v>
      </c>
      <c r="O115" s="61">
        <f t="shared" si="11"/>
        <v>0.7798816568</v>
      </c>
      <c r="P115" s="61">
        <f t="shared" si="12"/>
        <v>0.2686390533</v>
      </c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73">
        <v>161.0</v>
      </c>
      <c r="AB115" s="74">
        <v>66.0</v>
      </c>
      <c r="AC115" s="73">
        <v>498.0</v>
      </c>
      <c r="AD115" s="74">
        <v>120.0</v>
      </c>
    </row>
    <row r="116" ht="12.75" customHeight="1">
      <c r="A116" s="58" t="s">
        <v>220</v>
      </c>
      <c r="B116" s="73">
        <f t="shared" si="1"/>
        <v>195</v>
      </c>
      <c r="C116" s="74">
        <f t="shared" si="2"/>
        <v>122</v>
      </c>
      <c r="D116" s="73">
        <f t="shared" si="3"/>
        <v>533</v>
      </c>
      <c r="E116" s="74">
        <f t="shared" si="4"/>
        <v>62</v>
      </c>
      <c r="F116" s="62">
        <f t="shared" si="5"/>
        <v>0.6151419558</v>
      </c>
      <c r="G116" s="63">
        <f t="shared" si="6"/>
        <v>0.8957983193</v>
      </c>
      <c r="H116" s="64">
        <f t="shared" si="7"/>
        <v>0.798245614</v>
      </c>
      <c r="I116" s="65">
        <f t="shared" si="8"/>
        <v>0.2817982456</v>
      </c>
      <c r="J116" s="55">
        <f t="shared" si="9"/>
        <v>1.876971609</v>
      </c>
      <c r="K116" s="58"/>
      <c r="L116" s="75"/>
      <c r="M116" s="75"/>
      <c r="N116" s="61">
        <f t="shared" si="10"/>
        <v>0.6151419558</v>
      </c>
      <c r="O116" s="61">
        <f t="shared" si="11"/>
        <v>0.798245614</v>
      </c>
      <c r="P116" s="61">
        <f t="shared" si="12"/>
        <v>0.2817982456</v>
      </c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73">
        <v>195.0</v>
      </c>
      <c r="AB116" s="74">
        <v>62.0</v>
      </c>
      <c r="AC116" s="73">
        <v>533.0</v>
      </c>
      <c r="AD116" s="74">
        <v>122.0</v>
      </c>
    </row>
    <row r="117" ht="12.75" customHeight="1">
      <c r="A117" s="58" t="s">
        <v>222</v>
      </c>
      <c r="B117" s="73">
        <f t="shared" si="1"/>
        <v>41</v>
      </c>
      <c r="C117" s="74">
        <f t="shared" si="2"/>
        <v>45</v>
      </c>
      <c r="D117" s="73">
        <f t="shared" si="3"/>
        <v>153</v>
      </c>
      <c r="E117" s="74">
        <f t="shared" si="4"/>
        <v>18</v>
      </c>
      <c r="F117" s="62">
        <f t="shared" si="5"/>
        <v>0.476744186</v>
      </c>
      <c r="G117" s="63">
        <f t="shared" si="6"/>
        <v>0.8947368421</v>
      </c>
      <c r="H117" s="64">
        <f t="shared" si="7"/>
        <v>0.7548638132</v>
      </c>
      <c r="I117" s="65">
        <f t="shared" si="8"/>
        <v>0.2295719844</v>
      </c>
      <c r="J117" s="55">
        <f t="shared" si="9"/>
        <v>1.988372093</v>
      </c>
      <c r="K117" s="58"/>
      <c r="L117" s="75"/>
      <c r="M117" s="75"/>
      <c r="N117" s="61">
        <f t="shared" si="10"/>
        <v>0.476744186</v>
      </c>
      <c r="O117" s="61">
        <f t="shared" si="11"/>
        <v>0.7548638132</v>
      </c>
      <c r="P117" s="61">
        <f t="shared" si="12"/>
        <v>0.2295719844</v>
      </c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73">
        <v>41.0</v>
      </c>
      <c r="AB117" s="74">
        <v>18.0</v>
      </c>
      <c r="AC117" s="73">
        <v>153.0</v>
      </c>
      <c r="AD117" s="74">
        <v>45.0</v>
      </c>
    </row>
    <row r="118" ht="12.75" customHeight="1">
      <c r="A118" s="58" t="s">
        <v>224</v>
      </c>
      <c r="B118" s="73">
        <f t="shared" si="1"/>
        <v>226</v>
      </c>
      <c r="C118" s="74">
        <f t="shared" si="2"/>
        <v>145</v>
      </c>
      <c r="D118" s="73">
        <f t="shared" si="3"/>
        <v>861</v>
      </c>
      <c r="E118" s="74">
        <f t="shared" si="4"/>
        <v>68</v>
      </c>
      <c r="F118" s="62">
        <f t="shared" si="5"/>
        <v>0.6091644205</v>
      </c>
      <c r="G118" s="63">
        <f t="shared" si="6"/>
        <v>0.926803014</v>
      </c>
      <c r="H118" s="64">
        <f t="shared" si="7"/>
        <v>0.8361538462</v>
      </c>
      <c r="I118" s="65">
        <f t="shared" si="8"/>
        <v>0.2261538462</v>
      </c>
      <c r="J118" s="55">
        <f t="shared" si="9"/>
        <v>2.504043127</v>
      </c>
      <c r="K118" s="58"/>
      <c r="L118" s="75"/>
      <c r="M118" s="75"/>
      <c r="N118" s="61">
        <f t="shared" si="10"/>
        <v>0.6091644205</v>
      </c>
      <c r="O118" s="61">
        <f t="shared" si="11"/>
        <v>0.8361538462</v>
      </c>
      <c r="P118" s="61">
        <f t="shared" si="12"/>
        <v>0.2261538462</v>
      </c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73">
        <v>226.0</v>
      </c>
      <c r="AB118" s="74">
        <v>68.0</v>
      </c>
      <c r="AC118" s="73">
        <v>861.0</v>
      </c>
      <c r="AD118" s="74">
        <v>145.0</v>
      </c>
    </row>
    <row r="119" ht="12.75" customHeight="1">
      <c r="A119" s="58" t="s">
        <v>226</v>
      </c>
      <c r="B119" s="73">
        <f t="shared" si="1"/>
        <v>4</v>
      </c>
      <c r="C119" s="74">
        <f t="shared" si="2"/>
        <v>1</v>
      </c>
      <c r="D119" s="73">
        <f t="shared" si="3"/>
        <v>17</v>
      </c>
      <c r="E119" s="74">
        <f t="shared" si="4"/>
        <v>2</v>
      </c>
      <c r="F119" s="62">
        <f t="shared" si="5"/>
        <v>0.8</v>
      </c>
      <c r="G119" s="63">
        <f t="shared" si="6"/>
        <v>0.8947368421</v>
      </c>
      <c r="H119" s="64">
        <f t="shared" si="7"/>
        <v>0.875</v>
      </c>
      <c r="I119" s="65">
        <f t="shared" si="8"/>
        <v>0.25</v>
      </c>
      <c r="J119" s="55">
        <f t="shared" si="9"/>
        <v>3.8</v>
      </c>
      <c r="K119" s="58"/>
      <c r="L119" s="75"/>
      <c r="M119" s="75"/>
      <c r="N119" s="61">
        <f t="shared" si="10"/>
        <v>0.8</v>
      </c>
      <c r="O119" s="61">
        <f t="shared" si="11"/>
        <v>0.875</v>
      </c>
      <c r="P119" s="61">
        <f t="shared" si="12"/>
        <v>0.25</v>
      </c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73">
        <v>4.0</v>
      </c>
      <c r="AB119" s="74">
        <v>2.0</v>
      </c>
      <c r="AC119" s="73">
        <v>17.0</v>
      </c>
      <c r="AD119" s="74">
        <v>1.0</v>
      </c>
    </row>
    <row r="120" ht="12.75" customHeight="1">
      <c r="A120" s="58" t="s">
        <v>228</v>
      </c>
      <c r="B120" s="73">
        <f t="shared" si="1"/>
        <v>24</v>
      </c>
      <c r="C120" s="74">
        <f t="shared" si="2"/>
        <v>17</v>
      </c>
      <c r="D120" s="73">
        <f t="shared" si="3"/>
        <v>86</v>
      </c>
      <c r="E120" s="74">
        <f t="shared" si="4"/>
        <v>5</v>
      </c>
      <c r="F120" s="62">
        <f t="shared" si="5"/>
        <v>0.5853658537</v>
      </c>
      <c r="G120" s="63">
        <f t="shared" si="6"/>
        <v>0.9450549451</v>
      </c>
      <c r="H120" s="64">
        <f t="shared" si="7"/>
        <v>0.8333333333</v>
      </c>
      <c r="I120" s="65">
        <f t="shared" si="8"/>
        <v>0.2196969697</v>
      </c>
      <c r="J120" s="55">
        <f t="shared" si="9"/>
        <v>2.219512195</v>
      </c>
      <c r="K120" s="58"/>
      <c r="L120" s="75"/>
      <c r="M120" s="75"/>
      <c r="N120" s="61">
        <f t="shared" si="10"/>
        <v>0.5853658537</v>
      </c>
      <c r="O120" s="61">
        <f t="shared" si="11"/>
        <v>0.8333333333</v>
      </c>
      <c r="P120" s="61">
        <f t="shared" si="12"/>
        <v>0.2196969697</v>
      </c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73">
        <v>24.0</v>
      </c>
      <c r="AB120" s="74">
        <v>5.0</v>
      </c>
      <c r="AC120" s="73">
        <v>86.0</v>
      </c>
      <c r="AD120" s="74">
        <v>17.0</v>
      </c>
    </row>
    <row r="121" ht="12.75" customHeight="1">
      <c r="A121" s="58" t="s">
        <v>872</v>
      </c>
      <c r="B121" s="73">
        <f t="shared" si="1"/>
        <v>64</v>
      </c>
      <c r="C121" s="74">
        <f t="shared" si="2"/>
        <v>69</v>
      </c>
      <c r="D121" s="73">
        <f t="shared" si="3"/>
        <v>221</v>
      </c>
      <c r="E121" s="74">
        <f t="shared" si="4"/>
        <v>35</v>
      </c>
      <c r="F121" s="62">
        <f t="shared" si="5"/>
        <v>0.4812030075</v>
      </c>
      <c r="G121" s="63">
        <f t="shared" si="6"/>
        <v>0.86328125</v>
      </c>
      <c r="H121" s="64">
        <f t="shared" si="7"/>
        <v>0.7326478149</v>
      </c>
      <c r="I121" s="65">
        <f t="shared" si="8"/>
        <v>0.2544987147</v>
      </c>
      <c r="J121" s="55">
        <f t="shared" si="9"/>
        <v>1.92481203</v>
      </c>
      <c r="K121" s="58"/>
      <c r="L121" s="75"/>
      <c r="M121" s="75"/>
      <c r="N121" s="61">
        <f t="shared" si="10"/>
        <v>0.4812030075</v>
      </c>
      <c r="O121" s="61">
        <f t="shared" si="11"/>
        <v>0.7326478149</v>
      </c>
      <c r="P121" s="61">
        <f t="shared" si="12"/>
        <v>0.2544987147</v>
      </c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73">
        <v>64.0</v>
      </c>
      <c r="AB121" s="74">
        <v>35.0</v>
      </c>
      <c r="AC121" s="73">
        <v>221.0</v>
      </c>
      <c r="AD121" s="74">
        <v>69.0</v>
      </c>
    </row>
    <row r="122" ht="12.75" customHeight="1">
      <c r="A122" s="58" t="s">
        <v>230</v>
      </c>
      <c r="B122" s="73">
        <f t="shared" si="1"/>
        <v>245</v>
      </c>
      <c r="C122" s="74">
        <f t="shared" si="2"/>
        <v>143</v>
      </c>
      <c r="D122" s="73">
        <f t="shared" si="3"/>
        <v>831</v>
      </c>
      <c r="E122" s="74">
        <f t="shared" si="4"/>
        <v>69</v>
      </c>
      <c r="F122" s="62">
        <f t="shared" si="5"/>
        <v>0.631443299</v>
      </c>
      <c r="G122" s="63">
        <f t="shared" si="6"/>
        <v>0.9233333333</v>
      </c>
      <c r="H122" s="64">
        <f t="shared" si="7"/>
        <v>0.8354037267</v>
      </c>
      <c r="I122" s="65">
        <f t="shared" si="8"/>
        <v>0.2437888199</v>
      </c>
      <c r="J122" s="55">
        <f t="shared" si="9"/>
        <v>2.319587629</v>
      </c>
      <c r="K122" s="58"/>
      <c r="L122" s="75"/>
      <c r="M122" s="75"/>
      <c r="N122" s="61">
        <f t="shared" si="10"/>
        <v>0.631443299</v>
      </c>
      <c r="O122" s="61">
        <f t="shared" si="11"/>
        <v>0.8354037267</v>
      </c>
      <c r="P122" s="61">
        <f t="shared" si="12"/>
        <v>0.2437888199</v>
      </c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73">
        <v>245.0</v>
      </c>
      <c r="AB122" s="74">
        <v>69.0</v>
      </c>
      <c r="AC122" s="73">
        <v>831.0</v>
      </c>
      <c r="AD122" s="74">
        <v>143.0</v>
      </c>
    </row>
    <row r="123" ht="12.75" customHeight="1">
      <c r="A123" s="58" t="s">
        <v>873</v>
      </c>
      <c r="B123" s="73">
        <f t="shared" si="1"/>
        <v>55</v>
      </c>
      <c r="C123" s="74">
        <f t="shared" si="2"/>
        <v>44</v>
      </c>
      <c r="D123" s="73">
        <f t="shared" si="3"/>
        <v>110</v>
      </c>
      <c r="E123" s="74">
        <f t="shared" si="4"/>
        <v>32</v>
      </c>
      <c r="F123" s="62">
        <f t="shared" si="5"/>
        <v>0.5555555556</v>
      </c>
      <c r="G123" s="63">
        <f t="shared" si="6"/>
        <v>0.7746478873</v>
      </c>
      <c r="H123" s="64">
        <f t="shared" si="7"/>
        <v>0.6846473029</v>
      </c>
      <c r="I123" s="65">
        <f t="shared" si="8"/>
        <v>0.3609958506</v>
      </c>
      <c r="J123" s="55">
        <f t="shared" si="9"/>
        <v>1.434343434</v>
      </c>
      <c r="K123" s="58"/>
      <c r="L123" s="75"/>
      <c r="M123" s="75"/>
      <c r="N123" s="61">
        <f t="shared" si="10"/>
        <v>0.5555555556</v>
      </c>
      <c r="O123" s="61">
        <f t="shared" si="11"/>
        <v>0.6846473029</v>
      </c>
      <c r="P123" s="61">
        <f t="shared" si="12"/>
        <v>0.3609958506</v>
      </c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73">
        <v>55.0</v>
      </c>
      <c r="AB123" s="74">
        <v>32.0</v>
      </c>
      <c r="AC123" s="73">
        <v>110.0</v>
      </c>
      <c r="AD123" s="74">
        <v>44.0</v>
      </c>
    </row>
    <row r="124" ht="12.75" customHeight="1">
      <c r="A124" s="58" t="s">
        <v>874</v>
      </c>
      <c r="B124" s="73">
        <f t="shared" si="1"/>
        <v>6</v>
      </c>
      <c r="C124" s="74">
        <f t="shared" si="2"/>
        <v>3</v>
      </c>
      <c r="D124" s="73">
        <f t="shared" si="3"/>
        <v>7</v>
      </c>
      <c r="E124" s="74">
        <f t="shared" si="4"/>
        <v>2</v>
      </c>
      <c r="F124" s="62">
        <f t="shared" si="5"/>
        <v>0.6666666667</v>
      </c>
      <c r="G124" s="63">
        <f t="shared" si="6"/>
        <v>0.7777777778</v>
      </c>
      <c r="H124" s="64">
        <f t="shared" si="7"/>
        <v>0.7222222222</v>
      </c>
      <c r="I124" s="65">
        <f t="shared" si="8"/>
        <v>0.4444444444</v>
      </c>
      <c r="J124" s="55">
        <f t="shared" si="9"/>
        <v>1</v>
      </c>
      <c r="K124" s="58"/>
      <c r="L124" s="75"/>
      <c r="M124" s="75"/>
      <c r="N124" s="61">
        <f t="shared" si="10"/>
        <v>0.6666666667</v>
      </c>
      <c r="O124" s="61">
        <f t="shared" si="11"/>
        <v>0.7222222222</v>
      </c>
      <c r="P124" s="61">
        <f t="shared" si="12"/>
        <v>0.4444444444</v>
      </c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73">
        <v>6.0</v>
      </c>
      <c r="AB124" s="74">
        <v>2.0</v>
      </c>
      <c r="AC124" s="73">
        <v>7.0</v>
      </c>
      <c r="AD124" s="74">
        <v>3.0</v>
      </c>
    </row>
    <row r="125" ht="12.75" customHeight="1">
      <c r="A125" s="58" t="s">
        <v>232</v>
      </c>
      <c r="B125" s="73">
        <f t="shared" si="1"/>
        <v>158</v>
      </c>
      <c r="C125" s="74">
        <f t="shared" si="2"/>
        <v>114</v>
      </c>
      <c r="D125" s="73">
        <f t="shared" si="3"/>
        <v>434</v>
      </c>
      <c r="E125" s="74">
        <f t="shared" si="4"/>
        <v>52</v>
      </c>
      <c r="F125" s="62">
        <f t="shared" si="5"/>
        <v>0.5808823529</v>
      </c>
      <c r="G125" s="63">
        <f t="shared" si="6"/>
        <v>0.8930041152</v>
      </c>
      <c r="H125" s="64">
        <f t="shared" si="7"/>
        <v>0.7810026385</v>
      </c>
      <c r="I125" s="65">
        <f t="shared" si="8"/>
        <v>0.2770448549</v>
      </c>
      <c r="J125" s="55">
        <f t="shared" si="9"/>
        <v>1.786764706</v>
      </c>
      <c r="K125" s="58"/>
      <c r="L125" s="75"/>
      <c r="M125" s="75"/>
      <c r="N125" s="61">
        <f t="shared" si="10"/>
        <v>0.5808823529</v>
      </c>
      <c r="O125" s="61">
        <f t="shared" si="11"/>
        <v>0.7810026385</v>
      </c>
      <c r="P125" s="61">
        <f t="shared" si="12"/>
        <v>0.2770448549</v>
      </c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73">
        <v>158.0</v>
      </c>
      <c r="AB125" s="74">
        <v>52.0</v>
      </c>
      <c r="AC125" s="73">
        <v>434.0</v>
      </c>
      <c r="AD125" s="74">
        <v>114.0</v>
      </c>
    </row>
    <row r="126" ht="12.75" customHeight="1">
      <c r="A126" s="58" t="s">
        <v>234</v>
      </c>
      <c r="B126" s="73">
        <f t="shared" si="1"/>
        <v>54</v>
      </c>
      <c r="C126" s="74">
        <f t="shared" si="2"/>
        <v>33</v>
      </c>
      <c r="D126" s="73">
        <f t="shared" si="3"/>
        <v>163</v>
      </c>
      <c r="E126" s="74">
        <f t="shared" si="4"/>
        <v>10</v>
      </c>
      <c r="F126" s="62">
        <f t="shared" si="5"/>
        <v>0.6206896552</v>
      </c>
      <c r="G126" s="63">
        <f t="shared" si="6"/>
        <v>0.9421965318</v>
      </c>
      <c r="H126" s="64">
        <f t="shared" si="7"/>
        <v>0.8346153846</v>
      </c>
      <c r="I126" s="65">
        <f t="shared" si="8"/>
        <v>0.2461538462</v>
      </c>
      <c r="J126" s="55">
        <f t="shared" si="9"/>
        <v>1.988505747</v>
      </c>
      <c r="K126" s="58"/>
      <c r="L126" s="75"/>
      <c r="M126" s="75"/>
      <c r="N126" s="61">
        <f t="shared" si="10"/>
        <v>0.6206896552</v>
      </c>
      <c r="O126" s="61">
        <f t="shared" si="11"/>
        <v>0.8346153846</v>
      </c>
      <c r="P126" s="61">
        <f t="shared" si="12"/>
        <v>0.2461538462</v>
      </c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73">
        <v>54.0</v>
      </c>
      <c r="AB126" s="74">
        <v>10.0</v>
      </c>
      <c r="AC126" s="73">
        <v>163.0</v>
      </c>
      <c r="AD126" s="74">
        <v>33.0</v>
      </c>
    </row>
    <row r="127" ht="12.75" customHeight="1">
      <c r="A127" s="58" t="s">
        <v>236</v>
      </c>
      <c r="B127" s="73">
        <f t="shared" si="1"/>
        <v>21</v>
      </c>
      <c r="C127" s="74">
        <f t="shared" si="2"/>
        <v>16</v>
      </c>
      <c r="D127" s="73">
        <f t="shared" si="3"/>
        <v>93</v>
      </c>
      <c r="E127" s="74">
        <f t="shared" si="4"/>
        <v>5</v>
      </c>
      <c r="F127" s="62">
        <f t="shared" si="5"/>
        <v>0.5675675676</v>
      </c>
      <c r="G127" s="63">
        <f t="shared" si="6"/>
        <v>0.9489795918</v>
      </c>
      <c r="H127" s="64">
        <f t="shared" si="7"/>
        <v>0.8444444444</v>
      </c>
      <c r="I127" s="65">
        <f t="shared" si="8"/>
        <v>0.1925925926</v>
      </c>
      <c r="J127" s="55">
        <f t="shared" si="9"/>
        <v>2.648648649</v>
      </c>
      <c r="K127" s="58"/>
      <c r="L127" s="75"/>
      <c r="M127" s="75"/>
      <c r="N127" s="61">
        <f t="shared" si="10"/>
        <v>0.5675675676</v>
      </c>
      <c r="O127" s="61">
        <f t="shared" si="11"/>
        <v>0.8444444444</v>
      </c>
      <c r="P127" s="61">
        <f t="shared" si="12"/>
        <v>0.1925925926</v>
      </c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73">
        <v>21.0</v>
      </c>
      <c r="AB127" s="74">
        <v>5.0</v>
      </c>
      <c r="AC127" s="73">
        <v>93.0</v>
      </c>
      <c r="AD127" s="74">
        <v>16.0</v>
      </c>
    </row>
    <row r="128" ht="12.75" customHeight="1">
      <c r="A128" s="58" t="s">
        <v>238</v>
      </c>
      <c r="B128" s="73">
        <f t="shared" si="1"/>
        <v>63</v>
      </c>
      <c r="C128" s="74">
        <f t="shared" si="2"/>
        <v>29</v>
      </c>
      <c r="D128" s="73">
        <f t="shared" si="3"/>
        <v>251</v>
      </c>
      <c r="E128" s="74">
        <f t="shared" si="4"/>
        <v>10</v>
      </c>
      <c r="F128" s="62">
        <f t="shared" si="5"/>
        <v>0.6847826087</v>
      </c>
      <c r="G128" s="63">
        <f t="shared" si="6"/>
        <v>0.9616858238</v>
      </c>
      <c r="H128" s="64">
        <f t="shared" si="7"/>
        <v>0.8895184136</v>
      </c>
      <c r="I128" s="65">
        <f t="shared" si="8"/>
        <v>0.2067988669</v>
      </c>
      <c r="J128" s="55">
        <f t="shared" si="9"/>
        <v>2.836956522</v>
      </c>
      <c r="K128" s="58"/>
      <c r="L128" s="75"/>
      <c r="M128" s="75"/>
      <c r="N128" s="61">
        <f t="shared" si="10"/>
        <v>0.6847826087</v>
      </c>
      <c r="O128" s="61">
        <f t="shared" si="11"/>
        <v>0.8895184136</v>
      </c>
      <c r="P128" s="61">
        <f t="shared" si="12"/>
        <v>0.2067988669</v>
      </c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73">
        <v>63.0</v>
      </c>
      <c r="AB128" s="74">
        <v>10.0</v>
      </c>
      <c r="AC128" s="73">
        <v>251.0</v>
      </c>
      <c r="AD128" s="74">
        <v>29.0</v>
      </c>
    </row>
    <row r="129" ht="12.75" customHeight="1">
      <c r="A129" s="58" t="s">
        <v>240</v>
      </c>
      <c r="B129" s="73">
        <f t="shared" si="1"/>
        <v>103</v>
      </c>
      <c r="C129" s="74">
        <f t="shared" si="2"/>
        <v>189</v>
      </c>
      <c r="D129" s="73">
        <f t="shared" si="3"/>
        <v>520</v>
      </c>
      <c r="E129" s="74">
        <f t="shared" si="4"/>
        <v>28</v>
      </c>
      <c r="F129" s="62">
        <f t="shared" si="5"/>
        <v>0.352739726</v>
      </c>
      <c r="G129" s="63">
        <f t="shared" si="6"/>
        <v>0.9489051095</v>
      </c>
      <c r="H129" s="64">
        <f t="shared" si="7"/>
        <v>0.7416666667</v>
      </c>
      <c r="I129" s="65">
        <f t="shared" si="8"/>
        <v>0.155952381</v>
      </c>
      <c r="J129" s="55">
        <f t="shared" si="9"/>
        <v>1.876712329</v>
      </c>
      <c r="K129" s="58"/>
      <c r="L129" s="75"/>
      <c r="M129" s="75"/>
      <c r="N129" s="61">
        <f t="shared" si="10"/>
        <v>0.352739726</v>
      </c>
      <c r="O129" s="61">
        <f t="shared" si="11"/>
        <v>0.7416666667</v>
      </c>
      <c r="P129" s="61">
        <f t="shared" si="12"/>
        <v>0.155952381</v>
      </c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73">
        <v>103.0</v>
      </c>
      <c r="AB129" s="74">
        <v>28.0</v>
      </c>
      <c r="AC129" s="73">
        <v>520.0</v>
      </c>
      <c r="AD129" s="74">
        <v>189.0</v>
      </c>
    </row>
    <row r="130" ht="12.75" customHeight="1">
      <c r="A130" s="58" t="s">
        <v>242</v>
      </c>
      <c r="B130" s="73">
        <f t="shared" si="1"/>
        <v>92</v>
      </c>
      <c r="C130" s="74">
        <f t="shared" si="2"/>
        <v>200</v>
      </c>
      <c r="D130" s="73">
        <f t="shared" si="3"/>
        <v>489</v>
      </c>
      <c r="E130" s="74">
        <f t="shared" si="4"/>
        <v>45</v>
      </c>
      <c r="F130" s="62">
        <f t="shared" si="5"/>
        <v>0.3150684932</v>
      </c>
      <c r="G130" s="63">
        <f t="shared" si="6"/>
        <v>0.9157303371</v>
      </c>
      <c r="H130" s="64">
        <f t="shared" si="7"/>
        <v>0.7033898305</v>
      </c>
      <c r="I130" s="65">
        <f t="shared" si="8"/>
        <v>0.1658595642</v>
      </c>
      <c r="J130" s="55">
        <f t="shared" si="9"/>
        <v>1.828767123</v>
      </c>
      <c r="K130" s="58"/>
      <c r="L130" s="75"/>
      <c r="M130" s="75"/>
      <c r="N130" s="61">
        <f t="shared" si="10"/>
        <v>0.3150684932</v>
      </c>
      <c r="O130" s="61">
        <f t="shared" si="11"/>
        <v>0.7033898305</v>
      </c>
      <c r="P130" s="61">
        <f t="shared" si="12"/>
        <v>0.1658595642</v>
      </c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73">
        <v>92.0</v>
      </c>
      <c r="AB130" s="74">
        <v>45.0</v>
      </c>
      <c r="AC130" s="73">
        <v>489.0</v>
      </c>
      <c r="AD130" s="74">
        <v>200.0</v>
      </c>
    </row>
    <row r="131" ht="12.75" customHeight="1">
      <c r="A131" s="58" t="s">
        <v>244</v>
      </c>
      <c r="B131" s="73">
        <f t="shared" si="1"/>
        <v>29</v>
      </c>
      <c r="C131" s="74">
        <f t="shared" si="2"/>
        <v>598</v>
      </c>
      <c r="D131" s="73">
        <f t="shared" si="3"/>
        <v>640</v>
      </c>
      <c r="E131" s="74">
        <f t="shared" si="4"/>
        <v>44</v>
      </c>
      <c r="F131" s="62">
        <f t="shared" si="5"/>
        <v>0.04625199362</v>
      </c>
      <c r="G131" s="63">
        <f t="shared" si="6"/>
        <v>0.9356725146</v>
      </c>
      <c r="H131" s="64">
        <f t="shared" si="7"/>
        <v>0.5102974828</v>
      </c>
      <c r="I131" s="65">
        <f t="shared" si="8"/>
        <v>0.05568268497</v>
      </c>
      <c r="J131" s="55">
        <f t="shared" si="9"/>
        <v>1.090909091</v>
      </c>
      <c r="K131" s="58"/>
      <c r="L131" s="75"/>
      <c r="M131" s="75"/>
      <c r="N131" s="61">
        <f t="shared" si="10"/>
        <v>0.04625199362</v>
      </c>
      <c r="O131" s="61">
        <f t="shared" si="11"/>
        <v>0.5102974828</v>
      </c>
      <c r="P131" s="61">
        <f t="shared" si="12"/>
        <v>0.05568268497</v>
      </c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73">
        <v>29.0</v>
      </c>
      <c r="AB131" s="74">
        <v>44.0</v>
      </c>
      <c r="AC131" s="73">
        <v>640.0</v>
      </c>
      <c r="AD131" s="74">
        <v>598.0</v>
      </c>
    </row>
    <row r="132" ht="12.75" customHeight="1">
      <c r="A132" s="58" t="s">
        <v>74</v>
      </c>
      <c r="B132" s="73">
        <f t="shared" si="1"/>
        <v>4</v>
      </c>
      <c r="C132" s="74">
        <f t="shared" si="2"/>
        <v>70</v>
      </c>
      <c r="D132" s="73">
        <f t="shared" si="3"/>
        <v>116</v>
      </c>
      <c r="E132" s="74">
        <f t="shared" si="4"/>
        <v>12</v>
      </c>
      <c r="F132" s="62">
        <f t="shared" si="5"/>
        <v>0.05405405405</v>
      </c>
      <c r="G132" s="63">
        <f t="shared" si="6"/>
        <v>0.90625</v>
      </c>
      <c r="H132" s="64">
        <f t="shared" si="7"/>
        <v>0.5940594059</v>
      </c>
      <c r="I132" s="65">
        <f t="shared" si="8"/>
        <v>0.07920792079</v>
      </c>
      <c r="J132" s="55">
        <f t="shared" si="9"/>
        <v>1.72972973</v>
      </c>
      <c r="K132" s="58"/>
      <c r="L132" s="75"/>
      <c r="M132" s="75"/>
      <c r="N132" s="61">
        <f t="shared" si="10"/>
        <v>0.05405405405</v>
      </c>
      <c r="O132" s="61">
        <f t="shared" si="11"/>
        <v>0.5940594059</v>
      </c>
      <c r="P132" s="61">
        <f t="shared" si="12"/>
        <v>0.07920792079</v>
      </c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73">
        <v>4.0</v>
      </c>
      <c r="AB132" s="74">
        <v>12.0</v>
      </c>
      <c r="AC132" s="73">
        <v>116.0</v>
      </c>
      <c r="AD132" s="74">
        <v>70.0</v>
      </c>
    </row>
    <row r="133" ht="12.75" customHeight="1">
      <c r="A133" s="58" t="s">
        <v>875</v>
      </c>
      <c r="B133" s="73">
        <f t="shared" si="1"/>
        <v>0</v>
      </c>
      <c r="C133" s="74">
        <f t="shared" si="2"/>
        <v>0</v>
      </c>
      <c r="D133" s="73">
        <f t="shared" si="3"/>
        <v>0</v>
      </c>
      <c r="E133" s="74">
        <f t="shared" si="4"/>
        <v>0</v>
      </c>
      <c r="F133" s="62" t="str">
        <f t="shared" si="5"/>
        <v>#DIV/0!</v>
      </c>
      <c r="G133" s="63" t="str">
        <f t="shared" si="6"/>
        <v>#DIV/0!</v>
      </c>
      <c r="H133" s="64" t="str">
        <f t="shared" si="7"/>
        <v>#DIV/0!</v>
      </c>
      <c r="I133" s="65" t="str">
        <f t="shared" si="8"/>
        <v>#DIV/0!</v>
      </c>
      <c r="J133" s="55" t="str">
        <f t="shared" si="9"/>
        <v>#DIV/0!</v>
      </c>
      <c r="K133" s="58"/>
      <c r="L133" s="75"/>
      <c r="M133" s="75"/>
      <c r="N133" s="61" t="str">
        <f t="shared" si="10"/>
        <v>#DIV/0!</v>
      </c>
      <c r="O133" s="61" t="str">
        <f t="shared" si="11"/>
        <v>#DIV/0!</v>
      </c>
      <c r="P133" s="61" t="str">
        <f t="shared" si="12"/>
        <v>#DIV/0!</v>
      </c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73">
        <v>0.0</v>
      </c>
      <c r="AB133" s="74">
        <v>0.0</v>
      </c>
      <c r="AC133" s="73">
        <v>0.0</v>
      </c>
      <c r="AD133" s="74">
        <v>0.0</v>
      </c>
    </row>
    <row r="134" ht="12.75" customHeight="1">
      <c r="A134" s="58" t="s">
        <v>247</v>
      </c>
      <c r="B134" s="73">
        <f t="shared" si="1"/>
        <v>102</v>
      </c>
      <c r="C134" s="74">
        <f t="shared" si="2"/>
        <v>167</v>
      </c>
      <c r="D134" s="73">
        <f t="shared" si="3"/>
        <v>671</v>
      </c>
      <c r="E134" s="74">
        <f t="shared" si="4"/>
        <v>52</v>
      </c>
      <c r="F134" s="62">
        <f t="shared" si="5"/>
        <v>0.3791821561</v>
      </c>
      <c r="G134" s="63">
        <f t="shared" si="6"/>
        <v>0.928077455</v>
      </c>
      <c r="H134" s="64">
        <f t="shared" si="7"/>
        <v>0.779233871</v>
      </c>
      <c r="I134" s="65">
        <f t="shared" si="8"/>
        <v>0.1552419355</v>
      </c>
      <c r="J134" s="55">
        <f t="shared" si="9"/>
        <v>2.687732342</v>
      </c>
      <c r="K134" s="58"/>
      <c r="L134" s="75"/>
      <c r="M134" s="75"/>
      <c r="N134" s="61">
        <f t="shared" si="10"/>
        <v>0.3791821561</v>
      </c>
      <c r="O134" s="61">
        <f t="shared" si="11"/>
        <v>0.779233871</v>
      </c>
      <c r="P134" s="61">
        <f t="shared" si="12"/>
        <v>0.1552419355</v>
      </c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73">
        <v>102.0</v>
      </c>
      <c r="AB134" s="74">
        <v>52.0</v>
      </c>
      <c r="AC134" s="73">
        <v>671.0</v>
      </c>
      <c r="AD134" s="74">
        <v>167.0</v>
      </c>
    </row>
    <row r="135" ht="12.75" customHeight="1">
      <c r="A135" s="58" t="s">
        <v>249</v>
      </c>
      <c r="B135" s="73">
        <f t="shared" si="1"/>
        <v>63</v>
      </c>
      <c r="C135" s="74">
        <f t="shared" si="2"/>
        <v>3</v>
      </c>
      <c r="D135" s="73">
        <f t="shared" si="3"/>
        <v>118</v>
      </c>
      <c r="E135" s="74">
        <f t="shared" si="4"/>
        <v>2</v>
      </c>
      <c r="F135" s="62">
        <f t="shared" si="5"/>
        <v>0.9545454545</v>
      </c>
      <c r="G135" s="63">
        <f t="shared" si="6"/>
        <v>0.9833333333</v>
      </c>
      <c r="H135" s="64">
        <f t="shared" si="7"/>
        <v>0.9731182796</v>
      </c>
      <c r="I135" s="65">
        <f t="shared" si="8"/>
        <v>0.3494623656</v>
      </c>
      <c r="J135" s="55">
        <f t="shared" si="9"/>
        <v>1.818181818</v>
      </c>
      <c r="K135" s="58"/>
      <c r="L135" s="75"/>
      <c r="M135" s="75"/>
      <c r="N135" s="61">
        <f t="shared" si="10"/>
        <v>0.9545454545</v>
      </c>
      <c r="O135" s="61">
        <f t="shared" si="11"/>
        <v>0.9731182796</v>
      </c>
      <c r="P135" s="61">
        <f t="shared" si="12"/>
        <v>0.3494623656</v>
      </c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73">
        <v>63.0</v>
      </c>
      <c r="AB135" s="74">
        <v>2.0</v>
      </c>
      <c r="AC135" s="73">
        <v>118.0</v>
      </c>
      <c r="AD135" s="74">
        <v>3.0</v>
      </c>
    </row>
    <row r="136" ht="12.75" customHeight="1">
      <c r="A136" s="58" t="s">
        <v>251</v>
      </c>
      <c r="B136" s="73">
        <f t="shared" si="1"/>
        <v>136</v>
      </c>
      <c r="C136" s="74">
        <f t="shared" si="2"/>
        <v>62</v>
      </c>
      <c r="D136" s="73">
        <f t="shared" si="3"/>
        <v>533</v>
      </c>
      <c r="E136" s="74">
        <f t="shared" si="4"/>
        <v>27</v>
      </c>
      <c r="F136" s="62">
        <f t="shared" si="5"/>
        <v>0.6868686869</v>
      </c>
      <c r="G136" s="63">
        <f t="shared" si="6"/>
        <v>0.9517857143</v>
      </c>
      <c r="H136" s="64">
        <f t="shared" si="7"/>
        <v>0.882585752</v>
      </c>
      <c r="I136" s="65">
        <f t="shared" si="8"/>
        <v>0.2150395778</v>
      </c>
      <c r="J136" s="55">
        <f t="shared" si="9"/>
        <v>2.828282828</v>
      </c>
      <c r="K136" s="58"/>
      <c r="L136" s="75"/>
      <c r="M136" s="75"/>
      <c r="N136" s="61">
        <f t="shared" si="10"/>
        <v>0.6868686869</v>
      </c>
      <c r="O136" s="61">
        <f t="shared" si="11"/>
        <v>0.882585752</v>
      </c>
      <c r="P136" s="61">
        <f t="shared" si="12"/>
        <v>0.2150395778</v>
      </c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73">
        <v>136.0</v>
      </c>
      <c r="AB136" s="74">
        <v>27.0</v>
      </c>
      <c r="AC136" s="73">
        <v>533.0</v>
      </c>
      <c r="AD136" s="74">
        <v>62.0</v>
      </c>
    </row>
    <row r="137" ht="12.75" customHeight="1">
      <c r="A137" s="58" t="s">
        <v>253</v>
      </c>
      <c r="B137" s="73">
        <f t="shared" si="1"/>
        <v>48</v>
      </c>
      <c r="C137" s="74">
        <f t="shared" si="2"/>
        <v>13</v>
      </c>
      <c r="D137" s="73">
        <f t="shared" si="3"/>
        <v>107</v>
      </c>
      <c r="E137" s="74">
        <f t="shared" si="4"/>
        <v>4</v>
      </c>
      <c r="F137" s="62">
        <f t="shared" si="5"/>
        <v>0.7868852459</v>
      </c>
      <c r="G137" s="63">
        <f t="shared" si="6"/>
        <v>0.963963964</v>
      </c>
      <c r="H137" s="64">
        <f t="shared" si="7"/>
        <v>0.9011627907</v>
      </c>
      <c r="I137" s="65">
        <f t="shared" si="8"/>
        <v>0.3023255814</v>
      </c>
      <c r="J137" s="55">
        <f t="shared" si="9"/>
        <v>1.819672131</v>
      </c>
      <c r="K137" s="58"/>
      <c r="L137" s="75"/>
      <c r="M137" s="75"/>
      <c r="N137" s="61">
        <f t="shared" si="10"/>
        <v>0.7868852459</v>
      </c>
      <c r="O137" s="61">
        <f t="shared" si="11"/>
        <v>0.9011627907</v>
      </c>
      <c r="P137" s="61">
        <f t="shared" si="12"/>
        <v>0.3023255814</v>
      </c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73">
        <v>48.0</v>
      </c>
      <c r="AB137" s="74">
        <v>4.0</v>
      </c>
      <c r="AC137" s="73">
        <v>107.0</v>
      </c>
      <c r="AD137" s="74">
        <v>13.0</v>
      </c>
    </row>
    <row r="138" ht="12.75" customHeight="1">
      <c r="A138" s="58" t="s">
        <v>876</v>
      </c>
      <c r="B138" s="73">
        <f t="shared" si="1"/>
        <v>0</v>
      </c>
      <c r="C138" s="74">
        <f t="shared" si="2"/>
        <v>0</v>
      </c>
      <c r="D138" s="73">
        <f t="shared" si="3"/>
        <v>1</v>
      </c>
      <c r="E138" s="74">
        <f t="shared" si="4"/>
        <v>0</v>
      </c>
      <c r="F138" s="62" t="str">
        <f t="shared" si="5"/>
        <v>#DIV/0!</v>
      </c>
      <c r="G138" s="63">
        <f t="shared" si="6"/>
        <v>1</v>
      </c>
      <c r="H138" s="64">
        <f t="shared" si="7"/>
        <v>1</v>
      </c>
      <c r="I138" s="65">
        <f t="shared" si="8"/>
        <v>0</v>
      </c>
      <c r="J138" s="55" t="str">
        <f t="shared" si="9"/>
        <v>#DIV/0!</v>
      </c>
      <c r="K138" s="58"/>
      <c r="L138" s="75"/>
      <c r="M138" s="75"/>
      <c r="N138" s="61" t="str">
        <f t="shared" si="10"/>
        <v>#DIV/0!</v>
      </c>
      <c r="O138" s="61">
        <f t="shared" si="11"/>
        <v>1</v>
      </c>
      <c r="P138" s="61">
        <f t="shared" si="12"/>
        <v>0</v>
      </c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73">
        <v>0.0</v>
      </c>
      <c r="AB138" s="74">
        <v>0.0</v>
      </c>
      <c r="AC138" s="73">
        <v>1.0</v>
      </c>
      <c r="AD138" s="74">
        <v>0.0</v>
      </c>
    </row>
    <row r="139" ht="12.75" customHeight="1">
      <c r="A139" s="58" t="s">
        <v>255</v>
      </c>
      <c r="B139" s="73">
        <f t="shared" si="1"/>
        <v>78</v>
      </c>
      <c r="C139" s="74">
        <f t="shared" si="2"/>
        <v>266</v>
      </c>
      <c r="D139" s="73">
        <f t="shared" si="3"/>
        <v>593</v>
      </c>
      <c r="E139" s="74">
        <f t="shared" si="4"/>
        <v>58</v>
      </c>
      <c r="F139" s="62">
        <f t="shared" si="5"/>
        <v>0.226744186</v>
      </c>
      <c r="G139" s="63">
        <f t="shared" si="6"/>
        <v>0.910906298</v>
      </c>
      <c r="H139" s="64">
        <f t="shared" si="7"/>
        <v>0.6743718593</v>
      </c>
      <c r="I139" s="65">
        <f t="shared" si="8"/>
        <v>0.1366834171</v>
      </c>
      <c r="J139" s="55">
        <f t="shared" si="9"/>
        <v>1.89244186</v>
      </c>
      <c r="K139" s="58"/>
      <c r="L139" s="75"/>
      <c r="M139" s="75"/>
      <c r="N139" s="61">
        <f t="shared" si="10"/>
        <v>0.226744186</v>
      </c>
      <c r="O139" s="61">
        <f t="shared" si="11"/>
        <v>0.6743718593</v>
      </c>
      <c r="P139" s="61">
        <f t="shared" si="12"/>
        <v>0.1366834171</v>
      </c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73">
        <v>78.0</v>
      </c>
      <c r="AB139" s="74">
        <v>58.0</v>
      </c>
      <c r="AC139" s="73">
        <v>593.0</v>
      </c>
      <c r="AD139" s="74">
        <v>266.0</v>
      </c>
    </row>
    <row r="140" ht="12.75" customHeight="1">
      <c r="A140" s="58" t="s">
        <v>256</v>
      </c>
      <c r="B140" s="73">
        <f t="shared" si="1"/>
        <v>16</v>
      </c>
      <c r="C140" s="74">
        <f t="shared" si="2"/>
        <v>49</v>
      </c>
      <c r="D140" s="73">
        <f t="shared" si="3"/>
        <v>128</v>
      </c>
      <c r="E140" s="74">
        <f t="shared" si="4"/>
        <v>10</v>
      </c>
      <c r="F140" s="62">
        <f t="shared" si="5"/>
        <v>0.2461538462</v>
      </c>
      <c r="G140" s="63">
        <f t="shared" si="6"/>
        <v>0.9275362319</v>
      </c>
      <c r="H140" s="64">
        <f t="shared" si="7"/>
        <v>0.7093596059</v>
      </c>
      <c r="I140" s="65">
        <f t="shared" si="8"/>
        <v>0.1280788177</v>
      </c>
      <c r="J140" s="55">
        <f t="shared" si="9"/>
        <v>2.123076923</v>
      </c>
      <c r="K140" s="58"/>
      <c r="L140" s="58"/>
      <c r="M140" s="58"/>
      <c r="N140" s="61">
        <f t="shared" si="10"/>
        <v>0.2461538462</v>
      </c>
      <c r="O140" s="61">
        <f t="shared" si="11"/>
        <v>0.7093596059</v>
      </c>
      <c r="P140" s="61">
        <f t="shared" si="12"/>
        <v>0.1280788177</v>
      </c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73">
        <v>16.0</v>
      </c>
      <c r="AB140" s="74">
        <v>10.0</v>
      </c>
      <c r="AC140" s="73">
        <v>128.0</v>
      </c>
      <c r="AD140" s="74">
        <v>49.0</v>
      </c>
    </row>
    <row r="141" ht="12.75" customHeight="1">
      <c r="A141" s="58" t="s">
        <v>258</v>
      </c>
      <c r="B141" s="73">
        <f t="shared" si="1"/>
        <v>139</v>
      </c>
      <c r="C141" s="74">
        <f t="shared" si="2"/>
        <v>257</v>
      </c>
      <c r="D141" s="73">
        <f t="shared" si="3"/>
        <v>688</v>
      </c>
      <c r="E141" s="74">
        <f t="shared" si="4"/>
        <v>87</v>
      </c>
      <c r="F141" s="62">
        <f t="shared" si="5"/>
        <v>0.351010101</v>
      </c>
      <c r="G141" s="63">
        <f t="shared" si="6"/>
        <v>0.8877419355</v>
      </c>
      <c r="H141" s="64">
        <f t="shared" si="7"/>
        <v>0.706233988</v>
      </c>
      <c r="I141" s="65">
        <f t="shared" si="8"/>
        <v>0.1929974381</v>
      </c>
      <c r="J141" s="55">
        <f t="shared" si="9"/>
        <v>1.957070707</v>
      </c>
      <c r="K141" s="58"/>
      <c r="L141" s="58"/>
      <c r="M141" s="58"/>
      <c r="N141" s="61">
        <f t="shared" si="10"/>
        <v>0.351010101</v>
      </c>
      <c r="O141" s="61">
        <f t="shared" si="11"/>
        <v>0.706233988</v>
      </c>
      <c r="P141" s="61">
        <f t="shared" si="12"/>
        <v>0.1929974381</v>
      </c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73">
        <v>139.0</v>
      </c>
      <c r="AB141" s="74">
        <v>87.0</v>
      </c>
      <c r="AC141" s="73">
        <v>688.0</v>
      </c>
      <c r="AD141" s="74">
        <v>257.0</v>
      </c>
    </row>
    <row r="142" ht="12.75" customHeight="1">
      <c r="A142" s="58" t="s">
        <v>877</v>
      </c>
      <c r="B142" s="73">
        <f t="shared" si="1"/>
        <v>2</v>
      </c>
      <c r="C142" s="74">
        <f t="shared" si="2"/>
        <v>2</v>
      </c>
      <c r="D142" s="73">
        <f t="shared" si="3"/>
        <v>2</v>
      </c>
      <c r="E142" s="74">
        <f t="shared" si="4"/>
        <v>0</v>
      </c>
      <c r="F142" s="62">
        <f t="shared" si="5"/>
        <v>0.5</v>
      </c>
      <c r="G142" s="63">
        <f t="shared" si="6"/>
        <v>1</v>
      </c>
      <c r="H142" s="64">
        <f t="shared" si="7"/>
        <v>0.6666666667</v>
      </c>
      <c r="I142" s="65">
        <f t="shared" si="8"/>
        <v>0.3333333333</v>
      </c>
      <c r="J142" s="55">
        <f t="shared" si="9"/>
        <v>0.5</v>
      </c>
      <c r="K142" s="58"/>
      <c r="L142" s="58"/>
      <c r="M142" s="58"/>
      <c r="N142" s="61">
        <f t="shared" si="10"/>
        <v>0.5</v>
      </c>
      <c r="O142" s="61">
        <f t="shared" si="11"/>
        <v>0.6666666667</v>
      </c>
      <c r="P142" s="61">
        <f t="shared" si="12"/>
        <v>0.3333333333</v>
      </c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73">
        <v>2.0</v>
      </c>
      <c r="AB142" s="74">
        <v>0.0</v>
      </c>
      <c r="AC142" s="73">
        <v>2.0</v>
      </c>
      <c r="AD142" s="74">
        <v>2.0</v>
      </c>
    </row>
    <row r="143" ht="12.75" customHeight="1">
      <c r="A143" s="58" t="s">
        <v>878</v>
      </c>
      <c r="B143" s="73">
        <f t="shared" si="1"/>
        <v>0</v>
      </c>
      <c r="C143" s="74">
        <f t="shared" si="2"/>
        <v>0</v>
      </c>
      <c r="D143" s="73">
        <f t="shared" si="3"/>
        <v>0</v>
      </c>
      <c r="E143" s="74">
        <f t="shared" si="4"/>
        <v>0</v>
      </c>
      <c r="F143" s="62" t="str">
        <f t="shared" si="5"/>
        <v>#DIV/0!</v>
      </c>
      <c r="G143" s="63" t="str">
        <f t="shared" si="6"/>
        <v>#DIV/0!</v>
      </c>
      <c r="H143" s="64" t="str">
        <f t="shared" si="7"/>
        <v>#DIV/0!</v>
      </c>
      <c r="I143" s="65" t="str">
        <f t="shared" si="8"/>
        <v>#DIV/0!</v>
      </c>
      <c r="J143" s="55" t="str">
        <f t="shared" si="9"/>
        <v>#DIV/0!</v>
      </c>
      <c r="K143" s="58"/>
      <c r="L143" s="58"/>
      <c r="M143" s="58"/>
      <c r="N143" s="61" t="str">
        <f t="shared" si="10"/>
        <v>#DIV/0!</v>
      </c>
      <c r="O143" s="61" t="str">
        <f t="shared" si="11"/>
        <v>#DIV/0!</v>
      </c>
      <c r="P143" s="61" t="str">
        <f t="shared" si="12"/>
        <v>#DIV/0!</v>
      </c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73">
        <v>0.0</v>
      </c>
      <c r="AB143" s="74">
        <v>0.0</v>
      </c>
      <c r="AC143" s="73">
        <v>0.0</v>
      </c>
      <c r="AD143" s="74">
        <v>0.0</v>
      </c>
    </row>
    <row r="144" ht="12.75" customHeight="1">
      <c r="A144" s="58" t="s">
        <v>879</v>
      </c>
      <c r="B144" s="73">
        <f t="shared" si="1"/>
        <v>0</v>
      </c>
      <c r="C144" s="74">
        <f t="shared" si="2"/>
        <v>0</v>
      </c>
      <c r="D144" s="73">
        <f t="shared" si="3"/>
        <v>0</v>
      </c>
      <c r="E144" s="74">
        <f t="shared" si="4"/>
        <v>0</v>
      </c>
      <c r="F144" s="62" t="str">
        <f t="shared" si="5"/>
        <v>#DIV/0!</v>
      </c>
      <c r="G144" s="63" t="str">
        <f t="shared" si="6"/>
        <v>#DIV/0!</v>
      </c>
      <c r="H144" s="64" t="str">
        <f t="shared" si="7"/>
        <v>#DIV/0!</v>
      </c>
      <c r="I144" s="65" t="str">
        <f t="shared" si="8"/>
        <v>#DIV/0!</v>
      </c>
      <c r="J144" s="55" t="str">
        <f t="shared" si="9"/>
        <v>#DIV/0!</v>
      </c>
      <c r="K144" s="58"/>
      <c r="L144" s="58"/>
      <c r="M144" s="58"/>
      <c r="N144" s="61" t="str">
        <f t="shared" si="10"/>
        <v>#DIV/0!</v>
      </c>
      <c r="O144" s="61" t="str">
        <f t="shared" si="11"/>
        <v>#DIV/0!</v>
      </c>
      <c r="P144" s="61" t="str">
        <f t="shared" si="12"/>
        <v>#DIV/0!</v>
      </c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73">
        <v>0.0</v>
      </c>
      <c r="AB144" s="74">
        <v>0.0</v>
      </c>
      <c r="AC144" s="73">
        <v>0.0</v>
      </c>
      <c r="AD144" s="74">
        <v>0.0</v>
      </c>
    </row>
    <row r="145" ht="12.75" customHeight="1">
      <c r="A145" s="58" t="s">
        <v>260</v>
      </c>
      <c r="B145" s="73">
        <f t="shared" si="1"/>
        <v>30</v>
      </c>
      <c r="C145" s="74">
        <f t="shared" si="2"/>
        <v>36</v>
      </c>
      <c r="D145" s="73">
        <f t="shared" si="3"/>
        <v>230</v>
      </c>
      <c r="E145" s="74">
        <f t="shared" si="4"/>
        <v>12</v>
      </c>
      <c r="F145" s="62">
        <f t="shared" si="5"/>
        <v>0.4545454545</v>
      </c>
      <c r="G145" s="63">
        <f t="shared" si="6"/>
        <v>0.9504132231</v>
      </c>
      <c r="H145" s="64">
        <f t="shared" si="7"/>
        <v>0.8441558442</v>
      </c>
      <c r="I145" s="65">
        <f t="shared" si="8"/>
        <v>0.1363636364</v>
      </c>
      <c r="J145" s="55">
        <f t="shared" si="9"/>
        <v>3.666666667</v>
      </c>
      <c r="K145" s="58"/>
      <c r="L145" s="58"/>
      <c r="M145" s="58"/>
      <c r="N145" s="61">
        <f t="shared" si="10"/>
        <v>0.4545454545</v>
      </c>
      <c r="O145" s="61">
        <f t="shared" si="11"/>
        <v>0.8441558442</v>
      </c>
      <c r="P145" s="61">
        <f t="shared" si="12"/>
        <v>0.1363636364</v>
      </c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73">
        <v>30.0</v>
      </c>
      <c r="AB145" s="74">
        <v>12.0</v>
      </c>
      <c r="AC145" s="73">
        <v>230.0</v>
      </c>
      <c r="AD145" s="74">
        <v>36.0</v>
      </c>
    </row>
    <row r="146" ht="12.75" customHeight="1">
      <c r="A146" s="58" t="s">
        <v>880</v>
      </c>
      <c r="B146" s="73">
        <f t="shared" si="1"/>
        <v>2</v>
      </c>
      <c r="C146" s="74">
        <f t="shared" si="2"/>
        <v>0</v>
      </c>
      <c r="D146" s="73">
        <f t="shared" si="3"/>
        <v>1</v>
      </c>
      <c r="E146" s="74">
        <f t="shared" si="4"/>
        <v>1</v>
      </c>
      <c r="F146" s="62">
        <f t="shared" si="5"/>
        <v>1</v>
      </c>
      <c r="G146" s="63">
        <f t="shared" si="6"/>
        <v>0.5</v>
      </c>
      <c r="H146" s="64">
        <f t="shared" si="7"/>
        <v>0.75</v>
      </c>
      <c r="I146" s="65">
        <f t="shared" si="8"/>
        <v>0.75</v>
      </c>
      <c r="J146" s="55">
        <f t="shared" si="9"/>
        <v>1</v>
      </c>
      <c r="K146" s="58"/>
      <c r="L146" s="58"/>
      <c r="M146" s="58"/>
      <c r="N146" s="61">
        <f t="shared" si="10"/>
        <v>1</v>
      </c>
      <c r="O146" s="61">
        <f t="shared" si="11"/>
        <v>0.75</v>
      </c>
      <c r="P146" s="61">
        <f t="shared" si="12"/>
        <v>0.75</v>
      </c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73">
        <v>2.0</v>
      </c>
      <c r="AB146" s="74">
        <v>1.0</v>
      </c>
      <c r="AC146" s="73">
        <v>1.0</v>
      </c>
      <c r="AD146" s="74">
        <v>0.0</v>
      </c>
    </row>
    <row r="147" ht="12.75" customHeight="1">
      <c r="A147" s="58" t="s">
        <v>881</v>
      </c>
      <c r="B147" s="73">
        <f t="shared" si="1"/>
        <v>0</v>
      </c>
      <c r="C147" s="74">
        <f t="shared" si="2"/>
        <v>93</v>
      </c>
      <c r="D147" s="73">
        <f t="shared" si="3"/>
        <v>34</v>
      </c>
      <c r="E147" s="74">
        <f t="shared" si="4"/>
        <v>4</v>
      </c>
      <c r="F147" s="62">
        <f t="shared" si="5"/>
        <v>0</v>
      </c>
      <c r="G147" s="63">
        <f t="shared" si="6"/>
        <v>0.8947368421</v>
      </c>
      <c r="H147" s="64">
        <f t="shared" si="7"/>
        <v>0.2595419847</v>
      </c>
      <c r="I147" s="65">
        <f t="shared" si="8"/>
        <v>0.03053435115</v>
      </c>
      <c r="J147" s="55">
        <f t="shared" si="9"/>
        <v>0.4086021505</v>
      </c>
      <c r="K147" s="58"/>
      <c r="L147" s="58"/>
      <c r="M147" s="58"/>
      <c r="N147" s="61">
        <f t="shared" si="10"/>
        <v>0</v>
      </c>
      <c r="O147" s="61">
        <f t="shared" si="11"/>
        <v>0.2595419847</v>
      </c>
      <c r="P147" s="61">
        <f t="shared" si="12"/>
        <v>0.03053435115</v>
      </c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73">
        <v>0.0</v>
      </c>
      <c r="AB147" s="74">
        <v>4.0</v>
      </c>
      <c r="AC147" s="73">
        <v>34.0</v>
      </c>
      <c r="AD147" s="74">
        <v>93.0</v>
      </c>
    </row>
    <row r="148" ht="12.75" customHeight="1">
      <c r="A148" s="58" t="s">
        <v>261</v>
      </c>
      <c r="B148" s="73">
        <f t="shared" si="1"/>
        <v>128</v>
      </c>
      <c r="C148" s="74">
        <f t="shared" si="2"/>
        <v>208</v>
      </c>
      <c r="D148" s="73">
        <f t="shared" si="3"/>
        <v>579</v>
      </c>
      <c r="E148" s="74">
        <f t="shared" si="4"/>
        <v>48</v>
      </c>
      <c r="F148" s="62">
        <f t="shared" si="5"/>
        <v>0.380952381</v>
      </c>
      <c r="G148" s="63">
        <f t="shared" si="6"/>
        <v>0.9234449761</v>
      </c>
      <c r="H148" s="64">
        <f t="shared" si="7"/>
        <v>0.7341640706</v>
      </c>
      <c r="I148" s="65">
        <f t="shared" si="8"/>
        <v>0.1827622015</v>
      </c>
      <c r="J148" s="55">
        <f t="shared" si="9"/>
        <v>1.866071429</v>
      </c>
      <c r="K148" s="58"/>
      <c r="L148" s="58"/>
      <c r="M148" s="58"/>
      <c r="N148" s="61">
        <f t="shared" si="10"/>
        <v>0.380952381</v>
      </c>
      <c r="O148" s="61">
        <f t="shared" si="11"/>
        <v>0.7341640706</v>
      </c>
      <c r="P148" s="61">
        <f t="shared" si="12"/>
        <v>0.1827622015</v>
      </c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73">
        <v>128.0</v>
      </c>
      <c r="AB148" s="74">
        <v>48.0</v>
      </c>
      <c r="AC148" s="73">
        <v>579.0</v>
      </c>
      <c r="AD148" s="74">
        <v>208.0</v>
      </c>
    </row>
    <row r="149" ht="12.75" customHeight="1">
      <c r="A149" s="58" t="s">
        <v>882</v>
      </c>
      <c r="B149" s="73">
        <f t="shared" si="1"/>
        <v>0</v>
      </c>
      <c r="C149" s="74">
        <f t="shared" si="2"/>
        <v>0</v>
      </c>
      <c r="D149" s="73">
        <f t="shared" si="3"/>
        <v>0</v>
      </c>
      <c r="E149" s="74">
        <f t="shared" si="4"/>
        <v>0</v>
      </c>
      <c r="F149" s="62" t="str">
        <f t="shared" si="5"/>
        <v>#DIV/0!</v>
      </c>
      <c r="G149" s="63" t="str">
        <f t="shared" si="6"/>
        <v>#DIV/0!</v>
      </c>
      <c r="H149" s="64" t="str">
        <f t="shared" si="7"/>
        <v>#DIV/0!</v>
      </c>
      <c r="I149" s="65" t="str">
        <f t="shared" si="8"/>
        <v>#DIV/0!</v>
      </c>
      <c r="J149" s="55" t="str">
        <f t="shared" si="9"/>
        <v>#DIV/0!</v>
      </c>
      <c r="K149" s="58"/>
      <c r="L149" s="58"/>
      <c r="M149" s="58"/>
      <c r="N149" s="61" t="str">
        <f t="shared" si="10"/>
        <v>#DIV/0!</v>
      </c>
      <c r="O149" s="61" t="str">
        <f t="shared" si="11"/>
        <v>#DIV/0!</v>
      </c>
      <c r="P149" s="61" t="str">
        <f t="shared" si="12"/>
        <v>#DIV/0!</v>
      </c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73">
        <v>0.0</v>
      </c>
      <c r="AB149" s="74">
        <v>0.0</v>
      </c>
      <c r="AC149" s="73">
        <v>0.0</v>
      </c>
      <c r="AD149" s="74">
        <v>0.0</v>
      </c>
    </row>
    <row r="150" ht="12.75" customHeight="1">
      <c r="A150" s="58" t="s">
        <v>263</v>
      </c>
      <c r="B150" s="73">
        <f t="shared" si="1"/>
        <v>80</v>
      </c>
      <c r="C150" s="74">
        <f t="shared" si="2"/>
        <v>63</v>
      </c>
      <c r="D150" s="73">
        <f t="shared" si="3"/>
        <v>271</v>
      </c>
      <c r="E150" s="74">
        <f t="shared" si="4"/>
        <v>41</v>
      </c>
      <c r="F150" s="62">
        <f t="shared" si="5"/>
        <v>0.5594405594</v>
      </c>
      <c r="G150" s="63">
        <f t="shared" si="6"/>
        <v>0.8685897436</v>
      </c>
      <c r="H150" s="64">
        <f t="shared" si="7"/>
        <v>0.7714285714</v>
      </c>
      <c r="I150" s="65">
        <f t="shared" si="8"/>
        <v>0.2659340659</v>
      </c>
      <c r="J150" s="55">
        <f t="shared" si="9"/>
        <v>2.181818182</v>
      </c>
      <c r="K150" s="58"/>
      <c r="L150" s="58"/>
      <c r="M150" s="58"/>
      <c r="N150" s="61">
        <f t="shared" si="10"/>
        <v>0.5594405594</v>
      </c>
      <c r="O150" s="61">
        <f t="shared" si="11"/>
        <v>0.7714285714</v>
      </c>
      <c r="P150" s="61">
        <f t="shared" si="12"/>
        <v>0.2659340659</v>
      </c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73">
        <v>80.0</v>
      </c>
      <c r="AB150" s="74">
        <v>41.0</v>
      </c>
      <c r="AC150" s="73">
        <v>271.0</v>
      </c>
      <c r="AD150" s="74">
        <v>63.0</v>
      </c>
    </row>
    <row r="151" ht="12.75" customHeight="1">
      <c r="A151" s="58" t="s">
        <v>265</v>
      </c>
      <c r="B151" s="73">
        <f t="shared" si="1"/>
        <v>54</v>
      </c>
      <c r="C151" s="74">
        <f t="shared" si="2"/>
        <v>72</v>
      </c>
      <c r="D151" s="73">
        <f t="shared" si="3"/>
        <v>181</v>
      </c>
      <c r="E151" s="74">
        <f t="shared" si="4"/>
        <v>15</v>
      </c>
      <c r="F151" s="62">
        <f t="shared" si="5"/>
        <v>0.4285714286</v>
      </c>
      <c r="G151" s="63">
        <f t="shared" si="6"/>
        <v>0.9234693878</v>
      </c>
      <c r="H151" s="64">
        <f t="shared" si="7"/>
        <v>0.7298136646</v>
      </c>
      <c r="I151" s="65">
        <f t="shared" si="8"/>
        <v>0.2142857143</v>
      </c>
      <c r="J151" s="55">
        <f t="shared" si="9"/>
        <v>1.555555556</v>
      </c>
      <c r="K151" s="58"/>
      <c r="L151" s="58"/>
      <c r="M151" s="58"/>
      <c r="N151" s="61">
        <f t="shared" si="10"/>
        <v>0.4285714286</v>
      </c>
      <c r="O151" s="61">
        <f t="shared" si="11"/>
        <v>0.7298136646</v>
      </c>
      <c r="P151" s="61">
        <f t="shared" si="12"/>
        <v>0.2142857143</v>
      </c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73">
        <v>54.0</v>
      </c>
      <c r="AB151" s="74">
        <v>15.0</v>
      </c>
      <c r="AC151" s="73">
        <v>181.0</v>
      </c>
      <c r="AD151" s="74">
        <v>72.0</v>
      </c>
    </row>
    <row r="152" ht="12.75" customHeight="1">
      <c r="A152" s="58" t="s">
        <v>116</v>
      </c>
      <c r="B152" s="73">
        <f t="shared" si="1"/>
        <v>11</v>
      </c>
      <c r="C152" s="74">
        <f t="shared" si="2"/>
        <v>305</v>
      </c>
      <c r="D152" s="73">
        <f t="shared" si="3"/>
        <v>163</v>
      </c>
      <c r="E152" s="74">
        <f t="shared" si="4"/>
        <v>27</v>
      </c>
      <c r="F152" s="62">
        <f t="shared" si="5"/>
        <v>0.03481012658</v>
      </c>
      <c r="G152" s="63">
        <f t="shared" si="6"/>
        <v>0.8578947368</v>
      </c>
      <c r="H152" s="64">
        <f t="shared" si="7"/>
        <v>0.3438735178</v>
      </c>
      <c r="I152" s="65">
        <f t="shared" si="8"/>
        <v>0.07509881423</v>
      </c>
      <c r="J152" s="55">
        <f t="shared" si="9"/>
        <v>0.6012658228</v>
      </c>
      <c r="K152" s="58"/>
      <c r="L152" s="58"/>
      <c r="M152" s="58"/>
      <c r="N152" s="61">
        <f t="shared" si="10"/>
        <v>0.03481012658</v>
      </c>
      <c r="O152" s="61">
        <f t="shared" si="11"/>
        <v>0.3438735178</v>
      </c>
      <c r="P152" s="61">
        <f t="shared" si="12"/>
        <v>0.07509881423</v>
      </c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73">
        <v>11.0</v>
      </c>
      <c r="AB152" s="74">
        <v>27.0</v>
      </c>
      <c r="AC152" s="73">
        <v>163.0</v>
      </c>
      <c r="AD152" s="74">
        <v>305.0</v>
      </c>
    </row>
    <row r="153" ht="12.75" customHeight="1">
      <c r="A153" s="58" t="s">
        <v>883</v>
      </c>
      <c r="B153" s="73">
        <f t="shared" si="1"/>
        <v>10</v>
      </c>
      <c r="C153" s="74">
        <f t="shared" si="2"/>
        <v>7</v>
      </c>
      <c r="D153" s="73">
        <f t="shared" si="3"/>
        <v>41</v>
      </c>
      <c r="E153" s="74">
        <f t="shared" si="4"/>
        <v>0</v>
      </c>
      <c r="F153" s="62">
        <f t="shared" si="5"/>
        <v>0.5882352941</v>
      </c>
      <c r="G153" s="63">
        <f t="shared" si="6"/>
        <v>1</v>
      </c>
      <c r="H153" s="64">
        <f t="shared" si="7"/>
        <v>0.8793103448</v>
      </c>
      <c r="I153" s="65">
        <f t="shared" si="8"/>
        <v>0.1724137931</v>
      </c>
      <c r="J153" s="55">
        <f t="shared" si="9"/>
        <v>2.411764706</v>
      </c>
      <c r="K153" s="58"/>
      <c r="L153" s="58"/>
      <c r="M153" s="58"/>
      <c r="N153" s="61">
        <f t="shared" si="10"/>
        <v>0.5882352941</v>
      </c>
      <c r="O153" s="61">
        <f t="shared" si="11"/>
        <v>0.8793103448</v>
      </c>
      <c r="P153" s="61">
        <f t="shared" si="12"/>
        <v>0.1724137931</v>
      </c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73">
        <v>10.0</v>
      </c>
      <c r="AB153" s="74">
        <v>0.0</v>
      </c>
      <c r="AC153" s="73">
        <v>41.0</v>
      </c>
      <c r="AD153" s="74">
        <v>7.0</v>
      </c>
    </row>
    <row r="154" ht="12.75" customHeight="1">
      <c r="A154" s="58" t="s">
        <v>267</v>
      </c>
      <c r="B154" s="73">
        <f t="shared" si="1"/>
        <v>118</v>
      </c>
      <c r="C154" s="74">
        <f t="shared" si="2"/>
        <v>230</v>
      </c>
      <c r="D154" s="73">
        <f t="shared" si="3"/>
        <v>626</v>
      </c>
      <c r="E154" s="74">
        <f t="shared" si="4"/>
        <v>55</v>
      </c>
      <c r="F154" s="62">
        <f t="shared" si="5"/>
        <v>0.3390804598</v>
      </c>
      <c r="G154" s="63">
        <f t="shared" si="6"/>
        <v>0.919236417</v>
      </c>
      <c r="H154" s="64">
        <f t="shared" si="7"/>
        <v>0.72303207</v>
      </c>
      <c r="I154" s="65">
        <f t="shared" si="8"/>
        <v>0.1681243926</v>
      </c>
      <c r="J154" s="55">
        <f t="shared" si="9"/>
        <v>1.956896552</v>
      </c>
      <c r="K154" s="58"/>
      <c r="L154" s="58"/>
      <c r="M154" s="58"/>
      <c r="N154" s="61">
        <f t="shared" si="10"/>
        <v>0.3390804598</v>
      </c>
      <c r="O154" s="61">
        <f t="shared" si="11"/>
        <v>0.72303207</v>
      </c>
      <c r="P154" s="61">
        <f t="shared" si="12"/>
        <v>0.1681243926</v>
      </c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73">
        <v>118.0</v>
      </c>
      <c r="AB154" s="74">
        <v>55.0</v>
      </c>
      <c r="AC154" s="73">
        <v>626.0</v>
      </c>
      <c r="AD154" s="74">
        <v>230.0</v>
      </c>
    </row>
    <row r="155" ht="12.75" customHeight="1">
      <c r="A155" s="58" t="s">
        <v>269</v>
      </c>
      <c r="B155" s="73">
        <f t="shared" si="1"/>
        <v>5</v>
      </c>
      <c r="C155" s="74">
        <f t="shared" si="2"/>
        <v>7</v>
      </c>
      <c r="D155" s="73">
        <f t="shared" si="3"/>
        <v>61</v>
      </c>
      <c r="E155" s="74">
        <f t="shared" si="4"/>
        <v>7</v>
      </c>
      <c r="F155" s="62">
        <f t="shared" si="5"/>
        <v>0.4166666667</v>
      </c>
      <c r="G155" s="63">
        <f t="shared" si="6"/>
        <v>0.8970588235</v>
      </c>
      <c r="H155" s="64">
        <f t="shared" si="7"/>
        <v>0.825</v>
      </c>
      <c r="I155" s="65">
        <f t="shared" si="8"/>
        <v>0.15</v>
      </c>
      <c r="J155" s="55">
        <f t="shared" si="9"/>
        <v>5.666666667</v>
      </c>
      <c r="K155" s="58"/>
      <c r="L155" s="58"/>
      <c r="M155" s="58"/>
      <c r="N155" s="61">
        <f t="shared" si="10"/>
        <v>0.4166666667</v>
      </c>
      <c r="O155" s="61">
        <f t="shared" si="11"/>
        <v>0.825</v>
      </c>
      <c r="P155" s="61">
        <f t="shared" si="12"/>
        <v>0.15</v>
      </c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73">
        <v>5.0</v>
      </c>
      <c r="AB155" s="74">
        <v>7.0</v>
      </c>
      <c r="AC155" s="73">
        <v>61.0</v>
      </c>
      <c r="AD155" s="74">
        <v>7.0</v>
      </c>
    </row>
    <row r="156" ht="12.75" customHeight="1">
      <c r="A156" s="58" t="s">
        <v>271</v>
      </c>
      <c r="B156" s="73">
        <f t="shared" si="1"/>
        <v>60</v>
      </c>
      <c r="C156" s="74">
        <f t="shared" si="2"/>
        <v>123</v>
      </c>
      <c r="D156" s="73">
        <f t="shared" si="3"/>
        <v>295</v>
      </c>
      <c r="E156" s="74">
        <f t="shared" si="4"/>
        <v>30</v>
      </c>
      <c r="F156" s="62">
        <f t="shared" si="5"/>
        <v>0.3278688525</v>
      </c>
      <c r="G156" s="63">
        <f t="shared" si="6"/>
        <v>0.9076923077</v>
      </c>
      <c r="H156" s="64">
        <f t="shared" si="7"/>
        <v>0.6988188976</v>
      </c>
      <c r="I156" s="65">
        <f t="shared" si="8"/>
        <v>0.1771653543</v>
      </c>
      <c r="J156" s="55">
        <f t="shared" si="9"/>
        <v>1.775956284</v>
      </c>
      <c r="K156" s="58"/>
      <c r="L156" s="58"/>
      <c r="M156" s="58"/>
      <c r="N156" s="61">
        <f t="shared" si="10"/>
        <v>0.3278688525</v>
      </c>
      <c r="O156" s="61">
        <f t="shared" si="11"/>
        <v>0.6988188976</v>
      </c>
      <c r="P156" s="61">
        <f t="shared" si="12"/>
        <v>0.1771653543</v>
      </c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73">
        <v>60.0</v>
      </c>
      <c r="AB156" s="74">
        <v>30.0</v>
      </c>
      <c r="AC156" s="73">
        <v>295.0</v>
      </c>
      <c r="AD156" s="74">
        <v>123.0</v>
      </c>
    </row>
    <row r="157" ht="12.75" customHeight="1">
      <c r="A157" s="58" t="s">
        <v>273</v>
      </c>
      <c r="B157" s="73">
        <f t="shared" si="1"/>
        <v>46</v>
      </c>
      <c r="C157" s="74">
        <f t="shared" si="2"/>
        <v>60</v>
      </c>
      <c r="D157" s="73">
        <f t="shared" si="3"/>
        <v>209</v>
      </c>
      <c r="E157" s="74">
        <f t="shared" si="4"/>
        <v>24</v>
      </c>
      <c r="F157" s="62">
        <f t="shared" si="5"/>
        <v>0.4339622642</v>
      </c>
      <c r="G157" s="63">
        <f t="shared" si="6"/>
        <v>0.8969957082</v>
      </c>
      <c r="H157" s="64">
        <f t="shared" si="7"/>
        <v>0.7522123894</v>
      </c>
      <c r="I157" s="65">
        <f t="shared" si="8"/>
        <v>0.2064896755</v>
      </c>
      <c r="J157" s="55">
        <f t="shared" si="9"/>
        <v>2.198113208</v>
      </c>
      <c r="K157" s="58"/>
      <c r="L157" s="58"/>
      <c r="M157" s="58"/>
      <c r="N157" s="61">
        <f t="shared" si="10"/>
        <v>0.4339622642</v>
      </c>
      <c r="O157" s="61">
        <f t="shared" si="11"/>
        <v>0.7522123894</v>
      </c>
      <c r="P157" s="61">
        <f t="shared" si="12"/>
        <v>0.2064896755</v>
      </c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73">
        <v>46.0</v>
      </c>
      <c r="AB157" s="74">
        <v>24.0</v>
      </c>
      <c r="AC157" s="73">
        <v>209.0</v>
      </c>
      <c r="AD157" s="74">
        <v>60.0</v>
      </c>
    </row>
    <row r="158" ht="12.75" customHeight="1">
      <c r="A158" s="58" t="s">
        <v>884</v>
      </c>
      <c r="B158" s="73">
        <f t="shared" si="1"/>
        <v>3</v>
      </c>
      <c r="C158" s="74">
        <f t="shared" si="2"/>
        <v>5</v>
      </c>
      <c r="D158" s="73">
        <f t="shared" si="3"/>
        <v>11</v>
      </c>
      <c r="E158" s="74">
        <f t="shared" si="4"/>
        <v>4</v>
      </c>
      <c r="F158" s="62">
        <f t="shared" si="5"/>
        <v>0.375</v>
      </c>
      <c r="G158" s="63">
        <f t="shared" si="6"/>
        <v>0.7333333333</v>
      </c>
      <c r="H158" s="64">
        <f t="shared" si="7"/>
        <v>0.6086956522</v>
      </c>
      <c r="I158" s="65">
        <f t="shared" si="8"/>
        <v>0.3043478261</v>
      </c>
      <c r="J158" s="55">
        <f t="shared" si="9"/>
        <v>1.875</v>
      </c>
      <c r="K158" s="58"/>
      <c r="L158" s="58"/>
      <c r="M158" s="58"/>
      <c r="N158" s="61">
        <f t="shared" si="10"/>
        <v>0.375</v>
      </c>
      <c r="O158" s="61">
        <f t="shared" si="11"/>
        <v>0.6086956522</v>
      </c>
      <c r="P158" s="61">
        <f t="shared" si="12"/>
        <v>0.3043478261</v>
      </c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73">
        <v>3.0</v>
      </c>
      <c r="AB158" s="74">
        <v>4.0</v>
      </c>
      <c r="AC158" s="73">
        <v>11.0</v>
      </c>
      <c r="AD158" s="74">
        <v>5.0</v>
      </c>
    </row>
    <row r="159" ht="12.75" customHeight="1">
      <c r="A159" s="58" t="s">
        <v>275</v>
      </c>
      <c r="B159" s="73">
        <f t="shared" si="1"/>
        <v>8</v>
      </c>
      <c r="C159" s="74">
        <f t="shared" si="2"/>
        <v>78</v>
      </c>
      <c r="D159" s="73">
        <f t="shared" si="3"/>
        <v>164</v>
      </c>
      <c r="E159" s="74">
        <f t="shared" si="4"/>
        <v>11</v>
      </c>
      <c r="F159" s="62">
        <f t="shared" si="5"/>
        <v>0.09302325581</v>
      </c>
      <c r="G159" s="63">
        <f t="shared" si="6"/>
        <v>0.9371428571</v>
      </c>
      <c r="H159" s="64">
        <f t="shared" si="7"/>
        <v>0.6590038314</v>
      </c>
      <c r="I159" s="65">
        <f t="shared" si="8"/>
        <v>0.07279693487</v>
      </c>
      <c r="J159" s="55">
        <f t="shared" si="9"/>
        <v>2.034883721</v>
      </c>
      <c r="K159" s="58"/>
      <c r="L159" s="58"/>
      <c r="M159" s="58"/>
      <c r="N159" s="61">
        <f t="shared" si="10"/>
        <v>0.09302325581</v>
      </c>
      <c r="O159" s="61">
        <f t="shared" si="11"/>
        <v>0.6590038314</v>
      </c>
      <c r="P159" s="61">
        <f t="shared" si="12"/>
        <v>0.07279693487</v>
      </c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73">
        <v>8.0</v>
      </c>
      <c r="AB159" s="74">
        <v>11.0</v>
      </c>
      <c r="AC159" s="73">
        <v>164.0</v>
      </c>
      <c r="AD159" s="74">
        <v>78.0</v>
      </c>
    </row>
    <row r="160" ht="12.75" customHeight="1">
      <c r="A160" s="58" t="s">
        <v>277</v>
      </c>
      <c r="B160" s="73">
        <f t="shared" si="1"/>
        <v>44</v>
      </c>
      <c r="C160" s="74">
        <f t="shared" si="2"/>
        <v>24</v>
      </c>
      <c r="D160" s="73">
        <f t="shared" si="3"/>
        <v>185</v>
      </c>
      <c r="E160" s="74">
        <f t="shared" si="4"/>
        <v>7</v>
      </c>
      <c r="F160" s="62">
        <f t="shared" si="5"/>
        <v>0.6470588235</v>
      </c>
      <c r="G160" s="63">
        <f t="shared" si="6"/>
        <v>0.9635416667</v>
      </c>
      <c r="H160" s="64">
        <f t="shared" si="7"/>
        <v>0.8807692308</v>
      </c>
      <c r="I160" s="65">
        <f t="shared" si="8"/>
        <v>0.1961538462</v>
      </c>
      <c r="J160" s="55">
        <f t="shared" si="9"/>
        <v>2.823529412</v>
      </c>
      <c r="K160" s="58"/>
      <c r="L160" s="58"/>
      <c r="M160" s="58"/>
      <c r="N160" s="61">
        <f t="shared" si="10"/>
        <v>0.6470588235</v>
      </c>
      <c r="O160" s="61">
        <f t="shared" si="11"/>
        <v>0.8807692308</v>
      </c>
      <c r="P160" s="61">
        <f t="shared" si="12"/>
        <v>0.1961538462</v>
      </c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73">
        <v>44.0</v>
      </c>
      <c r="AB160" s="74">
        <v>7.0</v>
      </c>
      <c r="AC160" s="73">
        <v>185.0</v>
      </c>
      <c r="AD160" s="74">
        <v>24.0</v>
      </c>
    </row>
    <row r="161" ht="12.75" customHeight="1">
      <c r="A161" s="58" t="s">
        <v>279</v>
      </c>
      <c r="B161" s="73">
        <f t="shared" si="1"/>
        <v>125</v>
      </c>
      <c r="C161" s="74">
        <f t="shared" si="2"/>
        <v>83</v>
      </c>
      <c r="D161" s="73">
        <f t="shared" si="3"/>
        <v>547</v>
      </c>
      <c r="E161" s="74">
        <f t="shared" si="4"/>
        <v>39</v>
      </c>
      <c r="F161" s="62">
        <f t="shared" si="5"/>
        <v>0.6009615385</v>
      </c>
      <c r="G161" s="63">
        <f t="shared" si="6"/>
        <v>0.933447099</v>
      </c>
      <c r="H161" s="64">
        <f t="shared" si="7"/>
        <v>0.8463476071</v>
      </c>
      <c r="I161" s="65">
        <f t="shared" si="8"/>
        <v>0.2065491184</v>
      </c>
      <c r="J161" s="55">
        <f t="shared" si="9"/>
        <v>2.817307692</v>
      </c>
      <c r="K161" s="58"/>
      <c r="L161" s="58"/>
      <c r="M161" s="58"/>
      <c r="N161" s="61">
        <f t="shared" si="10"/>
        <v>0.6009615385</v>
      </c>
      <c r="O161" s="61">
        <f t="shared" si="11"/>
        <v>0.8463476071</v>
      </c>
      <c r="P161" s="61">
        <f t="shared" si="12"/>
        <v>0.2065491184</v>
      </c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73">
        <v>125.0</v>
      </c>
      <c r="AB161" s="74">
        <v>39.0</v>
      </c>
      <c r="AC161" s="73">
        <v>547.0</v>
      </c>
      <c r="AD161" s="74">
        <v>83.0</v>
      </c>
    </row>
    <row r="162" ht="12.75" customHeight="1">
      <c r="A162" s="58" t="s">
        <v>885</v>
      </c>
      <c r="B162" s="73">
        <f t="shared" si="1"/>
        <v>0</v>
      </c>
      <c r="C162" s="74">
        <f t="shared" si="2"/>
        <v>0</v>
      </c>
      <c r="D162" s="73">
        <f t="shared" si="3"/>
        <v>2</v>
      </c>
      <c r="E162" s="74">
        <f t="shared" si="4"/>
        <v>0</v>
      </c>
      <c r="F162" s="62" t="str">
        <f t="shared" si="5"/>
        <v>#DIV/0!</v>
      </c>
      <c r="G162" s="63">
        <f t="shared" si="6"/>
        <v>1</v>
      </c>
      <c r="H162" s="64">
        <f t="shared" si="7"/>
        <v>1</v>
      </c>
      <c r="I162" s="65">
        <f t="shared" si="8"/>
        <v>0</v>
      </c>
      <c r="J162" s="55" t="str">
        <f t="shared" si="9"/>
        <v>#DIV/0!</v>
      </c>
      <c r="K162" s="58"/>
      <c r="L162" s="58"/>
      <c r="M162" s="58"/>
      <c r="N162" s="61" t="str">
        <f t="shared" si="10"/>
        <v>#DIV/0!</v>
      </c>
      <c r="O162" s="61">
        <f t="shared" si="11"/>
        <v>1</v>
      </c>
      <c r="P162" s="61">
        <f t="shared" si="12"/>
        <v>0</v>
      </c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73">
        <v>0.0</v>
      </c>
      <c r="AB162" s="74">
        <v>0.0</v>
      </c>
      <c r="AC162" s="73">
        <v>2.0</v>
      </c>
      <c r="AD162" s="74">
        <v>0.0</v>
      </c>
    </row>
    <row r="163" ht="12.75" customHeight="1">
      <c r="A163" s="58" t="s">
        <v>886</v>
      </c>
      <c r="B163" s="73">
        <f t="shared" si="1"/>
        <v>3</v>
      </c>
      <c r="C163" s="74">
        <f t="shared" si="2"/>
        <v>6</v>
      </c>
      <c r="D163" s="73">
        <f t="shared" si="3"/>
        <v>11</v>
      </c>
      <c r="E163" s="74">
        <f t="shared" si="4"/>
        <v>5</v>
      </c>
      <c r="F163" s="62">
        <f t="shared" si="5"/>
        <v>0.3333333333</v>
      </c>
      <c r="G163" s="63">
        <f t="shared" si="6"/>
        <v>0.6875</v>
      </c>
      <c r="H163" s="64">
        <f t="shared" si="7"/>
        <v>0.56</v>
      </c>
      <c r="I163" s="65">
        <f t="shared" si="8"/>
        <v>0.32</v>
      </c>
      <c r="J163" s="55">
        <f t="shared" si="9"/>
        <v>1.777777778</v>
      </c>
      <c r="K163" s="58"/>
      <c r="L163" s="58"/>
      <c r="M163" s="58"/>
      <c r="N163" s="61">
        <f t="shared" si="10"/>
        <v>0.3333333333</v>
      </c>
      <c r="O163" s="61">
        <f t="shared" si="11"/>
        <v>0.56</v>
      </c>
      <c r="P163" s="61">
        <f t="shared" si="12"/>
        <v>0.32</v>
      </c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73">
        <v>3.0</v>
      </c>
      <c r="AB163" s="74">
        <v>5.0</v>
      </c>
      <c r="AC163" s="73">
        <v>11.0</v>
      </c>
      <c r="AD163" s="74">
        <v>6.0</v>
      </c>
    </row>
    <row r="164" ht="12.75" customHeight="1">
      <c r="A164" s="58" t="s">
        <v>887</v>
      </c>
      <c r="B164" s="73">
        <f t="shared" si="1"/>
        <v>0</v>
      </c>
      <c r="C164" s="74">
        <f t="shared" si="2"/>
        <v>0</v>
      </c>
      <c r="D164" s="73">
        <f t="shared" si="3"/>
        <v>0</v>
      </c>
      <c r="E164" s="74">
        <f t="shared" si="4"/>
        <v>0</v>
      </c>
      <c r="F164" s="62" t="str">
        <f t="shared" si="5"/>
        <v>#DIV/0!</v>
      </c>
      <c r="G164" s="63" t="str">
        <f t="shared" si="6"/>
        <v>#DIV/0!</v>
      </c>
      <c r="H164" s="64" t="str">
        <f t="shared" si="7"/>
        <v>#DIV/0!</v>
      </c>
      <c r="I164" s="65" t="str">
        <f t="shared" si="8"/>
        <v>#DIV/0!</v>
      </c>
      <c r="J164" s="55" t="str">
        <f t="shared" si="9"/>
        <v>#DIV/0!</v>
      </c>
      <c r="K164" s="58"/>
      <c r="L164" s="58"/>
      <c r="M164" s="58"/>
      <c r="N164" s="61" t="str">
        <f t="shared" si="10"/>
        <v>#DIV/0!</v>
      </c>
      <c r="O164" s="61" t="str">
        <f t="shared" si="11"/>
        <v>#DIV/0!</v>
      </c>
      <c r="P164" s="61" t="str">
        <f t="shared" si="12"/>
        <v>#DIV/0!</v>
      </c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73">
        <v>0.0</v>
      </c>
      <c r="AB164" s="74">
        <v>0.0</v>
      </c>
      <c r="AC164" s="73">
        <v>0.0</v>
      </c>
      <c r="AD164" s="74">
        <v>0.0</v>
      </c>
    </row>
    <row r="165" ht="12.75" customHeight="1">
      <c r="A165" s="58" t="s">
        <v>888</v>
      </c>
      <c r="B165" s="73">
        <f t="shared" si="1"/>
        <v>1</v>
      </c>
      <c r="C165" s="74">
        <f t="shared" si="2"/>
        <v>6</v>
      </c>
      <c r="D165" s="73">
        <f t="shared" si="3"/>
        <v>1</v>
      </c>
      <c r="E165" s="74">
        <f t="shared" si="4"/>
        <v>0</v>
      </c>
      <c r="F165" s="62">
        <f t="shared" si="5"/>
        <v>0.1428571429</v>
      </c>
      <c r="G165" s="63">
        <f t="shared" si="6"/>
        <v>1</v>
      </c>
      <c r="H165" s="64">
        <f t="shared" si="7"/>
        <v>0.25</v>
      </c>
      <c r="I165" s="65">
        <f t="shared" si="8"/>
        <v>0.125</v>
      </c>
      <c r="J165" s="55">
        <f t="shared" si="9"/>
        <v>0.1428571429</v>
      </c>
      <c r="K165" s="58"/>
      <c r="L165" s="58"/>
      <c r="M165" s="58"/>
      <c r="N165" s="61">
        <f t="shared" si="10"/>
        <v>0.1428571429</v>
      </c>
      <c r="O165" s="61">
        <f t="shared" si="11"/>
        <v>0.25</v>
      </c>
      <c r="P165" s="61">
        <f t="shared" si="12"/>
        <v>0.125</v>
      </c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73">
        <v>1.0</v>
      </c>
      <c r="AB165" s="74">
        <v>0.0</v>
      </c>
      <c r="AC165" s="73">
        <v>1.0</v>
      </c>
      <c r="AD165" s="74">
        <v>6.0</v>
      </c>
    </row>
    <row r="166" ht="12.75" customHeight="1">
      <c r="A166" s="58" t="s">
        <v>889</v>
      </c>
      <c r="B166" s="73">
        <f t="shared" si="1"/>
        <v>0</v>
      </c>
      <c r="C166" s="74">
        <f t="shared" si="2"/>
        <v>0</v>
      </c>
      <c r="D166" s="73">
        <f t="shared" si="3"/>
        <v>0</v>
      </c>
      <c r="E166" s="74">
        <f t="shared" si="4"/>
        <v>0</v>
      </c>
      <c r="F166" s="62" t="str">
        <f t="shared" si="5"/>
        <v>#DIV/0!</v>
      </c>
      <c r="G166" s="63" t="str">
        <f t="shared" si="6"/>
        <v>#DIV/0!</v>
      </c>
      <c r="H166" s="64" t="str">
        <f t="shared" si="7"/>
        <v>#DIV/0!</v>
      </c>
      <c r="I166" s="65" t="str">
        <f t="shared" si="8"/>
        <v>#DIV/0!</v>
      </c>
      <c r="J166" s="55" t="str">
        <f t="shared" si="9"/>
        <v>#DIV/0!</v>
      </c>
      <c r="K166" s="58"/>
      <c r="L166" s="58"/>
      <c r="M166" s="58"/>
      <c r="N166" s="61" t="str">
        <f t="shared" si="10"/>
        <v>#DIV/0!</v>
      </c>
      <c r="O166" s="61" t="str">
        <f t="shared" si="11"/>
        <v>#DIV/0!</v>
      </c>
      <c r="P166" s="61" t="str">
        <f t="shared" si="12"/>
        <v>#DIV/0!</v>
      </c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73">
        <v>0.0</v>
      </c>
      <c r="AB166" s="74">
        <v>0.0</v>
      </c>
      <c r="AC166" s="73">
        <v>0.0</v>
      </c>
      <c r="AD166" s="74">
        <v>0.0</v>
      </c>
    </row>
    <row r="167" ht="12.75" customHeight="1">
      <c r="A167" s="58" t="s">
        <v>890</v>
      </c>
      <c r="B167" s="73">
        <f t="shared" si="1"/>
        <v>0</v>
      </c>
      <c r="C167" s="74">
        <f t="shared" si="2"/>
        <v>0</v>
      </c>
      <c r="D167" s="73">
        <f t="shared" si="3"/>
        <v>0</v>
      </c>
      <c r="E167" s="74">
        <f t="shared" si="4"/>
        <v>0</v>
      </c>
      <c r="F167" s="62" t="str">
        <f t="shared" si="5"/>
        <v>#DIV/0!</v>
      </c>
      <c r="G167" s="63" t="str">
        <f t="shared" si="6"/>
        <v>#DIV/0!</v>
      </c>
      <c r="H167" s="64" t="str">
        <f t="shared" si="7"/>
        <v>#DIV/0!</v>
      </c>
      <c r="I167" s="65" t="str">
        <f t="shared" si="8"/>
        <v>#DIV/0!</v>
      </c>
      <c r="J167" s="55" t="str">
        <f t="shared" si="9"/>
        <v>#DIV/0!</v>
      </c>
      <c r="K167" s="58"/>
      <c r="L167" s="58"/>
      <c r="M167" s="58"/>
      <c r="N167" s="61" t="str">
        <f t="shared" si="10"/>
        <v>#DIV/0!</v>
      </c>
      <c r="O167" s="61" t="str">
        <f t="shared" si="11"/>
        <v>#DIV/0!</v>
      </c>
      <c r="P167" s="61" t="str">
        <f t="shared" si="12"/>
        <v>#DIV/0!</v>
      </c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73">
        <v>0.0</v>
      </c>
      <c r="AB167" s="74">
        <v>0.0</v>
      </c>
      <c r="AC167" s="73">
        <v>0.0</v>
      </c>
      <c r="AD167" s="74">
        <v>0.0</v>
      </c>
    </row>
    <row r="168" ht="12.75" customHeight="1">
      <c r="A168" s="58" t="s">
        <v>281</v>
      </c>
      <c r="B168" s="73">
        <f t="shared" si="1"/>
        <v>158</v>
      </c>
      <c r="C168" s="74">
        <f t="shared" si="2"/>
        <v>463</v>
      </c>
      <c r="D168" s="73">
        <f t="shared" si="3"/>
        <v>671</v>
      </c>
      <c r="E168" s="74">
        <f t="shared" si="4"/>
        <v>104</v>
      </c>
      <c r="F168" s="62">
        <f t="shared" si="5"/>
        <v>0.2544283414</v>
      </c>
      <c r="G168" s="63">
        <f t="shared" si="6"/>
        <v>0.8658064516</v>
      </c>
      <c r="H168" s="64">
        <f t="shared" si="7"/>
        <v>0.5938395415</v>
      </c>
      <c r="I168" s="65">
        <f t="shared" si="8"/>
        <v>0.1876790831</v>
      </c>
      <c r="J168" s="55">
        <f t="shared" si="9"/>
        <v>1.247987118</v>
      </c>
      <c r="K168" s="58"/>
      <c r="L168" s="58"/>
      <c r="M168" s="58"/>
      <c r="N168" s="61">
        <f t="shared" si="10"/>
        <v>0.2544283414</v>
      </c>
      <c r="O168" s="61">
        <f t="shared" si="11"/>
        <v>0.5938395415</v>
      </c>
      <c r="P168" s="61">
        <f t="shared" si="12"/>
        <v>0.1876790831</v>
      </c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73">
        <v>158.0</v>
      </c>
      <c r="AB168" s="74">
        <v>104.0</v>
      </c>
      <c r="AC168" s="73">
        <v>671.0</v>
      </c>
      <c r="AD168" s="74">
        <v>463.0</v>
      </c>
    </row>
    <row r="169" ht="12.75" customHeight="1">
      <c r="A169" s="58" t="s">
        <v>283</v>
      </c>
      <c r="B169" s="73">
        <f t="shared" si="1"/>
        <v>1</v>
      </c>
      <c r="C169" s="74">
        <f t="shared" si="2"/>
        <v>3</v>
      </c>
      <c r="D169" s="73">
        <f t="shared" si="3"/>
        <v>3</v>
      </c>
      <c r="E169" s="74">
        <f t="shared" si="4"/>
        <v>1</v>
      </c>
      <c r="F169" s="62">
        <f t="shared" si="5"/>
        <v>0.25</v>
      </c>
      <c r="G169" s="63">
        <f t="shared" si="6"/>
        <v>0.75</v>
      </c>
      <c r="H169" s="64">
        <f t="shared" si="7"/>
        <v>0.5</v>
      </c>
      <c r="I169" s="65">
        <f t="shared" si="8"/>
        <v>0.25</v>
      </c>
      <c r="J169" s="55">
        <f t="shared" si="9"/>
        <v>1</v>
      </c>
      <c r="K169" s="58"/>
      <c r="L169" s="58"/>
      <c r="M169" s="58"/>
      <c r="N169" s="61">
        <f t="shared" si="10"/>
        <v>0.25</v>
      </c>
      <c r="O169" s="61">
        <f t="shared" si="11"/>
        <v>0.5</v>
      </c>
      <c r="P169" s="61">
        <f t="shared" si="12"/>
        <v>0.25</v>
      </c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73">
        <v>1.0</v>
      </c>
      <c r="AB169" s="74">
        <v>1.0</v>
      </c>
      <c r="AC169" s="73">
        <v>3.0</v>
      </c>
      <c r="AD169" s="74">
        <v>3.0</v>
      </c>
    </row>
    <row r="170" ht="12.75" customHeight="1">
      <c r="A170" s="58" t="s">
        <v>285</v>
      </c>
      <c r="B170" s="73">
        <f t="shared" si="1"/>
        <v>118</v>
      </c>
      <c r="C170" s="74">
        <f t="shared" si="2"/>
        <v>487</v>
      </c>
      <c r="D170" s="73">
        <f t="shared" si="3"/>
        <v>734</v>
      </c>
      <c r="E170" s="74">
        <f t="shared" si="4"/>
        <v>94</v>
      </c>
      <c r="F170" s="62">
        <f t="shared" si="5"/>
        <v>0.1950413223</v>
      </c>
      <c r="G170" s="63">
        <f t="shared" si="6"/>
        <v>0.88647343</v>
      </c>
      <c r="H170" s="64">
        <f t="shared" si="7"/>
        <v>0.5945568737</v>
      </c>
      <c r="I170" s="65">
        <f t="shared" si="8"/>
        <v>0.1479413817</v>
      </c>
      <c r="J170" s="55">
        <f t="shared" si="9"/>
        <v>1.368595041</v>
      </c>
      <c r="K170" s="58"/>
      <c r="L170" s="58"/>
      <c r="M170" s="58"/>
      <c r="N170" s="61">
        <f t="shared" si="10"/>
        <v>0.1950413223</v>
      </c>
      <c r="O170" s="61">
        <f t="shared" si="11"/>
        <v>0.5945568737</v>
      </c>
      <c r="P170" s="61">
        <f t="shared" si="12"/>
        <v>0.1479413817</v>
      </c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73">
        <v>118.0</v>
      </c>
      <c r="AB170" s="74">
        <v>94.0</v>
      </c>
      <c r="AC170" s="73">
        <v>734.0</v>
      </c>
      <c r="AD170" s="74">
        <v>487.0</v>
      </c>
    </row>
    <row r="171" ht="12.75" customHeight="1">
      <c r="A171" s="58" t="s">
        <v>286</v>
      </c>
      <c r="B171" s="73">
        <f t="shared" si="1"/>
        <v>127</v>
      </c>
      <c r="C171" s="74">
        <f t="shared" si="2"/>
        <v>322</v>
      </c>
      <c r="D171" s="73">
        <f t="shared" si="3"/>
        <v>750</v>
      </c>
      <c r="E171" s="74">
        <f t="shared" si="4"/>
        <v>60</v>
      </c>
      <c r="F171" s="62">
        <f t="shared" si="5"/>
        <v>0.2828507795</v>
      </c>
      <c r="G171" s="63">
        <f t="shared" si="6"/>
        <v>0.9259259259</v>
      </c>
      <c r="H171" s="64">
        <f t="shared" si="7"/>
        <v>0.6965845909</v>
      </c>
      <c r="I171" s="65">
        <f t="shared" si="8"/>
        <v>0.1485305798</v>
      </c>
      <c r="J171" s="55">
        <f t="shared" si="9"/>
        <v>1.804008909</v>
      </c>
      <c r="K171" s="58"/>
      <c r="L171" s="58"/>
      <c r="M171" s="58"/>
      <c r="N171" s="61">
        <f t="shared" si="10"/>
        <v>0.2828507795</v>
      </c>
      <c r="O171" s="61">
        <f t="shared" si="11"/>
        <v>0.6965845909</v>
      </c>
      <c r="P171" s="61">
        <f t="shared" si="12"/>
        <v>0.1485305798</v>
      </c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73">
        <v>127.0</v>
      </c>
      <c r="AB171" s="74">
        <v>60.0</v>
      </c>
      <c r="AC171" s="73">
        <v>750.0</v>
      </c>
      <c r="AD171" s="74">
        <v>322.0</v>
      </c>
    </row>
    <row r="172" ht="12.75" customHeight="1">
      <c r="A172" s="58" t="s">
        <v>287</v>
      </c>
      <c r="B172" s="73">
        <f t="shared" si="1"/>
        <v>13</v>
      </c>
      <c r="C172" s="74">
        <f t="shared" si="2"/>
        <v>2</v>
      </c>
      <c r="D172" s="73">
        <f t="shared" si="3"/>
        <v>38</v>
      </c>
      <c r="E172" s="74">
        <f t="shared" si="4"/>
        <v>1</v>
      </c>
      <c r="F172" s="62">
        <f t="shared" si="5"/>
        <v>0.8666666667</v>
      </c>
      <c r="G172" s="63">
        <f t="shared" si="6"/>
        <v>0.9743589744</v>
      </c>
      <c r="H172" s="64">
        <f t="shared" si="7"/>
        <v>0.9444444444</v>
      </c>
      <c r="I172" s="65">
        <f t="shared" si="8"/>
        <v>0.2592592593</v>
      </c>
      <c r="J172" s="55">
        <f t="shared" si="9"/>
        <v>2.6</v>
      </c>
      <c r="K172" s="58"/>
      <c r="L172" s="58"/>
      <c r="M172" s="58"/>
      <c r="N172" s="61">
        <f t="shared" si="10"/>
        <v>0.8666666667</v>
      </c>
      <c r="O172" s="61">
        <f t="shared" si="11"/>
        <v>0.9444444444</v>
      </c>
      <c r="P172" s="61">
        <f t="shared" si="12"/>
        <v>0.2592592593</v>
      </c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73">
        <v>13.0</v>
      </c>
      <c r="AB172" s="74">
        <v>1.0</v>
      </c>
      <c r="AC172" s="73">
        <v>38.0</v>
      </c>
      <c r="AD172" s="74">
        <v>2.0</v>
      </c>
    </row>
    <row r="173" ht="12.75" customHeight="1">
      <c r="A173" s="58" t="s">
        <v>289</v>
      </c>
      <c r="B173" s="73">
        <f t="shared" si="1"/>
        <v>108</v>
      </c>
      <c r="C173" s="74">
        <f t="shared" si="2"/>
        <v>317</v>
      </c>
      <c r="D173" s="73">
        <f t="shared" si="3"/>
        <v>403</v>
      </c>
      <c r="E173" s="74">
        <f t="shared" si="4"/>
        <v>66</v>
      </c>
      <c r="F173" s="62">
        <f t="shared" si="5"/>
        <v>0.2541176471</v>
      </c>
      <c r="G173" s="63">
        <f t="shared" si="6"/>
        <v>0.8592750533</v>
      </c>
      <c r="H173" s="64">
        <f t="shared" si="7"/>
        <v>0.5715883669</v>
      </c>
      <c r="I173" s="65">
        <f t="shared" si="8"/>
        <v>0.1946308725</v>
      </c>
      <c r="J173" s="55">
        <f t="shared" si="9"/>
        <v>1.103529412</v>
      </c>
      <c r="K173" s="58"/>
      <c r="L173" s="58"/>
      <c r="M173" s="58"/>
      <c r="N173" s="61">
        <f t="shared" si="10"/>
        <v>0.2541176471</v>
      </c>
      <c r="O173" s="61">
        <f t="shared" si="11"/>
        <v>0.5715883669</v>
      </c>
      <c r="P173" s="61">
        <f t="shared" si="12"/>
        <v>0.1946308725</v>
      </c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73">
        <v>108.0</v>
      </c>
      <c r="AB173" s="74">
        <v>66.0</v>
      </c>
      <c r="AC173" s="73">
        <v>403.0</v>
      </c>
      <c r="AD173" s="74">
        <v>317.0</v>
      </c>
    </row>
    <row r="174" ht="12.75" customHeight="1">
      <c r="A174" s="58" t="s">
        <v>291</v>
      </c>
      <c r="B174" s="73">
        <f t="shared" si="1"/>
        <v>88</v>
      </c>
      <c r="C174" s="74">
        <f t="shared" si="2"/>
        <v>253</v>
      </c>
      <c r="D174" s="73">
        <f t="shared" si="3"/>
        <v>434</v>
      </c>
      <c r="E174" s="74">
        <f t="shared" si="4"/>
        <v>75</v>
      </c>
      <c r="F174" s="62">
        <f t="shared" si="5"/>
        <v>0.2580645161</v>
      </c>
      <c r="G174" s="63">
        <f t="shared" si="6"/>
        <v>0.8526522593</v>
      </c>
      <c r="H174" s="64">
        <f t="shared" si="7"/>
        <v>0.6141176471</v>
      </c>
      <c r="I174" s="65">
        <f t="shared" si="8"/>
        <v>0.1917647059</v>
      </c>
      <c r="J174" s="55">
        <f t="shared" si="9"/>
        <v>1.492668622</v>
      </c>
      <c r="K174" s="58"/>
      <c r="L174" s="58"/>
      <c r="M174" s="58"/>
      <c r="N174" s="61">
        <f t="shared" si="10"/>
        <v>0.2580645161</v>
      </c>
      <c r="O174" s="61">
        <f t="shared" si="11"/>
        <v>0.6141176471</v>
      </c>
      <c r="P174" s="61">
        <f t="shared" si="12"/>
        <v>0.1917647059</v>
      </c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73">
        <v>88.0</v>
      </c>
      <c r="AB174" s="74">
        <v>75.0</v>
      </c>
      <c r="AC174" s="73">
        <v>434.0</v>
      </c>
      <c r="AD174" s="74">
        <v>253.0</v>
      </c>
    </row>
    <row r="175" ht="12.75" customHeight="1">
      <c r="A175" s="58" t="s">
        <v>891</v>
      </c>
      <c r="B175" s="73">
        <f t="shared" si="1"/>
        <v>0</v>
      </c>
      <c r="C175" s="74">
        <f t="shared" si="2"/>
        <v>0</v>
      </c>
      <c r="D175" s="73">
        <f t="shared" si="3"/>
        <v>0</v>
      </c>
      <c r="E175" s="74">
        <f t="shared" si="4"/>
        <v>0</v>
      </c>
      <c r="F175" s="62" t="str">
        <f t="shared" si="5"/>
        <v>#DIV/0!</v>
      </c>
      <c r="G175" s="63" t="str">
        <f t="shared" si="6"/>
        <v>#DIV/0!</v>
      </c>
      <c r="H175" s="64" t="str">
        <f t="shared" si="7"/>
        <v>#DIV/0!</v>
      </c>
      <c r="I175" s="65" t="str">
        <f t="shared" si="8"/>
        <v>#DIV/0!</v>
      </c>
      <c r="J175" s="55" t="str">
        <f t="shared" si="9"/>
        <v>#DIV/0!</v>
      </c>
      <c r="K175" s="58"/>
      <c r="L175" s="58"/>
      <c r="M175" s="58"/>
      <c r="N175" s="61" t="str">
        <f t="shared" si="10"/>
        <v>#DIV/0!</v>
      </c>
      <c r="O175" s="61" t="str">
        <f t="shared" si="11"/>
        <v>#DIV/0!</v>
      </c>
      <c r="P175" s="61" t="str">
        <f t="shared" si="12"/>
        <v>#DIV/0!</v>
      </c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73">
        <v>0.0</v>
      </c>
      <c r="AB175" s="74">
        <v>0.0</v>
      </c>
      <c r="AC175" s="73">
        <v>0.0</v>
      </c>
      <c r="AD175" s="74">
        <v>0.0</v>
      </c>
    </row>
    <row r="176" ht="12.75" customHeight="1">
      <c r="A176" s="58" t="s">
        <v>292</v>
      </c>
      <c r="B176" s="73">
        <f t="shared" si="1"/>
        <v>18</v>
      </c>
      <c r="C176" s="74">
        <f t="shared" si="2"/>
        <v>4</v>
      </c>
      <c r="D176" s="73">
        <f t="shared" si="3"/>
        <v>69</v>
      </c>
      <c r="E176" s="74">
        <f t="shared" si="4"/>
        <v>2</v>
      </c>
      <c r="F176" s="62">
        <f t="shared" si="5"/>
        <v>0.8181818182</v>
      </c>
      <c r="G176" s="63">
        <f t="shared" si="6"/>
        <v>0.9718309859</v>
      </c>
      <c r="H176" s="64">
        <f t="shared" si="7"/>
        <v>0.935483871</v>
      </c>
      <c r="I176" s="65">
        <f t="shared" si="8"/>
        <v>0.2150537634</v>
      </c>
      <c r="J176" s="55">
        <f t="shared" si="9"/>
        <v>3.227272727</v>
      </c>
      <c r="K176" s="58"/>
      <c r="L176" s="58"/>
      <c r="M176" s="58"/>
      <c r="N176" s="61">
        <f t="shared" si="10"/>
        <v>0.8181818182</v>
      </c>
      <c r="O176" s="61">
        <f t="shared" si="11"/>
        <v>0.935483871</v>
      </c>
      <c r="P176" s="61">
        <f t="shared" si="12"/>
        <v>0.2150537634</v>
      </c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73">
        <v>18.0</v>
      </c>
      <c r="AB176" s="74">
        <v>2.0</v>
      </c>
      <c r="AC176" s="73">
        <v>69.0</v>
      </c>
      <c r="AD176" s="74">
        <v>4.0</v>
      </c>
    </row>
    <row r="177" ht="12.75" customHeight="1">
      <c r="A177" s="58" t="s">
        <v>892</v>
      </c>
      <c r="B177" s="73">
        <f t="shared" si="1"/>
        <v>0</v>
      </c>
      <c r="C177" s="74">
        <f t="shared" si="2"/>
        <v>0</v>
      </c>
      <c r="D177" s="73">
        <f t="shared" si="3"/>
        <v>0</v>
      </c>
      <c r="E177" s="74">
        <f t="shared" si="4"/>
        <v>0</v>
      </c>
      <c r="F177" s="62" t="str">
        <f t="shared" si="5"/>
        <v>#DIV/0!</v>
      </c>
      <c r="G177" s="63" t="str">
        <f t="shared" si="6"/>
        <v>#DIV/0!</v>
      </c>
      <c r="H177" s="64" t="str">
        <f t="shared" si="7"/>
        <v>#DIV/0!</v>
      </c>
      <c r="I177" s="65" t="str">
        <f t="shared" si="8"/>
        <v>#DIV/0!</v>
      </c>
      <c r="J177" s="55" t="str">
        <f t="shared" si="9"/>
        <v>#DIV/0!</v>
      </c>
      <c r="K177" s="58"/>
      <c r="L177" s="58"/>
      <c r="M177" s="58"/>
      <c r="N177" s="61" t="str">
        <f t="shared" si="10"/>
        <v>#DIV/0!</v>
      </c>
      <c r="O177" s="61" t="str">
        <f t="shared" si="11"/>
        <v>#DIV/0!</v>
      </c>
      <c r="P177" s="61" t="str">
        <f t="shared" si="12"/>
        <v>#DIV/0!</v>
      </c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73">
        <v>0.0</v>
      </c>
      <c r="AB177" s="74">
        <v>0.0</v>
      </c>
      <c r="AC177" s="73">
        <v>0.0</v>
      </c>
      <c r="AD177" s="74">
        <v>0.0</v>
      </c>
    </row>
    <row r="178" ht="12.75" customHeight="1">
      <c r="A178" s="58" t="s">
        <v>293</v>
      </c>
      <c r="B178" s="73">
        <f t="shared" si="1"/>
        <v>152</v>
      </c>
      <c r="C178" s="74">
        <f t="shared" si="2"/>
        <v>288</v>
      </c>
      <c r="D178" s="73">
        <f t="shared" si="3"/>
        <v>440</v>
      </c>
      <c r="E178" s="74">
        <f t="shared" si="4"/>
        <v>81</v>
      </c>
      <c r="F178" s="62">
        <f t="shared" si="5"/>
        <v>0.3454545455</v>
      </c>
      <c r="G178" s="63">
        <f t="shared" si="6"/>
        <v>0.8445297505</v>
      </c>
      <c r="H178" s="64">
        <f t="shared" si="7"/>
        <v>0.616024974</v>
      </c>
      <c r="I178" s="65">
        <f t="shared" si="8"/>
        <v>0.2424557752</v>
      </c>
      <c r="J178" s="55">
        <f t="shared" si="9"/>
        <v>1.184090909</v>
      </c>
      <c r="K178" s="58"/>
      <c r="L178" s="58"/>
      <c r="M178" s="58"/>
      <c r="N178" s="61">
        <f t="shared" si="10"/>
        <v>0.3454545455</v>
      </c>
      <c r="O178" s="61">
        <f t="shared" si="11"/>
        <v>0.616024974</v>
      </c>
      <c r="P178" s="61">
        <f t="shared" si="12"/>
        <v>0.2424557752</v>
      </c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73">
        <v>152.0</v>
      </c>
      <c r="AB178" s="74">
        <v>81.0</v>
      </c>
      <c r="AC178" s="73">
        <v>440.0</v>
      </c>
      <c r="AD178" s="74">
        <v>288.0</v>
      </c>
    </row>
    <row r="179" ht="12.75" customHeight="1">
      <c r="A179" s="58" t="s">
        <v>893</v>
      </c>
      <c r="B179" s="73">
        <f t="shared" si="1"/>
        <v>0</v>
      </c>
      <c r="C179" s="74">
        <f t="shared" si="2"/>
        <v>0</v>
      </c>
      <c r="D179" s="73">
        <f t="shared" si="3"/>
        <v>0</v>
      </c>
      <c r="E179" s="74">
        <f t="shared" si="4"/>
        <v>0</v>
      </c>
      <c r="F179" s="62" t="str">
        <f t="shared" si="5"/>
        <v>#DIV/0!</v>
      </c>
      <c r="G179" s="63" t="str">
        <f t="shared" si="6"/>
        <v>#DIV/0!</v>
      </c>
      <c r="H179" s="64" t="str">
        <f t="shared" si="7"/>
        <v>#DIV/0!</v>
      </c>
      <c r="I179" s="65" t="str">
        <f t="shared" si="8"/>
        <v>#DIV/0!</v>
      </c>
      <c r="J179" s="55" t="str">
        <f t="shared" si="9"/>
        <v>#DIV/0!</v>
      </c>
      <c r="K179" s="58"/>
      <c r="L179" s="58"/>
      <c r="M179" s="58"/>
      <c r="N179" s="61" t="str">
        <f t="shared" si="10"/>
        <v>#DIV/0!</v>
      </c>
      <c r="O179" s="61" t="str">
        <f t="shared" si="11"/>
        <v>#DIV/0!</v>
      </c>
      <c r="P179" s="61" t="str">
        <f t="shared" si="12"/>
        <v>#DIV/0!</v>
      </c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73">
        <v>0.0</v>
      </c>
      <c r="AB179" s="74">
        <v>0.0</v>
      </c>
      <c r="AC179" s="73">
        <v>0.0</v>
      </c>
      <c r="AD179" s="74">
        <v>0.0</v>
      </c>
    </row>
    <row r="180" ht="12.75" customHeight="1">
      <c r="A180" s="58" t="s">
        <v>295</v>
      </c>
      <c r="B180" s="73">
        <f t="shared" si="1"/>
        <v>38</v>
      </c>
      <c r="C180" s="74">
        <f t="shared" si="2"/>
        <v>15</v>
      </c>
      <c r="D180" s="73">
        <f t="shared" si="3"/>
        <v>138</v>
      </c>
      <c r="E180" s="74">
        <f t="shared" si="4"/>
        <v>3</v>
      </c>
      <c r="F180" s="62">
        <f t="shared" si="5"/>
        <v>0.7169811321</v>
      </c>
      <c r="G180" s="63">
        <f t="shared" si="6"/>
        <v>0.9787234043</v>
      </c>
      <c r="H180" s="64">
        <f t="shared" si="7"/>
        <v>0.9072164948</v>
      </c>
      <c r="I180" s="65">
        <f t="shared" si="8"/>
        <v>0.2113402062</v>
      </c>
      <c r="J180" s="55">
        <f t="shared" si="9"/>
        <v>2.660377358</v>
      </c>
      <c r="K180" s="58"/>
      <c r="L180" s="58"/>
      <c r="M180" s="58"/>
      <c r="N180" s="61">
        <f t="shared" si="10"/>
        <v>0.7169811321</v>
      </c>
      <c r="O180" s="61">
        <f t="shared" si="11"/>
        <v>0.9072164948</v>
      </c>
      <c r="P180" s="61">
        <f t="shared" si="12"/>
        <v>0.2113402062</v>
      </c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73">
        <v>38.0</v>
      </c>
      <c r="AB180" s="74">
        <v>3.0</v>
      </c>
      <c r="AC180" s="73">
        <v>138.0</v>
      </c>
      <c r="AD180" s="74">
        <v>15.0</v>
      </c>
    </row>
    <row r="181" ht="12.75" customHeight="1">
      <c r="A181" s="58" t="s">
        <v>297</v>
      </c>
      <c r="B181" s="73">
        <f t="shared" si="1"/>
        <v>198</v>
      </c>
      <c r="C181" s="74">
        <f t="shared" si="2"/>
        <v>508</v>
      </c>
      <c r="D181" s="73">
        <f t="shared" si="3"/>
        <v>763</v>
      </c>
      <c r="E181" s="74">
        <f t="shared" si="4"/>
        <v>132</v>
      </c>
      <c r="F181" s="62">
        <f t="shared" si="5"/>
        <v>0.2804532578</v>
      </c>
      <c r="G181" s="63">
        <f t="shared" si="6"/>
        <v>0.8525139665</v>
      </c>
      <c r="H181" s="64">
        <f t="shared" si="7"/>
        <v>0.6002498438</v>
      </c>
      <c r="I181" s="65">
        <f t="shared" si="8"/>
        <v>0.2061211743</v>
      </c>
      <c r="J181" s="55">
        <f t="shared" si="9"/>
        <v>1.267705382</v>
      </c>
      <c r="K181" s="58"/>
      <c r="L181" s="58"/>
      <c r="M181" s="58"/>
      <c r="N181" s="61">
        <f t="shared" si="10"/>
        <v>0.2804532578</v>
      </c>
      <c r="O181" s="61">
        <f t="shared" si="11"/>
        <v>0.6002498438</v>
      </c>
      <c r="P181" s="61">
        <f t="shared" si="12"/>
        <v>0.2061211743</v>
      </c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73">
        <v>198.0</v>
      </c>
      <c r="AB181" s="74">
        <v>132.0</v>
      </c>
      <c r="AC181" s="73">
        <v>763.0</v>
      </c>
      <c r="AD181" s="74">
        <v>508.0</v>
      </c>
    </row>
    <row r="182" ht="12.75" customHeight="1">
      <c r="A182" s="58" t="s">
        <v>299</v>
      </c>
      <c r="B182" s="73">
        <f t="shared" si="1"/>
        <v>127</v>
      </c>
      <c r="C182" s="74">
        <f t="shared" si="2"/>
        <v>512</v>
      </c>
      <c r="D182" s="73">
        <f t="shared" si="3"/>
        <v>573</v>
      </c>
      <c r="E182" s="74">
        <f t="shared" si="4"/>
        <v>112</v>
      </c>
      <c r="F182" s="62">
        <f t="shared" si="5"/>
        <v>0.1987480438</v>
      </c>
      <c r="G182" s="63">
        <f t="shared" si="6"/>
        <v>0.8364963504</v>
      </c>
      <c r="H182" s="64">
        <f t="shared" si="7"/>
        <v>0.5287009063</v>
      </c>
      <c r="I182" s="65">
        <f t="shared" si="8"/>
        <v>0.1805135952</v>
      </c>
      <c r="J182" s="55">
        <f t="shared" si="9"/>
        <v>1.07198748</v>
      </c>
      <c r="K182" s="58"/>
      <c r="L182" s="58"/>
      <c r="M182" s="58"/>
      <c r="N182" s="61">
        <f t="shared" si="10"/>
        <v>0.1987480438</v>
      </c>
      <c r="O182" s="61">
        <f t="shared" si="11"/>
        <v>0.5287009063</v>
      </c>
      <c r="P182" s="61">
        <f t="shared" si="12"/>
        <v>0.1805135952</v>
      </c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73">
        <v>127.0</v>
      </c>
      <c r="AB182" s="74">
        <v>112.0</v>
      </c>
      <c r="AC182" s="73">
        <v>573.0</v>
      </c>
      <c r="AD182" s="74">
        <v>512.0</v>
      </c>
    </row>
    <row r="183" ht="12.75" customHeight="1">
      <c r="A183" s="58" t="s">
        <v>301</v>
      </c>
      <c r="B183" s="73">
        <f t="shared" si="1"/>
        <v>72</v>
      </c>
      <c r="C183" s="74">
        <f t="shared" si="2"/>
        <v>205</v>
      </c>
      <c r="D183" s="73">
        <f t="shared" si="3"/>
        <v>244</v>
      </c>
      <c r="E183" s="74">
        <f t="shared" si="4"/>
        <v>58</v>
      </c>
      <c r="F183" s="62">
        <f t="shared" si="5"/>
        <v>0.2599277978</v>
      </c>
      <c r="G183" s="63">
        <f t="shared" si="6"/>
        <v>0.8079470199</v>
      </c>
      <c r="H183" s="64">
        <f t="shared" si="7"/>
        <v>0.5457685665</v>
      </c>
      <c r="I183" s="65">
        <f t="shared" si="8"/>
        <v>0.2245250432</v>
      </c>
      <c r="J183" s="55">
        <f t="shared" si="9"/>
        <v>1.090252708</v>
      </c>
      <c r="K183" s="58"/>
      <c r="L183" s="58"/>
      <c r="M183" s="58"/>
      <c r="N183" s="61">
        <f t="shared" si="10"/>
        <v>0.2599277978</v>
      </c>
      <c r="O183" s="61">
        <f t="shared" si="11"/>
        <v>0.5457685665</v>
      </c>
      <c r="P183" s="61">
        <f t="shared" si="12"/>
        <v>0.2245250432</v>
      </c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73">
        <v>72.0</v>
      </c>
      <c r="AB183" s="74">
        <v>58.0</v>
      </c>
      <c r="AC183" s="73">
        <v>244.0</v>
      </c>
      <c r="AD183" s="74">
        <v>205.0</v>
      </c>
    </row>
    <row r="184" ht="12.75" customHeight="1">
      <c r="A184" s="58" t="s">
        <v>303</v>
      </c>
      <c r="B184" s="73">
        <f t="shared" si="1"/>
        <v>25</v>
      </c>
      <c r="C184" s="74">
        <f t="shared" si="2"/>
        <v>31</v>
      </c>
      <c r="D184" s="73">
        <f t="shared" si="3"/>
        <v>162</v>
      </c>
      <c r="E184" s="74">
        <f t="shared" si="4"/>
        <v>4</v>
      </c>
      <c r="F184" s="62">
        <f t="shared" si="5"/>
        <v>0.4464285714</v>
      </c>
      <c r="G184" s="63">
        <f t="shared" si="6"/>
        <v>0.9759036145</v>
      </c>
      <c r="H184" s="64">
        <f t="shared" si="7"/>
        <v>0.8423423423</v>
      </c>
      <c r="I184" s="65">
        <f t="shared" si="8"/>
        <v>0.1306306306</v>
      </c>
      <c r="J184" s="55">
        <f t="shared" si="9"/>
        <v>2.964285714</v>
      </c>
      <c r="K184" s="58"/>
      <c r="L184" s="58"/>
      <c r="M184" s="58"/>
      <c r="N184" s="61">
        <f t="shared" si="10"/>
        <v>0.4464285714</v>
      </c>
      <c r="O184" s="61">
        <f t="shared" si="11"/>
        <v>0.8423423423</v>
      </c>
      <c r="P184" s="61">
        <f t="shared" si="12"/>
        <v>0.1306306306</v>
      </c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73">
        <v>25.0</v>
      </c>
      <c r="AB184" s="74">
        <v>4.0</v>
      </c>
      <c r="AC184" s="73">
        <v>162.0</v>
      </c>
      <c r="AD184" s="74">
        <v>31.0</v>
      </c>
    </row>
    <row r="185" ht="12.75" customHeight="1">
      <c r="A185" s="58" t="s">
        <v>305</v>
      </c>
      <c r="B185" s="73">
        <f t="shared" si="1"/>
        <v>162</v>
      </c>
      <c r="C185" s="74">
        <f t="shared" si="2"/>
        <v>341</v>
      </c>
      <c r="D185" s="73">
        <f t="shared" si="3"/>
        <v>620</v>
      </c>
      <c r="E185" s="74">
        <f t="shared" si="4"/>
        <v>92</v>
      </c>
      <c r="F185" s="62">
        <f t="shared" si="5"/>
        <v>0.3220675944</v>
      </c>
      <c r="G185" s="63">
        <f t="shared" si="6"/>
        <v>0.8707865169</v>
      </c>
      <c r="H185" s="64">
        <f t="shared" si="7"/>
        <v>0.6436213992</v>
      </c>
      <c r="I185" s="65">
        <f t="shared" si="8"/>
        <v>0.2090534979</v>
      </c>
      <c r="J185" s="55">
        <f t="shared" si="9"/>
        <v>1.415506958</v>
      </c>
      <c r="K185" s="58"/>
      <c r="L185" s="58"/>
      <c r="M185" s="58"/>
      <c r="N185" s="61">
        <f t="shared" si="10"/>
        <v>0.3220675944</v>
      </c>
      <c r="O185" s="61">
        <f t="shared" si="11"/>
        <v>0.6436213992</v>
      </c>
      <c r="P185" s="61">
        <f t="shared" si="12"/>
        <v>0.2090534979</v>
      </c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73">
        <v>162.0</v>
      </c>
      <c r="AB185" s="74">
        <v>92.0</v>
      </c>
      <c r="AC185" s="73">
        <v>620.0</v>
      </c>
      <c r="AD185" s="74">
        <v>341.0</v>
      </c>
    </row>
    <row r="186" ht="12.75" customHeight="1">
      <c r="A186" s="58" t="s">
        <v>894</v>
      </c>
      <c r="B186" s="73">
        <f t="shared" si="1"/>
        <v>7</v>
      </c>
      <c r="C186" s="74">
        <f t="shared" si="2"/>
        <v>17</v>
      </c>
      <c r="D186" s="73">
        <f t="shared" si="3"/>
        <v>12</v>
      </c>
      <c r="E186" s="74">
        <f t="shared" si="4"/>
        <v>3</v>
      </c>
      <c r="F186" s="62">
        <f t="shared" si="5"/>
        <v>0.2916666667</v>
      </c>
      <c r="G186" s="63">
        <f t="shared" si="6"/>
        <v>0.8</v>
      </c>
      <c r="H186" s="64">
        <f t="shared" si="7"/>
        <v>0.4871794872</v>
      </c>
      <c r="I186" s="65">
        <f t="shared" si="8"/>
        <v>0.2564102564</v>
      </c>
      <c r="J186" s="55">
        <f t="shared" si="9"/>
        <v>0.625</v>
      </c>
      <c r="K186" s="58"/>
      <c r="L186" s="58"/>
      <c r="M186" s="58"/>
      <c r="N186" s="61">
        <f t="shared" si="10"/>
        <v>0.2916666667</v>
      </c>
      <c r="O186" s="61">
        <f t="shared" si="11"/>
        <v>0.4871794872</v>
      </c>
      <c r="P186" s="61">
        <f t="shared" si="12"/>
        <v>0.2564102564</v>
      </c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73">
        <v>7.0</v>
      </c>
      <c r="AB186" s="74">
        <v>3.0</v>
      </c>
      <c r="AC186" s="73">
        <v>12.0</v>
      </c>
      <c r="AD186" s="74">
        <v>17.0</v>
      </c>
    </row>
    <row r="187" ht="12.75" customHeight="1">
      <c r="A187" s="58" t="s">
        <v>895</v>
      </c>
      <c r="B187" s="73">
        <f t="shared" si="1"/>
        <v>5</v>
      </c>
      <c r="C187" s="74">
        <f t="shared" si="2"/>
        <v>3</v>
      </c>
      <c r="D187" s="73">
        <f t="shared" si="3"/>
        <v>1</v>
      </c>
      <c r="E187" s="74">
        <f t="shared" si="4"/>
        <v>0</v>
      </c>
      <c r="F187" s="62">
        <f t="shared" si="5"/>
        <v>0.625</v>
      </c>
      <c r="G187" s="63">
        <f t="shared" si="6"/>
        <v>1</v>
      </c>
      <c r="H187" s="64">
        <f t="shared" si="7"/>
        <v>0.6666666667</v>
      </c>
      <c r="I187" s="65">
        <f t="shared" si="8"/>
        <v>0.5555555556</v>
      </c>
      <c r="J187" s="55">
        <f t="shared" si="9"/>
        <v>0.125</v>
      </c>
      <c r="K187" s="58"/>
      <c r="L187" s="58"/>
      <c r="M187" s="58"/>
      <c r="N187" s="61">
        <f t="shared" si="10"/>
        <v>0.625</v>
      </c>
      <c r="O187" s="61">
        <f t="shared" si="11"/>
        <v>0.6666666667</v>
      </c>
      <c r="P187" s="61">
        <f t="shared" si="12"/>
        <v>0.5555555556</v>
      </c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73">
        <v>5.0</v>
      </c>
      <c r="AB187" s="74">
        <v>0.0</v>
      </c>
      <c r="AC187" s="73">
        <v>1.0</v>
      </c>
      <c r="AD187" s="74">
        <v>3.0</v>
      </c>
    </row>
    <row r="188" ht="12.75" customHeight="1">
      <c r="A188" s="58" t="s">
        <v>896</v>
      </c>
      <c r="B188" s="73">
        <f t="shared" si="1"/>
        <v>0</v>
      </c>
      <c r="C188" s="74">
        <f t="shared" si="2"/>
        <v>0</v>
      </c>
      <c r="D188" s="73">
        <f t="shared" si="3"/>
        <v>0</v>
      </c>
      <c r="E188" s="74">
        <f t="shared" si="4"/>
        <v>0</v>
      </c>
      <c r="F188" s="62" t="str">
        <f t="shared" si="5"/>
        <v>#DIV/0!</v>
      </c>
      <c r="G188" s="63" t="str">
        <f t="shared" si="6"/>
        <v>#DIV/0!</v>
      </c>
      <c r="H188" s="64" t="str">
        <f t="shared" si="7"/>
        <v>#DIV/0!</v>
      </c>
      <c r="I188" s="65" t="str">
        <f t="shared" si="8"/>
        <v>#DIV/0!</v>
      </c>
      <c r="J188" s="55" t="str">
        <f t="shared" si="9"/>
        <v>#DIV/0!</v>
      </c>
      <c r="K188" s="58"/>
      <c r="L188" s="58"/>
      <c r="M188" s="58"/>
      <c r="N188" s="61" t="str">
        <f t="shared" si="10"/>
        <v>#DIV/0!</v>
      </c>
      <c r="O188" s="61" t="str">
        <f t="shared" si="11"/>
        <v>#DIV/0!</v>
      </c>
      <c r="P188" s="61" t="str">
        <f t="shared" si="12"/>
        <v>#DIV/0!</v>
      </c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73">
        <v>0.0</v>
      </c>
      <c r="AB188" s="74">
        <v>0.0</v>
      </c>
      <c r="AC188" s="73">
        <v>0.0</v>
      </c>
      <c r="AD188" s="74">
        <v>0.0</v>
      </c>
    </row>
    <row r="189" ht="12.75" customHeight="1">
      <c r="A189" s="58" t="s">
        <v>306</v>
      </c>
      <c r="B189" s="73">
        <f t="shared" si="1"/>
        <v>68</v>
      </c>
      <c r="C189" s="74">
        <f t="shared" si="2"/>
        <v>86</v>
      </c>
      <c r="D189" s="73">
        <f t="shared" si="3"/>
        <v>302</v>
      </c>
      <c r="E189" s="74">
        <f t="shared" si="4"/>
        <v>18</v>
      </c>
      <c r="F189" s="62">
        <f t="shared" si="5"/>
        <v>0.4415584416</v>
      </c>
      <c r="G189" s="63">
        <f t="shared" si="6"/>
        <v>0.94375</v>
      </c>
      <c r="H189" s="64">
        <f t="shared" si="7"/>
        <v>0.7805907173</v>
      </c>
      <c r="I189" s="65">
        <f t="shared" si="8"/>
        <v>0.1814345992</v>
      </c>
      <c r="J189" s="55">
        <f t="shared" si="9"/>
        <v>2.077922078</v>
      </c>
      <c r="K189" s="58"/>
      <c r="L189" s="58"/>
      <c r="M189" s="58"/>
      <c r="N189" s="61">
        <f t="shared" si="10"/>
        <v>0.4415584416</v>
      </c>
      <c r="O189" s="61">
        <f t="shared" si="11"/>
        <v>0.7805907173</v>
      </c>
      <c r="P189" s="61">
        <f t="shared" si="12"/>
        <v>0.1814345992</v>
      </c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73">
        <v>68.0</v>
      </c>
      <c r="AB189" s="74">
        <v>18.0</v>
      </c>
      <c r="AC189" s="73">
        <v>302.0</v>
      </c>
      <c r="AD189" s="74">
        <v>86.0</v>
      </c>
    </row>
    <row r="190" ht="12.75" customHeight="1">
      <c r="A190" s="58" t="s">
        <v>897</v>
      </c>
      <c r="B190" s="73">
        <f t="shared" si="1"/>
        <v>0</v>
      </c>
      <c r="C190" s="74">
        <f t="shared" si="2"/>
        <v>0</v>
      </c>
      <c r="D190" s="73">
        <f t="shared" si="3"/>
        <v>0</v>
      </c>
      <c r="E190" s="74">
        <f t="shared" si="4"/>
        <v>0</v>
      </c>
      <c r="F190" s="62" t="str">
        <f t="shared" si="5"/>
        <v>#DIV/0!</v>
      </c>
      <c r="G190" s="63" t="str">
        <f t="shared" si="6"/>
        <v>#DIV/0!</v>
      </c>
      <c r="H190" s="64" t="str">
        <f t="shared" si="7"/>
        <v>#DIV/0!</v>
      </c>
      <c r="I190" s="65" t="str">
        <f t="shared" si="8"/>
        <v>#DIV/0!</v>
      </c>
      <c r="J190" s="55" t="str">
        <f t="shared" si="9"/>
        <v>#DIV/0!</v>
      </c>
      <c r="K190" s="58"/>
      <c r="L190" s="58"/>
      <c r="M190" s="58"/>
      <c r="N190" s="61" t="str">
        <f t="shared" si="10"/>
        <v>#DIV/0!</v>
      </c>
      <c r="O190" s="61" t="str">
        <f t="shared" si="11"/>
        <v>#DIV/0!</v>
      </c>
      <c r="P190" s="61" t="str">
        <f t="shared" si="12"/>
        <v>#DIV/0!</v>
      </c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73">
        <v>0.0</v>
      </c>
      <c r="AB190" s="74">
        <v>0.0</v>
      </c>
      <c r="AC190" s="73">
        <v>0.0</v>
      </c>
      <c r="AD190" s="74">
        <v>0.0</v>
      </c>
    </row>
    <row r="191" ht="12.75" customHeight="1">
      <c r="A191" s="58" t="s">
        <v>308</v>
      </c>
      <c r="B191" s="73">
        <f t="shared" si="1"/>
        <v>170</v>
      </c>
      <c r="C191" s="74">
        <f t="shared" si="2"/>
        <v>355</v>
      </c>
      <c r="D191" s="73">
        <f t="shared" si="3"/>
        <v>835</v>
      </c>
      <c r="E191" s="74">
        <f t="shared" si="4"/>
        <v>96</v>
      </c>
      <c r="F191" s="62">
        <f t="shared" si="5"/>
        <v>0.3238095238</v>
      </c>
      <c r="G191" s="63">
        <f t="shared" si="6"/>
        <v>0.8968850698</v>
      </c>
      <c r="H191" s="64">
        <f t="shared" si="7"/>
        <v>0.6902472527</v>
      </c>
      <c r="I191" s="65">
        <f t="shared" si="8"/>
        <v>0.1826923077</v>
      </c>
      <c r="J191" s="55">
        <f t="shared" si="9"/>
        <v>1.773333333</v>
      </c>
      <c r="K191" s="58"/>
      <c r="L191" s="58"/>
      <c r="M191" s="58"/>
      <c r="N191" s="61">
        <f t="shared" si="10"/>
        <v>0.3238095238</v>
      </c>
      <c r="O191" s="61">
        <f t="shared" si="11"/>
        <v>0.6902472527</v>
      </c>
      <c r="P191" s="61">
        <f t="shared" si="12"/>
        <v>0.1826923077</v>
      </c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73">
        <v>170.0</v>
      </c>
      <c r="AB191" s="74">
        <v>96.0</v>
      </c>
      <c r="AC191" s="73">
        <v>835.0</v>
      </c>
      <c r="AD191" s="74">
        <v>355.0</v>
      </c>
    </row>
    <row r="192" ht="12.75" customHeight="1">
      <c r="A192" s="58" t="s">
        <v>310</v>
      </c>
      <c r="B192" s="73">
        <f t="shared" si="1"/>
        <v>107</v>
      </c>
      <c r="C192" s="74">
        <f t="shared" si="2"/>
        <v>470</v>
      </c>
      <c r="D192" s="73">
        <f t="shared" si="3"/>
        <v>830</v>
      </c>
      <c r="E192" s="74">
        <f t="shared" si="4"/>
        <v>86</v>
      </c>
      <c r="F192" s="62">
        <f t="shared" si="5"/>
        <v>0.1854419411</v>
      </c>
      <c r="G192" s="63">
        <f t="shared" si="6"/>
        <v>0.9061135371</v>
      </c>
      <c r="H192" s="64">
        <f t="shared" si="7"/>
        <v>0.6275954454</v>
      </c>
      <c r="I192" s="65">
        <f t="shared" si="8"/>
        <v>0.1292699263</v>
      </c>
      <c r="J192" s="55">
        <f t="shared" si="9"/>
        <v>1.587521664</v>
      </c>
      <c r="K192" s="58"/>
      <c r="L192" s="58"/>
      <c r="M192" s="58"/>
      <c r="N192" s="61">
        <f t="shared" si="10"/>
        <v>0.1854419411</v>
      </c>
      <c r="O192" s="61">
        <f t="shared" si="11"/>
        <v>0.6275954454</v>
      </c>
      <c r="P192" s="61">
        <f t="shared" si="12"/>
        <v>0.1292699263</v>
      </c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73">
        <v>107.0</v>
      </c>
      <c r="AB192" s="74">
        <v>86.0</v>
      </c>
      <c r="AC192" s="73">
        <v>830.0</v>
      </c>
      <c r="AD192" s="74">
        <v>470.0</v>
      </c>
    </row>
    <row r="193" ht="12.75" customHeight="1">
      <c r="A193" s="58" t="s">
        <v>312</v>
      </c>
      <c r="B193" s="73">
        <f t="shared" si="1"/>
        <v>166</v>
      </c>
      <c r="C193" s="74">
        <f t="shared" si="2"/>
        <v>572</v>
      </c>
      <c r="D193" s="73">
        <f t="shared" si="3"/>
        <v>1437</v>
      </c>
      <c r="E193" s="74">
        <f t="shared" si="4"/>
        <v>140</v>
      </c>
      <c r="F193" s="62">
        <f t="shared" si="5"/>
        <v>0.2249322493</v>
      </c>
      <c r="G193" s="63">
        <f t="shared" si="6"/>
        <v>0.9112238427</v>
      </c>
      <c r="H193" s="64">
        <f t="shared" si="7"/>
        <v>0.6924406048</v>
      </c>
      <c r="I193" s="65">
        <f t="shared" si="8"/>
        <v>0.1321814255</v>
      </c>
      <c r="J193" s="55">
        <f t="shared" si="9"/>
        <v>2.136856369</v>
      </c>
      <c r="K193" s="58"/>
      <c r="L193" s="58"/>
      <c r="M193" s="58"/>
      <c r="N193" s="61">
        <f t="shared" si="10"/>
        <v>0.2249322493</v>
      </c>
      <c r="O193" s="61">
        <f t="shared" si="11"/>
        <v>0.6924406048</v>
      </c>
      <c r="P193" s="61">
        <f t="shared" si="12"/>
        <v>0.1321814255</v>
      </c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73">
        <v>166.0</v>
      </c>
      <c r="AB193" s="74">
        <v>140.0</v>
      </c>
      <c r="AC193" s="73">
        <v>1437.0</v>
      </c>
      <c r="AD193" s="74">
        <v>572.0</v>
      </c>
    </row>
    <row r="194" ht="12.75" customHeight="1">
      <c r="A194" s="58" t="s">
        <v>313</v>
      </c>
      <c r="B194" s="73">
        <f t="shared" si="1"/>
        <v>149</v>
      </c>
      <c r="C194" s="74">
        <f t="shared" si="2"/>
        <v>328</v>
      </c>
      <c r="D194" s="73">
        <f t="shared" si="3"/>
        <v>1015</v>
      </c>
      <c r="E194" s="74">
        <f t="shared" si="4"/>
        <v>52</v>
      </c>
      <c r="F194" s="62">
        <f t="shared" si="5"/>
        <v>0.3123689727</v>
      </c>
      <c r="G194" s="63">
        <f t="shared" si="6"/>
        <v>0.9512652296</v>
      </c>
      <c r="H194" s="64">
        <f t="shared" si="7"/>
        <v>0.7538860104</v>
      </c>
      <c r="I194" s="65">
        <f t="shared" si="8"/>
        <v>0.1301813472</v>
      </c>
      <c r="J194" s="55">
        <f t="shared" si="9"/>
        <v>2.236897275</v>
      </c>
      <c r="K194" s="58"/>
      <c r="L194" s="58"/>
      <c r="M194" s="58"/>
      <c r="N194" s="61">
        <f t="shared" si="10"/>
        <v>0.3123689727</v>
      </c>
      <c r="O194" s="61">
        <f t="shared" si="11"/>
        <v>0.7538860104</v>
      </c>
      <c r="P194" s="61">
        <f t="shared" si="12"/>
        <v>0.1301813472</v>
      </c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73">
        <v>149.0</v>
      </c>
      <c r="AB194" s="74">
        <v>52.0</v>
      </c>
      <c r="AC194" s="73">
        <v>1015.0</v>
      </c>
      <c r="AD194" s="74">
        <v>328.0</v>
      </c>
    </row>
    <row r="195" ht="12.75" customHeight="1">
      <c r="A195" s="58" t="s">
        <v>315</v>
      </c>
      <c r="B195" s="73">
        <f t="shared" si="1"/>
        <v>81</v>
      </c>
      <c r="C195" s="74">
        <f t="shared" si="2"/>
        <v>459</v>
      </c>
      <c r="D195" s="73">
        <f t="shared" si="3"/>
        <v>665</v>
      </c>
      <c r="E195" s="74">
        <f t="shared" si="4"/>
        <v>87</v>
      </c>
      <c r="F195" s="62">
        <f t="shared" si="5"/>
        <v>0.15</v>
      </c>
      <c r="G195" s="63">
        <f t="shared" si="6"/>
        <v>0.8843085106</v>
      </c>
      <c r="H195" s="64">
        <f t="shared" si="7"/>
        <v>0.5773993808</v>
      </c>
      <c r="I195" s="65">
        <f t="shared" si="8"/>
        <v>0.1300309598</v>
      </c>
      <c r="J195" s="55">
        <f t="shared" si="9"/>
        <v>1.392592593</v>
      </c>
      <c r="K195" s="58"/>
      <c r="L195" s="58"/>
      <c r="M195" s="58"/>
      <c r="N195" s="61">
        <f t="shared" si="10"/>
        <v>0.15</v>
      </c>
      <c r="O195" s="61">
        <f t="shared" si="11"/>
        <v>0.5773993808</v>
      </c>
      <c r="P195" s="61">
        <f t="shared" si="12"/>
        <v>0.1300309598</v>
      </c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73">
        <v>81.0</v>
      </c>
      <c r="AB195" s="74">
        <v>87.0</v>
      </c>
      <c r="AC195" s="73">
        <v>665.0</v>
      </c>
      <c r="AD195" s="74">
        <v>459.0</v>
      </c>
    </row>
    <row r="196" ht="12.75" customHeight="1">
      <c r="A196" s="58" t="s">
        <v>317</v>
      </c>
      <c r="B196" s="73">
        <f t="shared" si="1"/>
        <v>171</v>
      </c>
      <c r="C196" s="74">
        <f t="shared" si="2"/>
        <v>371</v>
      </c>
      <c r="D196" s="73">
        <f t="shared" si="3"/>
        <v>562</v>
      </c>
      <c r="E196" s="74">
        <f t="shared" si="4"/>
        <v>90</v>
      </c>
      <c r="F196" s="62">
        <f t="shared" si="5"/>
        <v>0.315498155</v>
      </c>
      <c r="G196" s="63">
        <f t="shared" si="6"/>
        <v>0.8619631902</v>
      </c>
      <c r="H196" s="64">
        <f t="shared" si="7"/>
        <v>0.6139028476</v>
      </c>
      <c r="I196" s="65">
        <f t="shared" si="8"/>
        <v>0.2185929648</v>
      </c>
      <c r="J196" s="55">
        <f t="shared" si="9"/>
        <v>1.20295203</v>
      </c>
      <c r="K196" s="58"/>
      <c r="L196" s="58"/>
      <c r="M196" s="58"/>
      <c r="N196" s="61">
        <f t="shared" si="10"/>
        <v>0.315498155</v>
      </c>
      <c r="O196" s="61">
        <f t="shared" si="11"/>
        <v>0.6139028476</v>
      </c>
      <c r="P196" s="61">
        <f t="shared" si="12"/>
        <v>0.2185929648</v>
      </c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73">
        <v>171.0</v>
      </c>
      <c r="AB196" s="74">
        <v>90.0</v>
      </c>
      <c r="AC196" s="73">
        <v>562.0</v>
      </c>
      <c r="AD196" s="74">
        <v>371.0</v>
      </c>
    </row>
    <row r="197" ht="12.75" customHeight="1">
      <c r="A197" s="58" t="s">
        <v>319</v>
      </c>
      <c r="B197" s="73">
        <f t="shared" si="1"/>
        <v>130</v>
      </c>
      <c r="C197" s="74">
        <f t="shared" si="2"/>
        <v>421</v>
      </c>
      <c r="D197" s="73">
        <f t="shared" si="3"/>
        <v>505</v>
      </c>
      <c r="E197" s="74">
        <f t="shared" si="4"/>
        <v>95</v>
      </c>
      <c r="F197" s="62">
        <f t="shared" si="5"/>
        <v>0.2359346642</v>
      </c>
      <c r="G197" s="63">
        <f t="shared" si="6"/>
        <v>0.8416666667</v>
      </c>
      <c r="H197" s="64">
        <f t="shared" si="7"/>
        <v>0.551694179</v>
      </c>
      <c r="I197" s="65">
        <f t="shared" si="8"/>
        <v>0.1954821894</v>
      </c>
      <c r="J197" s="55">
        <f t="shared" si="9"/>
        <v>1.08892922</v>
      </c>
      <c r="K197" s="58"/>
      <c r="L197" s="58"/>
      <c r="M197" s="58"/>
      <c r="N197" s="61">
        <f t="shared" si="10"/>
        <v>0.2359346642</v>
      </c>
      <c r="O197" s="61">
        <f t="shared" si="11"/>
        <v>0.551694179</v>
      </c>
      <c r="P197" s="61">
        <f t="shared" si="12"/>
        <v>0.1954821894</v>
      </c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73">
        <v>130.0</v>
      </c>
      <c r="AB197" s="74">
        <v>95.0</v>
      </c>
      <c r="AC197" s="73">
        <v>505.0</v>
      </c>
      <c r="AD197" s="74">
        <v>421.0</v>
      </c>
    </row>
    <row r="198" ht="12.75" customHeight="1">
      <c r="A198" s="58" t="s">
        <v>321</v>
      </c>
      <c r="B198" s="73">
        <f t="shared" si="1"/>
        <v>189</v>
      </c>
      <c r="C198" s="74">
        <f t="shared" si="2"/>
        <v>521</v>
      </c>
      <c r="D198" s="73">
        <f t="shared" si="3"/>
        <v>722</v>
      </c>
      <c r="E198" s="74">
        <f t="shared" si="4"/>
        <v>150</v>
      </c>
      <c r="F198" s="62">
        <f t="shared" si="5"/>
        <v>0.2661971831</v>
      </c>
      <c r="G198" s="63">
        <f t="shared" si="6"/>
        <v>0.8279816514</v>
      </c>
      <c r="H198" s="64">
        <f t="shared" si="7"/>
        <v>0.5758533502</v>
      </c>
      <c r="I198" s="65">
        <f t="shared" si="8"/>
        <v>0.2142857143</v>
      </c>
      <c r="J198" s="55">
        <f t="shared" si="9"/>
        <v>1.228169014</v>
      </c>
      <c r="K198" s="58"/>
      <c r="L198" s="58"/>
      <c r="M198" s="58"/>
      <c r="N198" s="61">
        <f t="shared" si="10"/>
        <v>0.2661971831</v>
      </c>
      <c r="O198" s="61">
        <f t="shared" si="11"/>
        <v>0.5758533502</v>
      </c>
      <c r="P198" s="61">
        <f t="shared" si="12"/>
        <v>0.2142857143</v>
      </c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73">
        <v>189.0</v>
      </c>
      <c r="AB198" s="74">
        <v>150.0</v>
      </c>
      <c r="AC198" s="73">
        <v>722.0</v>
      </c>
      <c r="AD198" s="74">
        <v>521.0</v>
      </c>
    </row>
    <row r="199" ht="12.75" customHeight="1">
      <c r="A199" s="58" t="s">
        <v>323</v>
      </c>
      <c r="B199" s="73">
        <f t="shared" si="1"/>
        <v>189</v>
      </c>
      <c r="C199" s="74">
        <f t="shared" si="2"/>
        <v>489</v>
      </c>
      <c r="D199" s="73">
        <f t="shared" si="3"/>
        <v>840</v>
      </c>
      <c r="E199" s="74">
        <f t="shared" si="4"/>
        <v>109</v>
      </c>
      <c r="F199" s="62">
        <f t="shared" si="5"/>
        <v>0.2787610619</v>
      </c>
      <c r="G199" s="63">
        <f t="shared" si="6"/>
        <v>0.885142255</v>
      </c>
      <c r="H199" s="64">
        <f t="shared" si="7"/>
        <v>0.6324523663</v>
      </c>
      <c r="I199" s="65">
        <f t="shared" si="8"/>
        <v>0.1831591887</v>
      </c>
      <c r="J199" s="55">
        <f t="shared" si="9"/>
        <v>1.399705015</v>
      </c>
      <c r="K199" s="58"/>
      <c r="L199" s="58"/>
      <c r="M199" s="58"/>
      <c r="N199" s="61">
        <f t="shared" si="10"/>
        <v>0.2787610619</v>
      </c>
      <c r="O199" s="61">
        <f t="shared" si="11"/>
        <v>0.6324523663</v>
      </c>
      <c r="P199" s="61">
        <f t="shared" si="12"/>
        <v>0.1831591887</v>
      </c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73">
        <v>189.0</v>
      </c>
      <c r="AB199" s="74">
        <v>109.0</v>
      </c>
      <c r="AC199" s="73">
        <v>840.0</v>
      </c>
      <c r="AD199" s="74">
        <v>489.0</v>
      </c>
    </row>
    <row r="200" ht="12.75" customHeight="1">
      <c r="A200" s="58" t="s">
        <v>325</v>
      </c>
      <c r="B200" s="73">
        <f t="shared" si="1"/>
        <v>124</v>
      </c>
      <c r="C200" s="74">
        <f t="shared" si="2"/>
        <v>216</v>
      </c>
      <c r="D200" s="73">
        <f t="shared" si="3"/>
        <v>370</v>
      </c>
      <c r="E200" s="74">
        <f t="shared" si="4"/>
        <v>84</v>
      </c>
      <c r="F200" s="62">
        <f t="shared" si="5"/>
        <v>0.3647058824</v>
      </c>
      <c r="G200" s="63">
        <f t="shared" si="6"/>
        <v>0.8149779736</v>
      </c>
      <c r="H200" s="64">
        <f t="shared" si="7"/>
        <v>0.6221662469</v>
      </c>
      <c r="I200" s="65">
        <f t="shared" si="8"/>
        <v>0.2619647355</v>
      </c>
      <c r="J200" s="55">
        <f t="shared" si="9"/>
        <v>1.335294118</v>
      </c>
      <c r="K200" s="58"/>
      <c r="L200" s="58"/>
      <c r="M200" s="58"/>
      <c r="N200" s="61">
        <f t="shared" si="10"/>
        <v>0.3647058824</v>
      </c>
      <c r="O200" s="61">
        <f t="shared" si="11"/>
        <v>0.6221662469</v>
      </c>
      <c r="P200" s="61">
        <f t="shared" si="12"/>
        <v>0.2619647355</v>
      </c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73">
        <v>124.0</v>
      </c>
      <c r="AB200" s="74">
        <v>84.0</v>
      </c>
      <c r="AC200" s="73">
        <v>370.0</v>
      </c>
      <c r="AD200" s="74">
        <v>216.0</v>
      </c>
    </row>
    <row r="201" ht="12.75" customHeight="1">
      <c r="A201" s="58" t="s">
        <v>327</v>
      </c>
      <c r="B201" s="73">
        <f t="shared" si="1"/>
        <v>136</v>
      </c>
      <c r="C201" s="74">
        <f t="shared" si="2"/>
        <v>358</v>
      </c>
      <c r="D201" s="73">
        <f t="shared" si="3"/>
        <v>615</v>
      </c>
      <c r="E201" s="74">
        <f t="shared" si="4"/>
        <v>89</v>
      </c>
      <c r="F201" s="62">
        <f t="shared" si="5"/>
        <v>0.2753036437</v>
      </c>
      <c r="G201" s="63">
        <f t="shared" si="6"/>
        <v>0.8735795455</v>
      </c>
      <c r="H201" s="64">
        <f t="shared" si="7"/>
        <v>0.6268781302</v>
      </c>
      <c r="I201" s="65">
        <f t="shared" si="8"/>
        <v>0.1878130217</v>
      </c>
      <c r="J201" s="55">
        <f t="shared" si="9"/>
        <v>1.425101215</v>
      </c>
      <c r="K201" s="58"/>
      <c r="L201" s="58"/>
      <c r="M201" s="58"/>
      <c r="N201" s="61">
        <f t="shared" si="10"/>
        <v>0.2753036437</v>
      </c>
      <c r="O201" s="61">
        <f t="shared" si="11"/>
        <v>0.6268781302</v>
      </c>
      <c r="P201" s="61">
        <f t="shared" si="12"/>
        <v>0.1878130217</v>
      </c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73">
        <v>136.0</v>
      </c>
      <c r="AB201" s="74">
        <v>89.0</v>
      </c>
      <c r="AC201" s="73">
        <v>615.0</v>
      </c>
      <c r="AD201" s="74">
        <v>358.0</v>
      </c>
    </row>
    <row r="202" ht="12.75" customHeight="1">
      <c r="A202" s="58" t="s">
        <v>329</v>
      </c>
      <c r="B202" s="73">
        <f t="shared" si="1"/>
        <v>250</v>
      </c>
      <c r="C202" s="74">
        <f t="shared" si="2"/>
        <v>454</v>
      </c>
      <c r="D202" s="73">
        <f t="shared" si="3"/>
        <v>765</v>
      </c>
      <c r="E202" s="74">
        <f t="shared" si="4"/>
        <v>156</v>
      </c>
      <c r="F202" s="62">
        <f t="shared" si="5"/>
        <v>0.3551136364</v>
      </c>
      <c r="G202" s="63">
        <f t="shared" si="6"/>
        <v>0.8306188925</v>
      </c>
      <c r="H202" s="64">
        <f t="shared" si="7"/>
        <v>0.6246153846</v>
      </c>
      <c r="I202" s="65">
        <f t="shared" si="8"/>
        <v>0.2498461538</v>
      </c>
      <c r="J202" s="55">
        <f t="shared" si="9"/>
        <v>1.308238636</v>
      </c>
      <c r="K202" s="58"/>
      <c r="L202" s="58"/>
      <c r="M202" s="58"/>
      <c r="N202" s="61">
        <f t="shared" si="10"/>
        <v>0.3551136364</v>
      </c>
      <c r="O202" s="61">
        <f t="shared" si="11"/>
        <v>0.6246153846</v>
      </c>
      <c r="P202" s="61">
        <f t="shared" si="12"/>
        <v>0.2498461538</v>
      </c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73">
        <v>250.0</v>
      </c>
      <c r="AB202" s="74">
        <v>156.0</v>
      </c>
      <c r="AC202" s="73">
        <v>765.0</v>
      </c>
      <c r="AD202" s="74">
        <v>454.0</v>
      </c>
    </row>
    <row r="203" ht="12.75" customHeight="1">
      <c r="A203" s="58" t="s">
        <v>898</v>
      </c>
      <c r="B203" s="73">
        <f t="shared" si="1"/>
        <v>0</v>
      </c>
      <c r="C203" s="74">
        <f t="shared" si="2"/>
        <v>0</v>
      </c>
      <c r="D203" s="73">
        <f t="shared" si="3"/>
        <v>0</v>
      </c>
      <c r="E203" s="74">
        <f t="shared" si="4"/>
        <v>0</v>
      </c>
      <c r="F203" s="62" t="str">
        <f t="shared" si="5"/>
        <v>#DIV/0!</v>
      </c>
      <c r="G203" s="63" t="str">
        <f t="shared" si="6"/>
        <v>#DIV/0!</v>
      </c>
      <c r="H203" s="64" t="str">
        <f t="shared" si="7"/>
        <v>#DIV/0!</v>
      </c>
      <c r="I203" s="65" t="str">
        <f t="shared" si="8"/>
        <v>#DIV/0!</v>
      </c>
      <c r="J203" s="55" t="str">
        <f t="shared" si="9"/>
        <v>#DIV/0!</v>
      </c>
      <c r="K203" s="58"/>
      <c r="L203" s="58"/>
      <c r="M203" s="58"/>
      <c r="N203" s="61" t="str">
        <f t="shared" si="10"/>
        <v>#DIV/0!</v>
      </c>
      <c r="O203" s="61" t="str">
        <f t="shared" si="11"/>
        <v>#DIV/0!</v>
      </c>
      <c r="P203" s="61" t="str">
        <f t="shared" si="12"/>
        <v>#DIV/0!</v>
      </c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73">
        <v>0.0</v>
      </c>
      <c r="AB203" s="74">
        <v>0.0</v>
      </c>
      <c r="AC203" s="73">
        <v>0.0</v>
      </c>
      <c r="AD203" s="74">
        <v>0.0</v>
      </c>
    </row>
    <row r="204" ht="12.75" customHeight="1">
      <c r="A204" s="58" t="s">
        <v>331</v>
      </c>
      <c r="B204" s="73">
        <f t="shared" si="1"/>
        <v>75</v>
      </c>
      <c r="C204" s="74">
        <f t="shared" si="2"/>
        <v>53</v>
      </c>
      <c r="D204" s="73">
        <f t="shared" si="3"/>
        <v>155</v>
      </c>
      <c r="E204" s="74">
        <f t="shared" si="4"/>
        <v>22</v>
      </c>
      <c r="F204" s="62">
        <f t="shared" si="5"/>
        <v>0.5859375</v>
      </c>
      <c r="G204" s="63">
        <f t="shared" si="6"/>
        <v>0.8757062147</v>
      </c>
      <c r="H204" s="64">
        <f t="shared" si="7"/>
        <v>0.7540983607</v>
      </c>
      <c r="I204" s="65">
        <f t="shared" si="8"/>
        <v>0.3180327869</v>
      </c>
      <c r="J204" s="55">
        <f t="shared" si="9"/>
        <v>1.3828125</v>
      </c>
      <c r="K204" s="58"/>
      <c r="L204" s="58"/>
      <c r="M204" s="58"/>
      <c r="N204" s="61">
        <f t="shared" si="10"/>
        <v>0.5859375</v>
      </c>
      <c r="O204" s="61">
        <f t="shared" si="11"/>
        <v>0.7540983607</v>
      </c>
      <c r="P204" s="61">
        <f t="shared" si="12"/>
        <v>0.3180327869</v>
      </c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73">
        <v>75.0</v>
      </c>
      <c r="AB204" s="74">
        <v>22.0</v>
      </c>
      <c r="AC204" s="73">
        <v>155.0</v>
      </c>
      <c r="AD204" s="74">
        <v>53.0</v>
      </c>
    </row>
    <row r="205" ht="12.75" customHeight="1">
      <c r="A205" s="58" t="s">
        <v>899</v>
      </c>
      <c r="B205" s="73">
        <f t="shared" si="1"/>
        <v>0</v>
      </c>
      <c r="C205" s="74">
        <f t="shared" si="2"/>
        <v>2</v>
      </c>
      <c r="D205" s="73">
        <f t="shared" si="3"/>
        <v>0</v>
      </c>
      <c r="E205" s="74">
        <f t="shared" si="4"/>
        <v>2</v>
      </c>
      <c r="F205" s="62">
        <f t="shared" si="5"/>
        <v>0</v>
      </c>
      <c r="G205" s="63">
        <f t="shared" si="6"/>
        <v>0</v>
      </c>
      <c r="H205" s="64">
        <f t="shared" si="7"/>
        <v>0</v>
      </c>
      <c r="I205" s="65">
        <f t="shared" si="8"/>
        <v>0.5</v>
      </c>
      <c r="J205" s="55">
        <f t="shared" si="9"/>
        <v>1</v>
      </c>
      <c r="K205" s="58"/>
      <c r="L205" s="58"/>
      <c r="M205" s="58"/>
      <c r="N205" s="61">
        <f t="shared" si="10"/>
        <v>0</v>
      </c>
      <c r="O205" s="61">
        <f t="shared" si="11"/>
        <v>0</v>
      </c>
      <c r="P205" s="61">
        <f t="shared" si="12"/>
        <v>0.5</v>
      </c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73">
        <v>0.0</v>
      </c>
      <c r="AB205" s="74">
        <v>2.0</v>
      </c>
      <c r="AC205" s="73">
        <v>0.0</v>
      </c>
      <c r="AD205" s="74">
        <v>2.0</v>
      </c>
    </row>
    <row r="206" ht="12.75" customHeight="1">
      <c r="A206" s="58" t="s">
        <v>900</v>
      </c>
      <c r="B206" s="73">
        <f t="shared" si="1"/>
        <v>0</v>
      </c>
      <c r="C206" s="74">
        <f t="shared" si="2"/>
        <v>4</v>
      </c>
      <c r="D206" s="73">
        <f t="shared" si="3"/>
        <v>1</v>
      </c>
      <c r="E206" s="74">
        <f t="shared" si="4"/>
        <v>0</v>
      </c>
      <c r="F206" s="62">
        <f t="shared" si="5"/>
        <v>0</v>
      </c>
      <c r="G206" s="63">
        <f t="shared" si="6"/>
        <v>1</v>
      </c>
      <c r="H206" s="64">
        <f t="shared" si="7"/>
        <v>0.2</v>
      </c>
      <c r="I206" s="65">
        <f t="shared" si="8"/>
        <v>0</v>
      </c>
      <c r="J206" s="55">
        <f t="shared" si="9"/>
        <v>0.25</v>
      </c>
      <c r="K206" s="58"/>
      <c r="L206" s="58"/>
      <c r="M206" s="58"/>
      <c r="N206" s="61">
        <f t="shared" si="10"/>
        <v>0</v>
      </c>
      <c r="O206" s="61">
        <f t="shared" si="11"/>
        <v>0.2</v>
      </c>
      <c r="P206" s="61">
        <f t="shared" si="12"/>
        <v>0</v>
      </c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73">
        <v>0.0</v>
      </c>
      <c r="AB206" s="74">
        <v>0.0</v>
      </c>
      <c r="AC206" s="73">
        <v>1.0</v>
      </c>
      <c r="AD206" s="74">
        <v>4.0</v>
      </c>
    </row>
    <row r="207" ht="12.75" customHeight="1">
      <c r="A207" s="58" t="s">
        <v>901</v>
      </c>
      <c r="B207" s="73">
        <f t="shared" si="1"/>
        <v>0</v>
      </c>
      <c r="C207" s="74">
        <f t="shared" si="2"/>
        <v>0</v>
      </c>
      <c r="D207" s="73">
        <f t="shared" si="3"/>
        <v>0</v>
      </c>
      <c r="E207" s="74">
        <f t="shared" si="4"/>
        <v>0</v>
      </c>
      <c r="F207" s="62" t="str">
        <f t="shared" si="5"/>
        <v>#DIV/0!</v>
      </c>
      <c r="G207" s="63" t="str">
        <f t="shared" si="6"/>
        <v>#DIV/0!</v>
      </c>
      <c r="H207" s="64" t="str">
        <f t="shared" si="7"/>
        <v>#DIV/0!</v>
      </c>
      <c r="I207" s="65" t="str">
        <f t="shared" si="8"/>
        <v>#DIV/0!</v>
      </c>
      <c r="J207" s="55" t="str">
        <f t="shared" si="9"/>
        <v>#DIV/0!</v>
      </c>
      <c r="K207" s="58"/>
      <c r="L207" s="58"/>
      <c r="M207" s="58"/>
      <c r="N207" s="61" t="str">
        <f t="shared" si="10"/>
        <v>#DIV/0!</v>
      </c>
      <c r="O207" s="61" t="str">
        <f t="shared" si="11"/>
        <v>#DIV/0!</v>
      </c>
      <c r="P207" s="61" t="str">
        <f t="shared" si="12"/>
        <v>#DIV/0!</v>
      </c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73">
        <v>0.0</v>
      </c>
      <c r="AB207" s="74">
        <v>0.0</v>
      </c>
      <c r="AC207" s="73">
        <v>0.0</v>
      </c>
      <c r="AD207" s="74">
        <v>0.0</v>
      </c>
    </row>
    <row r="208" ht="12.75" customHeight="1">
      <c r="A208" s="58" t="s">
        <v>902</v>
      </c>
      <c r="B208" s="73">
        <f t="shared" si="1"/>
        <v>0</v>
      </c>
      <c r="C208" s="74">
        <f t="shared" si="2"/>
        <v>0</v>
      </c>
      <c r="D208" s="73">
        <f t="shared" si="3"/>
        <v>0</v>
      </c>
      <c r="E208" s="74">
        <f t="shared" si="4"/>
        <v>0</v>
      </c>
      <c r="F208" s="62" t="str">
        <f t="shared" si="5"/>
        <v>#DIV/0!</v>
      </c>
      <c r="G208" s="63" t="str">
        <f t="shared" si="6"/>
        <v>#DIV/0!</v>
      </c>
      <c r="H208" s="64" t="str">
        <f t="shared" si="7"/>
        <v>#DIV/0!</v>
      </c>
      <c r="I208" s="65" t="str">
        <f t="shared" si="8"/>
        <v>#DIV/0!</v>
      </c>
      <c r="J208" s="55" t="str">
        <f t="shared" si="9"/>
        <v>#DIV/0!</v>
      </c>
      <c r="K208" s="58"/>
      <c r="L208" s="58"/>
      <c r="M208" s="58"/>
      <c r="N208" s="61" t="str">
        <f t="shared" si="10"/>
        <v>#DIV/0!</v>
      </c>
      <c r="O208" s="61" t="str">
        <f t="shared" si="11"/>
        <v>#DIV/0!</v>
      </c>
      <c r="P208" s="61" t="str">
        <f t="shared" si="12"/>
        <v>#DIV/0!</v>
      </c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73">
        <v>0.0</v>
      </c>
      <c r="AB208" s="74">
        <v>0.0</v>
      </c>
      <c r="AC208" s="73">
        <v>0.0</v>
      </c>
      <c r="AD208" s="74">
        <v>0.0</v>
      </c>
    </row>
    <row r="209" ht="12.75" customHeight="1">
      <c r="A209" s="58" t="s">
        <v>903</v>
      </c>
      <c r="B209" s="73">
        <f t="shared" si="1"/>
        <v>0</v>
      </c>
      <c r="C209" s="74">
        <f t="shared" si="2"/>
        <v>0</v>
      </c>
      <c r="D209" s="73">
        <f t="shared" si="3"/>
        <v>0</v>
      </c>
      <c r="E209" s="74">
        <f t="shared" si="4"/>
        <v>0</v>
      </c>
      <c r="F209" s="62" t="str">
        <f t="shared" si="5"/>
        <v>#DIV/0!</v>
      </c>
      <c r="G209" s="63" t="str">
        <f t="shared" si="6"/>
        <v>#DIV/0!</v>
      </c>
      <c r="H209" s="64" t="str">
        <f t="shared" si="7"/>
        <v>#DIV/0!</v>
      </c>
      <c r="I209" s="65" t="str">
        <f t="shared" si="8"/>
        <v>#DIV/0!</v>
      </c>
      <c r="J209" s="55" t="str">
        <f t="shared" si="9"/>
        <v>#DIV/0!</v>
      </c>
      <c r="K209" s="58"/>
      <c r="L209" s="58"/>
      <c r="M209" s="58"/>
      <c r="N209" s="61" t="str">
        <f t="shared" si="10"/>
        <v>#DIV/0!</v>
      </c>
      <c r="O209" s="61" t="str">
        <f t="shared" si="11"/>
        <v>#DIV/0!</v>
      </c>
      <c r="P209" s="61" t="str">
        <f t="shared" si="12"/>
        <v>#DIV/0!</v>
      </c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73">
        <v>0.0</v>
      </c>
      <c r="AB209" s="74">
        <v>0.0</v>
      </c>
      <c r="AC209" s="73">
        <v>0.0</v>
      </c>
      <c r="AD209" s="74">
        <v>0.0</v>
      </c>
    </row>
    <row r="210" ht="12.75" customHeight="1">
      <c r="A210" s="58" t="s">
        <v>333</v>
      </c>
      <c r="B210" s="73">
        <f t="shared" si="1"/>
        <v>40</v>
      </c>
      <c r="C210" s="74">
        <f t="shared" si="2"/>
        <v>137</v>
      </c>
      <c r="D210" s="73">
        <f t="shared" si="3"/>
        <v>210</v>
      </c>
      <c r="E210" s="74">
        <f t="shared" si="4"/>
        <v>39</v>
      </c>
      <c r="F210" s="62">
        <f t="shared" si="5"/>
        <v>0.2259887006</v>
      </c>
      <c r="G210" s="63">
        <f t="shared" si="6"/>
        <v>0.843373494</v>
      </c>
      <c r="H210" s="64">
        <f t="shared" si="7"/>
        <v>0.5868544601</v>
      </c>
      <c r="I210" s="65">
        <f t="shared" si="8"/>
        <v>0.1854460094</v>
      </c>
      <c r="J210" s="55">
        <f t="shared" si="9"/>
        <v>1.406779661</v>
      </c>
      <c r="K210" s="58"/>
      <c r="L210" s="58"/>
      <c r="M210" s="58"/>
      <c r="N210" s="61">
        <f t="shared" si="10"/>
        <v>0.2259887006</v>
      </c>
      <c r="O210" s="61">
        <f t="shared" si="11"/>
        <v>0.5868544601</v>
      </c>
      <c r="P210" s="61">
        <f t="shared" si="12"/>
        <v>0.1854460094</v>
      </c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73">
        <v>40.0</v>
      </c>
      <c r="AB210" s="74">
        <v>39.0</v>
      </c>
      <c r="AC210" s="73">
        <v>210.0</v>
      </c>
      <c r="AD210" s="74">
        <v>137.0</v>
      </c>
    </row>
    <row r="211" ht="12.75" customHeight="1">
      <c r="A211" s="58" t="s">
        <v>334</v>
      </c>
      <c r="B211" s="73">
        <f t="shared" si="1"/>
        <v>296</v>
      </c>
      <c r="C211" s="74">
        <f t="shared" si="2"/>
        <v>413</v>
      </c>
      <c r="D211" s="73">
        <f t="shared" si="3"/>
        <v>1167</v>
      </c>
      <c r="E211" s="74">
        <f t="shared" si="4"/>
        <v>123</v>
      </c>
      <c r="F211" s="62">
        <f t="shared" si="5"/>
        <v>0.4174894217</v>
      </c>
      <c r="G211" s="63">
        <f t="shared" si="6"/>
        <v>0.9046511628</v>
      </c>
      <c r="H211" s="64">
        <f t="shared" si="7"/>
        <v>0.731865933</v>
      </c>
      <c r="I211" s="65">
        <f t="shared" si="8"/>
        <v>0.2096048024</v>
      </c>
      <c r="J211" s="55">
        <f t="shared" si="9"/>
        <v>1.819464034</v>
      </c>
      <c r="K211" s="58"/>
      <c r="L211" s="58"/>
      <c r="M211" s="58"/>
      <c r="N211" s="61">
        <f t="shared" si="10"/>
        <v>0.4174894217</v>
      </c>
      <c r="O211" s="61">
        <f t="shared" si="11"/>
        <v>0.731865933</v>
      </c>
      <c r="P211" s="61">
        <f t="shared" si="12"/>
        <v>0.2096048024</v>
      </c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73">
        <v>296.0</v>
      </c>
      <c r="AB211" s="74">
        <v>123.0</v>
      </c>
      <c r="AC211" s="73">
        <v>1167.0</v>
      </c>
      <c r="AD211" s="74">
        <v>413.0</v>
      </c>
    </row>
    <row r="212" ht="12.75" customHeight="1">
      <c r="A212" s="58" t="s">
        <v>904</v>
      </c>
      <c r="B212" s="73">
        <f t="shared" si="1"/>
        <v>0</v>
      </c>
      <c r="C212" s="74">
        <f t="shared" si="2"/>
        <v>0</v>
      </c>
      <c r="D212" s="73">
        <f t="shared" si="3"/>
        <v>0</v>
      </c>
      <c r="E212" s="74">
        <f t="shared" si="4"/>
        <v>0</v>
      </c>
      <c r="F212" s="62" t="str">
        <f t="shared" si="5"/>
        <v>#DIV/0!</v>
      </c>
      <c r="G212" s="63" t="str">
        <f t="shared" si="6"/>
        <v>#DIV/0!</v>
      </c>
      <c r="H212" s="64" t="str">
        <f t="shared" si="7"/>
        <v>#DIV/0!</v>
      </c>
      <c r="I212" s="65" t="str">
        <f t="shared" si="8"/>
        <v>#DIV/0!</v>
      </c>
      <c r="J212" s="55" t="str">
        <f t="shared" si="9"/>
        <v>#DIV/0!</v>
      </c>
      <c r="K212" s="58"/>
      <c r="L212" s="58"/>
      <c r="M212" s="58"/>
      <c r="N212" s="61" t="str">
        <f t="shared" si="10"/>
        <v>#DIV/0!</v>
      </c>
      <c r="O212" s="61" t="str">
        <f t="shared" si="11"/>
        <v>#DIV/0!</v>
      </c>
      <c r="P212" s="61" t="str">
        <f t="shared" si="12"/>
        <v>#DIV/0!</v>
      </c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73">
        <v>0.0</v>
      </c>
      <c r="AB212" s="74">
        <v>0.0</v>
      </c>
      <c r="AC212" s="73">
        <v>0.0</v>
      </c>
      <c r="AD212" s="74">
        <v>0.0</v>
      </c>
    </row>
    <row r="213" ht="12.75" customHeight="1">
      <c r="A213" s="58" t="s">
        <v>905</v>
      </c>
      <c r="B213" s="73">
        <f t="shared" si="1"/>
        <v>174</v>
      </c>
      <c r="C213" s="74">
        <f t="shared" si="2"/>
        <v>79</v>
      </c>
      <c r="D213" s="73">
        <f t="shared" si="3"/>
        <v>456</v>
      </c>
      <c r="E213" s="74">
        <f t="shared" si="4"/>
        <v>48</v>
      </c>
      <c r="F213" s="62">
        <f t="shared" si="5"/>
        <v>0.6877470356</v>
      </c>
      <c r="G213" s="63">
        <f t="shared" si="6"/>
        <v>0.9047619048</v>
      </c>
      <c r="H213" s="64">
        <f t="shared" si="7"/>
        <v>0.8322324967</v>
      </c>
      <c r="I213" s="65">
        <f t="shared" si="8"/>
        <v>0.2932628798</v>
      </c>
      <c r="J213" s="55">
        <f t="shared" si="9"/>
        <v>1.992094862</v>
      </c>
      <c r="K213" s="58"/>
      <c r="L213" s="58"/>
      <c r="M213" s="58"/>
      <c r="N213" s="61">
        <f t="shared" si="10"/>
        <v>0.6877470356</v>
      </c>
      <c r="O213" s="61">
        <f t="shared" si="11"/>
        <v>0.8322324967</v>
      </c>
      <c r="P213" s="61">
        <f t="shared" si="12"/>
        <v>0.2932628798</v>
      </c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73">
        <v>174.0</v>
      </c>
      <c r="AB213" s="74">
        <v>48.0</v>
      </c>
      <c r="AC213" s="73">
        <v>456.0</v>
      </c>
      <c r="AD213" s="74">
        <v>79.0</v>
      </c>
    </row>
    <row r="214" ht="12.75" customHeight="1">
      <c r="A214" s="58" t="s">
        <v>336</v>
      </c>
      <c r="B214" s="73">
        <f t="shared" si="1"/>
        <v>172</v>
      </c>
      <c r="C214" s="74">
        <f t="shared" si="2"/>
        <v>286</v>
      </c>
      <c r="D214" s="73">
        <f t="shared" si="3"/>
        <v>505</v>
      </c>
      <c r="E214" s="74">
        <f t="shared" si="4"/>
        <v>75</v>
      </c>
      <c r="F214" s="62">
        <f t="shared" si="5"/>
        <v>0.3755458515</v>
      </c>
      <c r="G214" s="63">
        <f t="shared" si="6"/>
        <v>0.8706896552</v>
      </c>
      <c r="H214" s="64">
        <f t="shared" si="7"/>
        <v>0.6522157996</v>
      </c>
      <c r="I214" s="65">
        <f t="shared" si="8"/>
        <v>0.2379576108</v>
      </c>
      <c r="J214" s="55">
        <f t="shared" si="9"/>
        <v>1.266375546</v>
      </c>
      <c r="K214" s="58"/>
      <c r="L214" s="58"/>
      <c r="M214" s="58"/>
      <c r="N214" s="61">
        <f t="shared" si="10"/>
        <v>0.3755458515</v>
      </c>
      <c r="O214" s="61">
        <f t="shared" si="11"/>
        <v>0.6522157996</v>
      </c>
      <c r="P214" s="61">
        <f t="shared" si="12"/>
        <v>0.2379576108</v>
      </c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73">
        <v>172.0</v>
      </c>
      <c r="AB214" s="74">
        <v>75.0</v>
      </c>
      <c r="AC214" s="73">
        <v>505.0</v>
      </c>
      <c r="AD214" s="74">
        <v>286.0</v>
      </c>
    </row>
    <row r="215" ht="12.75" customHeight="1">
      <c r="A215" s="58" t="s">
        <v>906</v>
      </c>
      <c r="B215" s="73">
        <f t="shared" si="1"/>
        <v>2</v>
      </c>
      <c r="C215" s="74">
        <f t="shared" si="2"/>
        <v>30</v>
      </c>
      <c r="D215" s="73">
        <f t="shared" si="3"/>
        <v>19</v>
      </c>
      <c r="E215" s="74">
        <f t="shared" si="4"/>
        <v>9</v>
      </c>
      <c r="F215" s="62">
        <f t="shared" si="5"/>
        <v>0.0625</v>
      </c>
      <c r="G215" s="63">
        <f t="shared" si="6"/>
        <v>0.6785714286</v>
      </c>
      <c r="H215" s="64">
        <f t="shared" si="7"/>
        <v>0.35</v>
      </c>
      <c r="I215" s="65">
        <f t="shared" si="8"/>
        <v>0.1833333333</v>
      </c>
      <c r="J215" s="55">
        <f t="shared" si="9"/>
        <v>0.875</v>
      </c>
      <c r="K215" s="58"/>
      <c r="L215" s="58"/>
      <c r="M215" s="58"/>
      <c r="N215" s="61">
        <f t="shared" si="10"/>
        <v>0.0625</v>
      </c>
      <c r="O215" s="61">
        <f t="shared" si="11"/>
        <v>0.35</v>
      </c>
      <c r="P215" s="61">
        <f t="shared" si="12"/>
        <v>0.1833333333</v>
      </c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73">
        <v>2.0</v>
      </c>
      <c r="AB215" s="74">
        <v>9.0</v>
      </c>
      <c r="AC215" s="73">
        <v>19.0</v>
      </c>
      <c r="AD215" s="74">
        <v>30.0</v>
      </c>
    </row>
    <row r="216" ht="12.75" customHeight="1">
      <c r="A216" s="58" t="s">
        <v>338</v>
      </c>
      <c r="B216" s="73">
        <f t="shared" si="1"/>
        <v>6</v>
      </c>
      <c r="C216" s="74">
        <f t="shared" si="2"/>
        <v>24</v>
      </c>
      <c r="D216" s="73">
        <f t="shared" si="3"/>
        <v>48</v>
      </c>
      <c r="E216" s="74">
        <f t="shared" si="4"/>
        <v>6</v>
      </c>
      <c r="F216" s="62">
        <f t="shared" si="5"/>
        <v>0.2</v>
      </c>
      <c r="G216" s="63">
        <f t="shared" si="6"/>
        <v>0.8888888889</v>
      </c>
      <c r="H216" s="64">
        <f t="shared" si="7"/>
        <v>0.6428571429</v>
      </c>
      <c r="I216" s="65">
        <f t="shared" si="8"/>
        <v>0.1428571429</v>
      </c>
      <c r="J216" s="55">
        <f t="shared" si="9"/>
        <v>1.8</v>
      </c>
      <c r="K216" s="58"/>
      <c r="L216" s="58"/>
      <c r="M216" s="58"/>
      <c r="N216" s="61">
        <f t="shared" si="10"/>
        <v>0.2</v>
      </c>
      <c r="O216" s="61">
        <f t="shared" si="11"/>
        <v>0.6428571429</v>
      </c>
      <c r="P216" s="61">
        <f t="shared" si="12"/>
        <v>0.1428571429</v>
      </c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73">
        <v>6.0</v>
      </c>
      <c r="AB216" s="74">
        <v>6.0</v>
      </c>
      <c r="AC216" s="73">
        <v>48.0</v>
      </c>
      <c r="AD216" s="74">
        <v>24.0</v>
      </c>
    </row>
    <row r="217" ht="12.75" customHeight="1">
      <c r="A217" s="58" t="s">
        <v>907</v>
      </c>
      <c r="B217" s="73">
        <f t="shared" si="1"/>
        <v>112</v>
      </c>
      <c r="C217" s="74">
        <f t="shared" si="2"/>
        <v>453</v>
      </c>
      <c r="D217" s="73">
        <f t="shared" si="3"/>
        <v>550</v>
      </c>
      <c r="E217" s="74">
        <f t="shared" si="4"/>
        <v>171</v>
      </c>
      <c r="F217" s="62">
        <f t="shared" si="5"/>
        <v>0.1982300885</v>
      </c>
      <c r="G217" s="63">
        <f t="shared" si="6"/>
        <v>0.7628294036</v>
      </c>
      <c r="H217" s="64">
        <f t="shared" si="7"/>
        <v>0.5147744946</v>
      </c>
      <c r="I217" s="65">
        <f t="shared" si="8"/>
        <v>0.2200622084</v>
      </c>
      <c r="J217" s="55">
        <f t="shared" si="9"/>
        <v>1.276106195</v>
      </c>
      <c r="K217" s="58"/>
      <c r="L217" s="58"/>
      <c r="M217" s="58"/>
      <c r="N217" s="61">
        <f t="shared" si="10"/>
        <v>0.1982300885</v>
      </c>
      <c r="O217" s="61">
        <f t="shared" si="11"/>
        <v>0.5147744946</v>
      </c>
      <c r="P217" s="61">
        <f t="shared" si="12"/>
        <v>0.2200622084</v>
      </c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73">
        <v>112.0</v>
      </c>
      <c r="AB217" s="74">
        <v>171.0</v>
      </c>
      <c r="AC217" s="73">
        <v>550.0</v>
      </c>
      <c r="AD217" s="74">
        <v>453.0</v>
      </c>
    </row>
    <row r="218" ht="12.75" customHeight="1">
      <c r="A218" s="58" t="s">
        <v>908</v>
      </c>
      <c r="B218" s="73">
        <f t="shared" si="1"/>
        <v>0</v>
      </c>
      <c r="C218" s="74">
        <f t="shared" si="2"/>
        <v>0</v>
      </c>
      <c r="D218" s="73">
        <f t="shared" si="3"/>
        <v>0</v>
      </c>
      <c r="E218" s="74">
        <f t="shared" si="4"/>
        <v>0</v>
      </c>
      <c r="F218" s="62" t="str">
        <f t="shared" si="5"/>
        <v>#DIV/0!</v>
      </c>
      <c r="G218" s="63" t="str">
        <f t="shared" si="6"/>
        <v>#DIV/0!</v>
      </c>
      <c r="H218" s="64" t="str">
        <f t="shared" si="7"/>
        <v>#DIV/0!</v>
      </c>
      <c r="I218" s="65" t="str">
        <f t="shared" si="8"/>
        <v>#DIV/0!</v>
      </c>
      <c r="J218" s="55" t="str">
        <f t="shared" si="9"/>
        <v>#DIV/0!</v>
      </c>
      <c r="K218" s="58"/>
      <c r="L218" s="58"/>
      <c r="M218" s="58"/>
      <c r="N218" s="61" t="str">
        <f t="shared" si="10"/>
        <v>#DIV/0!</v>
      </c>
      <c r="O218" s="61" t="str">
        <f t="shared" si="11"/>
        <v>#DIV/0!</v>
      </c>
      <c r="P218" s="61" t="str">
        <f t="shared" si="12"/>
        <v>#DIV/0!</v>
      </c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73">
        <v>0.0</v>
      </c>
      <c r="AB218" s="74">
        <v>0.0</v>
      </c>
      <c r="AC218" s="73">
        <v>0.0</v>
      </c>
      <c r="AD218" s="74">
        <v>0.0</v>
      </c>
    </row>
    <row r="219" ht="12.75" customHeight="1">
      <c r="A219" s="58" t="s">
        <v>340</v>
      </c>
      <c r="B219" s="73">
        <f t="shared" si="1"/>
        <v>67</v>
      </c>
      <c r="C219" s="74">
        <f t="shared" si="2"/>
        <v>285</v>
      </c>
      <c r="D219" s="73">
        <f t="shared" si="3"/>
        <v>224</v>
      </c>
      <c r="E219" s="74">
        <f t="shared" si="4"/>
        <v>67</v>
      </c>
      <c r="F219" s="62">
        <f t="shared" si="5"/>
        <v>0.1903409091</v>
      </c>
      <c r="G219" s="63">
        <f t="shared" si="6"/>
        <v>0.7697594502</v>
      </c>
      <c r="H219" s="64">
        <f t="shared" si="7"/>
        <v>0.4525660964</v>
      </c>
      <c r="I219" s="65">
        <f t="shared" si="8"/>
        <v>0.2083981337</v>
      </c>
      <c r="J219" s="55">
        <f t="shared" si="9"/>
        <v>0.8267045455</v>
      </c>
      <c r="K219" s="58"/>
      <c r="L219" s="58"/>
      <c r="M219" s="58"/>
      <c r="N219" s="61">
        <f t="shared" si="10"/>
        <v>0.1903409091</v>
      </c>
      <c r="O219" s="61">
        <f t="shared" si="11"/>
        <v>0.4525660964</v>
      </c>
      <c r="P219" s="61">
        <f t="shared" si="12"/>
        <v>0.2083981337</v>
      </c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73">
        <v>67.0</v>
      </c>
      <c r="AB219" s="74">
        <v>67.0</v>
      </c>
      <c r="AC219" s="73">
        <v>224.0</v>
      </c>
      <c r="AD219" s="74">
        <v>285.0</v>
      </c>
    </row>
    <row r="220" ht="12.75" customHeight="1">
      <c r="A220" s="58" t="s">
        <v>342</v>
      </c>
      <c r="B220" s="73">
        <f t="shared" si="1"/>
        <v>133</v>
      </c>
      <c r="C220" s="74">
        <f t="shared" si="2"/>
        <v>408</v>
      </c>
      <c r="D220" s="73">
        <f t="shared" si="3"/>
        <v>481</v>
      </c>
      <c r="E220" s="74">
        <f t="shared" si="4"/>
        <v>101</v>
      </c>
      <c r="F220" s="62">
        <f t="shared" si="5"/>
        <v>0.2458410351</v>
      </c>
      <c r="G220" s="63">
        <f t="shared" si="6"/>
        <v>0.8264604811</v>
      </c>
      <c r="H220" s="64">
        <f t="shared" si="7"/>
        <v>0.5467497774</v>
      </c>
      <c r="I220" s="65">
        <f t="shared" si="8"/>
        <v>0.2083704363</v>
      </c>
      <c r="J220" s="55">
        <f t="shared" si="9"/>
        <v>1.075785582</v>
      </c>
      <c r="K220" s="58"/>
      <c r="L220" s="58"/>
      <c r="M220" s="58"/>
      <c r="N220" s="61">
        <f t="shared" si="10"/>
        <v>0.2458410351</v>
      </c>
      <c r="O220" s="61">
        <f t="shared" si="11"/>
        <v>0.5467497774</v>
      </c>
      <c r="P220" s="61">
        <f t="shared" si="12"/>
        <v>0.2083704363</v>
      </c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73">
        <v>133.0</v>
      </c>
      <c r="AB220" s="74">
        <v>101.0</v>
      </c>
      <c r="AC220" s="73">
        <v>481.0</v>
      </c>
      <c r="AD220" s="74">
        <v>408.0</v>
      </c>
    </row>
    <row r="221" ht="12.75" customHeight="1">
      <c r="A221" s="58" t="s">
        <v>344</v>
      </c>
      <c r="B221" s="73">
        <f t="shared" si="1"/>
        <v>89</v>
      </c>
      <c r="C221" s="74">
        <f t="shared" si="2"/>
        <v>130</v>
      </c>
      <c r="D221" s="73">
        <f t="shared" si="3"/>
        <v>266</v>
      </c>
      <c r="E221" s="74">
        <f t="shared" si="4"/>
        <v>45</v>
      </c>
      <c r="F221" s="62">
        <f t="shared" si="5"/>
        <v>0.4063926941</v>
      </c>
      <c r="G221" s="63">
        <f t="shared" si="6"/>
        <v>0.8553054662</v>
      </c>
      <c r="H221" s="64">
        <f t="shared" si="7"/>
        <v>0.6698113208</v>
      </c>
      <c r="I221" s="65">
        <f t="shared" si="8"/>
        <v>0.2528301887</v>
      </c>
      <c r="J221" s="55">
        <f t="shared" si="9"/>
        <v>1.420091324</v>
      </c>
      <c r="K221" s="58"/>
      <c r="L221" s="58"/>
      <c r="M221" s="58"/>
      <c r="N221" s="61">
        <f t="shared" si="10"/>
        <v>0.4063926941</v>
      </c>
      <c r="O221" s="61">
        <f t="shared" si="11"/>
        <v>0.6698113208</v>
      </c>
      <c r="P221" s="61">
        <f t="shared" si="12"/>
        <v>0.2528301887</v>
      </c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73">
        <v>89.0</v>
      </c>
      <c r="AB221" s="74">
        <v>45.0</v>
      </c>
      <c r="AC221" s="73">
        <v>266.0</v>
      </c>
      <c r="AD221" s="74">
        <v>130.0</v>
      </c>
    </row>
    <row r="222" ht="12.75" customHeight="1">
      <c r="A222" s="58" t="s">
        <v>346</v>
      </c>
      <c r="B222" s="73">
        <f t="shared" si="1"/>
        <v>59</v>
      </c>
      <c r="C222" s="74">
        <f t="shared" si="2"/>
        <v>65</v>
      </c>
      <c r="D222" s="73">
        <f t="shared" si="3"/>
        <v>140</v>
      </c>
      <c r="E222" s="74">
        <f t="shared" si="4"/>
        <v>22</v>
      </c>
      <c r="F222" s="62">
        <f t="shared" si="5"/>
        <v>0.4758064516</v>
      </c>
      <c r="G222" s="63">
        <f t="shared" si="6"/>
        <v>0.8641975309</v>
      </c>
      <c r="H222" s="64">
        <f t="shared" si="7"/>
        <v>0.6958041958</v>
      </c>
      <c r="I222" s="65">
        <f t="shared" si="8"/>
        <v>0.2832167832</v>
      </c>
      <c r="J222" s="55">
        <f t="shared" si="9"/>
        <v>1.306451613</v>
      </c>
      <c r="K222" s="58"/>
      <c r="L222" s="58"/>
      <c r="M222" s="58"/>
      <c r="N222" s="61">
        <f t="shared" si="10"/>
        <v>0.4758064516</v>
      </c>
      <c r="O222" s="61">
        <f t="shared" si="11"/>
        <v>0.6958041958</v>
      </c>
      <c r="P222" s="61">
        <f t="shared" si="12"/>
        <v>0.2832167832</v>
      </c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73">
        <v>59.0</v>
      </c>
      <c r="AB222" s="74">
        <v>22.0</v>
      </c>
      <c r="AC222" s="73">
        <v>140.0</v>
      </c>
      <c r="AD222" s="74">
        <v>65.0</v>
      </c>
    </row>
    <row r="223" ht="12.75" customHeight="1">
      <c r="A223" s="58" t="s">
        <v>243</v>
      </c>
      <c r="B223" s="73">
        <f t="shared" si="1"/>
        <v>73</v>
      </c>
      <c r="C223" s="74">
        <f t="shared" si="2"/>
        <v>663</v>
      </c>
      <c r="D223" s="73">
        <f t="shared" si="3"/>
        <v>489</v>
      </c>
      <c r="E223" s="74">
        <f t="shared" si="4"/>
        <v>115</v>
      </c>
      <c r="F223" s="62">
        <f t="shared" si="5"/>
        <v>0.09918478261</v>
      </c>
      <c r="G223" s="63">
        <f t="shared" si="6"/>
        <v>0.809602649</v>
      </c>
      <c r="H223" s="64">
        <f t="shared" si="7"/>
        <v>0.4194029851</v>
      </c>
      <c r="I223" s="65">
        <f t="shared" si="8"/>
        <v>0.1402985075</v>
      </c>
      <c r="J223" s="55">
        <f t="shared" si="9"/>
        <v>0.8206521739</v>
      </c>
      <c r="K223" s="58"/>
      <c r="L223" s="58"/>
      <c r="M223" s="58"/>
      <c r="N223" s="61">
        <f t="shared" si="10"/>
        <v>0.09918478261</v>
      </c>
      <c r="O223" s="61">
        <f t="shared" si="11"/>
        <v>0.4194029851</v>
      </c>
      <c r="P223" s="61">
        <f t="shared" si="12"/>
        <v>0.1402985075</v>
      </c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73">
        <v>73.0</v>
      </c>
      <c r="AB223" s="74">
        <v>115.0</v>
      </c>
      <c r="AC223" s="73">
        <v>489.0</v>
      </c>
      <c r="AD223" s="74">
        <v>663.0</v>
      </c>
    </row>
    <row r="224" ht="12.75" customHeight="1">
      <c r="A224" s="58" t="s">
        <v>348</v>
      </c>
      <c r="B224" s="73">
        <f t="shared" si="1"/>
        <v>205</v>
      </c>
      <c r="C224" s="74">
        <f t="shared" si="2"/>
        <v>543</v>
      </c>
      <c r="D224" s="73">
        <f t="shared" si="3"/>
        <v>986</v>
      </c>
      <c r="E224" s="74">
        <f t="shared" si="4"/>
        <v>131</v>
      </c>
      <c r="F224" s="62">
        <f t="shared" si="5"/>
        <v>0.2740641711</v>
      </c>
      <c r="G224" s="63">
        <f t="shared" si="6"/>
        <v>0.8827215756</v>
      </c>
      <c r="H224" s="64">
        <f t="shared" si="7"/>
        <v>0.6386058981</v>
      </c>
      <c r="I224" s="65">
        <f t="shared" si="8"/>
        <v>0.1801608579</v>
      </c>
      <c r="J224" s="55">
        <f t="shared" si="9"/>
        <v>1.493315508</v>
      </c>
      <c r="K224" s="58"/>
      <c r="L224" s="58"/>
      <c r="M224" s="58"/>
      <c r="N224" s="61">
        <f t="shared" si="10"/>
        <v>0.2740641711</v>
      </c>
      <c r="O224" s="61">
        <f t="shared" si="11"/>
        <v>0.6386058981</v>
      </c>
      <c r="P224" s="61">
        <f t="shared" si="12"/>
        <v>0.1801608579</v>
      </c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73">
        <v>205.0</v>
      </c>
      <c r="AB224" s="74">
        <v>131.0</v>
      </c>
      <c r="AC224" s="73">
        <v>986.0</v>
      </c>
      <c r="AD224" s="74">
        <v>543.0</v>
      </c>
    </row>
    <row r="225" ht="12.75" customHeight="1">
      <c r="A225" s="58" t="s">
        <v>350</v>
      </c>
      <c r="B225" s="73">
        <f t="shared" si="1"/>
        <v>83</v>
      </c>
      <c r="C225" s="74">
        <f t="shared" si="2"/>
        <v>384</v>
      </c>
      <c r="D225" s="73">
        <f t="shared" si="3"/>
        <v>391</v>
      </c>
      <c r="E225" s="74">
        <f t="shared" si="4"/>
        <v>99</v>
      </c>
      <c r="F225" s="62">
        <f t="shared" si="5"/>
        <v>0.1777301927</v>
      </c>
      <c r="G225" s="63">
        <f t="shared" si="6"/>
        <v>0.7979591837</v>
      </c>
      <c r="H225" s="64">
        <f t="shared" si="7"/>
        <v>0.4952978056</v>
      </c>
      <c r="I225" s="65">
        <f t="shared" si="8"/>
        <v>0.1901776385</v>
      </c>
      <c r="J225" s="55">
        <f t="shared" si="9"/>
        <v>1.049250535</v>
      </c>
      <c r="K225" s="58"/>
      <c r="L225" s="58"/>
      <c r="M225" s="58"/>
      <c r="N225" s="61">
        <f t="shared" si="10"/>
        <v>0.1777301927</v>
      </c>
      <c r="O225" s="61">
        <f t="shared" si="11"/>
        <v>0.4952978056</v>
      </c>
      <c r="P225" s="61">
        <f t="shared" si="12"/>
        <v>0.1901776385</v>
      </c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73">
        <v>83.0</v>
      </c>
      <c r="AB225" s="74">
        <v>99.0</v>
      </c>
      <c r="AC225" s="73">
        <v>391.0</v>
      </c>
      <c r="AD225" s="74">
        <v>384.0</v>
      </c>
    </row>
    <row r="226" ht="12.75" customHeight="1">
      <c r="A226" s="58" t="s">
        <v>352</v>
      </c>
      <c r="B226" s="73">
        <f t="shared" si="1"/>
        <v>122</v>
      </c>
      <c r="C226" s="74">
        <f t="shared" si="2"/>
        <v>282</v>
      </c>
      <c r="D226" s="73">
        <f t="shared" si="3"/>
        <v>468</v>
      </c>
      <c r="E226" s="74">
        <f t="shared" si="4"/>
        <v>97</v>
      </c>
      <c r="F226" s="62">
        <f t="shared" si="5"/>
        <v>0.301980198</v>
      </c>
      <c r="G226" s="63">
        <f t="shared" si="6"/>
        <v>0.8283185841</v>
      </c>
      <c r="H226" s="64">
        <f t="shared" si="7"/>
        <v>0.608875129</v>
      </c>
      <c r="I226" s="65">
        <f t="shared" si="8"/>
        <v>0.226006192</v>
      </c>
      <c r="J226" s="55">
        <f t="shared" si="9"/>
        <v>1.398514851</v>
      </c>
      <c r="K226" s="58"/>
      <c r="L226" s="58"/>
      <c r="M226" s="58"/>
      <c r="N226" s="61">
        <f t="shared" si="10"/>
        <v>0.301980198</v>
      </c>
      <c r="O226" s="61">
        <f t="shared" si="11"/>
        <v>0.608875129</v>
      </c>
      <c r="P226" s="61">
        <f t="shared" si="12"/>
        <v>0.226006192</v>
      </c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73">
        <v>122.0</v>
      </c>
      <c r="AB226" s="74">
        <v>97.0</v>
      </c>
      <c r="AC226" s="73">
        <v>468.0</v>
      </c>
      <c r="AD226" s="74">
        <v>282.0</v>
      </c>
    </row>
    <row r="227" ht="12.75" customHeight="1">
      <c r="A227" s="58" t="s">
        <v>354</v>
      </c>
      <c r="B227" s="73">
        <f t="shared" si="1"/>
        <v>67</v>
      </c>
      <c r="C227" s="74">
        <f t="shared" si="2"/>
        <v>126</v>
      </c>
      <c r="D227" s="73">
        <f t="shared" si="3"/>
        <v>287</v>
      </c>
      <c r="E227" s="74">
        <f t="shared" si="4"/>
        <v>36</v>
      </c>
      <c r="F227" s="62">
        <f t="shared" si="5"/>
        <v>0.3471502591</v>
      </c>
      <c r="G227" s="63">
        <f t="shared" si="6"/>
        <v>0.8885448916</v>
      </c>
      <c r="H227" s="64">
        <f t="shared" si="7"/>
        <v>0.6860465116</v>
      </c>
      <c r="I227" s="65">
        <f t="shared" si="8"/>
        <v>0.1996124031</v>
      </c>
      <c r="J227" s="55">
        <f t="shared" si="9"/>
        <v>1.67357513</v>
      </c>
      <c r="K227" s="58"/>
      <c r="L227" s="58"/>
      <c r="M227" s="58"/>
      <c r="N227" s="61">
        <f t="shared" si="10"/>
        <v>0.3471502591</v>
      </c>
      <c r="O227" s="61">
        <f t="shared" si="11"/>
        <v>0.6860465116</v>
      </c>
      <c r="P227" s="61">
        <f t="shared" si="12"/>
        <v>0.1996124031</v>
      </c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73">
        <v>67.0</v>
      </c>
      <c r="AB227" s="74">
        <v>36.0</v>
      </c>
      <c r="AC227" s="73">
        <v>287.0</v>
      </c>
      <c r="AD227" s="74">
        <v>126.0</v>
      </c>
    </row>
    <row r="228" ht="12.75" customHeight="1">
      <c r="A228" s="58" t="s">
        <v>356</v>
      </c>
      <c r="B228" s="73">
        <f t="shared" si="1"/>
        <v>165</v>
      </c>
      <c r="C228" s="74">
        <f t="shared" si="2"/>
        <v>570</v>
      </c>
      <c r="D228" s="73">
        <f t="shared" si="3"/>
        <v>787</v>
      </c>
      <c r="E228" s="74">
        <f t="shared" si="4"/>
        <v>134</v>
      </c>
      <c r="F228" s="62">
        <f t="shared" si="5"/>
        <v>0.2244897959</v>
      </c>
      <c r="G228" s="63">
        <f t="shared" si="6"/>
        <v>0.8545059718</v>
      </c>
      <c r="H228" s="64">
        <f t="shared" si="7"/>
        <v>0.5748792271</v>
      </c>
      <c r="I228" s="65">
        <f t="shared" si="8"/>
        <v>0.1805555556</v>
      </c>
      <c r="J228" s="55">
        <f t="shared" si="9"/>
        <v>1.253061224</v>
      </c>
      <c r="K228" s="58"/>
      <c r="L228" s="58"/>
      <c r="M228" s="58"/>
      <c r="N228" s="61">
        <f t="shared" si="10"/>
        <v>0.2244897959</v>
      </c>
      <c r="O228" s="61">
        <f t="shared" si="11"/>
        <v>0.5748792271</v>
      </c>
      <c r="P228" s="61">
        <f t="shared" si="12"/>
        <v>0.1805555556</v>
      </c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73">
        <v>165.0</v>
      </c>
      <c r="AB228" s="74">
        <v>134.0</v>
      </c>
      <c r="AC228" s="73">
        <v>787.0</v>
      </c>
      <c r="AD228" s="74">
        <v>570.0</v>
      </c>
    </row>
    <row r="229" ht="12.75" customHeight="1">
      <c r="A229" s="58" t="s">
        <v>909</v>
      </c>
      <c r="B229" s="73">
        <f t="shared" si="1"/>
        <v>0</v>
      </c>
      <c r="C229" s="74">
        <f t="shared" si="2"/>
        <v>0</v>
      </c>
      <c r="D229" s="73">
        <f t="shared" si="3"/>
        <v>0</v>
      </c>
      <c r="E229" s="74">
        <f t="shared" si="4"/>
        <v>0</v>
      </c>
      <c r="F229" s="62" t="str">
        <f t="shared" si="5"/>
        <v>#DIV/0!</v>
      </c>
      <c r="G229" s="63" t="str">
        <f t="shared" si="6"/>
        <v>#DIV/0!</v>
      </c>
      <c r="H229" s="64" t="str">
        <f t="shared" si="7"/>
        <v>#DIV/0!</v>
      </c>
      <c r="I229" s="65" t="str">
        <f t="shared" si="8"/>
        <v>#DIV/0!</v>
      </c>
      <c r="J229" s="55" t="str">
        <f t="shared" si="9"/>
        <v>#DIV/0!</v>
      </c>
      <c r="K229" s="58"/>
      <c r="L229" s="58"/>
      <c r="M229" s="58"/>
      <c r="N229" s="61" t="str">
        <f t="shared" si="10"/>
        <v>#DIV/0!</v>
      </c>
      <c r="O229" s="61" t="str">
        <f t="shared" si="11"/>
        <v>#DIV/0!</v>
      </c>
      <c r="P229" s="61" t="str">
        <f t="shared" si="12"/>
        <v>#DIV/0!</v>
      </c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73">
        <v>0.0</v>
      </c>
      <c r="AB229" s="74">
        <v>0.0</v>
      </c>
      <c r="AC229" s="73">
        <v>0.0</v>
      </c>
      <c r="AD229" s="74">
        <v>0.0</v>
      </c>
    </row>
    <row r="230" ht="12.75" customHeight="1">
      <c r="A230" s="58" t="s">
        <v>358</v>
      </c>
      <c r="B230" s="73">
        <f t="shared" si="1"/>
        <v>91</v>
      </c>
      <c r="C230" s="74">
        <f t="shared" si="2"/>
        <v>479</v>
      </c>
      <c r="D230" s="73">
        <f t="shared" si="3"/>
        <v>546</v>
      </c>
      <c r="E230" s="74">
        <f t="shared" si="4"/>
        <v>90</v>
      </c>
      <c r="F230" s="62">
        <f t="shared" si="5"/>
        <v>0.1596491228</v>
      </c>
      <c r="G230" s="63">
        <f t="shared" si="6"/>
        <v>0.858490566</v>
      </c>
      <c r="H230" s="64">
        <f t="shared" si="7"/>
        <v>0.5281923715</v>
      </c>
      <c r="I230" s="65">
        <f t="shared" si="8"/>
        <v>0.1500829187</v>
      </c>
      <c r="J230" s="55">
        <f t="shared" si="9"/>
        <v>1.115789474</v>
      </c>
      <c r="K230" s="58"/>
      <c r="L230" s="58"/>
      <c r="M230" s="58"/>
      <c r="N230" s="61">
        <f t="shared" si="10"/>
        <v>0.1596491228</v>
      </c>
      <c r="O230" s="61">
        <f t="shared" si="11"/>
        <v>0.5281923715</v>
      </c>
      <c r="P230" s="61">
        <f t="shared" si="12"/>
        <v>0.1500829187</v>
      </c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73">
        <v>91.0</v>
      </c>
      <c r="AB230" s="74">
        <v>90.0</v>
      </c>
      <c r="AC230" s="73">
        <v>546.0</v>
      </c>
      <c r="AD230" s="74">
        <v>479.0</v>
      </c>
    </row>
    <row r="231" ht="12.75" customHeight="1">
      <c r="A231" s="58" t="s">
        <v>360</v>
      </c>
      <c r="B231" s="73">
        <f t="shared" si="1"/>
        <v>8</v>
      </c>
      <c r="C231" s="74">
        <f t="shared" si="2"/>
        <v>62</v>
      </c>
      <c r="D231" s="73">
        <f t="shared" si="3"/>
        <v>37</v>
      </c>
      <c r="E231" s="74">
        <f t="shared" si="4"/>
        <v>7</v>
      </c>
      <c r="F231" s="62">
        <f t="shared" si="5"/>
        <v>0.1142857143</v>
      </c>
      <c r="G231" s="63">
        <f t="shared" si="6"/>
        <v>0.8409090909</v>
      </c>
      <c r="H231" s="64">
        <f t="shared" si="7"/>
        <v>0.3947368421</v>
      </c>
      <c r="I231" s="65">
        <f t="shared" si="8"/>
        <v>0.1315789474</v>
      </c>
      <c r="J231" s="55">
        <f t="shared" si="9"/>
        <v>0.6285714286</v>
      </c>
      <c r="K231" s="58"/>
      <c r="L231" s="58"/>
      <c r="M231" s="58"/>
      <c r="N231" s="61">
        <f t="shared" si="10"/>
        <v>0.1142857143</v>
      </c>
      <c r="O231" s="61">
        <f t="shared" si="11"/>
        <v>0.3947368421</v>
      </c>
      <c r="P231" s="61">
        <f t="shared" si="12"/>
        <v>0.1315789474</v>
      </c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73">
        <v>8.0</v>
      </c>
      <c r="AB231" s="74">
        <v>7.0</v>
      </c>
      <c r="AC231" s="73">
        <v>37.0</v>
      </c>
      <c r="AD231" s="74">
        <v>62.0</v>
      </c>
    </row>
    <row r="232" ht="12.75" customHeight="1">
      <c r="A232" s="58" t="s">
        <v>161</v>
      </c>
      <c r="B232" s="73">
        <f t="shared" si="1"/>
        <v>2</v>
      </c>
      <c r="C232" s="74">
        <f t="shared" si="2"/>
        <v>10</v>
      </c>
      <c r="D232" s="73">
        <f t="shared" si="3"/>
        <v>20</v>
      </c>
      <c r="E232" s="74">
        <f t="shared" si="4"/>
        <v>4</v>
      </c>
      <c r="F232" s="62">
        <f t="shared" si="5"/>
        <v>0.1666666667</v>
      </c>
      <c r="G232" s="63">
        <f t="shared" si="6"/>
        <v>0.8333333333</v>
      </c>
      <c r="H232" s="64">
        <f t="shared" si="7"/>
        <v>0.6111111111</v>
      </c>
      <c r="I232" s="65">
        <f t="shared" si="8"/>
        <v>0.1666666667</v>
      </c>
      <c r="J232" s="55">
        <f t="shared" si="9"/>
        <v>2</v>
      </c>
      <c r="K232" s="58"/>
      <c r="L232" s="58"/>
      <c r="M232" s="58"/>
      <c r="N232" s="61">
        <f t="shared" si="10"/>
        <v>0.1666666667</v>
      </c>
      <c r="O232" s="61">
        <f t="shared" si="11"/>
        <v>0.6111111111</v>
      </c>
      <c r="P232" s="61">
        <f t="shared" si="12"/>
        <v>0.1666666667</v>
      </c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73">
        <v>2.0</v>
      </c>
      <c r="AB232" s="74">
        <v>4.0</v>
      </c>
      <c r="AC232" s="73">
        <v>20.0</v>
      </c>
      <c r="AD232" s="74">
        <v>10.0</v>
      </c>
    </row>
    <row r="233" ht="12.75" customHeight="1">
      <c r="A233" s="58" t="s">
        <v>361</v>
      </c>
      <c r="B233" s="73">
        <f t="shared" si="1"/>
        <v>200</v>
      </c>
      <c r="C233" s="74">
        <f t="shared" si="2"/>
        <v>419</v>
      </c>
      <c r="D233" s="73">
        <f t="shared" si="3"/>
        <v>911</v>
      </c>
      <c r="E233" s="74">
        <f t="shared" si="4"/>
        <v>107</v>
      </c>
      <c r="F233" s="62">
        <f t="shared" si="5"/>
        <v>0.3231017771</v>
      </c>
      <c r="G233" s="63">
        <f t="shared" si="6"/>
        <v>0.894891945</v>
      </c>
      <c r="H233" s="64">
        <f t="shared" si="7"/>
        <v>0.6786805131</v>
      </c>
      <c r="I233" s="65">
        <f t="shared" si="8"/>
        <v>0.1875381796</v>
      </c>
      <c r="J233" s="55">
        <f t="shared" si="9"/>
        <v>1.644588045</v>
      </c>
      <c r="K233" s="58"/>
      <c r="L233" s="58"/>
      <c r="M233" s="58"/>
      <c r="N233" s="61">
        <f t="shared" si="10"/>
        <v>0.3231017771</v>
      </c>
      <c r="O233" s="61">
        <f t="shared" si="11"/>
        <v>0.6786805131</v>
      </c>
      <c r="P233" s="61">
        <f t="shared" si="12"/>
        <v>0.1875381796</v>
      </c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73">
        <v>200.0</v>
      </c>
      <c r="AB233" s="74">
        <v>107.0</v>
      </c>
      <c r="AC233" s="73">
        <v>911.0</v>
      </c>
      <c r="AD233" s="74">
        <v>419.0</v>
      </c>
    </row>
    <row r="234" ht="12.75" customHeight="1">
      <c r="A234" s="58" t="s">
        <v>910</v>
      </c>
      <c r="B234" s="73">
        <f t="shared" si="1"/>
        <v>0</v>
      </c>
      <c r="C234" s="74">
        <f t="shared" si="2"/>
        <v>0</v>
      </c>
      <c r="D234" s="73">
        <f t="shared" si="3"/>
        <v>0</v>
      </c>
      <c r="E234" s="74">
        <f t="shared" si="4"/>
        <v>4</v>
      </c>
      <c r="F234" s="62" t="str">
        <f t="shared" si="5"/>
        <v>#DIV/0!</v>
      </c>
      <c r="G234" s="63">
        <f t="shared" si="6"/>
        <v>0</v>
      </c>
      <c r="H234" s="64">
        <f t="shared" si="7"/>
        <v>0</v>
      </c>
      <c r="I234" s="65">
        <f t="shared" si="8"/>
        <v>1</v>
      </c>
      <c r="J234" s="55" t="str">
        <f t="shared" si="9"/>
        <v>#DIV/0!</v>
      </c>
      <c r="K234" s="58"/>
      <c r="L234" s="58"/>
      <c r="M234" s="58"/>
      <c r="N234" s="61" t="str">
        <f t="shared" si="10"/>
        <v>#DIV/0!</v>
      </c>
      <c r="O234" s="61">
        <f t="shared" si="11"/>
        <v>0</v>
      </c>
      <c r="P234" s="61">
        <f t="shared" si="12"/>
        <v>1</v>
      </c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73">
        <v>0.0</v>
      </c>
      <c r="AB234" s="74">
        <v>4.0</v>
      </c>
      <c r="AC234" s="73">
        <v>0.0</v>
      </c>
      <c r="AD234" s="74">
        <v>0.0</v>
      </c>
    </row>
    <row r="235" ht="12.75" customHeight="1">
      <c r="A235" s="58" t="s">
        <v>911</v>
      </c>
      <c r="B235" s="73">
        <f t="shared" si="1"/>
        <v>0</v>
      </c>
      <c r="C235" s="74">
        <f t="shared" si="2"/>
        <v>0</v>
      </c>
      <c r="D235" s="73">
        <f t="shared" si="3"/>
        <v>0</v>
      </c>
      <c r="E235" s="74">
        <f t="shared" si="4"/>
        <v>0</v>
      </c>
      <c r="F235" s="62" t="str">
        <f t="shared" si="5"/>
        <v>#DIV/0!</v>
      </c>
      <c r="G235" s="63" t="str">
        <f t="shared" si="6"/>
        <v>#DIV/0!</v>
      </c>
      <c r="H235" s="64" t="str">
        <f t="shared" si="7"/>
        <v>#DIV/0!</v>
      </c>
      <c r="I235" s="65" t="str">
        <f t="shared" si="8"/>
        <v>#DIV/0!</v>
      </c>
      <c r="J235" s="55" t="str">
        <f t="shared" si="9"/>
        <v>#DIV/0!</v>
      </c>
      <c r="K235" s="58"/>
      <c r="L235" s="58"/>
      <c r="M235" s="58"/>
      <c r="N235" s="61" t="str">
        <f t="shared" si="10"/>
        <v>#DIV/0!</v>
      </c>
      <c r="O235" s="61" t="str">
        <f t="shared" si="11"/>
        <v>#DIV/0!</v>
      </c>
      <c r="P235" s="61" t="str">
        <f t="shared" si="12"/>
        <v>#DIV/0!</v>
      </c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73">
        <v>0.0</v>
      </c>
      <c r="AB235" s="74">
        <v>0.0</v>
      </c>
      <c r="AC235" s="73">
        <v>0.0</v>
      </c>
      <c r="AD235" s="74">
        <v>0.0</v>
      </c>
    </row>
    <row r="236" ht="12.75" customHeight="1">
      <c r="A236" s="58" t="s">
        <v>912</v>
      </c>
      <c r="B236" s="73">
        <f t="shared" si="1"/>
        <v>0</v>
      </c>
      <c r="C236" s="74">
        <f t="shared" si="2"/>
        <v>0</v>
      </c>
      <c r="D236" s="73">
        <f t="shared" si="3"/>
        <v>0</v>
      </c>
      <c r="E236" s="74">
        <f t="shared" si="4"/>
        <v>0</v>
      </c>
      <c r="F236" s="62" t="str">
        <f t="shared" si="5"/>
        <v>#DIV/0!</v>
      </c>
      <c r="G236" s="63" t="str">
        <f t="shared" si="6"/>
        <v>#DIV/0!</v>
      </c>
      <c r="H236" s="64" t="str">
        <f t="shared" si="7"/>
        <v>#DIV/0!</v>
      </c>
      <c r="I236" s="65" t="str">
        <f t="shared" si="8"/>
        <v>#DIV/0!</v>
      </c>
      <c r="J236" s="55" t="str">
        <f t="shared" si="9"/>
        <v>#DIV/0!</v>
      </c>
      <c r="K236" s="58"/>
      <c r="L236" s="58"/>
      <c r="M236" s="58"/>
      <c r="N236" s="61" t="str">
        <f t="shared" si="10"/>
        <v>#DIV/0!</v>
      </c>
      <c r="O236" s="61" t="str">
        <f t="shared" si="11"/>
        <v>#DIV/0!</v>
      </c>
      <c r="P236" s="61" t="str">
        <f t="shared" si="12"/>
        <v>#DIV/0!</v>
      </c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73">
        <v>0.0</v>
      </c>
      <c r="AB236" s="74">
        <v>0.0</v>
      </c>
      <c r="AC236" s="73">
        <v>0.0</v>
      </c>
      <c r="AD236" s="74">
        <v>0.0</v>
      </c>
    </row>
    <row r="237" ht="12.75" customHeight="1">
      <c r="A237" s="58" t="s">
        <v>913</v>
      </c>
      <c r="B237" s="73">
        <f t="shared" si="1"/>
        <v>18</v>
      </c>
      <c r="C237" s="74">
        <f t="shared" si="2"/>
        <v>22</v>
      </c>
      <c r="D237" s="73">
        <f t="shared" si="3"/>
        <v>54</v>
      </c>
      <c r="E237" s="74">
        <f t="shared" si="4"/>
        <v>11</v>
      </c>
      <c r="F237" s="62">
        <f t="shared" si="5"/>
        <v>0.45</v>
      </c>
      <c r="G237" s="63">
        <f t="shared" si="6"/>
        <v>0.8307692308</v>
      </c>
      <c r="H237" s="64">
        <f t="shared" si="7"/>
        <v>0.6857142857</v>
      </c>
      <c r="I237" s="65">
        <f t="shared" si="8"/>
        <v>0.2761904762</v>
      </c>
      <c r="J237" s="55">
        <f t="shared" si="9"/>
        <v>1.625</v>
      </c>
      <c r="K237" s="58"/>
      <c r="L237" s="58"/>
      <c r="M237" s="58"/>
      <c r="N237" s="61">
        <f t="shared" si="10"/>
        <v>0.45</v>
      </c>
      <c r="O237" s="61">
        <f t="shared" si="11"/>
        <v>0.6857142857</v>
      </c>
      <c r="P237" s="61">
        <f t="shared" si="12"/>
        <v>0.2761904762</v>
      </c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73">
        <v>18.0</v>
      </c>
      <c r="AB237" s="74">
        <v>11.0</v>
      </c>
      <c r="AC237" s="73">
        <v>54.0</v>
      </c>
      <c r="AD237" s="74">
        <v>22.0</v>
      </c>
    </row>
    <row r="238" ht="12.75" customHeight="1">
      <c r="A238" s="58" t="s">
        <v>914</v>
      </c>
      <c r="B238" s="73">
        <f t="shared" si="1"/>
        <v>0</v>
      </c>
      <c r="C238" s="74">
        <f t="shared" si="2"/>
        <v>0</v>
      </c>
      <c r="D238" s="73">
        <f t="shared" si="3"/>
        <v>0</v>
      </c>
      <c r="E238" s="74">
        <f t="shared" si="4"/>
        <v>0</v>
      </c>
      <c r="F238" s="62" t="str">
        <f t="shared" si="5"/>
        <v>#DIV/0!</v>
      </c>
      <c r="G238" s="63" t="str">
        <f t="shared" si="6"/>
        <v>#DIV/0!</v>
      </c>
      <c r="H238" s="64" t="str">
        <f t="shared" si="7"/>
        <v>#DIV/0!</v>
      </c>
      <c r="I238" s="65" t="str">
        <f t="shared" si="8"/>
        <v>#DIV/0!</v>
      </c>
      <c r="J238" s="55" t="str">
        <f t="shared" si="9"/>
        <v>#DIV/0!</v>
      </c>
      <c r="K238" s="58"/>
      <c r="L238" s="58"/>
      <c r="M238" s="58"/>
      <c r="N238" s="61" t="str">
        <f t="shared" si="10"/>
        <v>#DIV/0!</v>
      </c>
      <c r="O238" s="61" t="str">
        <f t="shared" si="11"/>
        <v>#DIV/0!</v>
      </c>
      <c r="P238" s="61" t="str">
        <f t="shared" si="12"/>
        <v>#DIV/0!</v>
      </c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73">
        <v>0.0</v>
      </c>
      <c r="AB238" s="74">
        <v>0.0</v>
      </c>
      <c r="AC238" s="73">
        <v>0.0</v>
      </c>
      <c r="AD238" s="74">
        <v>0.0</v>
      </c>
    </row>
    <row r="239" ht="12.75" customHeight="1">
      <c r="A239" s="58" t="s">
        <v>363</v>
      </c>
      <c r="B239" s="73">
        <f t="shared" si="1"/>
        <v>12</v>
      </c>
      <c r="C239" s="74">
        <f t="shared" si="2"/>
        <v>12</v>
      </c>
      <c r="D239" s="73">
        <f t="shared" si="3"/>
        <v>38</v>
      </c>
      <c r="E239" s="74">
        <f t="shared" si="4"/>
        <v>1</v>
      </c>
      <c r="F239" s="62">
        <f t="shared" si="5"/>
        <v>0.5</v>
      </c>
      <c r="G239" s="63">
        <f t="shared" si="6"/>
        <v>0.9743589744</v>
      </c>
      <c r="H239" s="64">
        <f t="shared" si="7"/>
        <v>0.7936507937</v>
      </c>
      <c r="I239" s="65">
        <f t="shared" si="8"/>
        <v>0.2063492063</v>
      </c>
      <c r="J239" s="55">
        <f t="shared" si="9"/>
        <v>1.625</v>
      </c>
      <c r="K239" s="58"/>
      <c r="L239" s="58"/>
      <c r="M239" s="58"/>
      <c r="N239" s="61">
        <f t="shared" si="10"/>
        <v>0.5</v>
      </c>
      <c r="O239" s="61">
        <f t="shared" si="11"/>
        <v>0.7936507937</v>
      </c>
      <c r="P239" s="61">
        <f t="shared" si="12"/>
        <v>0.2063492063</v>
      </c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73">
        <v>12.0</v>
      </c>
      <c r="AB239" s="74">
        <v>1.0</v>
      </c>
      <c r="AC239" s="73">
        <v>38.0</v>
      </c>
      <c r="AD239" s="74">
        <v>12.0</v>
      </c>
    </row>
    <row r="240" ht="12.75" customHeight="1">
      <c r="A240" s="58" t="s">
        <v>143</v>
      </c>
      <c r="B240" s="73">
        <f t="shared" si="1"/>
        <v>15</v>
      </c>
      <c r="C240" s="74">
        <f t="shared" si="2"/>
        <v>163</v>
      </c>
      <c r="D240" s="73">
        <f t="shared" si="3"/>
        <v>129</v>
      </c>
      <c r="E240" s="74">
        <f t="shared" si="4"/>
        <v>31</v>
      </c>
      <c r="F240" s="62">
        <f t="shared" si="5"/>
        <v>0.08426966292</v>
      </c>
      <c r="G240" s="63">
        <f t="shared" si="6"/>
        <v>0.80625</v>
      </c>
      <c r="H240" s="64">
        <f t="shared" si="7"/>
        <v>0.426035503</v>
      </c>
      <c r="I240" s="65">
        <f t="shared" si="8"/>
        <v>0.1360946746</v>
      </c>
      <c r="J240" s="55">
        <f t="shared" si="9"/>
        <v>0.8988764045</v>
      </c>
      <c r="K240" s="58"/>
      <c r="L240" s="58"/>
      <c r="M240" s="58"/>
      <c r="N240" s="61">
        <f t="shared" si="10"/>
        <v>0.08426966292</v>
      </c>
      <c r="O240" s="61">
        <f t="shared" si="11"/>
        <v>0.426035503</v>
      </c>
      <c r="P240" s="61">
        <f t="shared" si="12"/>
        <v>0.1360946746</v>
      </c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73">
        <v>15.0</v>
      </c>
      <c r="AB240" s="74">
        <v>31.0</v>
      </c>
      <c r="AC240" s="73">
        <v>129.0</v>
      </c>
      <c r="AD240" s="74">
        <v>163.0</v>
      </c>
    </row>
    <row r="241" ht="12.75" customHeight="1">
      <c r="A241" s="58" t="s">
        <v>366</v>
      </c>
      <c r="B241" s="73">
        <f t="shared" si="1"/>
        <v>152</v>
      </c>
      <c r="C241" s="74">
        <f t="shared" si="2"/>
        <v>325</v>
      </c>
      <c r="D241" s="73">
        <f t="shared" si="3"/>
        <v>494</v>
      </c>
      <c r="E241" s="74">
        <f t="shared" si="4"/>
        <v>111</v>
      </c>
      <c r="F241" s="62">
        <f t="shared" si="5"/>
        <v>0.3186582809</v>
      </c>
      <c r="G241" s="63">
        <f t="shared" si="6"/>
        <v>0.8165289256</v>
      </c>
      <c r="H241" s="64">
        <f t="shared" si="7"/>
        <v>0.5970425139</v>
      </c>
      <c r="I241" s="65">
        <f t="shared" si="8"/>
        <v>0.2430683919</v>
      </c>
      <c r="J241" s="55">
        <f t="shared" si="9"/>
        <v>1.268343816</v>
      </c>
      <c r="K241" s="58"/>
      <c r="L241" s="58"/>
      <c r="M241" s="58"/>
      <c r="N241" s="61">
        <f t="shared" si="10"/>
        <v>0.3186582809</v>
      </c>
      <c r="O241" s="61">
        <f t="shared" si="11"/>
        <v>0.5970425139</v>
      </c>
      <c r="P241" s="61">
        <f t="shared" si="12"/>
        <v>0.2430683919</v>
      </c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73">
        <v>152.0</v>
      </c>
      <c r="AB241" s="74">
        <v>111.0</v>
      </c>
      <c r="AC241" s="73">
        <v>494.0</v>
      </c>
      <c r="AD241" s="74">
        <v>325.0</v>
      </c>
    </row>
    <row r="242" ht="12.75" customHeight="1">
      <c r="A242" s="58" t="s">
        <v>915</v>
      </c>
      <c r="B242" s="73">
        <f t="shared" si="1"/>
        <v>0</v>
      </c>
      <c r="C242" s="74">
        <f t="shared" si="2"/>
        <v>0</v>
      </c>
      <c r="D242" s="73">
        <f t="shared" si="3"/>
        <v>0</v>
      </c>
      <c r="E242" s="74">
        <f t="shared" si="4"/>
        <v>0</v>
      </c>
      <c r="F242" s="62" t="str">
        <f t="shared" si="5"/>
        <v>#DIV/0!</v>
      </c>
      <c r="G242" s="63" t="str">
        <f t="shared" si="6"/>
        <v>#DIV/0!</v>
      </c>
      <c r="H242" s="64" t="str">
        <f t="shared" si="7"/>
        <v>#DIV/0!</v>
      </c>
      <c r="I242" s="65" t="str">
        <f t="shared" si="8"/>
        <v>#DIV/0!</v>
      </c>
      <c r="J242" s="55" t="str">
        <f t="shared" si="9"/>
        <v>#DIV/0!</v>
      </c>
      <c r="K242" s="58"/>
      <c r="L242" s="58"/>
      <c r="M242" s="58"/>
      <c r="N242" s="61" t="str">
        <f t="shared" si="10"/>
        <v>#DIV/0!</v>
      </c>
      <c r="O242" s="61" t="str">
        <f t="shared" si="11"/>
        <v>#DIV/0!</v>
      </c>
      <c r="P242" s="61" t="str">
        <f t="shared" si="12"/>
        <v>#DIV/0!</v>
      </c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73">
        <v>0.0</v>
      </c>
      <c r="AB242" s="74">
        <v>0.0</v>
      </c>
      <c r="AC242" s="73">
        <v>0.0</v>
      </c>
      <c r="AD242" s="74">
        <v>0.0</v>
      </c>
    </row>
    <row r="243" ht="12.75" customHeight="1">
      <c r="A243" s="58" t="s">
        <v>368</v>
      </c>
      <c r="B243" s="73">
        <f t="shared" si="1"/>
        <v>15</v>
      </c>
      <c r="C243" s="74">
        <f t="shared" si="2"/>
        <v>32</v>
      </c>
      <c r="D243" s="73">
        <f t="shared" si="3"/>
        <v>77</v>
      </c>
      <c r="E243" s="74">
        <f t="shared" si="4"/>
        <v>10</v>
      </c>
      <c r="F243" s="62">
        <f t="shared" si="5"/>
        <v>0.3191489362</v>
      </c>
      <c r="G243" s="63">
        <f t="shared" si="6"/>
        <v>0.8850574713</v>
      </c>
      <c r="H243" s="64">
        <f t="shared" si="7"/>
        <v>0.6865671642</v>
      </c>
      <c r="I243" s="65">
        <f t="shared" si="8"/>
        <v>0.1865671642</v>
      </c>
      <c r="J243" s="55">
        <f t="shared" si="9"/>
        <v>1.85106383</v>
      </c>
      <c r="K243" s="58"/>
      <c r="L243" s="58"/>
      <c r="M243" s="58"/>
      <c r="N243" s="61">
        <f t="shared" si="10"/>
        <v>0.3191489362</v>
      </c>
      <c r="O243" s="61">
        <f t="shared" si="11"/>
        <v>0.6865671642</v>
      </c>
      <c r="P243" s="61">
        <f t="shared" si="12"/>
        <v>0.1865671642</v>
      </c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73">
        <v>15.0</v>
      </c>
      <c r="AB243" s="74">
        <v>10.0</v>
      </c>
      <c r="AC243" s="73">
        <v>77.0</v>
      </c>
      <c r="AD243" s="74">
        <v>32.0</v>
      </c>
    </row>
    <row r="244" ht="12.75" customHeight="1">
      <c r="A244" s="58" t="s">
        <v>370</v>
      </c>
      <c r="B244" s="73">
        <f t="shared" si="1"/>
        <v>115</v>
      </c>
      <c r="C244" s="74">
        <f t="shared" si="2"/>
        <v>261</v>
      </c>
      <c r="D244" s="73">
        <f t="shared" si="3"/>
        <v>337</v>
      </c>
      <c r="E244" s="74">
        <f t="shared" si="4"/>
        <v>78</v>
      </c>
      <c r="F244" s="62">
        <f t="shared" si="5"/>
        <v>0.3058510638</v>
      </c>
      <c r="G244" s="63">
        <f t="shared" si="6"/>
        <v>0.8120481928</v>
      </c>
      <c r="H244" s="64">
        <f t="shared" si="7"/>
        <v>0.5714285714</v>
      </c>
      <c r="I244" s="65">
        <f t="shared" si="8"/>
        <v>0.2439949431</v>
      </c>
      <c r="J244" s="55">
        <f t="shared" si="9"/>
        <v>1.103723404</v>
      </c>
      <c r="K244" s="58"/>
      <c r="L244" s="58"/>
      <c r="M244" s="58"/>
      <c r="N244" s="61">
        <f t="shared" si="10"/>
        <v>0.3058510638</v>
      </c>
      <c r="O244" s="61">
        <f t="shared" si="11"/>
        <v>0.5714285714</v>
      </c>
      <c r="P244" s="61">
        <f t="shared" si="12"/>
        <v>0.2439949431</v>
      </c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73">
        <v>115.0</v>
      </c>
      <c r="AB244" s="74">
        <v>78.0</v>
      </c>
      <c r="AC244" s="73">
        <v>337.0</v>
      </c>
      <c r="AD244" s="74">
        <v>261.0</v>
      </c>
    </row>
    <row r="245" ht="12.75" customHeight="1">
      <c r="A245" s="58" t="s">
        <v>372</v>
      </c>
      <c r="B245" s="73">
        <f t="shared" si="1"/>
        <v>102</v>
      </c>
      <c r="C245" s="74">
        <f t="shared" si="2"/>
        <v>229</v>
      </c>
      <c r="D245" s="73">
        <f t="shared" si="3"/>
        <v>425</v>
      </c>
      <c r="E245" s="74">
        <f t="shared" si="4"/>
        <v>52</v>
      </c>
      <c r="F245" s="62">
        <f t="shared" si="5"/>
        <v>0.3081570997</v>
      </c>
      <c r="G245" s="63">
        <f t="shared" si="6"/>
        <v>0.8909853249</v>
      </c>
      <c r="H245" s="64">
        <f t="shared" si="7"/>
        <v>0.6522277228</v>
      </c>
      <c r="I245" s="65">
        <f t="shared" si="8"/>
        <v>0.1905940594</v>
      </c>
      <c r="J245" s="55">
        <f t="shared" si="9"/>
        <v>1.441087613</v>
      </c>
      <c r="K245" s="58"/>
      <c r="L245" s="58"/>
      <c r="M245" s="58"/>
      <c r="N245" s="61">
        <f t="shared" si="10"/>
        <v>0.3081570997</v>
      </c>
      <c r="O245" s="61">
        <f t="shared" si="11"/>
        <v>0.6522277228</v>
      </c>
      <c r="P245" s="61">
        <f t="shared" si="12"/>
        <v>0.1905940594</v>
      </c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73">
        <v>102.0</v>
      </c>
      <c r="AB245" s="74">
        <v>52.0</v>
      </c>
      <c r="AC245" s="73">
        <v>425.0</v>
      </c>
      <c r="AD245" s="74">
        <v>229.0</v>
      </c>
    </row>
    <row r="246" ht="12.75" customHeight="1">
      <c r="A246" s="58" t="s">
        <v>916</v>
      </c>
      <c r="B246" s="73">
        <f t="shared" si="1"/>
        <v>20</v>
      </c>
      <c r="C246" s="74">
        <f t="shared" si="2"/>
        <v>10</v>
      </c>
      <c r="D246" s="73">
        <f t="shared" si="3"/>
        <v>69</v>
      </c>
      <c r="E246" s="74">
        <f t="shared" si="4"/>
        <v>15</v>
      </c>
      <c r="F246" s="62">
        <f t="shared" si="5"/>
        <v>0.6666666667</v>
      </c>
      <c r="G246" s="63">
        <f t="shared" si="6"/>
        <v>0.8214285714</v>
      </c>
      <c r="H246" s="64">
        <f t="shared" si="7"/>
        <v>0.7807017544</v>
      </c>
      <c r="I246" s="65">
        <f t="shared" si="8"/>
        <v>0.3070175439</v>
      </c>
      <c r="J246" s="55">
        <f t="shared" si="9"/>
        <v>2.8</v>
      </c>
      <c r="K246" s="58"/>
      <c r="L246" s="58"/>
      <c r="M246" s="58"/>
      <c r="N246" s="61">
        <f t="shared" si="10"/>
        <v>0.6666666667</v>
      </c>
      <c r="O246" s="61">
        <f t="shared" si="11"/>
        <v>0.7807017544</v>
      </c>
      <c r="P246" s="61">
        <f t="shared" si="12"/>
        <v>0.3070175439</v>
      </c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73">
        <v>20.0</v>
      </c>
      <c r="AB246" s="74">
        <v>15.0</v>
      </c>
      <c r="AC246" s="73">
        <v>69.0</v>
      </c>
      <c r="AD246" s="74">
        <v>10.0</v>
      </c>
    </row>
    <row r="247" ht="12.75" customHeight="1">
      <c r="A247" s="58" t="s">
        <v>917</v>
      </c>
      <c r="B247" s="73">
        <f t="shared" si="1"/>
        <v>0</v>
      </c>
      <c r="C247" s="74">
        <f t="shared" si="2"/>
        <v>0</v>
      </c>
      <c r="D247" s="73">
        <f t="shared" si="3"/>
        <v>0</v>
      </c>
      <c r="E247" s="74">
        <f t="shared" si="4"/>
        <v>0</v>
      </c>
      <c r="F247" s="62" t="str">
        <f t="shared" si="5"/>
        <v>#DIV/0!</v>
      </c>
      <c r="G247" s="63" t="str">
        <f t="shared" si="6"/>
        <v>#DIV/0!</v>
      </c>
      <c r="H247" s="64" t="str">
        <f t="shared" si="7"/>
        <v>#DIV/0!</v>
      </c>
      <c r="I247" s="65" t="str">
        <f t="shared" si="8"/>
        <v>#DIV/0!</v>
      </c>
      <c r="J247" s="55" t="str">
        <f t="shared" si="9"/>
        <v>#DIV/0!</v>
      </c>
      <c r="K247" s="58"/>
      <c r="L247" s="58"/>
      <c r="M247" s="58"/>
      <c r="N247" s="61" t="str">
        <f t="shared" si="10"/>
        <v>#DIV/0!</v>
      </c>
      <c r="O247" s="61" t="str">
        <f t="shared" si="11"/>
        <v>#DIV/0!</v>
      </c>
      <c r="P247" s="61" t="str">
        <f t="shared" si="12"/>
        <v>#DIV/0!</v>
      </c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73">
        <v>0.0</v>
      </c>
      <c r="AB247" s="74">
        <v>0.0</v>
      </c>
      <c r="AC247" s="73">
        <v>0.0</v>
      </c>
      <c r="AD247" s="74">
        <v>0.0</v>
      </c>
    </row>
    <row r="248" ht="12.75" customHeight="1">
      <c r="A248" s="58" t="s">
        <v>918</v>
      </c>
      <c r="B248" s="73">
        <f t="shared" si="1"/>
        <v>0</v>
      </c>
      <c r="C248" s="74">
        <f t="shared" si="2"/>
        <v>0</v>
      </c>
      <c r="D248" s="73">
        <f t="shared" si="3"/>
        <v>0</v>
      </c>
      <c r="E248" s="74">
        <f t="shared" si="4"/>
        <v>0</v>
      </c>
      <c r="F248" s="62" t="str">
        <f t="shared" si="5"/>
        <v>#DIV/0!</v>
      </c>
      <c r="G248" s="63" t="str">
        <f t="shared" si="6"/>
        <v>#DIV/0!</v>
      </c>
      <c r="H248" s="64" t="str">
        <f t="shared" si="7"/>
        <v>#DIV/0!</v>
      </c>
      <c r="I248" s="65" t="str">
        <f t="shared" si="8"/>
        <v>#DIV/0!</v>
      </c>
      <c r="J248" s="55" t="str">
        <f t="shared" si="9"/>
        <v>#DIV/0!</v>
      </c>
      <c r="K248" s="58"/>
      <c r="L248" s="58"/>
      <c r="M248" s="58"/>
      <c r="N248" s="61" t="str">
        <f t="shared" si="10"/>
        <v>#DIV/0!</v>
      </c>
      <c r="O248" s="61" t="str">
        <f t="shared" si="11"/>
        <v>#DIV/0!</v>
      </c>
      <c r="P248" s="61" t="str">
        <f t="shared" si="12"/>
        <v>#DIV/0!</v>
      </c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73">
        <v>0.0</v>
      </c>
      <c r="AB248" s="74">
        <v>0.0</v>
      </c>
      <c r="AC248" s="73">
        <v>0.0</v>
      </c>
      <c r="AD248" s="74">
        <v>0.0</v>
      </c>
    </row>
    <row r="249" ht="12.75" customHeight="1">
      <c r="A249" s="58" t="s">
        <v>919</v>
      </c>
      <c r="B249" s="73">
        <f t="shared" si="1"/>
        <v>0</v>
      </c>
      <c r="C249" s="74">
        <f t="shared" si="2"/>
        <v>0</v>
      </c>
      <c r="D249" s="73">
        <f t="shared" si="3"/>
        <v>3</v>
      </c>
      <c r="E249" s="74">
        <f t="shared" si="4"/>
        <v>0</v>
      </c>
      <c r="F249" s="62" t="str">
        <f t="shared" si="5"/>
        <v>#DIV/0!</v>
      </c>
      <c r="G249" s="63">
        <f t="shared" si="6"/>
        <v>1</v>
      </c>
      <c r="H249" s="64">
        <f t="shared" si="7"/>
        <v>1</v>
      </c>
      <c r="I249" s="65">
        <f t="shared" si="8"/>
        <v>0</v>
      </c>
      <c r="J249" s="55" t="str">
        <f t="shared" si="9"/>
        <v>#DIV/0!</v>
      </c>
      <c r="K249" s="58"/>
      <c r="L249" s="58"/>
      <c r="M249" s="58"/>
      <c r="N249" s="61" t="str">
        <f t="shared" si="10"/>
        <v>#DIV/0!</v>
      </c>
      <c r="O249" s="61">
        <f t="shared" si="11"/>
        <v>1</v>
      </c>
      <c r="P249" s="61">
        <f t="shared" si="12"/>
        <v>0</v>
      </c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73">
        <v>0.0</v>
      </c>
      <c r="AB249" s="74">
        <v>0.0</v>
      </c>
      <c r="AC249" s="73">
        <v>3.0</v>
      </c>
      <c r="AD249" s="74">
        <v>0.0</v>
      </c>
    </row>
    <row r="250" ht="12.75" customHeight="1">
      <c r="A250" s="58" t="s">
        <v>920</v>
      </c>
      <c r="B250" s="73">
        <f t="shared" si="1"/>
        <v>1</v>
      </c>
      <c r="C250" s="74">
        <f t="shared" si="2"/>
        <v>3</v>
      </c>
      <c r="D250" s="73">
        <f t="shared" si="3"/>
        <v>13</v>
      </c>
      <c r="E250" s="74">
        <f t="shared" si="4"/>
        <v>0</v>
      </c>
      <c r="F250" s="62">
        <f t="shared" si="5"/>
        <v>0.25</v>
      </c>
      <c r="G250" s="63">
        <f t="shared" si="6"/>
        <v>1</v>
      </c>
      <c r="H250" s="64">
        <f t="shared" si="7"/>
        <v>0.8235294118</v>
      </c>
      <c r="I250" s="65">
        <f t="shared" si="8"/>
        <v>0.05882352941</v>
      </c>
      <c r="J250" s="55">
        <f t="shared" si="9"/>
        <v>3.25</v>
      </c>
      <c r="K250" s="58"/>
      <c r="L250" s="58"/>
      <c r="M250" s="58"/>
      <c r="N250" s="61">
        <f t="shared" si="10"/>
        <v>0.25</v>
      </c>
      <c r="O250" s="61">
        <f t="shared" si="11"/>
        <v>0.8235294118</v>
      </c>
      <c r="P250" s="61">
        <f t="shared" si="12"/>
        <v>0.05882352941</v>
      </c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73">
        <v>1.0</v>
      </c>
      <c r="AB250" s="74">
        <v>0.0</v>
      </c>
      <c r="AC250" s="73">
        <v>13.0</v>
      </c>
      <c r="AD250" s="74">
        <v>3.0</v>
      </c>
    </row>
    <row r="251" ht="12.75" customHeight="1">
      <c r="A251" s="58" t="s">
        <v>374</v>
      </c>
      <c r="B251" s="73">
        <f t="shared" si="1"/>
        <v>47</v>
      </c>
      <c r="C251" s="74">
        <f t="shared" si="2"/>
        <v>302</v>
      </c>
      <c r="D251" s="73">
        <f t="shared" si="3"/>
        <v>489</v>
      </c>
      <c r="E251" s="74">
        <f t="shared" si="4"/>
        <v>42</v>
      </c>
      <c r="F251" s="62">
        <f t="shared" si="5"/>
        <v>0.1346704871</v>
      </c>
      <c r="G251" s="63">
        <f t="shared" si="6"/>
        <v>0.9209039548</v>
      </c>
      <c r="H251" s="64">
        <f t="shared" si="7"/>
        <v>0.6090909091</v>
      </c>
      <c r="I251" s="65">
        <f t="shared" si="8"/>
        <v>0.1011363636</v>
      </c>
      <c r="J251" s="55">
        <f t="shared" si="9"/>
        <v>1.521489971</v>
      </c>
      <c r="K251" s="58"/>
      <c r="L251" s="58"/>
      <c r="M251" s="58"/>
      <c r="N251" s="61">
        <f t="shared" si="10"/>
        <v>0.1346704871</v>
      </c>
      <c r="O251" s="61">
        <f t="shared" si="11"/>
        <v>0.6090909091</v>
      </c>
      <c r="P251" s="61">
        <f t="shared" si="12"/>
        <v>0.1011363636</v>
      </c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73">
        <v>47.0</v>
      </c>
      <c r="AB251" s="74">
        <v>42.0</v>
      </c>
      <c r="AC251" s="73">
        <v>489.0</v>
      </c>
      <c r="AD251" s="74">
        <v>302.0</v>
      </c>
    </row>
    <row r="252" ht="12.75" customHeight="1">
      <c r="A252" s="58" t="s">
        <v>259</v>
      </c>
      <c r="B252" s="73">
        <f t="shared" si="1"/>
        <v>59</v>
      </c>
      <c r="C252" s="74">
        <f t="shared" si="2"/>
        <v>851</v>
      </c>
      <c r="D252" s="73">
        <f t="shared" si="3"/>
        <v>910</v>
      </c>
      <c r="E252" s="74">
        <f t="shared" si="4"/>
        <v>89</v>
      </c>
      <c r="F252" s="62">
        <f t="shared" si="5"/>
        <v>0.06483516484</v>
      </c>
      <c r="G252" s="63">
        <f t="shared" si="6"/>
        <v>0.9109109109</v>
      </c>
      <c r="H252" s="64">
        <f t="shared" si="7"/>
        <v>0.5075955998</v>
      </c>
      <c r="I252" s="65">
        <f t="shared" si="8"/>
        <v>0.07752750131</v>
      </c>
      <c r="J252" s="55">
        <f t="shared" si="9"/>
        <v>1.097802198</v>
      </c>
      <c r="K252" s="58"/>
      <c r="L252" s="58"/>
      <c r="M252" s="58"/>
      <c r="N252" s="61">
        <f t="shared" si="10"/>
        <v>0.06483516484</v>
      </c>
      <c r="O252" s="61">
        <f t="shared" si="11"/>
        <v>0.5075955998</v>
      </c>
      <c r="P252" s="61">
        <f t="shared" si="12"/>
        <v>0.07752750131</v>
      </c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73">
        <v>59.0</v>
      </c>
      <c r="AB252" s="74">
        <v>89.0</v>
      </c>
      <c r="AC252" s="73">
        <v>910.0</v>
      </c>
      <c r="AD252" s="74">
        <v>851.0</v>
      </c>
    </row>
    <row r="253" ht="12.75" customHeight="1">
      <c r="A253" s="58" t="s">
        <v>88</v>
      </c>
      <c r="B253" s="73">
        <f t="shared" si="1"/>
        <v>37</v>
      </c>
      <c r="C253" s="74">
        <f t="shared" si="2"/>
        <v>634</v>
      </c>
      <c r="D253" s="73">
        <f t="shared" si="3"/>
        <v>593</v>
      </c>
      <c r="E253" s="74">
        <f t="shared" si="4"/>
        <v>104</v>
      </c>
      <c r="F253" s="62">
        <f t="shared" si="5"/>
        <v>0.05514157973</v>
      </c>
      <c r="G253" s="63">
        <f t="shared" si="6"/>
        <v>0.8507890961</v>
      </c>
      <c r="H253" s="64">
        <f t="shared" si="7"/>
        <v>0.4605263158</v>
      </c>
      <c r="I253" s="65">
        <f t="shared" si="8"/>
        <v>0.1030701754</v>
      </c>
      <c r="J253" s="55">
        <f t="shared" si="9"/>
        <v>1.038748137</v>
      </c>
      <c r="K253" s="58"/>
      <c r="L253" s="58"/>
      <c r="M253" s="58"/>
      <c r="N253" s="61">
        <f t="shared" si="10"/>
        <v>0.05514157973</v>
      </c>
      <c r="O253" s="61">
        <f t="shared" si="11"/>
        <v>0.4605263158</v>
      </c>
      <c r="P253" s="61">
        <f t="shared" si="12"/>
        <v>0.1030701754</v>
      </c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73">
        <v>37.0</v>
      </c>
      <c r="AB253" s="74">
        <v>104.0</v>
      </c>
      <c r="AC253" s="73">
        <v>593.0</v>
      </c>
      <c r="AD253" s="74">
        <v>634.0</v>
      </c>
    </row>
    <row r="254" ht="12.75" customHeight="1">
      <c r="A254" s="58" t="s">
        <v>176</v>
      </c>
      <c r="B254" s="73">
        <f t="shared" si="1"/>
        <v>24</v>
      </c>
      <c r="C254" s="74">
        <f t="shared" si="2"/>
        <v>282</v>
      </c>
      <c r="D254" s="73">
        <f t="shared" si="3"/>
        <v>391</v>
      </c>
      <c r="E254" s="74">
        <f t="shared" si="4"/>
        <v>46</v>
      </c>
      <c r="F254" s="62">
        <f t="shared" si="5"/>
        <v>0.07843137255</v>
      </c>
      <c r="G254" s="63">
        <f t="shared" si="6"/>
        <v>0.8947368421</v>
      </c>
      <c r="H254" s="64">
        <f t="shared" si="7"/>
        <v>0.5585464334</v>
      </c>
      <c r="I254" s="65">
        <f t="shared" si="8"/>
        <v>0.09421265141</v>
      </c>
      <c r="J254" s="55">
        <f t="shared" si="9"/>
        <v>1.428104575</v>
      </c>
      <c r="K254" s="58"/>
      <c r="L254" s="58"/>
      <c r="M254" s="58"/>
      <c r="N254" s="61">
        <f t="shared" si="10"/>
        <v>0.07843137255</v>
      </c>
      <c r="O254" s="61">
        <f t="shared" si="11"/>
        <v>0.5585464334</v>
      </c>
      <c r="P254" s="61">
        <f t="shared" si="12"/>
        <v>0.09421265141</v>
      </c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73">
        <v>24.0</v>
      </c>
      <c r="AB254" s="74">
        <v>46.0</v>
      </c>
      <c r="AC254" s="73">
        <v>391.0</v>
      </c>
      <c r="AD254" s="74">
        <v>282.0</v>
      </c>
    </row>
    <row r="255" ht="12.75" customHeight="1">
      <c r="A255" s="58" t="s">
        <v>369</v>
      </c>
      <c r="B255" s="73">
        <f t="shared" si="1"/>
        <v>41</v>
      </c>
      <c r="C255" s="74">
        <f t="shared" si="2"/>
        <v>495</v>
      </c>
      <c r="D255" s="73">
        <f t="shared" si="3"/>
        <v>533</v>
      </c>
      <c r="E255" s="74">
        <f t="shared" si="4"/>
        <v>48</v>
      </c>
      <c r="F255" s="62">
        <f t="shared" si="5"/>
        <v>0.07649253731</v>
      </c>
      <c r="G255" s="63">
        <f t="shared" si="6"/>
        <v>0.917383821</v>
      </c>
      <c r="H255" s="64">
        <f t="shared" si="7"/>
        <v>0.5138764548</v>
      </c>
      <c r="I255" s="65">
        <f t="shared" si="8"/>
        <v>0.07967770815</v>
      </c>
      <c r="J255" s="55">
        <f t="shared" si="9"/>
        <v>1.083955224</v>
      </c>
      <c r="K255" s="58"/>
      <c r="L255" s="58"/>
      <c r="M255" s="58"/>
      <c r="N255" s="61">
        <f t="shared" si="10"/>
        <v>0.07649253731</v>
      </c>
      <c r="O255" s="61">
        <f t="shared" si="11"/>
        <v>0.5138764548</v>
      </c>
      <c r="P255" s="61">
        <f t="shared" si="12"/>
        <v>0.07967770815</v>
      </c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73">
        <v>41.0</v>
      </c>
      <c r="AB255" s="74">
        <v>48.0</v>
      </c>
      <c r="AC255" s="73">
        <v>533.0</v>
      </c>
      <c r="AD255" s="74">
        <v>495.0</v>
      </c>
    </row>
    <row r="256" ht="12.75" customHeight="1">
      <c r="A256" s="58" t="s">
        <v>128</v>
      </c>
      <c r="B256" s="73">
        <f t="shared" si="1"/>
        <v>52</v>
      </c>
      <c r="C256" s="74">
        <f t="shared" si="2"/>
        <v>1113</v>
      </c>
      <c r="D256" s="73">
        <f t="shared" si="3"/>
        <v>980</v>
      </c>
      <c r="E256" s="74">
        <f t="shared" si="4"/>
        <v>117</v>
      </c>
      <c r="F256" s="62">
        <f t="shared" si="5"/>
        <v>0.04463519313</v>
      </c>
      <c r="G256" s="63">
        <f t="shared" si="6"/>
        <v>0.8933454877</v>
      </c>
      <c r="H256" s="64">
        <f t="shared" si="7"/>
        <v>0.4562334218</v>
      </c>
      <c r="I256" s="65">
        <f t="shared" si="8"/>
        <v>0.07471264368</v>
      </c>
      <c r="J256" s="55">
        <f t="shared" si="9"/>
        <v>0.9416309013</v>
      </c>
      <c r="K256" s="58"/>
      <c r="L256" s="58"/>
      <c r="M256" s="58"/>
      <c r="N256" s="61">
        <f t="shared" si="10"/>
        <v>0.04463519313</v>
      </c>
      <c r="O256" s="61">
        <f t="shared" si="11"/>
        <v>0.4562334218</v>
      </c>
      <c r="P256" s="61">
        <f t="shared" si="12"/>
        <v>0.07471264368</v>
      </c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73">
        <v>52.0</v>
      </c>
      <c r="AB256" s="74">
        <v>117.0</v>
      </c>
      <c r="AC256" s="73">
        <v>980.0</v>
      </c>
      <c r="AD256" s="74">
        <v>1113.0</v>
      </c>
    </row>
    <row r="257" ht="12.75" customHeight="1">
      <c r="A257" s="58" t="s">
        <v>80</v>
      </c>
      <c r="B257" s="73">
        <f t="shared" si="1"/>
        <v>29</v>
      </c>
      <c r="C257" s="74">
        <f t="shared" si="2"/>
        <v>506</v>
      </c>
      <c r="D257" s="73">
        <f t="shared" si="3"/>
        <v>431</v>
      </c>
      <c r="E257" s="74">
        <f t="shared" si="4"/>
        <v>84</v>
      </c>
      <c r="F257" s="62">
        <f t="shared" si="5"/>
        <v>0.05420560748</v>
      </c>
      <c r="G257" s="63">
        <f t="shared" si="6"/>
        <v>0.8368932039</v>
      </c>
      <c r="H257" s="64">
        <f t="shared" si="7"/>
        <v>0.4380952381</v>
      </c>
      <c r="I257" s="65">
        <f t="shared" si="8"/>
        <v>0.1076190476</v>
      </c>
      <c r="J257" s="55">
        <f t="shared" si="9"/>
        <v>0.9626168224</v>
      </c>
      <c r="K257" s="58"/>
      <c r="L257" s="58"/>
      <c r="M257" s="58"/>
      <c r="N257" s="61">
        <f t="shared" si="10"/>
        <v>0.05420560748</v>
      </c>
      <c r="O257" s="61">
        <f t="shared" si="11"/>
        <v>0.4380952381</v>
      </c>
      <c r="P257" s="61">
        <f t="shared" si="12"/>
        <v>0.1076190476</v>
      </c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73">
        <v>29.0</v>
      </c>
      <c r="AB257" s="74">
        <v>84.0</v>
      </c>
      <c r="AC257" s="73">
        <v>431.0</v>
      </c>
      <c r="AD257" s="74">
        <v>506.0</v>
      </c>
    </row>
    <row r="258" ht="12.75" customHeight="1">
      <c r="A258" s="58" t="s">
        <v>217</v>
      </c>
      <c r="B258" s="73">
        <f t="shared" si="1"/>
        <v>41</v>
      </c>
      <c r="C258" s="74">
        <f t="shared" si="2"/>
        <v>585</v>
      </c>
      <c r="D258" s="73">
        <f t="shared" si="3"/>
        <v>774</v>
      </c>
      <c r="E258" s="74">
        <f t="shared" si="4"/>
        <v>69</v>
      </c>
      <c r="F258" s="62">
        <f t="shared" si="5"/>
        <v>0.06549520767</v>
      </c>
      <c r="G258" s="63">
        <f t="shared" si="6"/>
        <v>0.9181494662</v>
      </c>
      <c r="H258" s="64">
        <f t="shared" si="7"/>
        <v>0.5547991831</v>
      </c>
      <c r="I258" s="65">
        <f t="shared" si="8"/>
        <v>0.07488087134</v>
      </c>
      <c r="J258" s="55">
        <f t="shared" si="9"/>
        <v>1.346645367</v>
      </c>
      <c r="K258" s="58"/>
      <c r="L258" s="58"/>
      <c r="M258" s="58"/>
      <c r="N258" s="61">
        <f t="shared" si="10"/>
        <v>0.06549520767</v>
      </c>
      <c r="O258" s="61">
        <f t="shared" si="11"/>
        <v>0.5547991831</v>
      </c>
      <c r="P258" s="61">
        <f t="shared" si="12"/>
        <v>0.07488087134</v>
      </c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73">
        <v>41.0</v>
      </c>
      <c r="AB258" s="74">
        <v>69.0</v>
      </c>
      <c r="AC258" s="73">
        <v>774.0</v>
      </c>
      <c r="AD258" s="74">
        <v>585.0</v>
      </c>
    </row>
    <row r="259" ht="12.75" customHeight="1">
      <c r="A259" s="58" t="s">
        <v>157</v>
      </c>
      <c r="B259" s="73">
        <f t="shared" si="1"/>
        <v>18</v>
      </c>
      <c r="C259" s="74">
        <f t="shared" si="2"/>
        <v>501</v>
      </c>
      <c r="D259" s="73">
        <f t="shared" si="3"/>
        <v>552</v>
      </c>
      <c r="E259" s="74">
        <f t="shared" si="4"/>
        <v>36</v>
      </c>
      <c r="F259" s="62">
        <f t="shared" si="5"/>
        <v>0.03468208092</v>
      </c>
      <c r="G259" s="63">
        <f t="shared" si="6"/>
        <v>0.9387755102</v>
      </c>
      <c r="H259" s="64">
        <f t="shared" si="7"/>
        <v>0.5149051491</v>
      </c>
      <c r="I259" s="65">
        <f t="shared" si="8"/>
        <v>0.0487804878</v>
      </c>
      <c r="J259" s="55">
        <f t="shared" si="9"/>
        <v>1.132947977</v>
      </c>
      <c r="K259" s="58"/>
      <c r="L259" s="58"/>
      <c r="M259" s="58"/>
      <c r="N259" s="61">
        <f t="shared" si="10"/>
        <v>0.03468208092</v>
      </c>
      <c r="O259" s="61">
        <f t="shared" si="11"/>
        <v>0.5149051491</v>
      </c>
      <c r="P259" s="61">
        <f t="shared" si="12"/>
        <v>0.0487804878</v>
      </c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73">
        <v>18.0</v>
      </c>
      <c r="AB259" s="74">
        <v>36.0</v>
      </c>
      <c r="AC259" s="73">
        <v>552.0</v>
      </c>
      <c r="AD259" s="74">
        <v>501.0</v>
      </c>
    </row>
    <row r="260" ht="12.75" customHeight="1">
      <c r="A260" s="58" t="s">
        <v>98</v>
      </c>
      <c r="B260" s="73">
        <f t="shared" si="1"/>
        <v>34</v>
      </c>
      <c r="C260" s="74">
        <f t="shared" si="2"/>
        <v>692</v>
      </c>
      <c r="D260" s="73">
        <f t="shared" si="3"/>
        <v>693</v>
      </c>
      <c r="E260" s="74">
        <f t="shared" si="4"/>
        <v>91</v>
      </c>
      <c r="F260" s="62">
        <f t="shared" si="5"/>
        <v>0.04683195592</v>
      </c>
      <c r="G260" s="63">
        <f t="shared" si="6"/>
        <v>0.8839285714</v>
      </c>
      <c r="H260" s="64">
        <f t="shared" si="7"/>
        <v>0.4814569536</v>
      </c>
      <c r="I260" s="65">
        <f t="shared" si="8"/>
        <v>0.08278145695</v>
      </c>
      <c r="J260" s="55">
        <f t="shared" si="9"/>
        <v>1.079889807</v>
      </c>
      <c r="K260" s="58"/>
      <c r="L260" s="58"/>
      <c r="M260" s="58"/>
      <c r="N260" s="61">
        <f t="shared" si="10"/>
        <v>0.04683195592</v>
      </c>
      <c r="O260" s="61">
        <f t="shared" si="11"/>
        <v>0.4814569536</v>
      </c>
      <c r="P260" s="61">
        <f t="shared" si="12"/>
        <v>0.08278145695</v>
      </c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73">
        <v>34.0</v>
      </c>
      <c r="AB260" s="74">
        <v>91.0</v>
      </c>
      <c r="AC260" s="73">
        <v>693.0</v>
      </c>
      <c r="AD260" s="74">
        <v>692.0</v>
      </c>
    </row>
    <row r="261" ht="12.75" customHeight="1">
      <c r="A261" s="58" t="s">
        <v>252</v>
      </c>
      <c r="B261" s="73">
        <f t="shared" si="1"/>
        <v>31</v>
      </c>
      <c r="C261" s="74">
        <f t="shared" si="2"/>
        <v>583</v>
      </c>
      <c r="D261" s="73">
        <f t="shared" si="3"/>
        <v>603</v>
      </c>
      <c r="E261" s="74">
        <f t="shared" si="4"/>
        <v>48</v>
      </c>
      <c r="F261" s="62">
        <f t="shared" si="5"/>
        <v>0.05048859935</v>
      </c>
      <c r="G261" s="63">
        <f t="shared" si="6"/>
        <v>0.9262672811</v>
      </c>
      <c r="H261" s="64">
        <f t="shared" si="7"/>
        <v>0.5011857708</v>
      </c>
      <c r="I261" s="65">
        <f t="shared" si="8"/>
        <v>0.06245059289</v>
      </c>
      <c r="J261" s="55">
        <f t="shared" si="9"/>
        <v>1.060260586</v>
      </c>
      <c r="K261" s="58"/>
      <c r="L261" s="58"/>
      <c r="M261" s="58"/>
      <c r="N261" s="61">
        <f t="shared" si="10"/>
        <v>0.05048859935</v>
      </c>
      <c r="O261" s="61">
        <f t="shared" si="11"/>
        <v>0.5011857708</v>
      </c>
      <c r="P261" s="61">
        <f t="shared" si="12"/>
        <v>0.06245059289</v>
      </c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73">
        <v>31.0</v>
      </c>
      <c r="AB261" s="74">
        <v>48.0</v>
      </c>
      <c r="AC261" s="73">
        <v>603.0</v>
      </c>
      <c r="AD261" s="74">
        <v>583.0</v>
      </c>
    </row>
    <row r="262" ht="12.75" customHeight="1">
      <c r="A262" s="58" t="s">
        <v>102</v>
      </c>
      <c r="B262" s="73">
        <f t="shared" si="1"/>
        <v>28</v>
      </c>
      <c r="C262" s="74">
        <f t="shared" si="2"/>
        <v>463</v>
      </c>
      <c r="D262" s="73">
        <f t="shared" si="3"/>
        <v>364</v>
      </c>
      <c r="E262" s="74">
        <f t="shared" si="4"/>
        <v>74</v>
      </c>
      <c r="F262" s="62">
        <f t="shared" si="5"/>
        <v>0.05702647658</v>
      </c>
      <c r="G262" s="63">
        <f t="shared" si="6"/>
        <v>0.8310502283</v>
      </c>
      <c r="H262" s="64">
        <f t="shared" si="7"/>
        <v>0.4219590958</v>
      </c>
      <c r="I262" s="65">
        <f t="shared" si="8"/>
        <v>0.109795479</v>
      </c>
      <c r="J262" s="55">
        <f t="shared" si="9"/>
        <v>0.8920570265</v>
      </c>
      <c r="K262" s="58"/>
      <c r="L262" s="58"/>
      <c r="M262" s="58"/>
      <c r="N262" s="61">
        <f t="shared" si="10"/>
        <v>0.05702647658</v>
      </c>
      <c r="O262" s="61">
        <f t="shared" si="11"/>
        <v>0.4219590958</v>
      </c>
      <c r="P262" s="61">
        <f t="shared" si="12"/>
        <v>0.109795479</v>
      </c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73">
        <v>28.0</v>
      </c>
      <c r="AB262" s="74">
        <v>74.0</v>
      </c>
      <c r="AC262" s="73">
        <v>364.0</v>
      </c>
      <c r="AD262" s="74">
        <v>463.0</v>
      </c>
    </row>
    <row r="263" ht="12.75" customHeight="1">
      <c r="A263" s="58" t="s">
        <v>120</v>
      </c>
      <c r="B263" s="73">
        <f t="shared" si="1"/>
        <v>11</v>
      </c>
      <c r="C263" s="74">
        <f t="shared" si="2"/>
        <v>198</v>
      </c>
      <c r="D263" s="73">
        <f t="shared" si="3"/>
        <v>123</v>
      </c>
      <c r="E263" s="74">
        <f t="shared" si="4"/>
        <v>26</v>
      </c>
      <c r="F263" s="62">
        <f t="shared" si="5"/>
        <v>0.05263157895</v>
      </c>
      <c r="G263" s="63">
        <f t="shared" si="6"/>
        <v>0.8255033557</v>
      </c>
      <c r="H263" s="64">
        <f t="shared" si="7"/>
        <v>0.374301676</v>
      </c>
      <c r="I263" s="65">
        <f t="shared" si="8"/>
        <v>0.1033519553</v>
      </c>
      <c r="J263" s="55">
        <f t="shared" si="9"/>
        <v>0.7129186603</v>
      </c>
      <c r="K263" s="58"/>
      <c r="L263" s="58"/>
      <c r="M263" s="58"/>
      <c r="N263" s="61">
        <f t="shared" si="10"/>
        <v>0.05263157895</v>
      </c>
      <c r="O263" s="61">
        <f t="shared" si="11"/>
        <v>0.374301676</v>
      </c>
      <c r="P263" s="61">
        <f t="shared" si="12"/>
        <v>0.1033519553</v>
      </c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73">
        <v>11.0</v>
      </c>
      <c r="AB263" s="74">
        <v>26.0</v>
      </c>
      <c r="AC263" s="73">
        <v>123.0</v>
      </c>
      <c r="AD263" s="74">
        <v>198.0</v>
      </c>
    </row>
    <row r="264" ht="12.75" customHeight="1">
      <c r="A264" s="58" t="s">
        <v>388</v>
      </c>
      <c r="B264" s="73">
        <f t="shared" si="1"/>
        <v>36</v>
      </c>
      <c r="C264" s="74">
        <f t="shared" si="2"/>
        <v>279</v>
      </c>
      <c r="D264" s="73">
        <f t="shared" si="3"/>
        <v>315</v>
      </c>
      <c r="E264" s="74">
        <f t="shared" si="4"/>
        <v>38</v>
      </c>
      <c r="F264" s="62">
        <f t="shared" si="5"/>
        <v>0.1142857143</v>
      </c>
      <c r="G264" s="63">
        <f t="shared" si="6"/>
        <v>0.8923512748</v>
      </c>
      <c r="H264" s="64">
        <f t="shared" si="7"/>
        <v>0.5254491018</v>
      </c>
      <c r="I264" s="65">
        <f t="shared" si="8"/>
        <v>0.1107784431</v>
      </c>
      <c r="J264" s="55">
        <f t="shared" si="9"/>
        <v>1.120634921</v>
      </c>
      <c r="K264" s="58"/>
      <c r="L264" s="58"/>
      <c r="M264" s="58"/>
      <c r="N264" s="61">
        <f t="shared" si="10"/>
        <v>0.1142857143</v>
      </c>
      <c r="O264" s="61">
        <f t="shared" si="11"/>
        <v>0.5254491018</v>
      </c>
      <c r="P264" s="61">
        <f t="shared" si="12"/>
        <v>0.1107784431</v>
      </c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73">
        <v>36.0</v>
      </c>
      <c r="AB264" s="74">
        <v>38.0</v>
      </c>
      <c r="AC264" s="73">
        <v>315.0</v>
      </c>
      <c r="AD264" s="74">
        <v>279.0</v>
      </c>
    </row>
    <row r="265" ht="12.75" customHeight="1">
      <c r="A265" s="58" t="s">
        <v>86</v>
      </c>
      <c r="B265" s="73">
        <f t="shared" si="1"/>
        <v>45</v>
      </c>
      <c r="C265" s="74">
        <f t="shared" si="2"/>
        <v>1132</v>
      </c>
      <c r="D265" s="73">
        <f t="shared" si="3"/>
        <v>773</v>
      </c>
      <c r="E265" s="74">
        <f t="shared" si="4"/>
        <v>127</v>
      </c>
      <c r="F265" s="62">
        <f t="shared" si="5"/>
        <v>0.03823279524</v>
      </c>
      <c r="G265" s="63">
        <f t="shared" si="6"/>
        <v>0.8588888889</v>
      </c>
      <c r="H265" s="64">
        <f t="shared" si="7"/>
        <v>0.3938372653</v>
      </c>
      <c r="I265" s="65">
        <f t="shared" si="8"/>
        <v>0.08281174771</v>
      </c>
      <c r="J265" s="55">
        <f t="shared" si="9"/>
        <v>0.7646559048</v>
      </c>
      <c r="K265" s="58"/>
      <c r="L265" s="58"/>
      <c r="M265" s="58"/>
      <c r="N265" s="61">
        <f t="shared" si="10"/>
        <v>0.03823279524</v>
      </c>
      <c r="O265" s="61">
        <f t="shared" si="11"/>
        <v>0.3938372653</v>
      </c>
      <c r="P265" s="61">
        <f t="shared" si="12"/>
        <v>0.08281174771</v>
      </c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73">
        <v>45.0</v>
      </c>
      <c r="AB265" s="74">
        <v>127.0</v>
      </c>
      <c r="AC265" s="73">
        <v>773.0</v>
      </c>
      <c r="AD265" s="74">
        <v>1132.0</v>
      </c>
    </row>
    <row r="266" ht="12.75" customHeight="1">
      <c r="A266" s="58" t="s">
        <v>262</v>
      </c>
      <c r="B266" s="73">
        <f t="shared" si="1"/>
        <v>4</v>
      </c>
      <c r="C266" s="74">
        <f t="shared" si="2"/>
        <v>82</v>
      </c>
      <c r="D266" s="73">
        <f t="shared" si="3"/>
        <v>84</v>
      </c>
      <c r="E266" s="74">
        <f t="shared" si="4"/>
        <v>6</v>
      </c>
      <c r="F266" s="62">
        <f t="shared" si="5"/>
        <v>0.04651162791</v>
      </c>
      <c r="G266" s="63">
        <f t="shared" si="6"/>
        <v>0.9333333333</v>
      </c>
      <c r="H266" s="64">
        <f t="shared" si="7"/>
        <v>0.5</v>
      </c>
      <c r="I266" s="65">
        <f t="shared" si="8"/>
        <v>0.05681818182</v>
      </c>
      <c r="J266" s="55">
        <f t="shared" si="9"/>
        <v>1.046511628</v>
      </c>
      <c r="K266" s="58"/>
      <c r="L266" s="58"/>
      <c r="M266" s="58"/>
      <c r="N266" s="61">
        <f t="shared" si="10"/>
        <v>0.04651162791</v>
      </c>
      <c r="O266" s="61">
        <f t="shared" si="11"/>
        <v>0.5</v>
      </c>
      <c r="P266" s="61">
        <f t="shared" si="12"/>
        <v>0.05681818182</v>
      </c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73">
        <v>4.0</v>
      </c>
      <c r="AB266" s="74">
        <v>6.0</v>
      </c>
      <c r="AC266" s="73">
        <v>84.0</v>
      </c>
      <c r="AD266" s="74">
        <v>82.0</v>
      </c>
    </row>
    <row r="267" ht="12.75" customHeight="1">
      <c r="A267" s="58" t="s">
        <v>392</v>
      </c>
      <c r="B267" s="73">
        <f t="shared" si="1"/>
        <v>93</v>
      </c>
      <c r="C267" s="74">
        <f t="shared" si="2"/>
        <v>256</v>
      </c>
      <c r="D267" s="73">
        <f t="shared" si="3"/>
        <v>772</v>
      </c>
      <c r="E267" s="74">
        <f t="shared" si="4"/>
        <v>77</v>
      </c>
      <c r="F267" s="62">
        <f t="shared" si="5"/>
        <v>0.2664756447</v>
      </c>
      <c r="G267" s="63">
        <f t="shared" si="6"/>
        <v>0.9093050648</v>
      </c>
      <c r="H267" s="64">
        <f t="shared" si="7"/>
        <v>0.7220367279</v>
      </c>
      <c r="I267" s="65">
        <f t="shared" si="8"/>
        <v>0.141903172</v>
      </c>
      <c r="J267" s="55">
        <f t="shared" si="9"/>
        <v>2.432664756</v>
      </c>
      <c r="K267" s="58"/>
      <c r="L267" s="58"/>
      <c r="M267" s="58"/>
      <c r="N267" s="61">
        <f t="shared" si="10"/>
        <v>0.2664756447</v>
      </c>
      <c r="O267" s="61">
        <f t="shared" si="11"/>
        <v>0.7220367279</v>
      </c>
      <c r="P267" s="61">
        <f t="shared" si="12"/>
        <v>0.141903172</v>
      </c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73">
        <v>93.0</v>
      </c>
      <c r="AB267" s="74">
        <v>77.0</v>
      </c>
      <c r="AC267" s="73">
        <v>772.0</v>
      </c>
      <c r="AD267" s="74">
        <v>256.0</v>
      </c>
    </row>
    <row r="268" ht="12.75" customHeight="1">
      <c r="A268" s="58" t="s">
        <v>104</v>
      </c>
      <c r="B268" s="73">
        <f t="shared" si="1"/>
        <v>22</v>
      </c>
      <c r="C268" s="74">
        <f t="shared" si="2"/>
        <v>305</v>
      </c>
      <c r="D268" s="73">
        <f t="shared" si="3"/>
        <v>315</v>
      </c>
      <c r="E268" s="74">
        <f t="shared" si="4"/>
        <v>58</v>
      </c>
      <c r="F268" s="62">
        <f t="shared" si="5"/>
        <v>0.06727828746</v>
      </c>
      <c r="G268" s="63">
        <f t="shared" si="6"/>
        <v>0.8445040214</v>
      </c>
      <c r="H268" s="64">
        <f t="shared" si="7"/>
        <v>0.4814285714</v>
      </c>
      <c r="I268" s="65">
        <f t="shared" si="8"/>
        <v>0.1142857143</v>
      </c>
      <c r="J268" s="55">
        <f t="shared" si="9"/>
        <v>1.140672783</v>
      </c>
      <c r="K268" s="58"/>
      <c r="L268" s="58"/>
      <c r="M268" s="58"/>
      <c r="N268" s="61">
        <f t="shared" si="10"/>
        <v>0.06727828746</v>
      </c>
      <c r="O268" s="61">
        <f t="shared" si="11"/>
        <v>0.4814285714</v>
      </c>
      <c r="P268" s="61">
        <f t="shared" si="12"/>
        <v>0.1142857143</v>
      </c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73">
        <v>22.0</v>
      </c>
      <c r="AB268" s="74">
        <v>58.0</v>
      </c>
      <c r="AC268" s="73">
        <v>315.0</v>
      </c>
      <c r="AD268" s="74">
        <v>305.0</v>
      </c>
    </row>
    <row r="269" ht="12.75" customHeight="1">
      <c r="A269" s="58" t="s">
        <v>112</v>
      </c>
      <c r="B269" s="73">
        <f t="shared" si="1"/>
        <v>31</v>
      </c>
      <c r="C269" s="74">
        <f t="shared" si="2"/>
        <v>587</v>
      </c>
      <c r="D269" s="73">
        <f t="shared" si="3"/>
        <v>559</v>
      </c>
      <c r="E269" s="74">
        <f t="shared" si="4"/>
        <v>77</v>
      </c>
      <c r="F269" s="62">
        <f t="shared" si="5"/>
        <v>0.0501618123</v>
      </c>
      <c r="G269" s="63">
        <f t="shared" si="6"/>
        <v>0.8789308176</v>
      </c>
      <c r="H269" s="64">
        <f t="shared" si="7"/>
        <v>0.4704944179</v>
      </c>
      <c r="I269" s="65">
        <f t="shared" si="8"/>
        <v>0.08612440191</v>
      </c>
      <c r="J269" s="55">
        <f t="shared" si="9"/>
        <v>1.029126214</v>
      </c>
      <c r="K269" s="58"/>
      <c r="L269" s="58"/>
      <c r="M269" s="58"/>
      <c r="N269" s="61">
        <f t="shared" si="10"/>
        <v>0.0501618123</v>
      </c>
      <c r="O269" s="61">
        <f t="shared" si="11"/>
        <v>0.4704944179</v>
      </c>
      <c r="P269" s="61">
        <f t="shared" si="12"/>
        <v>0.08612440191</v>
      </c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73">
        <v>31.0</v>
      </c>
      <c r="AB269" s="74">
        <v>77.0</v>
      </c>
      <c r="AC269" s="73">
        <v>559.0</v>
      </c>
      <c r="AD269" s="74">
        <v>587.0</v>
      </c>
    </row>
    <row r="270" ht="12.75" customHeight="1">
      <c r="A270" s="58" t="s">
        <v>395</v>
      </c>
      <c r="B270" s="73">
        <f t="shared" si="1"/>
        <v>73</v>
      </c>
      <c r="C270" s="74">
        <f t="shared" si="2"/>
        <v>614</v>
      </c>
      <c r="D270" s="73">
        <f t="shared" si="3"/>
        <v>904</v>
      </c>
      <c r="E270" s="74">
        <f t="shared" si="4"/>
        <v>71</v>
      </c>
      <c r="F270" s="62">
        <f t="shared" si="5"/>
        <v>0.1062590975</v>
      </c>
      <c r="G270" s="63">
        <f t="shared" si="6"/>
        <v>0.9271794872</v>
      </c>
      <c r="H270" s="64">
        <f t="shared" si="7"/>
        <v>0.5878459687</v>
      </c>
      <c r="I270" s="65">
        <f t="shared" si="8"/>
        <v>0.08664259928</v>
      </c>
      <c r="J270" s="55">
        <f t="shared" si="9"/>
        <v>1.419213974</v>
      </c>
      <c r="K270" s="58"/>
      <c r="L270" s="58"/>
      <c r="M270" s="58"/>
      <c r="N270" s="61">
        <f t="shared" si="10"/>
        <v>0.1062590975</v>
      </c>
      <c r="O270" s="61">
        <f t="shared" si="11"/>
        <v>0.5878459687</v>
      </c>
      <c r="P270" s="61">
        <f t="shared" si="12"/>
        <v>0.08664259928</v>
      </c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73">
        <v>73.0</v>
      </c>
      <c r="AB270" s="74">
        <v>71.0</v>
      </c>
      <c r="AC270" s="73">
        <v>904.0</v>
      </c>
      <c r="AD270" s="74">
        <v>614.0</v>
      </c>
    </row>
    <row r="271" ht="12.75" customHeight="1">
      <c r="A271" s="58" t="s">
        <v>921</v>
      </c>
      <c r="B271" s="73">
        <f t="shared" si="1"/>
        <v>0</v>
      </c>
      <c r="C271" s="74">
        <f t="shared" si="2"/>
        <v>0</v>
      </c>
      <c r="D271" s="73">
        <f t="shared" si="3"/>
        <v>0</v>
      </c>
      <c r="E271" s="74">
        <f t="shared" si="4"/>
        <v>0</v>
      </c>
      <c r="F271" s="62" t="str">
        <f t="shared" si="5"/>
        <v>#DIV/0!</v>
      </c>
      <c r="G271" s="63" t="str">
        <f t="shared" si="6"/>
        <v>#DIV/0!</v>
      </c>
      <c r="H271" s="64" t="str">
        <f t="shared" si="7"/>
        <v>#DIV/0!</v>
      </c>
      <c r="I271" s="65" t="str">
        <f t="shared" si="8"/>
        <v>#DIV/0!</v>
      </c>
      <c r="J271" s="55" t="str">
        <f t="shared" si="9"/>
        <v>#DIV/0!</v>
      </c>
      <c r="K271" s="58"/>
      <c r="L271" s="58"/>
      <c r="M271" s="58"/>
      <c r="N271" s="61" t="str">
        <f t="shared" si="10"/>
        <v>#DIV/0!</v>
      </c>
      <c r="O271" s="61" t="str">
        <f t="shared" si="11"/>
        <v>#DIV/0!</v>
      </c>
      <c r="P271" s="61" t="str">
        <f t="shared" si="12"/>
        <v>#DIV/0!</v>
      </c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73">
        <v>0.0</v>
      </c>
      <c r="AB271" s="74">
        <v>0.0</v>
      </c>
      <c r="AC271" s="73">
        <v>0.0</v>
      </c>
      <c r="AD271" s="74">
        <v>0.0</v>
      </c>
    </row>
    <row r="272" ht="12.75" customHeight="1">
      <c r="A272" s="58" t="s">
        <v>45</v>
      </c>
      <c r="B272" s="73">
        <f t="shared" si="1"/>
        <v>32</v>
      </c>
      <c r="C272" s="74">
        <f t="shared" si="2"/>
        <v>1064</v>
      </c>
      <c r="D272" s="73">
        <f t="shared" si="3"/>
        <v>806</v>
      </c>
      <c r="E272" s="74">
        <f t="shared" si="4"/>
        <v>110</v>
      </c>
      <c r="F272" s="62">
        <f t="shared" si="5"/>
        <v>0.02919708029</v>
      </c>
      <c r="G272" s="63">
        <f t="shared" si="6"/>
        <v>0.8799126638</v>
      </c>
      <c r="H272" s="64">
        <f t="shared" si="7"/>
        <v>0.416500994</v>
      </c>
      <c r="I272" s="65">
        <f t="shared" si="8"/>
        <v>0.07057654076</v>
      </c>
      <c r="J272" s="55">
        <f t="shared" si="9"/>
        <v>0.8357664234</v>
      </c>
      <c r="K272" s="58"/>
      <c r="L272" s="58"/>
      <c r="M272" s="58"/>
      <c r="N272" s="61">
        <f t="shared" si="10"/>
        <v>0.02919708029</v>
      </c>
      <c r="O272" s="61">
        <f t="shared" si="11"/>
        <v>0.416500994</v>
      </c>
      <c r="P272" s="61">
        <f t="shared" si="12"/>
        <v>0.07057654076</v>
      </c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73">
        <v>32.0</v>
      </c>
      <c r="AB272" s="74">
        <v>110.0</v>
      </c>
      <c r="AC272" s="73">
        <v>806.0</v>
      </c>
      <c r="AD272" s="74">
        <v>1064.0</v>
      </c>
    </row>
    <row r="273" ht="12.75" customHeight="1">
      <c r="A273" s="58" t="s">
        <v>137</v>
      </c>
      <c r="B273" s="73">
        <f t="shared" si="1"/>
        <v>10</v>
      </c>
      <c r="C273" s="74">
        <f t="shared" si="2"/>
        <v>317</v>
      </c>
      <c r="D273" s="73">
        <f t="shared" si="3"/>
        <v>229</v>
      </c>
      <c r="E273" s="74">
        <f t="shared" si="4"/>
        <v>21</v>
      </c>
      <c r="F273" s="62">
        <f t="shared" si="5"/>
        <v>0.03058103976</v>
      </c>
      <c r="G273" s="63">
        <f t="shared" si="6"/>
        <v>0.916</v>
      </c>
      <c r="H273" s="64">
        <f t="shared" si="7"/>
        <v>0.4142114385</v>
      </c>
      <c r="I273" s="65">
        <f t="shared" si="8"/>
        <v>0.05372616984</v>
      </c>
      <c r="J273" s="55">
        <f t="shared" si="9"/>
        <v>0.7645259939</v>
      </c>
      <c r="K273" s="58"/>
      <c r="L273" s="58"/>
      <c r="M273" s="58"/>
      <c r="N273" s="61">
        <f t="shared" si="10"/>
        <v>0.03058103976</v>
      </c>
      <c r="O273" s="61">
        <f t="shared" si="11"/>
        <v>0.4142114385</v>
      </c>
      <c r="P273" s="61">
        <f t="shared" si="12"/>
        <v>0.05372616984</v>
      </c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73">
        <v>10.0</v>
      </c>
      <c r="AB273" s="74">
        <v>21.0</v>
      </c>
      <c r="AC273" s="73">
        <v>229.0</v>
      </c>
      <c r="AD273" s="74">
        <v>317.0</v>
      </c>
    </row>
    <row r="274" ht="12.75" customHeight="1">
      <c r="A274" s="58" t="s">
        <v>70</v>
      </c>
      <c r="B274" s="73">
        <f t="shared" si="1"/>
        <v>13</v>
      </c>
      <c r="C274" s="74">
        <f t="shared" si="2"/>
        <v>243</v>
      </c>
      <c r="D274" s="73">
        <f t="shared" si="3"/>
        <v>260</v>
      </c>
      <c r="E274" s="74">
        <f t="shared" si="4"/>
        <v>39</v>
      </c>
      <c r="F274" s="62">
        <f t="shared" si="5"/>
        <v>0.05078125</v>
      </c>
      <c r="G274" s="63">
        <f t="shared" si="6"/>
        <v>0.8695652174</v>
      </c>
      <c r="H274" s="64">
        <f t="shared" si="7"/>
        <v>0.4918918919</v>
      </c>
      <c r="I274" s="65">
        <f t="shared" si="8"/>
        <v>0.09369369369</v>
      </c>
      <c r="J274" s="55">
        <f t="shared" si="9"/>
        <v>1.16796875</v>
      </c>
      <c r="K274" s="58"/>
      <c r="L274" s="58"/>
      <c r="M274" s="58"/>
      <c r="N274" s="61">
        <f t="shared" si="10"/>
        <v>0.05078125</v>
      </c>
      <c r="O274" s="61">
        <f t="shared" si="11"/>
        <v>0.4918918919</v>
      </c>
      <c r="P274" s="61">
        <f t="shared" si="12"/>
        <v>0.09369369369</v>
      </c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73">
        <v>13.0</v>
      </c>
      <c r="AB274" s="74">
        <v>39.0</v>
      </c>
      <c r="AC274" s="73">
        <v>260.0</v>
      </c>
      <c r="AD274" s="74">
        <v>243.0</v>
      </c>
    </row>
    <row r="275" ht="12.75" customHeight="1">
      <c r="A275" s="58" t="s">
        <v>194</v>
      </c>
      <c r="B275" s="73">
        <f t="shared" si="1"/>
        <v>23</v>
      </c>
      <c r="C275" s="74">
        <f t="shared" si="2"/>
        <v>361</v>
      </c>
      <c r="D275" s="73">
        <f t="shared" si="3"/>
        <v>400</v>
      </c>
      <c r="E275" s="74">
        <f t="shared" si="4"/>
        <v>41</v>
      </c>
      <c r="F275" s="62">
        <f t="shared" si="5"/>
        <v>0.05989583333</v>
      </c>
      <c r="G275" s="63">
        <f t="shared" si="6"/>
        <v>0.9070294785</v>
      </c>
      <c r="H275" s="64">
        <f t="shared" si="7"/>
        <v>0.5127272727</v>
      </c>
      <c r="I275" s="65">
        <f t="shared" si="8"/>
        <v>0.07757575758</v>
      </c>
      <c r="J275" s="55">
        <f t="shared" si="9"/>
        <v>1.1484375</v>
      </c>
      <c r="K275" s="58"/>
      <c r="L275" s="58"/>
      <c r="M275" s="58"/>
      <c r="N275" s="61">
        <f t="shared" si="10"/>
        <v>0.05989583333</v>
      </c>
      <c r="O275" s="61">
        <f t="shared" si="11"/>
        <v>0.5127272727</v>
      </c>
      <c r="P275" s="61">
        <f t="shared" si="12"/>
        <v>0.07757575758</v>
      </c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73">
        <v>23.0</v>
      </c>
      <c r="AB275" s="74">
        <v>41.0</v>
      </c>
      <c r="AC275" s="73">
        <v>400.0</v>
      </c>
      <c r="AD275" s="74">
        <v>361.0</v>
      </c>
    </row>
    <row r="276" ht="12.75" customHeight="1">
      <c r="A276" s="58" t="s">
        <v>208</v>
      </c>
      <c r="B276" s="73">
        <f t="shared" si="1"/>
        <v>43</v>
      </c>
      <c r="C276" s="74">
        <f t="shared" si="2"/>
        <v>514</v>
      </c>
      <c r="D276" s="73">
        <f t="shared" si="3"/>
        <v>612</v>
      </c>
      <c r="E276" s="74">
        <f t="shared" si="4"/>
        <v>74</v>
      </c>
      <c r="F276" s="62">
        <f t="shared" si="5"/>
        <v>0.07719928187</v>
      </c>
      <c r="G276" s="63">
        <f t="shared" si="6"/>
        <v>0.8921282799</v>
      </c>
      <c r="H276" s="64">
        <f t="shared" si="7"/>
        <v>0.5269509252</v>
      </c>
      <c r="I276" s="65">
        <f t="shared" si="8"/>
        <v>0.09412711183</v>
      </c>
      <c r="J276" s="55">
        <f t="shared" si="9"/>
        <v>1.231597846</v>
      </c>
      <c r="K276" s="58"/>
      <c r="L276" s="58"/>
      <c r="M276" s="58"/>
      <c r="N276" s="61">
        <f t="shared" si="10"/>
        <v>0.07719928187</v>
      </c>
      <c r="O276" s="61">
        <f t="shared" si="11"/>
        <v>0.5269509252</v>
      </c>
      <c r="P276" s="61">
        <f t="shared" si="12"/>
        <v>0.09412711183</v>
      </c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73">
        <v>43.0</v>
      </c>
      <c r="AB276" s="74">
        <v>74.0</v>
      </c>
      <c r="AC276" s="73">
        <v>612.0</v>
      </c>
      <c r="AD276" s="74">
        <v>514.0</v>
      </c>
    </row>
    <row r="277" ht="12.75" customHeight="1">
      <c r="A277" s="58" t="s">
        <v>54</v>
      </c>
      <c r="B277" s="73">
        <f t="shared" si="1"/>
        <v>27</v>
      </c>
      <c r="C277" s="74">
        <f t="shared" si="2"/>
        <v>1001</v>
      </c>
      <c r="D277" s="73">
        <f t="shared" si="3"/>
        <v>722</v>
      </c>
      <c r="E277" s="74">
        <f t="shared" si="4"/>
        <v>82</v>
      </c>
      <c r="F277" s="62">
        <f t="shared" si="5"/>
        <v>0.02626459144</v>
      </c>
      <c r="G277" s="63">
        <f t="shared" si="6"/>
        <v>0.8980099502</v>
      </c>
      <c r="H277" s="64">
        <f t="shared" si="7"/>
        <v>0.4088427948</v>
      </c>
      <c r="I277" s="65">
        <f t="shared" si="8"/>
        <v>0.05949781659</v>
      </c>
      <c r="J277" s="55">
        <f t="shared" si="9"/>
        <v>0.7821011673</v>
      </c>
      <c r="K277" s="58"/>
      <c r="L277" s="58"/>
      <c r="M277" s="58"/>
      <c r="N277" s="61">
        <f t="shared" si="10"/>
        <v>0.02626459144</v>
      </c>
      <c r="O277" s="61">
        <f t="shared" si="11"/>
        <v>0.4088427948</v>
      </c>
      <c r="P277" s="61">
        <f t="shared" si="12"/>
        <v>0.05949781659</v>
      </c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73">
        <v>27.0</v>
      </c>
      <c r="AB277" s="74">
        <v>82.0</v>
      </c>
      <c r="AC277" s="73">
        <v>722.0</v>
      </c>
      <c r="AD277" s="74">
        <v>1001.0</v>
      </c>
    </row>
    <row r="278" ht="12.75" customHeight="1">
      <c r="A278" s="58" t="s">
        <v>130</v>
      </c>
      <c r="B278" s="73">
        <f t="shared" si="1"/>
        <v>41</v>
      </c>
      <c r="C278" s="74">
        <f t="shared" si="2"/>
        <v>1153</v>
      </c>
      <c r="D278" s="73">
        <f t="shared" si="3"/>
        <v>665</v>
      </c>
      <c r="E278" s="74">
        <f t="shared" si="4"/>
        <v>92</v>
      </c>
      <c r="F278" s="62">
        <f t="shared" si="5"/>
        <v>0.03433835846</v>
      </c>
      <c r="G278" s="63">
        <f t="shared" si="6"/>
        <v>0.8784676354</v>
      </c>
      <c r="H278" s="64">
        <f t="shared" si="7"/>
        <v>0.3618657099</v>
      </c>
      <c r="I278" s="65">
        <f t="shared" si="8"/>
        <v>0.06817016914</v>
      </c>
      <c r="J278" s="55">
        <f t="shared" si="9"/>
        <v>0.6340033501</v>
      </c>
      <c r="K278" s="58"/>
      <c r="L278" s="58"/>
      <c r="M278" s="58"/>
      <c r="N278" s="61">
        <f t="shared" si="10"/>
        <v>0.03433835846</v>
      </c>
      <c r="O278" s="61">
        <f t="shared" si="11"/>
        <v>0.3618657099</v>
      </c>
      <c r="P278" s="61">
        <f t="shared" si="12"/>
        <v>0.06817016914</v>
      </c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73">
        <v>41.0</v>
      </c>
      <c r="AB278" s="74">
        <v>92.0</v>
      </c>
      <c r="AC278" s="73">
        <v>665.0</v>
      </c>
      <c r="AD278" s="74">
        <v>1153.0</v>
      </c>
    </row>
    <row r="279" ht="12.75" customHeight="1">
      <c r="A279" s="58" t="s">
        <v>367</v>
      </c>
      <c r="B279" s="73">
        <f t="shared" si="1"/>
        <v>23</v>
      </c>
      <c r="C279" s="74">
        <f t="shared" si="2"/>
        <v>629</v>
      </c>
      <c r="D279" s="73">
        <f t="shared" si="3"/>
        <v>366</v>
      </c>
      <c r="E279" s="74">
        <f t="shared" si="4"/>
        <v>27</v>
      </c>
      <c r="F279" s="62">
        <f t="shared" si="5"/>
        <v>0.03527607362</v>
      </c>
      <c r="G279" s="63">
        <f t="shared" si="6"/>
        <v>0.9312977099</v>
      </c>
      <c r="H279" s="64">
        <f t="shared" si="7"/>
        <v>0.3722488038</v>
      </c>
      <c r="I279" s="65">
        <f t="shared" si="8"/>
        <v>0.04784688995</v>
      </c>
      <c r="J279" s="55">
        <f t="shared" si="9"/>
        <v>0.6027607362</v>
      </c>
      <c r="K279" s="58"/>
      <c r="L279" s="58"/>
      <c r="M279" s="58"/>
      <c r="N279" s="61">
        <f t="shared" si="10"/>
        <v>0.03527607362</v>
      </c>
      <c r="O279" s="61">
        <f t="shared" si="11"/>
        <v>0.3722488038</v>
      </c>
      <c r="P279" s="61">
        <f t="shared" si="12"/>
        <v>0.04784688995</v>
      </c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73">
        <v>23.0</v>
      </c>
      <c r="AB279" s="74">
        <v>27.0</v>
      </c>
      <c r="AC279" s="73">
        <v>366.0</v>
      </c>
      <c r="AD279" s="74">
        <v>629.0</v>
      </c>
    </row>
    <row r="280" ht="12.75" customHeight="1">
      <c r="A280" s="58" t="s">
        <v>922</v>
      </c>
      <c r="B280" s="73">
        <f t="shared" si="1"/>
        <v>1</v>
      </c>
      <c r="C280" s="74">
        <f t="shared" si="2"/>
        <v>0</v>
      </c>
      <c r="D280" s="73">
        <f t="shared" si="3"/>
        <v>0</v>
      </c>
      <c r="E280" s="74">
        <f t="shared" si="4"/>
        <v>0</v>
      </c>
      <c r="F280" s="62">
        <f t="shared" si="5"/>
        <v>1</v>
      </c>
      <c r="G280" s="63" t="str">
        <f t="shared" si="6"/>
        <v>#DIV/0!</v>
      </c>
      <c r="H280" s="64">
        <f t="shared" si="7"/>
        <v>1</v>
      </c>
      <c r="I280" s="65">
        <f t="shared" si="8"/>
        <v>1</v>
      </c>
      <c r="J280" s="55">
        <f t="shared" si="9"/>
        <v>0</v>
      </c>
      <c r="K280" s="58"/>
      <c r="L280" s="58"/>
      <c r="M280" s="58"/>
      <c r="N280" s="61">
        <f t="shared" si="10"/>
        <v>1</v>
      </c>
      <c r="O280" s="61">
        <f t="shared" si="11"/>
        <v>1</v>
      </c>
      <c r="P280" s="61">
        <f t="shared" si="12"/>
        <v>1</v>
      </c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73">
        <v>1.0</v>
      </c>
      <c r="AB280" s="74">
        <v>0.0</v>
      </c>
      <c r="AC280" s="73">
        <v>0.0</v>
      </c>
      <c r="AD280" s="74">
        <v>0.0</v>
      </c>
    </row>
    <row r="281" ht="12.75" customHeight="1">
      <c r="A281" s="58" t="s">
        <v>923</v>
      </c>
      <c r="B281" s="73">
        <f t="shared" si="1"/>
        <v>0</v>
      </c>
      <c r="C281" s="74">
        <f t="shared" si="2"/>
        <v>0</v>
      </c>
      <c r="D281" s="73">
        <f t="shared" si="3"/>
        <v>0</v>
      </c>
      <c r="E281" s="74">
        <f t="shared" si="4"/>
        <v>0</v>
      </c>
      <c r="F281" s="62" t="str">
        <f t="shared" si="5"/>
        <v>#DIV/0!</v>
      </c>
      <c r="G281" s="63" t="str">
        <f t="shared" si="6"/>
        <v>#DIV/0!</v>
      </c>
      <c r="H281" s="64" t="str">
        <f t="shared" si="7"/>
        <v>#DIV/0!</v>
      </c>
      <c r="I281" s="65" t="str">
        <f t="shared" si="8"/>
        <v>#DIV/0!</v>
      </c>
      <c r="J281" s="55" t="str">
        <f t="shared" si="9"/>
        <v>#DIV/0!</v>
      </c>
      <c r="K281" s="58"/>
      <c r="L281" s="58"/>
      <c r="M281" s="58"/>
      <c r="N281" s="61" t="str">
        <f t="shared" si="10"/>
        <v>#DIV/0!</v>
      </c>
      <c r="O281" s="61" t="str">
        <f t="shared" si="11"/>
        <v>#DIV/0!</v>
      </c>
      <c r="P281" s="61" t="str">
        <f t="shared" si="12"/>
        <v>#DIV/0!</v>
      </c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73">
        <v>0.0</v>
      </c>
      <c r="AB281" s="74">
        <v>0.0</v>
      </c>
      <c r="AC281" s="73">
        <v>0.0</v>
      </c>
      <c r="AD281" s="74">
        <v>0.0</v>
      </c>
    </row>
    <row r="282" ht="12.75" customHeight="1">
      <c r="A282" s="58" t="s">
        <v>924</v>
      </c>
      <c r="B282" s="73">
        <f t="shared" si="1"/>
        <v>36</v>
      </c>
      <c r="C282" s="74">
        <f t="shared" si="2"/>
        <v>545</v>
      </c>
      <c r="D282" s="73">
        <f t="shared" si="3"/>
        <v>386</v>
      </c>
      <c r="E282" s="74">
        <f t="shared" si="4"/>
        <v>124</v>
      </c>
      <c r="F282" s="62">
        <f t="shared" si="5"/>
        <v>0.06196213425</v>
      </c>
      <c r="G282" s="63">
        <f t="shared" si="6"/>
        <v>0.7568627451</v>
      </c>
      <c r="H282" s="64">
        <f t="shared" si="7"/>
        <v>0.3868010999</v>
      </c>
      <c r="I282" s="65">
        <f t="shared" si="8"/>
        <v>0.1466544455</v>
      </c>
      <c r="J282" s="55">
        <f t="shared" si="9"/>
        <v>0.8777969019</v>
      </c>
      <c r="K282" s="58"/>
      <c r="L282" s="58"/>
      <c r="M282" s="58"/>
      <c r="N282" s="61">
        <f t="shared" si="10"/>
        <v>0.06196213425</v>
      </c>
      <c r="O282" s="61">
        <f t="shared" si="11"/>
        <v>0.3868010999</v>
      </c>
      <c r="P282" s="61">
        <f t="shared" si="12"/>
        <v>0.1466544455</v>
      </c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73">
        <v>36.0</v>
      </c>
      <c r="AB282" s="74">
        <v>124.0</v>
      </c>
      <c r="AC282" s="73">
        <v>386.0</v>
      </c>
      <c r="AD282" s="74">
        <v>545.0</v>
      </c>
    </row>
    <row r="283" ht="12.75" customHeight="1">
      <c r="A283" s="58" t="s">
        <v>62</v>
      </c>
      <c r="B283" s="73">
        <f t="shared" si="1"/>
        <v>6</v>
      </c>
      <c r="C283" s="74">
        <f t="shared" si="2"/>
        <v>138</v>
      </c>
      <c r="D283" s="73">
        <f t="shared" si="3"/>
        <v>76</v>
      </c>
      <c r="E283" s="74">
        <f t="shared" si="4"/>
        <v>18</v>
      </c>
      <c r="F283" s="62">
        <f t="shared" si="5"/>
        <v>0.04166666667</v>
      </c>
      <c r="G283" s="63">
        <f t="shared" si="6"/>
        <v>0.8085106383</v>
      </c>
      <c r="H283" s="64">
        <f t="shared" si="7"/>
        <v>0.3445378151</v>
      </c>
      <c r="I283" s="65">
        <f t="shared" si="8"/>
        <v>0.1008403361</v>
      </c>
      <c r="J283" s="55">
        <f t="shared" si="9"/>
        <v>0.6527777778</v>
      </c>
      <c r="K283" s="58"/>
      <c r="L283" s="58"/>
      <c r="M283" s="58"/>
      <c r="N283" s="61">
        <f t="shared" si="10"/>
        <v>0.04166666667</v>
      </c>
      <c r="O283" s="61">
        <f t="shared" si="11"/>
        <v>0.3445378151</v>
      </c>
      <c r="P283" s="61">
        <f t="shared" si="12"/>
        <v>0.1008403361</v>
      </c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73">
        <v>6.0</v>
      </c>
      <c r="AB283" s="74">
        <v>18.0</v>
      </c>
      <c r="AC283" s="73">
        <v>76.0</v>
      </c>
      <c r="AD283" s="74">
        <v>138.0</v>
      </c>
    </row>
    <row r="284" ht="12.75" customHeight="1">
      <c r="A284" s="58" t="s">
        <v>58</v>
      </c>
      <c r="B284" s="73">
        <f t="shared" si="1"/>
        <v>12</v>
      </c>
      <c r="C284" s="74">
        <f t="shared" si="2"/>
        <v>464</v>
      </c>
      <c r="D284" s="73">
        <f t="shared" si="3"/>
        <v>178</v>
      </c>
      <c r="E284" s="74">
        <f t="shared" si="4"/>
        <v>36</v>
      </c>
      <c r="F284" s="62">
        <f t="shared" si="5"/>
        <v>0.02521008403</v>
      </c>
      <c r="G284" s="63">
        <f t="shared" si="6"/>
        <v>0.8317757009</v>
      </c>
      <c r="H284" s="64">
        <f t="shared" si="7"/>
        <v>0.2753623188</v>
      </c>
      <c r="I284" s="65">
        <f t="shared" si="8"/>
        <v>0.06956521739</v>
      </c>
      <c r="J284" s="55">
        <f t="shared" si="9"/>
        <v>0.4495798319</v>
      </c>
      <c r="K284" s="58"/>
      <c r="L284" s="58"/>
      <c r="M284" s="58"/>
      <c r="N284" s="61">
        <f t="shared" si="10"/>
        <v>0.02521008403</v>
      </c>
      <c r="O284" s="61">
        <f t="shared" si="11"/>
        <v>0.2753623188</v>
      </c>
      <c r="P284" s="61">
        <f t="shared" si="12"/>
        <v>0.06956521739</v>
      </c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73">
        <v>12.0</v>
      </c>
      <c r="AB284" s="74">
        <v>36.0</v>
      </c>
      <c r="AC284" s="73">
        <v>178.0</v>
      </c>
      <c r="AD284" s="74">
        <v>464.0</v>
      </c>
    </row>
    <row r="285" ht="12.75" customHeight="1">
      <c r="A285" s="58" t="s">
        <v>31</v>
      </c>
      <c r="B285" s="73">
        <f t="shared" si="1"/>
        <v>11</v>
      </c>
      <c r="C285" s="74">
        <f t="shared" si="2"/>
        <v>525</v>
      </c>
      <c r="D285" s="73">
        <f t="shared" si="3"/>
        <v>242</v>
      </c>
      <c r="E285" s="74">
        <f t="shared" si="4"/>
        <v>57</v>
      </c>
      <c r="F285" s="62">
        <f t="shared" si="5"/>
        <v>0.02052238806</v>
      </c>
      <c r="G285" s="63">
        <f t="shared" si="6"/>
        <v>0.8093645485</v>
      </c>
      <c r="H285" s="64">
        <f t="shared" si="7"/>
        <v>0.302994012</v>
      </c>
      <c r="I285" s="65">
        <f t="shared" si="8"/>
        <v>0.08143712575</v>
      </c>
      <c r="J285" s="55">
        <f t="shared" si="9"/>
        <v>0.5578358209</v>
      </c>
      <c r="K285" s="58"/>
      <c r="L285" s="58"/>
      <c r="M285" s="58"/>
      <c r="N285" s="61">
        <f t="shared" si="10"/>
        <v>0.02052238806</v>
      </c>
      <c r="O285" s="61">
        <f t="shared" si="11"/>
        <v>0.302994012</v>
      </c>
      <c r="P285" s="61">
        <f t="shared" si="12"/>
        <v>0.08143712575</v>
      </c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73">
        <v>11.0</v>
      </c>
      <c r="AB285" s="74">
        <v>57.0</v>
      </c>
      <c r="AC285" s="73">
        <v>242.0</v>
      </c>
      <c r="AD285" s="74">
        <v>525.0</v>
      </c>
    </row>
    <row r="286" ht="12.75" customHeight="1">
      <c r="A286" s="58" t="s">
        <v>405</v>
      </c>
      <c r="B286" s="73">
        <f t="shared" si="1"/>
        <v>178</v>
      </c>
      <c r="C286" s="74">
        <f t="shared" si="2"/>
        <v>756</v>
      </c>
      <c r="D286" s="73">
        <f t="shared" si="3"/>
        <v>1625</v>
      </c>
      <c r="E286" s="74">
        <f t="shared" si="4"/>
        <v>160</v>
      </c>
      <c r="F286" s="62">
        <f t="shared" si="5"/>
        <v>0.1905781585</v>
      </c>
      <c r="G286" s="63">
        <f t="shared" si="6"/>
        <v>0.9103641457</v>
      </c>
      <c r="H286" s="64">
        <f t="shared" si="7"/>
        <v>0.663111438</v>
      </c>
      <c r="I286" s="65">
        <f t="shared" si="8"/>
        <v>0.1243104082</v>
      </c>
      <c r="J286" s="55">
        <f t="shared" si="9"/>
        <v>1.911134904</v>
      </c>
      <c r="K286" s="58"/>
      <c r="L286" s="58"/>
      <c r="M286" s="58"/>
      <c r="N286" s="61">
        <f t="shared" si="10"/>
        <v>0.1905781585</v>
      </c>
      <c r="O286" s="61">
        <f t="shared" si="11"/>
        <v>0.663111438</v>
      </c>
      <c r="P286" s="61">
        <f t="shared" si="12"/>
        <v>0.1243104082</v>
      </c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73">
        <v>178.0</v>
      </c>
      <c r="AB286" s="74">
        <v>160.0</v>
      </c>
      <c r="AC286" s="73">
        <v>1625.0</v>
      </c>
      <c r="AD286" s="74">
        <v>756.0</v>
      </c>
    </row>
    <row r="287" ht="12.75" customHeight="1">
      <c r="A287" s="58" t="s">
        <v>407</v>
      </c>
      <c r="B287" s="73">
        <f t="shared" si="1"/>
        <v>115</v>
      </c>
      <c r="C287" s="74">
        <f t="shared" si="2"/>
        <v>376</v>
      </c>
      <c r="D287" s="73">
        <f t="shared" si="3"/>
        <v>898</v>
      </c>
      <c r="E287" s="74">
        <f t="shared" si="4"/>
        <v>83</v>
      </c>
      <c r="F287" s="62">
        <f t="shared" si="5"/>
        <v>0.2342158859</v>
      </c>
      <c r="G287" s="63">
        <f t="shared" si="6"/>
        <v>0.9153924567</v>
      </c>
      <c r="H287" s="64">
        <f t="shared" si="7"/>
        <v>0.6881793478</v>
      </c>
      <c r="I287" s="65">
        <f t="shared" si="8"/>
        <v>0.1345108696</v>
      </c>
      <c r="J287" s="55">
        <f t="shared" si="9"/>
        <v>1.99796334</v>
      </c>
      <c r="K287" s="58"/>
      <c r="L287" s="58"/>
      <c r="M287" s="58"/>
      <c r="N287" s="61">
        <f t="shared" si="10"/>
        <v>0.2342158859</v>
      </c>
      <c r="O287" s="61">
        <f t="shared" si="11"/>
        <v>0.6881793478</v>
      </c>
      <c r="P287" s="61">
        <f t="shared" si="12"/>
        <v>0.1345108696</v>
      </c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73">
        <v>115.0</v>
      </c>
      <c r="AB287" s="74">
        <v>83.0</v>
      </c>
      <c r="AC287" s="73">
        <v>898.0</v>
      </c>
      <c r="AD287" s="74">
        <v>376.0</v>
      </c>
    </row>
    <row r="288" ht="12.75" customHeight="1">
      <c r="A288" s="58" t="s">
        <v>409</v>
      </c>
      <c r="B288" s="73">
        <f t="shared" si="1"/>
        <v>72</v>
      </c>
      <c r="C288" s="74">
        <f t="shared" si="2"/>
        <v>483</v>
      </c>
      <c r="D288" s="73">
        <f t="shared" si="3"/>
        <v>811</v>
      </c>
      <c r="E288" s="74">
        <f t="shared" si="4"/>
        <v>74</v>
      </c>
      <c r="F288" s="62">
        <f t="shared" si="5"/>
        <v>0.1297297297</v>
      </c>
      <c r="G288" s="63">
        <f t="shared" si="6"/>
        <v>0.9163841808</v>
      </c>
      <c r="H288" s="64">
        <f t="shared" si="7"/>
        <v>0.6131944444</v>
      </c>
      <c r="I288" s="65">
        <f t="shared" si="8"/>
        <v>0.1013888889</v>
      </c>
      <c r="J288" s="55">
        <f t="shared" si="9"/>
        <v>1.594594595</v>
      </c>
      <c r="K288" s="58"/>
      <c r="L288" s="58"/>
      <c r="M288" s="58"/>
      <c r="N288" s="61">
        <f t="shared" si="10"/>
        <v>0.1297297297</v>
      </c>
      <c r="O288" s="61">
        <f t="shared" si="11"/>
        <v>0.6131944444</v>
      </c>
      <c r="P288" s="61">
        <f t="shared" si="12"/>
        <v>0.1013888889</v>
      </c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73">
        <v>72.0</v>
      </c>
      <c r="AB288" s="74">
        <v>74.0</v>
      </c>
      <c r="AC288" s="73">
        <v>811.0</v>
      </c>
      <c r="AD288" s="74">
        <v>483.0</v>
      </c>
    </row>
    <row r="289" ht="12.75" customHeight="1">
      <c r="A289" s="58" t="s">
        <v>925</v>
      </c>
      <c r="B289" s="73">
        <f t="shared" si="1"/>
        <v>0</v>
      </c>
      <c r="C289" s="74">
        <f t="shared" si="2"/>
        <v>0</v>
      </c>
      <c r="D289" s="73">
        <f t="shared" si="3"/>
        <v>0</v>
      </c>
      <c r="E289" s="74">
        <f t="shared" si="4"/>
        <v>0</v>
      </c>
      <c r="F289" s="62" t="str">
        <f t="shared" si="5"/>
        <v>#DIV/0!</v>
      </c>
      <c r="G289" s="63" t="str">
        <f t="shared" si="6"/>
        <v>#DIV/0!</v>
      </c>
      <c r="H289" s="64" t="str">
        <f t="shared" si="7"/>
        <v>#DIV/0!</v>
      </c>
      <c r="I289" s="65" t="str">
        <f t="shared" si="8"/>
        <v>#DIV/0!</v>
      </c>
      <c r="J289" s="55" t="str">
        <f t="shared" si="9"/>
        <v>#DIV/0!</v>
      </c>
      <c r="K289" s="58"/>
      <c r="L289" s="58"/>
      <c r="M289" s="58"/>
      <c r="N289" s="61" t="str">
        <f t="shared" si="10"/>
        <v>#DIV/0!</v>
      </c>
      <c r="O289" s="61" t="str">
        <f t="shared" si="11"/>
        <v>#DIV/0!</v>
      </c>
      <c r="P289" s="61" t="str">
        <f t="shared" si="12"/>
        <v>#DIV/0!</v>
      </c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73">
        <v>0.0</v>
      </c>
      <c r="AB289" s="74">
        <v>0.0</v>
      </c>
      <c r="AC289" s="73">
        <v>0.0</v>
      </c>
      <c r="AD289" s="74">
        <v>0.0</v>
      </c>
    </row>
    <row r="290" ht="12.75" customHeight="1">
      <c r="A290" s="58" t="s">
        <v>52</v>
      </c>
      <c r="B290" s="73">
        <f t="shared" si="1"/>
        <v>33</v>
      </c>
      <c r="C290" s="74">
        <f t="shared" si="2"/>
        <v>476</v>
      </c>
      <c r="D290" s="73">
        <f t="shared" si="3"/>
        <v>432</v>
      </c>
      <c r="E290" s="74">
        <f t="shared" si="4"/>
        <v>101</v>
      </c>
      <c r="F290" s="62">
        <f t="shared" si="5"/>
        <v>0.06483300589</v>
      </c>
      <c r="G290" s="63">
        <f t="shared" si="6"/>
        <v>0.8105065666</v>
      </c>
      <c r="H290" s="64">
        <f t="shared" si="7"/>
        <v>0.4462571977</v>
      </c>
      <c r="I290" s="65">
        <f t="shared" si="8"/>
        <v>0.1285988484</v>
      </c>
      <c r="J290" s="55">
        <f t="shared" si="9"/>
        <v>1.047151277</v>
      </c>
      <c r="K290" s="58"/>
      <c r="L290" s="58"/>
      <c r="M290" s="58"/>
      <c r="N290" s="61">
        <f t="shared" si="10"/>
        <v>0.06483300589</v>
      </c>
      <c r="O290" s="61">
        <f t="shared" si="11"/>
        <v>0.4462571977</v>
      </c>
      <c r="P290" s="61">
        <f t="shared" si="12"/>
        <v>0.1285988484</v>
      </c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73">
        <v>33.0</v>
      </c>
      <c r="AB290" s="74">
        <v>101.0</v>
      </c>
      <c r="AC290" s="73">
        <v>432.0</v>
      </c>
      <c r="AD290" s="74">
        <v>476.0</v>
      </c>
    </row>
    <row r="291" ht="12.75" customHeight="1">
      <c r="A291" s="58" t="s">
        <v>223</v>
      </c>
      <c r="B291" s="73">
        <f t="shared" si="1"/>
        <v>9</v>
      </c>
      <c r="C291" s="74">
        <f t="shared" si="2"/>
        <v>63</v>
      </c>
      <c r="D291" s="73">
        <f t="shared" si="3"/>
        <v>53</v>
      </c>
      <c r="E291" s="74">
        <f t="shared" si="4"/>
        <v>15</v>
      </c>
      <c r="F291" s="62">
        <f t="shared" si="5"/>
        <v>0.125</v>
      </c>
      <c r="G291" s="63">
        <f t="shared" si="6"/>
        <v>0.7794117647</v>
      </c>
      <c r="H291" s="64">
        <f t="shared" si="7"/>
        <v>0.4428571429</v>
      </c>
      <c r="I291" s="65">
        <f t="shared" si="8"/>
        <v>0.1714285714</v>
      </c>
      <c r="J291" s="55">
        <f t="shared" si="9"/>
        <v>0.9444444444</v>
      </c>
      <c r="K291" s="58"/>
      <c r="L291" s="58"/>
      <c r="M291" s="58"/>
      <c r="N291" s="61">
        <f t="shared" si="10"/>
        <v>0.125</v>
      </c>
      <c r="O291" s="61">
        <f t="shared" si="11"/>
        <v>0.4428571429</v>
      </c>
      <c r="P291" s="61">
        <f t="shared" si="12"/>
        <v>0.1714285714</v>
      </c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73">
        <v>9.0</v>
      </c>
      <c r="AB291" s="74">
        <v>15.0</v>
      </c>
      <c r="AC291" s="73">
        <v>53.0</v>
      </c>
      <c r="AD291" s="74">
        <v>63.0</v>
      </c>
    </row>
    <row r="292" ht="12.75" customHeight="1">
      <c r="A292" s="58" t="s">
        <v>412</v>
      </c>
      <c r="B292" s="73">
        <f t="shared" si="1"/>
        <v>101</v>
      </c>
      <c r="C292" s="74">
        <f t="shared" si="2"/>
        <v>416</v>
      </c>
      <c r="D292" s="73">
        <f t="shared" si="3"/>
        <v>742</v>
      </c>
      <c r="E292" s="74">
        <f t="shared" si="4"/>
        <v>86</v>
      </c>
      <c r="F292" s="62">
        <f t="shared" si="5"/>
        <v>0.1953578337</v>
      </c>
      <c r="G292" s="63">
        <f t="shared" si="6"/>
        <v>0.8961352657</v>
      </c>
      <c r="H292" s="64">
        <f t="shared" si="7"/>
        <v>0.6267657993</v>
      </c>
      <c r="I292" s="65">
        <f t="shared" si="8"/>
        <v>0.1390334572</v>
      </c>
      <c r="J292" s="55">
        <f t="shared" si="9"/>
        <v>1.601547389</v>
      </c>
      <c r="K292" s="58"/>
      <c r="L292" s="58"/>
      <c r="M292" s="58"/>
      <c r="N292" s="61">
        <f t="shared" si="10"/>
        <v>0.1953578337</v>
      </c>
      <c r="O292" s="61">
        <f t="shared" si="11"/>
        <v>0.6267657993</v>
      </c>
      <c r="P292" s="61">
        <f t="shared" si="12"/>
        <v>0.1390334572</v>
      </c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73">
        <v>101.0</v>
      </c>
      <c r="AB292" s="74">
        <v>86.0</v>
      </c>
      <c r="AC292" s="73">
        <v>742.0</v>
      </c>
      <c r="AD292" s="74">
        <v>416.0</v>
      </c>
    </row>
    <row r="293" ht="12.75" customHeight="1">
      <c r="A293" s="58" t="s">
        <v>926</v>
      </c>
      <c r="B293" s="73">
        <f t="shared" si="1"/>
        <v>0</v>
      </c>
      <c r="C293" s="74">
        <f t="shared" si="2"/>
        <v>0</v>
      </c>
      <c r="D293" s="73">
        <f t="shared" si="3"/>
        <v>0</v>
      </c>
      <c r="E293" s="74">
        <f t="shared" si="4"/>
        <v>0</v>
      </c>
      <c r="F293" s="62" t="str">
        <f t="shared" si="5"/>
        <v>#DIV/0!</v>
      </c>
      <c r="G293" s="63" t="str">
        <f t="shared" si="6"/>
        <v>#DIV/0!</v>
      </c>
      <c r="H293" s="64" t="str">
        <f t="shared" si="7"/>
        <v>#DIV/0!</v>
      </c>
      <c r="I293" s="65" t="str">
        <f t="shared" si="8"/>
        <v>#DIV/0!</v>
      </c>
      <c r="J293" s="55" t="str">
        <f t="shared" si="9"/>
        <v>#DIV/0!</v>
      </c>
      <c r="K293" s="58"/>
      <c r="L293" s="58"/>
      <c r="M293" s="58"/>
      <c r="N293" s="61" t="str">
        <f t="shared" si="10"/>
        <v>#DIV/0!</v>
      </c>
      <c r="O293" s="61" t="str">
        <f t="shared" si="11"/>
        <v>#DIV/0!</v>
      </c>
      <c r="P293" s="61" t="str">
        <f t="shared" si="12"/>
        <v>#DIV/0!</v>
      </c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73">
        <v>0.0</v>
      </c>
      <c r="AB293" s="74">
        <v>0.0</v>
      </c>
      <c r="AC293" s="73">
        <v>0.0</v>
      </c>
      <c r="AD293" s="74">
        <v>0.0</v>
      </c>
    </row>
    <row r="294" ht="12.75" customHeight="1">
      <c r="A294" s="58" t="s">
        <v>184</v>
      </c>
      <c r="B294" s="73">
        <f t="shared" si="1"/>
        <v>61</v>
      </c>
      <c r="C294" s="74">
        <f t="shared" si="2"/>
        <v>686</v>
      </c>
      <c r="D294" s="73">
        <f t="shared" si="3"/>
        <v>802</v>
      </c>
      <c r="E294" s="74">
        <f t="shared" si="4"/>
        <v>111</v>
      </c>
      <c r="F294" s="62">
        <f t="shared" si="5"/>
        <v>0.08165997323</v>
      </c>
      <c r="G294" s="63">
        <f t="shared" si="6"/>
        <v>0.878422782</v>
      </c>
      <c r="H294" s="64">
        <f t="shared" si="7"/>
        <v>0.5198795181</v>
      </c>
      <c r="I294" s="65">
        <f t="shared" si="8"/>
        <v>0.1036144578</v>
      </c>
      <c r="J294" s="55">
        <f t="shared" si="9"/>
        <v>1.222222222</v>
      </c>
      <c r="K294" s="58"/>
      <c r="L294" s="58"/>
      <c r="M294" s="58"/>
      <c r="N294" s="61">
        <f t="shared" si="10"/>
        <v>0.08165997323</v>
      </c>
      <c r="O294" s="61">
        <f t="shared" si="11"/>
        <v>0.5198795181</v>
      </c>
      <c r="P294" s="61">
        <f t="shared" si="12"/>
        <v>0.1036144578</v>
      </c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73">
        <v>61.0</v>
      </c>
      <c r="AB294" s="74">
        <v>111.0</v>
      </c>
      <c r="AC294" s="73">
        <v>802.0</v>
      </c>
      <c r="AD294" s="74">
        <v>686.0</v>
      </c>
    </row>
    <row r="295" ht="12.75" customHeight="1">
      <c r="A295" s="58" t="s">
        <v>254</v>
      </c>
      <c r="B295" s="73">
        <f t="shared" si="1"/>
        <v>46</v>
      </c>
      <c r="C295" s="74">
        <f t="shared" si="2"/>
        <v>449</v>
      </c>
      <c r="D295" s="73">
        <f t="shared" si="3"/>
        <v>446</v>
      </c>
      <c r="E295" s="74">
        <f t="shared" si="4"/>
        <v>70</v>
      </c>
      <c r="F295" s="62">
        <f t="shared" si="5"/>
        <v>0.09292929293</v>
      </c>
      <c r="G295" s="63">
        <f t="shared" si="6"/>
        <v>0.8643410853</v>
      </c>
      <c r="H295" s="64">
        <f t="shared" si="7"/>
        <v>0.4866468843</v>
      </c>
      <c r="I295" s="65">
        <f t="shared" si="8"/>
        <v>0.1147378833</v>
      </c>
      <c r="J295" s="55">
        <f t="shared" si="9"/>
        <v>1.042424242</v>
      </c>
      <c r="K295" s="58"/>
      <c r="L295" s="58"/>
      <c r="M295" s="58"/>
      <c r="N295" s="61">
        <f t="shared" si="10"/>
        <v>0.09292929293</v>
      </c>
      <c r="O295" s="61">
        <f t="shared" si="11"/>
        <v>0.4866468843</v>
      </c>
      <c r="P295" s="61">
        <f t="shared" si="12"/>
        <v>0.1147378833</v>
      </c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73">
        <v>46.0</v>
      </c>
      <c r="AB295" s="74">
        <v>70.0</v>
      </c>
      <c r="AC295" s="73">
        <v>446.0</v>
      </c>
      <c r="AD295" s="74">
        <v>449.0</v>
      </c>
    </row>
    <row r="296" ht="12.75" customHeight="1">
      <c r="A296" s="58" t="s">
        <v>248</v>
      </c>
      <c r="B296" s="73">
        <f t="shared" si="1"/>
        <v>85</v>
      </c>
      <c r="C296" s="74">
        <f t="shared" si="2"/>
        <v>841</v>
      </c>
      <c r="D296" s="73">
        <f t="shared" si="3"/>
        <v>1417</v>
      </c>
      <c r="E296" s="74">
        <f t="shared" si="4"/>
        <v>133</v>
      </c>
      <c r="F296" s="62">
        <f t="shared" si="5"/>
        <v>0.09179265659</v>
      </c>
      <c r="G296" s="63">
        <f t="shared" si="6"/>
        <v>0.9141935484</v>
      </c>
      <c r="H296" s="64">
        <f t="shared" si="7"/>
        <v>0.6066235864</v>
      </c>
      <c r="I296" s="65">
        <f t="shared" si="8"/>
        <v>0.08804523425</v>
      </c>
      <c r="J296" s="55">
        <f t="shared" si="9"/>
        <v>1.673866091</v>
      </c>
      <c r="K296" s="58"/>
      <c r="L296" s="58"/>
      <c r="M296" s="58"/>
      <c r="N296" s="61">
        <f t="shared" si="10"/>
        <v>0.09179265659</v>
      </c>
      <c r="O296" s="61">
        <f t="shared" si="11"/>
        <v>0.6066235864</v>
      </c>
      <c r="P296" s="61">
        <f t="shared" si="12"/>
        <v>0.08804523425</v>
      </c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73">
        <v>85.0</v>
      </c>
      <c r="AB296" s="74">
        <v>133.0</v>
      </c>
      <c r="AC296" s="73">
        <v>1417.0</v>
      </c>
      <c r="AD296" s="74">
        <v>841.0</v>
      </c>
    </row>
    <row r="297" ht="12.75" customHeight="1">
      <c r="A297" s="58" t="s">
        <v>288</v>
      </c>
      <c r="B297" s="73">
        <f t="shared" si="1"/>
        <v>94</v>
      </c>
      <c r="C297" s="74">
        <f t="shared" si="2"/>
        <v>687</v>
      </c>
      <c r="D297" s="73">
        <f t="shared" si="3"/>
        <v>1246</v>
      </c>
      <c r="E297" s="74">
        <f t="shared" si="4"/>
        <v>131</v>
      </c>
      <c r="F297" s="62">
        <f t="shared" si="5"/>
        <v>0.1203585147</v>
      </c>
      <c r="G297" s="63">
        <f t="shared" si="6"/>
        <v>0.90486565</v>
      </c>
      <c r="H297" s="64">
        <f t="shared" si="7"/>
        <v>0.6209453197</v>
      </c>
      <c r="I297" s="65">
        <f t="shared" si="8"/>
        <v>0.1042632067</v>
      </c>
      <c r="J297" s="55">
        <f t="shared" si="9"/>
        <v>1.7631242</v>
      </c>
      <c r="K297" s="58"/>
      <c r="L297" s="58"/>
      <c r="M297" s="58"/>
      <c r="N297" s="61">
        <f t="shared" si="10"/>
        <v>0.1203585147</v>
      </c>
      <c r="O297" s="61">
        <f t="shared" si="11"/>
        <v>0.6209453197</v>
      </c>
      <c r="P297" s="61">
        <f t="shared" si="12"/>
        <v>0.1042632067</v>
      </c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73">
        <v>94.0</v>
      </c>
      <c r="AB297" s="74">
        <v>131.0</v>
      </c>
      <c r="AC297" s="73">
        <v>1246.0</v>
      </c>
      <c r="AD297" s="74">
        <v>687.0</v>
      </c>
    </row>
    <row r="298" ht="12.75" customHeight="1">
      <c r="A298" s="58" t="s">
        <v>94</v>
      </c>
      <c r="B298" s="73">
        <f t="shared" si="1"/>
        <v>33</v>
      </c>
      <c r="C298" s="74">
        <f t="shared" si="2"/>
        <v>461</v>
      </c>
      <c r="D298" s="73">
        <f t="shared" si="3"/>
        <v>746</v>
      </c>
      <c r="E298" s="74">
        <f t="shared" si="4"/>
        <v>91</v>
      </c>
      <c r="F298" s="62">
        <f t="shared" si="5"/>
        <v>0.06680161943</v>
      </c>
      <c r="G298" s="63">
        <f t="shared" si="6"/>
        <v>0.8912783751</v>
      </c>
      <c r="H298" s="64">
        <f t="shared" si="7"/>
        <v>0.5852742299</v>
      </c>
      <c r="I298" s="65">
        <f t="shared" si="8"/>
        <v>0.09316303531</v>
      </c>
      <c r="J298" s="55">
        <f t="shared" si="9"/>
        <v>1.694331984</v>
      </c>
      <c r="K298" s="58"/>
      <c r="L298" s="58"/>
      <c r="M298" s="58"/>
      <c r="N298" s="61">
        <f t="shared" si="10"/>
        <v>0.06680161943</v>
      </c>
      <c r="O298" s="61">
        <f t="shared" si="11"/>
        <v>0.5852742299</v>
      </c>
      <c r="P298" s="61">
        <f t="shared" si="12"/>
        <v>0.09316303531</v>
      </c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73">
        <v>33.0</v>
      </c>
      <c r="AB298" s="74">
        <v>91.0</v>
      </c>
      <c r="AC298" s="73">
        <v>746.0</v>
      </c>
      <c r="AD298" s="74">
        <v>461.0</v>
      </c>
    </row>
    <row r="299" ht="12.75" customHeight="1">
      <c r="A299" s="58" t="s">
        <v>384</v>
      </c>
      <c r="B299" s="73">
        <f t="shared" si="1"/>
        <v>110</v>
      </c>
      <c r="C299" s="74">
        <f t="shared" si="2"/>
        <v>1392</v>
      </c>
      <c r="D299" s="73">
        <f t="shared" si="3"/>
        <v>1185</v>
      </c>
      <c r="E299" s="74">
        <f t="shared" si="4"/>
        <v>125</v>
      </c>
      <c r="F299" s="62">
        <f t="shared" si="5"/>
        <v>0.07323568575</v>
      </c>
      <c r="G299" s="63">
        <f t="shared" si="6"/>
        <v>0.9045801527</v>
      </c>
      <c r="H299" s="64">
        <f t="shared" si="7"/>
        <v>0.4605263158</v>
      </c>
      <c r="I299" s="65">
        <f t="shared" si="8"/>
        <v>0.08357041252</v>
      </c>
      <c r="J299" s="55">
        <f t="shared" si="9"/>
        <v>0.8721704394</v>
      </c>
      <c r="K299" s="58"/>
      <c r="L299" s="58"/>
      <c r="M299" s="58"/>
      <c r="N299" s="61">
        <f t="shared" si="10"/>
        <v>0.07323568575</v>
      </c>
      <c r="O299" s="61">
        <f t="shared" si="11"/>
        <v>0.4605263158</v>
      </c>
      <c r="P299" s="61">
        <f t="shared" si="12"/>
        <v>0.08357041252</v>
      </c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73">
        <v>110.0</v>
      </c>
      <c r="AB299" s="74">
        <v>125.0</v>
      </c>
      <c r="AC299" s="73">
        <v>1185.0</v>
      </c>
      <c r="AD299" s="74">
        <v>1392.0</v>
      </c>
    </row>
    <row r="300" ht="12.75" customHeight="1">
      <c r="A300" s="58" t="s">
        <v>927</v>
      </c>
      <c r="B300" s="73">
        <f t="shared" si="1"/>
        <v>0</v>
      </c>
      <c r="C300" s="74">
        <f t="shared" si="2"/>
        <v>26</v>
      </c>
      <c r="D300" s="73">
        <f t="shared" si="3"/>
        <v>19</v>
      </c>
      <c r="E300" s="74">
        <f t="shared" si="4"/>
        <v>3</v>
      </c>
      <c r="F300" s="62">
        <f t="shared" si="5"/>
        <v>0</v>
      </c>
      <c r="G300" s="63">
        <f t="shared" si="6"/>
        <v>0.8636363636</v>
      </c>
      <c r="H300" s="64">
        <f t="shared" si="7"/>
        <v>0.3958333333</v>
      </c>
      <c r="I300" s="65">
        <f t="shared" si="8"/>
        <v>0.0625</v>
      </c>
      <c r="J300" s="55">
        <f t="shared" si="9"/>
        <v>0.8461538462</v>
      </c>
      <c r="K300" s="58"/>
      <c r="L300" s="58"/>
      <c r="M300" s="58"/>
      <c r="N300" s="61">
        <f t="shared" si="10"/>
        <v>0</v>
      </c>
      <c r="O300" s="61">
        <f t="shared" si="11"/>
        <v>0.3958333333</v>
      </c>
      <c r="P300" s="61">
        <f t="shared" si="12"/>
        <v>0.0625</v>
      </c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73">
        <v>0.0</v>
      </c>
      <c r="AB300" s="74">
        <v>3.0</v>
      </c>
      <c r="AC300" s="73">
        <v>19.0</v>
      </c>
      <c r="AD300" s="74">
        <v>26.0</v>
      </c>
    </row>
    <row r="301" ht="12.75" customHeight="1">
      <c r="A301" s="58" t="s">
        <v>139</v>
      </c>
      <c r="B301" s="73">
        <f t="shared" si="1"/>
        <v>50</v>
      </c>
      <c r="C301" s="74">
        <f t="shared" si="2"/>
        <v>780</v>
      </c>
      <c r="D301" s="73">
        <f t="shared" si="3"/>
        <v>1151</v>
      </c>
      <c r="E301" s="74">
        <f t="shared" si="4"/>
        <v>105</v>
      </c>
      <c r="F301" s="62">
        <f t="shared" si="5"/>
        <v>0.06024096386</v>
      </c>
      <c r="G301" s="63">
        <f t="shared" si="6"/>
        <v>0.9164012739</v>
      </c>
      <c r="H301" s="64">
        <f t="shared" si="7"/>
        <v>0.5757430489</v>
      </c>
      <c r="I301" s="65">
        <f t="shared" si="8"/>
        <v>0.07430488974</v>
      </c>
      <c r="J301" s="55">
        <f t="shared" si="9"/>
        <v>1.513253012</v>
      </c>
      <c r="K301" s="58"/>
      <c r="L301" s="58"/>
      <c r="M301" s="58"/>
      <c r="N301" s="61">
        <f t="shared" si="10"/>
        <v>0.06024096386</v>
      </c>
      <c r="O301" s="61">
        <f t="shared" si="11"/>
        <v>0.5757430489</v>
      </c>
      <c r="P301" s="61">
        <f t="shared" si="12"/>
        <v>0.07430488974</v>
      </c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73">
        <v>50.0</v>
      </c>
      <c r="AB301" s="74">
        <v>105.0</v>
      </c>
      <c r="AC301" s="73">
        <v>1151.0</v>
      </c>
      <c r="AD301" s="74">
        <v>780.0</v>
      </c>
    </row>
    <row r="302" ht="12.75" customHeight="1">
      <c r="A302" s="58" t="s">
        <v>124</v>
      </c>
      <c r="B302" s="73">
        <f t="shared" si="1"/>
        <v>38</v>
      </c>
      <c r="C302" s="74">
        <f t="shared" si="2"/>
        <v>575</v>
      </c>
      <c r="D302" s="73">
        <f t="shared" si="3"/>
        <v>834</v>
      </c>
      <c r="E302" s="74">
        <f t="shared" si="4"/>
        <v>86</v>
      </c>
      <c r="F302" s="62">
        <f t="shared" si="5"/>
        <v>0.06199021207</v>
      </c>
      <c r="G302" s="63">
        <f t="shared" si="6"/>
        <v>0.9065217391</v>
      </c>
      <c r="H302" s="64">
        <f t="shared" si="7"/>
        <v>0.5688193085</v>
      </c>
      <c r="I302" s="65">
        <f t="shared" si="8"/>
        <v>0.08088714938</v>
      </c>
      <c r="J302" s="55">
        <f t="shared" si="9"/>
        <v>1.500815661</v>
      </c>
      <c r="K302" s="58"/>
      <c r="L302" s="58"/>
      <c r="M302" s="58"/>
      <c r="N302" s="61">
        <f t="shared" si="10"/>
        <v>0.06199021207</v>
      </c>
      <c r="O302" s="61">
        <f t="shared" si="11"/>
        <v>0.5688193085</v>
      </c>
      <c r="P302" s="61">
        <f t="shared" si="12"/>
        <v>0.08088714938</v>
      </c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73">
        <v>38.0</v>
      </c>
      <c r="AB302" s="74">
        <v>86.0</v>
      </c>
      <c r="AC302" s="73">
        <v>834.0</v>
      </c>
      <c r="AD302" s="74">
        <v>575.0</v>
      </c>
    </row>
    <row r="303" ht="12.75" customHeight="1">
      <c r="A303" s="58" t="s">
        <v>419</v>
      </c>
      <c r="B303" s="73">
        <f t="shared" si="1"/>
        <v>34</v>
      </c>
      <c r="C303" s="74">
        <f t="shared" si="2"/>
        <v>271</v>
      </c>
      <c r="D303" s="73">
        <f t="shared" si="3"/>
        <v>330</v>
      </c>
      <c r="E303" s="74">
        <f t="shared" si="4"/>
        <v>34</v>
      </c>
      <c r="F303" s="62">
        <f t="shared" si="5"/>
        <v>0.1114754098</v>
      </c>
      <c r="G303" s="63">
        <f t="shared" si="6"/>
        <v>0.9065934066</v>
      </c>
      <c r="H303" s="64">
        <f t="shared" si="7"/>
        <v>0.5440956652</v>
      </c>
      <c r="I303" s="65">
        <f t="shared" si="8"/>
        <v>0.1016442451</v>
      </c>
      <c r="J303" s="55">
        <f t="shared" si="9"/>
        <v>1.193442623</v>
      </c>
      <c r="K303" s="58"/>
      <c r="L303" s="58"/>
      <c r="M303" s="58"/>
      <c r="N303" s="61">
        <f t="shared" si="10"/>
        <v>0.1114754098</v>
      </c>
      <c r="O303" s="61">
        <f t="shared" si="11"/>
        <v>0.5440956652</v>
      </c>
      <c r="P303" s="61">
        <f t="shared" si="12"/>
        <v>0.1016442451</v>
      </c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73">
        <v>34.0</v>
      </c>
      <c r="AB303" s="74">
        <v>34.0</v>
      </c>
      <c r="AC303" s="73">
        <v>330.0</v>
      </c>
      <c r="AD303" s="74">
        <v>271.0</v>
      </c>
    </row>
    <row r="304" ht="12.75" customHeight="1">
      <c r="A304" s="58" t="s">
        <v>379</v>
      </c>
      <c r="B304" s="73">
        <f t="shared" si="1"/>
        <v>52</v>
      </c>
      <c r="C304" s="74">
        <f t="shared" si="2"/>
        <v>486</v>
      </c>
      <c r="D304" s="73">
        <f t="shared" si="3"/>
        <v>725</v>
      </c>
      <c r="E304" s="74">
        <f t="shared" si="4"/>
        <v>60</v>
      </c>
      <c r="F304" s="62">
        <f t="shared" si="5"/>
        <v>0.09665427509</v>
      </c>
      <c r="G304" s="63">
        <f t="shared" si="6"/>
        <v>0.923566879</v>
      </c>
      <c r="H304" s="64">
        <f t="shared" si="7"/>
        <v>0.5873015873</v>
      </c>
      <c r="I304" s="65">
        <f t="shared" si="8"/>
        <v>0.08465608466</v>
      </c>
      <c r="J304" s="55">
        <f t="shared" si="9"/>
        <v>1.459107807</v>
      </c>
      <c r="K304" s="58"/>
      <c r="L304" s="58"/>
      <c r="M304" s="58"/>
      <c r="N304" s="61">
        <f t="shared" si="10"/>
        <v>0.09665427509</v>
      </c>
      <c r="O304" s="61">
        <f t="shared" si="11"/>
        <v>0.5873015873</v>
      </c>
      <c r="P304" s="61">
        <f t="shared" si="12"/>
        <v>0.08465608466</v>
      </c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73">
        <v>52.0</v>
      </c>
      <c r="AB304" s="74">
        <v>60.0</v>
      </c>
      <c r="AC304" s="73">
        <v>725.0</v>
      </c>
      <c r="AD304" s="74">
        <v>486.0</v>
      </c>
    </row>
    <row r="305" ht="12.75" customHeight="1">
      <c r="A305" s="58" t="s">
        <v>126</v>
      </c>
      <c r="B305" s="73">
        <f t="shared" si="1"/>
        <v>39</v>
      </c>
      <c r="C305" s="74">
        <f t="shared" si="2"/>
        <v>554</v>
      </c>
      <c r="D305" s="73">
        <f t="shared" si="3"/>
        <v>555</v>
      </c>
      <c r="E305" s="74">
        <f t="shared" si="4"/>
        <v>88</v>
      </c>
      <c r="F305" s="62">
        <f t="shared" si="5"/>
        <v>0.06576728499</v>
      </c>
      <c r="G305" s="63">
        <f t="shared" si="6"/>
        <v>0.8631415241</v>
      </c>
      <c r="H305" s="64">
        <f t="shared" si="7"/>
        <v>0.4805825243</v>
      </c>
      <c r="I305" s="65">
        <f t="shared" si="8"/>
        <v>0.1027508091</v>
      </c>
      <c r="J305" s="55">
        <f t="shared" si="9"/>
        <v>1.084317032</v>
      </c>
      <c r="K305" s="58"/>
      <c r="L305" s="58"/>
      <c r="M305" s="58"/>
      <c r="N305" s="61">
        <f t="shared" si="10"/>
        <v>0.06576728499</v>
      </c>
      <c r="O305" s="61">
        <f t="shared" si="11"/>
        <v>0.4805825243</v>
      </c>
      <c r="P305" s="61">
        <f t="shared" si="12"/>
        <v>0.1027508091</v>
      </c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73">
        <v>39.0</v>
      </c>
      <c r="AB305" s="74">
        <v>88.0</v>
      </c>
      <c r="AC305" s="73">
        <v>555.0</v>
      </c>
      <c r="AD305" s="74">
        <v>554.0</v>
      </c>
    </row>
    <row r="306" ht="12.75" customHeight="1">
      <c r="A306" s="58" t="s">
        <v>197</v>
      </c>
      <c r="B306" s="73">
        <f t="shared" si="1"/>
        <v>64</v>
      </c>
      <c r="C306" s="74">
        <f t="shared" si="2"/>
        <v>684</v>
      </c>
      <c r="D306" s="73">
        <f t="shared" si="3"/>
        <v>788</v>
      </c>
      <c r="E306" s="74">
        <f t="shared" si="4"/>
        <v>113</v>
      </c>
      <c r="F306" s="62">
        <f t="shared" si="5"/>
        <v>0.08556149733</v>
      </c>
      <c r="G306" s="63">
        <f t="shared" si="6"/>
        <v>0.8745837958</v>
      </c>
      <c r="H306" s="64">
        <f t="shared" si="7"/>
        <v>0.5166767738</v>
      </c>
      <c r="I306" s="65">
        <f t="shared" si="8"/>
        <v>0.1073377805</v>
      </c>
      <c r="J306" s="55">
        <f t="shared" si="9"/>
        <v>1.204545455</v>
      </c>
      <c r="K306" s="58"/>
      <c r="L306" s="58"/>
      <c r="M306" s="58"/>
      <c r="N306" s="61">
        <f t="shared" si="10"/>
        <v>0.08556149733</v>
      </c>
      <c r="O306" s="61">
        <f t="shared" si="11"/>
        <v>0.5166767738</v>
      </c>
      <c r="P306" s="61">
        <f t="shared" si="12"/>
        <v>0.1073377805</v>
      </c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73">
        <v>64.0</v>
      </c>
      <c r="AB306" s="74">
        <v>113.0</v>
      </c>
      <c r="AC306" s="73">
        <v>788.0</v>
      </c>
      <c r="AD306" s="74">
        <v>684.0</v>
      </c>
    </row>
    <row r="307" ht="12.75" customHeight="1">
      <c r="A307" s="58" t="s">
        <v>423</v>
      </c>
      <c r="B307" s="73">
        <f t="shared" si="1"/>
        <v>197</v>
      </c>
      <c r="C307" s="74">
        <f t="shared" si="2"/>
        <v>755</v>
      </c>
      <c r="D307" s="73">
        <f t="shared" si="3"/>
        <v>1629</v>
      </c>
      <c r="E307" s="74">
        <f t="shared" si="4"/>
        <v>150</v>
      </c>
      <c r="F307" s="62">
        <f t="shared" si="5"/>
        <v>0.2069327731</v>
      </c>
      <c r="G307" s="63">
        <f t="shared" si="6"/>
        <v>0.915682968</v>
      </c>
      <c r="H307" s="64">
        <f t="shared" si="7"/>
        <v>0.6686195533</v>
      </c>
      <c r="I307" s="65">
        <f t="shared" si="8"/>
        <v>0.1270596851</v>
      </c>
      <c r="J307" s="55">
        <f t="shared" si="9"/>
        <v>1.868697479</v>
      </c>
      <c r="K307" s="58"/>
      <c r="L307" s="58"/>
      <c r="M307" s="58"/>
      <c r="N307" s="61">
        <f t="shared" si="10"/>
        <v>0.2069327731</v>
      </c>
      <c r="O307" s="61">
        <f t="shared" si="11"/>
        <v>0.6686195533</v>
      </c>
      <c r="P307" s="61">
        <f t="shared" si="12"/>
        <v>0.1270596851</v>
      </c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73">
        <v>197.0</v>
      </c>
      <c r="AB307" s="74">
        <v>150.0</v>
      </c>
      <c r="AC307" s="73">
        <v>1629.0</v>
      </c>
      <c r="AD307" s="74">
        <v>755.0</v>
      </c>
    </row>
    <row r="308" ht="12.75" customHeight="1">
      <c r="A308" s="58" t="s">
        <v>928</v>
      </c>
      <c r="B308" s="73">
        <f t="shared" si="1"/>
        <v>0</v>
      </c>
      <c r="C308" s="74">
        <f t="shared" si="2"/>
        <v>0</v>
      </c>
      <c r="D308" s="73">
        <f t="shared" si="3"/>
        <v>0</v>
      </c>
      <c r="E308" s="74">
        <f t="shared" si="4"/>
        <v>0</v>
      </c>
      <c r="F308" s="62" t="str">
        <f t="shared" si="5"/>
        <v>#DIV/0!</v>
      </c>
      <c r="G308" s="63" t="str">
        <f t="shared" si="6"/>
        <v>#DIV/0!</v>
      </c>
      <c r="H308" s="64" t="str">
        <f t="shared" si="7"/>
        <v>#DIV/0!</v>
      </c>
      <c r="I308" s="65" t="str">
        <f t="shared" si="8"/>
        <v>#DIV/0!</v>
      </c>
      <c r="J308" s="55" t="str">
        <f t="shared" si="9"/>
        <v>#DIV/0!</v>
      </c>
      <c r="K308" s="58"/>
      <c r="L308" s="58"/>
      <c r="M308" s="58"/>
      <c r="N308" s="61" t="str">
        <f t="shared" si="10"/>
        <v>#DIV/0!</v>
      </c>
      <c r="O308" s="61" t="str">
        <f t="shared" si="11"/>
        <v>#DIV/0!</v>
      </c>
      <c r="P308" s="61" t="str">
        <f t="shared" si="12"/>
        <v>#DIV/0!</v>
      </c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73">
        <v>0.0</v>
      </c>
      <c r="AB308" s="74">
        <v>0.0</v>
      </c>
      <c r="AC308" s="73">
        <v>0.0</v>
      </c>
      <c r="AD308" s="74">
        <v>0.0</v>
      </c>
    </row>
    <row r="309" ht="12.75" customHeight="1">
      <c r="A309" s="58" t="s">
        <v>40</v>
      </c>
      <c r="B309" s="73">
        <f t="shared" si="1"/>
        <v>11</v>
      </c>
      <c r="C309" s="74">
        <f t="shared" si="2"/>
        <v>298</v>
      </c>
      <c r="D309" s="73">
        <f t="shared" si="3"/>
        <v>341</v>
      </c>
      <c r="E309" s="74">
        <f t="shared" si="4"/>
        <v>54</v>
      </c>
      <c r="F309" s="62">
        <f t="shared" si="5"/>
        <v>0.0355987055</v>
      </c>
      <c r="G309" s="63">
        <f t="shared" si="6"/>
        <v>0.8632911392</v>
      </c>
      <c r="H309" s="64">
        <f t="shared" si="7"/>
        <v>0.5</v>
      </c>
      <c r="I309" s="65">
        <f t="shared" si="8"/>
        <v>0.09232954545</v>
      </c>
      <c r="J309" s="55">
        <f t="shared" si="9"/>
        <v>1.278317152</v>
      </c>
      <c r="K309" s="58"/>
      <c r="L309" s="58"/>
      <c r="M309" s="58"/>
      <c r="N309" s="61">
        <f t="shared" si="10"/>
        <v>0.0355987055</v>
      </c>
      <c r="O309" s="61">
        <f t="shared" si="11"/>
        <v>0.5</v>
      </c>
      <c r="P309" s="61">
        <f t="shared" si="12"/>
        <v>0.09232954545</v>
      </c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73">
        <v>11.0</v>
      </c>
      <c r="AB309" s="74">
        <v>54.0</v>
      </c>
      <c r="AC309" s="73">
        <v>341.0</v>
      </c>
      <c r="AD309" s="74">
        <v>298.0</v>
      </c>
    </row>
    <row r="310" ht="12.75" customHeight="1">
      <c r="A310" s="58" t="s">
        <v>426</v>
      </c>
      <c r="B310" s="73">
        <f t="shared" si="1"/>
        <v>18</v>
      </c>
      <c r="C310" s="74">
        <f t="shared" si="2"/>
        <v>134</v>
      </c>
      <c r="D310" s="73">
        <f t="shared" si="3"/>
        <v>218</v>
      </c>
      <c r="E310" s="74">
        <f t="shared" si="4"/>
        <v>17</v>
      </c>
      <c r="F310" s="62">
        <f t="shared" si="5"/>
        <v>0.1184210526</v>
      </c>
      <c r="G310" s="63">
        <f t="shared" si="6"/>
        <v>0.9276595745</v>
      </c>
      <c r="H310" s="64">
        <f t="shared" si="7"/>
        <v>0.6098191214</v>
      </c>
      <c r="I310" s="65">
        <f t="shared" si="8"/>
        <v>0.09043927649</v>
      </c>
      <c r="J310" s="55">
        <f t="shared" si="9"/>
        <v>1.546052632</v>
      </c>
      <c r="K310" s="58"/>
      <c r="L310" s="58"/>
      <c r="M310" s="58"/>
      <c r="N310" s="61">
        <f t="shared" si="10"/>
        <v>0.1184210526</v>
      </c>
      <c r="O310" s="61">
        <f t="shared" si="11"/>
        <v>0.6098191214</v>
      </c>
      <c r="P310" s="61">
        <f t="shared" si="12"/>
        <v>0.09043927649</v>
      </c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73">
        <v>18.0</v>
      </c>
      <c r="AB310" s="74">
        <v>17.0</v>
      </c>
      <c r="AC310" s="73">
        <v>218.0</v>
      </c>
      <c r="AD310" s="74">
        <v>134.0</v>
      </c>
    </row>
    <row r="311" ht="12.75" customHeight="1">
      <c r="A311" s="58" t="s">
        <v>929</v>
      </c>
      <c r="B311" s="73">
        <f t="shared" si="1"/>
        <v>5</v>
      </c>
      <c r="C311" s="74">
        <f t="shared" si="2"/>
        <v>226</v>
      </c>
      <c r="D311" s="73">
        <f t="shared" si="3"/>
        <v>244</v>
      </c>
      <c r="E311" s="74">
        <f t="shared" si="4"/>
        <v>27</v>
      </c>
      <c r="F311" s="62">
        <f t="shared" si="5"/>
        <v>0.02164502165</v>
      </c>
      <c r="G311" s="63">
        <f t="shared" si="6"/>
        <v>0.9003690037</v>
      </c>
      <c r="H311" s="64">
        <f t="shared" si="7"/>
        <v>0.4960159363</v>
      </c>
      <c r="I311" s="65">
        <f t="shared" si="8"/>
        <v>0.06374501992</v>
      </c>
      <c r="J311" s="55">
        <f t="shared" si="9"/>
        <v>1.173160173</v>
      </c>
      <c r="K311" s="58"/>
      <c r="L311" s="58"/>
      <c r="M311" s="58"/>
      <c r="N311" s="61">
        <f t="shared" si="10"/>
        <v>0.02164502165</v>
      </c>
      <c r="O311" s="61">
        <f t="shared" si="11"/>
        <v>0.4960159363</v>
      </c>
      <c r="P311" s="61">
        <f t="shared" si="12"/>
        <v>0.06374501992</v>
      </c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73">
        <v>5.0</v>
      </c>
      <c r="AB311" s="74">
        <v>27.0</v>
      </c>
      <c r="AC311" s="73">
        <v>244.0</v>
      </c>
      <c r="AD311" s="74">
        <v>226.0</v>
      </c>
    </row>
    <row r="312" ht="12.75" customHeight="1">
      <c r="A312" s="58" t="s">
        <v>425</v>
      </c>
      <c r="B312" s="73">
        <f t="shared" si="1"/>
        <v>34</v>
      </c>
      <c r="C312" s="74">
        <f t="shared" si="2"/>
        <v>218</v>
      </c>
      <c r="D312" s="73">
        <f t="shared" si="3"/>
        <v>286</v>
      </c>
      <c r="E312" s="74">
        <f t="shared" si="4"/>
        <v>34</v>
      </c>
      <c r="F312" s="62">
        <f t="shared" si="5"/>
        <v>0.1349206349</v>
      </c>
      <c r="G312" s="63">
        <f t="shared" si="6"/>
        <v>0.89375</v>
      </c>
      <c r="H312" s="64">
        <f t="shared" si="7"/>
        <v>0.5594405594</v>
      </c>
      <c r="I312" s="65">
        <f t="shared" si="8"/>
        <v>0.1188811189</v>
      </c>
      <c r="J312" s="55">
        <f t="shared" si="9"/>
        <v>1.26984127</v>
      </c>
      <c r="K312" s="58"/>
      <c r="L312" s="58"/>
      <c r="M312" s="58"/>
      <c r="N312" s="61">
        <f t="shared" si="10"/>
        <v>0.1349206349</v>
      </c>
      <c r="O312" s="61">
        <f t="shared" si="11"/>
        <v>0.5594405594</v>
      </c>
      <c r="P312" s="61">
        <f t="shared" si="12"/>
        <v>0.1188811189</v>
      </c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73">
        <v>34.0</v>
      </c>
      <c r="AB312" s="74">
        <v>34.0</v>
      </c>
      <c r="AC312" s="73">
        <v>286.0</v>
      </c>
      <c r="AD312" s="74">
        <v>218.0</v>
      </c>
    </row>
    <row r="313" ht="12.75" customHeight="1">
      <c r="A313" s="58" t="s">
        <v>132</v>
      </c>
      <c r="B313" s="73">
        <f t="shared" si="1"/>
        <v>61</v>
      </c>
      <c r="C313" s="74">
        <f t="shared" si="2"/>
        <v>637</v>
      </c>
      <c r="D313" s="73">
        <f t="shared" si="3"/>
        <v>845</v>
      </c>
      <c r="E313" s="74">
        <f t="shared" si="4"/>
        <v>135</v>
      </c>
      <c r="F313" s="62">
        <f t="shared" si="5"/>
        <v>0.08739255014</v>
      </c>
      <c r="G313" s="63">
        <f t="shared" si="6"/>
        <v>0.862244898</v>
      </c>
      <c r="H313" s="64">
        <f t="shared" si="7"/>
        <v>0.5399284863</v>
      </c>
      <c r="I313" s="65">
        <f t="shared" si="8"/>
        <v>0.1168057211</v>
      </c>
      <c r="J313" s="55">
        <f t="shared" si="9"/>
        <v>1.404011461</v>
      </c>
      <c r="K313" s="58"/>
      <c r="L313" s="58"/>
      <c r="M313" s="58"/>
      <c r="N313" s="61">
        <f t="shared" si="10"/>
        <v>0.08739255014</v>
      </c>
      <c r="O313" s="61">
        <f t="shared" si="11"/>
        <v>0.5399284863</v>
      </c>
      <c r="P313" s="61">
        <f t="shared" si="12"/>
        <v>0.1168057211</v>
      </c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73">
        <v>61.0</v>
      </c>
      <c r="AB313" s="74">
        <v>135.0</v>
      </c>
      <c r="AC313" s="73">
        <v>845.0</v>
      </c>
      <c r="AD313" s="74">
        <v>637.0</v>
      </c>
    </row>
    <row r="314" ht="12.75" customHeight="1">
      <c r="A314" s="58" t="s">
        <v>930</v>
      </c>
      <c r="B314" s="73">
        <f t="shared" si="1"/>
        <v>7</v>
      </c>
      <c r="C314" s="74">
        <f t="shared" si="2"/>
        <v>511</v>
      </c>
      <c r="D314" s="73">
        <f t="shared" si="3"/>
        <v>345</v>
      </c>
      <c r="E314" s="74">
        <f t="shared" si="4"/>
        <v>39</v>
      </c>
      <c r="F314" s="62">
        <f t="shared" si="5"/>
        <v>0.01351351351</v>
      </c>
      <c r="G314" s="63">
        <f t="shared" si="6"/>
        <v>0.8984375</v>
      </c>
      <c r="H314" s="64">
        <f t="shared" si="7"/>
        <v>0.3902439024</v>
      </c>
      <c r="I314" s="65">
        <f t="shared" si="8"/>
        <v>0.05099778271</v>
      </c>
      <c r="J314" s="55">
        <f t="shared" si="9"/>
        <v>0.7413127413</v>
      </c>
      <c r="K314" s="58"/>
      <c r="L314" s="58"/>
      <c r="M314" s="58"/>
      <c r="N314" s="61">
        <f t="shared" si="10"/>
        <v>0.01351351351</v>
      </c>
      <c r="O314" s="61">
        <f t="shared" si="11"/>
        <v>0.3902439024</v>
      </c>
      <c r="P314" s="61">
        <f t="shared" si="12"/>
        <v>0.05099778271</v>
      </c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73">
        <v>7.0</v>
      </c>
      <c r="AB314" s="74">
        <v>39.0</v>
      </c>
      <c r="AC314" s="73">
        <v>345.0</v>
      </c>
      <c r="AD314" s="74">
        <v>511.0</v>
      </c>
    </row>
    <row r="315" ht="12.75" customHeight="1">
      <c r="A315" s="58" t="s">
        <v>931</v>
      </c>
      <c r="B315" s="73">
        <f t="shared" si="1"/>
        <v>0</v>
      </c>
      <c r="C315" s="74">
        <f t="shared" si="2"/>
        <v>68</v>
      </c>
      <c r="D315" s="73">
        <f t="shared" si="3"/>
        <v>59</v>
      </c>
      <c r="E315" s="74">
        <f t="shared" si="4"/>
        <v>5</v>
      </c>
      <c r="F315" s="62">
        <f t="shared" si="5"/>
        <v>0</v>
      </c>
      <c r="G315" s="63">
        <f t="shared" si="6"/>
        <v>0.921875</v>
      </c>
      <c r="H315" s="64">
        <f t="shared" si="7"/>
        <v>0.446969697</v>
      </c>
      <c r="I315" s="65">
        <f t="shared" si="8"/>
        <v>0.03787878788</v>
      </c>
      <c r="J315" s="55">
        <f t="shared" si="9"/>
        <v>0.9411764706</v>
      </c>
      <c r="K315" s="58"/>
      <c r="L315" s="58"/>
      <c r="M315" s="58"/>
      <c r="N315" s="61">
        <f t="shared" si="10"/>
        <v>0</v>
      </c>
      <c r="O315" s="61">
        <f t="shared" si="11"/>
        <v>0.446969697</v>
      </c>
      <c r="P315" s="61">
        <f t="shared" si="12"/>
        <v>0.03787878788</v>
      </c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73">
        <v>0.0</v>
      </c>
      <c r="AB315" s="74">
        <v>5.0</v>
      </c>
      <c r="AC315" s="73">
        <v>59.0</v>
      </c>
      <c r="AD315" s="74">
        <v>68.0</v>
      </c>
    </row>
    <row r="316" ht="12.75" customHeight="1">
      <c r="A316" s="58" t="s">
        <v>430</v>
      </c>
      <c r="B316" s="73">
        <f t="shared" si="1"/>
        <v>147</v>
      </c>
      <c r="C316" s="74">
        <f t="shared" si="2"/>
        <v>379</v>
      </c>
      <c r="D316" s="73">
        <f t="shared" si="3"/>
        <v>1059</v>
      </c>
      <c r="E316" s="74">
        <f t="shared" si="4"/>
        <v>82</v>
      </c>
      <c r="F316" s="62">
        <f t="shared" si="5"/>
        <v>0.2794676806</v>
      </c>
      <c r="G316" s="63">
        <f t="shared" si="6"/>
        <v>0.9281332165</v>
      </c>
      <c r="H316" s="64">
        <f t="shared" si="7"/>
        <v>0.7234553089</v>
      </c>
      <c r="I316" s="65">
        <f t="shared" si="8"/>
        <v>0.1373725255</v>
      </c>
      <c r="J316" s="55">
        <f t="shared" si="9"/>
        <v>2.169201521</v>
      </c>
      <c r="K316" s="58"/>
      <c r="L316" s="58"/>
      <c r="M316" s="58"/>
      <c r="N316" s="61">
        <f t="shared" si="10"/>
        <v>0.2794676806</v>
      </c>
      <c r="O316" s="61">
        <f t="shared" si="11"/>
        <v>0.7234553089</v>
      </c>
      <c r="P316" s="61">
        <f t="shared" si="12"/>
        <v>0.1373725255</v>
      </c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73">
        <v>147.0</v>
      </c>
      <c r="AB316" s="74">
        <v>82.0</v>
      </c>
      <c r="AC316" s="73">
        <v>1059.0</v>
      </c>
      <c r="AD316" s="74">
        <v>379.0</v>
      </c>
    </row>
    <row r="317" ht="12.75" customHeight="1">
      <c r="A317" s="58" t="s">
        <v>431</v>
      </c>
      <c r="B317" s="73">
        <f t="shared" si="1"/>
        <v>121</v>
      </c>
      <c r="C317" s="74">
        <f t="shared" si="2"/>
        <v>349</v>
      </c>
      <c r="D317" s="73">
        <f t="shared" si="3"/>
        <v>1085</v>
      </c>
      <c r="E317" s="74">
        <f t="shared" si="4"/>
        <v>85</v>
      </c>
      <c r="F317" s="62">
        <f t="shared" si="5"/>
        <v>0.2574468085</v>
      </c>
      <c r="G317" s="63">
        <f t="shared" si="6"/>
        <v>0.9273504274</v>
      </c>
      <c r="H317" s="64">
        <f t="shared" si="7"/>
        <v>0.7353658537</v>
      </c>
      <c r="I317" s="65">
        <f t="shared" si="8"/>
        <v>0.1256097561</v>
      </c>
      <c r="J317" s="55">
        <f t="shared" si="9"/>
        <v>2.489361702</v>
      </c>
      <c r="K317" s="58"/>
      <c r="L317" s="58"/>
      <c r="M317" s="58"/>
      <c r="N317" s="61">
        <f t="shared" si="10"/>
        <v>0.2574468085</v>
      </c>
      <c r="O317" s="61">
        <f t="shared" si="11"/>
        <v>0.7353658537</v>
      </c>
      <c r="P317" s="61">
        <f t="shared" si="12"/>
        <v>0.1256097561</v>
      </c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73">
        <v>121.0</v>
      </c>
      <c r="AB317" s="74">
        <v>85.0</v>
      </c>
      <c r="AC317" s="73">
        <v>1085.0</v>
      </c>
      <c r="AD317" s="74">
        <v>349.0</v>
      </c>
    </row>
    <row r="318" ht="12.75" customHeight="1">
      <c r="A318" s="58" t="s">
        <v>932</v>
      </c>
      <c r="B318" s="73">
        <f t="shared" si="1"/>
        <v>0</v>
      </c>
      <c r="C318" s="74">
        <f t="shared" si="2"/>
        <v>0</v>
      </c>
      <c r="D318" s="73">
        <f t="shared" si="3"/>
        <v>0</v>
      </c>
      <c r="E318" s="74">
        <f t="shared" si="4"/>
        <v>0</v>
      </c>
      <c r="F318" s="62" t="str">
        <f t="shared" si="5"/>
        <v>#DIV/0!</v>
      </c>
      <c r="G318" s="63" t="str">
        <f t="shared" si="6"/>
        <v>#DIV/0!</v>
      </c>
      <c r="H318" s="64" t="str">
        <f t="shared" si="7"/>
        <v>#DIV/0!</v>
      </c>
      <c r="I318" s="65" t="str">
        <f t="shared" si="8"/>
        <v>#DIV/0!</v>
      </c>
      <c r="J318" s="55" t="str">
        <f t="shared" si="9"/>
        <v>#DIV/0!</v>
      </c>
      <c r="K318" s="58"/>
      <c r="L318" s="58"/>
      <c r="M318" s="58"/>
      <c r="N318" s="61" t="str">
        <f t="shared" si="10"/>
        <v>#DIV/0!</v>
      </c>
      <c r="O318" s="61" t="str">
        <f t="shared" si="11"/>
        <v>#DIV/0!</v>
      </c>
      <c r="P318" s="61" t="str">
        <f t="shared" si="12"/>
        <v>#DIV/0!</v>
      </c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73">
        <v>0.0</v>
      </c>
      <c r="AB318" s="74">
        <v>0.0</v>
      </c>
      <c r="AC318" s="73">
        <v>0.0</v>
      </c>
      <c r="AD318" s="74">
        <v>0.0</v>
      </c>
    </row>
    <row r="319" ht="12.75" customHeight="1">
      <c r="A319" s="58" t="s">
        <v>433</v>
      </c>
      <c r="B319" s="73">
        <f t="shared" si="1"/>
        <v>87</v>
      </c>
      <c r="C319" s="74">
        <f t="shared" si="2"/>
        <v>198</v>
      </c>
      <c r="D319" s="73">
        <f t="shared" si="3"/>
        <v>522</v>
      </c>
      <c r="E319" s="74">
        <f t="shared" si="4"/>
        <v>35</v>
      </c>
      <c r="F319" s="62">
        <f t="shared" si="5"/>
        <v>0.3052631579</v>
      </c>
      <c r="G319" s="63">
        <f t="shared" si="6"/>
        <v>0.9371633752</v>
      </c>
      <c r="H319" s="64">
        <f t="shared" si="7"/>
        <v>0.7232779097</v>
      </c>
      <c r="I319" s="65">
        <f t="shared" si="8"/>
        <v>0.1448931116</v>
      </c>
      <c r="J319" s="55">
        <f t="shared" si="9"/>
        <v>1.954385965</v>
      </c>
      <c r="K319" s="58"/>
      <c r="L319" s="58"/>
      <c r="M319" s="58"/>
      <c r="N319" s="61">
        <f t="shared" si="10"/>
        <v>0.3052631579</v>
      </c>
      <c r="O319" s="61">
        <f t="shared" si="11"/>
        <v>0.7232779097</v>
      </c>
      <c r="P319" s="61">
        <f t="shared" si="12"/>
        <v>0.1448931116</v>
      </c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73">
        <v>87.0</v>
      </c>
      <c r="AB319" s="74">
        <v>35.0</v>
      </c>
      <c r="AC319" s="73">
        <v>522.0</v>
      </c>
      <c r="AD319" s="74">
        <v>198.0</v>
      </c>
    </row>
    <row r="320" ht="12.75" customHeight="1">
      <c r="A320" s="58" t="s">
        <v>933</v>
      </c>
      <c r="B320" s="73">
        <f t="shared" si="1"/>
        <v>0</v>
      </c>
      <c r="C320" s="74">
        <f t="shared" si="2"/>
        <v>0</v>
      </c>
      <c r="D320" s="73">
        <f t="shared" si="3"/>
        <v>0</v>
      </c>
      <c r="E320" s="74">
        <f t="shared" si="4"/>
        <v>0</v>
      </c>
      <c r="F320" s="62" t="str">
        <f t="shared" si="5"/>
        <v>#DIV/0!</v>
      </c>
      <c r="G320" s="63" t="str">
        <f t="shared" si="6"/>
        <v>#DIV/0!</v>
      </c>
      <c r="H320" s="64" t="str">
        <f t="shared" si="7"/>
        <v>#DIV/0!</v>
      </c>
      <c r="I320" s="65" t="str">
        <f t="shared" si="8"/>
        <v>#DIV/0!</v>
      </c>
      <c r="J320" s="55" t="str">
        <f t="shared" si="9"/>
        <v>#DIV/0!</v>
      </c>
      <c r="K320" s="58"/>
      <c r="L320" s="58"/>
      <c r="M320" s="58"/>
      <c r="N320" s="61" t="str">
        <f t="shared" si="10"/>
        <v>#DIV/0!</v>
      </c>
      <c r="O320" s="61" t="str">
        <f t="shared" si="11"/>
        <v>#DIV/0!</v>
      </c>
      <c r="P320" s="61" t="str">
        <f t="shared" si="12"/>
        <v>#DIV/0!</v>
      </c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73">
        <v>0.0</v>
      </c>
      <c r="AB320" s="74">
        <v>0.0</v>
      </c>
      <c r="AC320" s="73">
        <v>0.0</v>
      </c>
      <c r="AD320" s="74">
        <v>0.0</v>
      </c>
    </row>
    <row r="321" ht="12.75" customHeight="1">
      <c r="A321" s="58" t="s">
        <v>294</v>
      </c>
      <c r="B321" s="73">
        <f t="shared" si="1"/>
        <v>17</v>
      </c>
      <c r="C321" s="74">
        <f t="shared" si="2"/>
        <v>247</v>
      </c>
      <c r="D321" s="73">
        <f t="shared" si="3"/>
        <v>207</v>
      </c>
      <c r="E321" s="74">
        <f t="shared" si="4"/>
        <v>23</v>
      </c>
      <c r="F321" s="62">
        <f t="shared" si="5"/>
        <v>0.06439393939</v>
      </c>
      <c r="G321" s="63">
        <f t="shared" si="6"/>
        <v>0.9</v>
      </c>
      <c r="H321" s="64">
        <f t="shared" si="7"/>
        <v>0.4534412955</v>
      </c>
      <c r="I321" s="65">
        <f t="shared" si="8"/>
        <v>0.08097165992</v>
      </c>
      <c r="J321" s="55">
        <f t="shared" si="9"/>
        <v>0.8712121212</v>
      </c>
      <c r="K321" s="58"/>
      <c r="L321" s="58"/>
      <c r="M321" s="58"/>
      <c r="N321" s="61">
        <f t="shared" si="10"/>
        <v>0.06439393939</v>
      </c>
      <c r="O321" s="61">
        <f t="shared" si="11"/>
        <v>0.4534412955</v>
      </c>
      <c r="P321" s="61">
        <f t="shared" si="12"/>
        <v>0.08097165992</v>
      </c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73">
        <v>17.0</v>
      </c>
      <c r="AB321" s="74">
        <v>23.0</v>
      </c>
      <c r="AC321" s="73">
        <v>207.0</v>
      </c>
      <c r="AD321" s="74">
        <v>247.0</v>
      </c>
    </row>
    <row r="322" ht="12.75" customHeight="1">
      <c r="A322" s="58" t="s">
        <v>417</v>
      </c>
      <c r="B322" s="73">
        <f t="shared" si="1"/>
        <v>8</v>
      </c>
      <c r="C322" s="74">
        <f t="shared" si="2"/>
        <v>238</v>
      </c>
      <c r="D322" s="73">
        <f t="shared" si="3"/>
        <v>182</v>
      </c>
      <c r="E322" s="74">
        <f t="shared" si="4"/>
        <v>8</v>
      </c>
      <c r="F322" s="62">
        <f t="shared" si="5"/>
        <v>0.0325203252</v>
      </c>
      <c r="G322" s="63">
        <f t="shared" si="6"/>
        <v>0.9578947368</v>
      </c>
      <c r="H322" s="64">
        <f t="shared" si="7"/>
        <v>0.4357798165</v>
      </c>
      <c r="I322" s="65">
        <f t="shared" si="8"/>
        <v>0.03669724771</v>
      </c>
      <c r="J322" s="55">
        <f t="shared" si="9"/>
        <v>0.7723577236</v>
      </c>
      <c r="K322" s="58"/>
      <c r="L322" s="58"/>
      <c r="M322" s="58"/>
      <c r="N322" s="61">
        <f t="shared" si="10"/>
        <v>0.0325203252</v>
      </c>
      <c r="O322" s="61">
        <f t="shared" si="11"/>
        <v>0.4357798165</v>
      </c>
      <c r="P322" s="61">
        <f t="shared" si="12"/>
        <v>0.03669724771</v>
      </c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73">
        <v>8.0</v>
      </c>
      <c r="AB322" s="74">
        <v>8.0</v>
      </c>
      <c r="AC322" s="73">
        <v>182.0</v>
      </c>
      <c r="AD322" s="74">
        <v>238.0</v>
      </c>
    </row>
    <row r="323" ht="12.75" customHeight="1">
      <c r="A323" s="58" t="s">
        <v>35</v>
      </c>
      <c r="B323" s="73">
        <f t="shared" si="1"/>
        <v>5</v>
      </c>
      <c r="C323" s="74">
        <f t="shared" si="2"/>
        <v>200</v>
      </c>
      <c r="D323" s="73">
        <f t="shared" si="3"/>
        <v>161</v>
      </c>
      <c r="E323" s="74">
        <f t="shared" si="4"/>
        <v>25</v>
      </c>
      <c r="F323" s="62">
        <f t="shared" si="5"/>
        <v>0.0243902439</v>
      </c>
      <c r="G323" s="63">
        <f t="shared" si="6"/>
        <v>0.8655913978</v>
      </c>
      <c r="H323" s="64">
        <f t="shared" si="7"/>
        <v>0.4245524297</v>
      </c>
      <c r="I323" s="65">
        <f t="shared" si="8"/>
        <v>0.07672634271</v>
      </c>
      <c r="J323" s="55">
        <f t="shared" si="9"/>
        <v>0.9073170732</v>
      </c>
      <c r="K323" s="58"/>
      <c r="L323" s="58"/>
      <c r="M323" s="58"/>
      <c r="N323" s="61">
        <f t="shared" si="10"/>
        <v>0.0243902439</v>
      </c>
      <c r="O323" s="61">
        <f t="shared" si="11"/>
        <v>0.4245524297</v>
      </c>
      <c r="P323" s="61">
        <f t="shared" si="12"/>
        <v>0.07672634271</v>
      </c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73">
        <v>5.0</v>
      </c>
      <c r="AB323" s="74">
        <v>25.0</v>
      </c>
      <c r="AC323" s="73">
        <v>161.0</v>
      </c>
      <c r="AD323" s="74">
        <v>200.0</v>
      </c>
    </row>
    <row r="324" ht="12.75" customHeight="1">
      <c r="A324" s="58" t="s">
        <v>437</v>
      </c>
      <c r="B324" s="73">
        <f t="shared" si="1"/>
        <v>45</v>
      </c>
      <c r="C324" s="74">
        <f t="shared" si="2"/>
        <v>287</v>
      </c>
      <c r="D324" s="73">
        <f t="shared" si="3"/>
        <v>427</v>
      </c>
      <c r="E324" s="74">
        <f t="shared" si="4"/>
        <v>28</v>
      </c>
      <c r="F324" s="62">
        <f t="shared" si="5"/>
        <v>0.1355421687</v>
      </c>
      <c r="G324" s="63">
        <f t="shared" si="6"/>
        <v>0.9384615385</v>
      </c>
      <c r="H324" s="64">
        <f t="shared" si="7"/>
        <v>0.5997458704</v>
      </c>
      <c r="I324" s="65">
        <f t="shared" si="8"/>
        <v>0.09275730623</v>
      </c>
      <c r="J324" s="55">
        <f t="shared" si="9"/>
        <v>1.370481928</v>
      </c>
      <c r="K324" s="58"/>
      <c r="L324" s="58"/>
      <c r="M324" s="58"/>
      <c r="N324" s="61">
        <f t="shared" si="10"/>
        <v>0.1355421687</v>
      </c>
      <c r="O324" s="61">
        <f t="shared" si="11"/>
        <v>0.5997458704</v>
      </c>
      <c r="P324" s="61">
        <f t="shared" si="12"/>
        <v>0.09275730623</v>
      </c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73">
        <v>45.0</v>
      </c>
      <c r="AB324" s="74">
        <v>28.0</v>
      </c>
      <c r="AC324" s="73">
        <v>427.0</v>
      </c>
      <c r="AD324" s="74">
        <v>287.0</v>
      </c>
    </row>
    <row r="325" ht="12.75" customHeight="1">
      <c r="A325" s="58" t="s">
        <v>934</v>
      </c>
      <c r="B325" s="73">
        <f t="shared" si="1"/>
        <v>0</v>
      </c>
      <c r="C325" s="74">
        <f t="shared" si="2"/>
        <v>0</v>
      </c>
      <c r="D325" s="73">
        <f t="shared" si="3"/>
        <v>0</v>
      </c>
      <c r="E325" s="74">
        <f t="shared" si="4"/>
        <v>0</v>
      </c>
      <c r="F325" s="62" t="str">
        <f t="shared" si="5"/>
        <v>#DIV/0!</v>
      </c>
      <c r="G325" s="63" t="str">
        <f t="shared" si="6"/>
        <v>#DIV/0!</v>
      </c>
      <c r="H325" s="64" t="str">
        <f t="shared" si="7"/>
        <v>#DIV/0!</v>
      </c>
      <c r="I325" s="65" t="str">
        <f t="shared" si="8"/>
        <v>#DIV/0!</v>
      </c>
      <c r="J325" s="55" t="str">
        <f t="shared" si="9"/>
        <v>#DIV/0!</v>
      </c>
      <c r="K325" s="58"/>
      <c r="L325" s="58"/>
      <c r="M325" s="58"/>
      <c r="N325" s="61" t="str">
        <f t="shared" si="10"/>
        <v>#DIV/0!</v>
      </c>
      <c r="O325" s="61" t="str">
        <f t="shared" si="11"/>
        <v>#DIV/0!</v>
      </c>
      <c r="P325" s="61" t="str">
        <f t="shared" si="12"/>
        <v>#DIV/0!</v>
      </c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73">
        <v>0.0</v>
      </c>
      <c r="AB325" s="74">
        <v>0.0</v>
      </c>
      <c r="AC325" s="73">
        <v>0.0</v>
      </c>
      <c r="AD325" s="74">
        <v>0.0</v>
      </c>
    </row>
    <row r="326" ht="12.75" customHeight="1">
      <c r="A326" s="58" t="s">
        <v>110</v>
      </c>
      <c r="B326" s="73">
        <f t="shared" si="1"/>
        <v>18</v>
      </c>
      <c r="C326" s="74">
        <f t="shared" si="2"/>
        <v>404</v>
      </c>
      <c r="D326" s="73">
        <f t="shared" si="3"/>
        <v>447</v>
      </c>
      <c r="E326" s="74">
        <f t="shared" si="4"/>
        <v>45</v>
      </c>
      <c r="F326" s="62">
        <f t="shared" si="5"/>
        <v>0.04265402844</v>
      </c>
      <c r="G326" s="63">
        <f t="shared" si="6"/>
        <v>0.9085365854</v>
      </c>
      <c r="H326" s="64">
        <f t="shared" si="7"/>
        <v>0.5087527352</v>
      </c>
      <c r="I326" s="65">
        <f t="shared" si="8"/>
        <v>0.06892778993</v>
      </c>
      <c r="J326" s="55">
        <f t="shared" si="9"/>
        <v>1.165876777</v>
      </c>
      <c r="K326" s="58"/>
      <c r="L326" s="58"/>
      <c r="M326" s="58"/>
      <c r="N326" s="61">
        <f t="shared" si="10"/>
        <v>0.04265402844</v>
      </c>
      <c r="O326" s="61">
        <f t="shared" si="11"/>
        <v>0.5087527352</v>
      </c>
      <c r="P326" s="61">
        <f t="shared" si="12"/>
        <v>0.06892778993</v>
      </c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73">
        <v>18.0</v>
      </c>
      <c r="AB326" s="74">
        <v>45.0</v>
      </c>
      <c r="AC326" s="73">
        <v>447.0</v>
      </c>
      <c r="AD326" s="74">
        <v>404.0</v>
      </c>
    </row>
    <row r="327" ht="12.75" customHeight="1">
      <c r="A327" s="58" t="s">
        <v>174</v>
      </c>
      <c r="B327" s="73">
        <f t="shared" si="1"/>
        <v>47</v>
      </c>
      <c r="C327" s="74">
        <f t="shared" si="2"/>
        <v>983</v>
      </c>
      <c r="D327" s="73">
        <f t="shared" si="3"/>
        <v>901</v>
      </c>
      <c r="E327" s="74">
        <f t="shared" si="4"/>
        <v>92</v>
      </c>
      <c r="F327" s="62">
        <f t="shared" si="5"/>
        <v>0.04563106796</v>
      </c>
      <c r="G327" s="63">
        <f t="shared" si="6"/>
        <v>0.9073514602</v>
      </c>
      <c r="H327" s="64">
        <f t="shared" si="7"/>
        <v>0.4686109738</v>
      </c>
      <c r="I327" s="65">
        <f t="shared" si="8"/>
        <v>0.06870983688</v>
      </c>
      <c r="J327" s="55">
        <f t="shared" si="9"/>
        <v>0.9640776699</v>
      </c>
      <c r="K327" s="58"/>
      <c r="L327" s="58"/>
      <c r="M327" s="58"/>
      <c r="N327" s="61">
        <f t="shared" si="10"/>
        <v>0.04563106796</v>
      </c>
      <c r="O327" s="61">
        <f t="shared" si="11"/>
        <v>0.4686109738</v>
      </c>
      <c r="P327" s="61">
        <f t="shared" si="12"/>
        <v>0.06870983688</v>
      </c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73">
        <v>47.0</v>
      </c>
      <c r="AB327" s="74">
        <v>92.0</v>
      </c>
      <c r="AC327" s="73">
        <v>901.0</v>
      </c>
      <c r="AD327" s="74">
        <v>983.0</v>
      </c>
    </row>
    <row r="328" ht="12.75" customHeight="1">
      <c r="A328" s="58" t="s">
        <v>382</v>
      </c>
      <c r="B328" s="73">
        <f t="shared" si="1"/>
        <v>92</v>
      </c>
      <c r="C328" s="74">
        <f t="shared" si="2"/>
        <v>827</v>
      </c>
      <c r="D328" s="73">
        <f t="shared" si="3"/>
        <v>1069</v>
      </c>
      <c r="E328" s="74">
        <f t="shared" si="4"/>
        <v>105</v>
      </c>
      <c r="F328" s="62">
        <f t="shared" si="5"/>
        <v>0.1001088139</v>
      </c>
      <c r="G328" s="63">
        <f t="shared" si="6"/>
        <v>0.9105621806</v>
      </c>
      <c r="H328" s="64">
        <f t="shared" si="7"/>
        <v>0.5547061634</v>
      </c>
      <c r="I328" s="65">
        <f t="shared" si="8"/>
        <v>0.09412326804</v>
      </c>
      <c r="J328" s="55">
        <f t="shared" si="9"/>
        <v>1.277475517</v>
      </c>
      <c r="K328" s="58"/>
      <c r="L328" s="58"/>
      <c r="M328" s="58"/>
      <c r="N328" s="61">
        <f t="shared" si="10"/>
        <v>0.1001088139</v>
      </c>
      <c r="O328" s="61">
        <f t="shared" si="11"/>
        <v>0.5547061634</v>
      </c>
      <c r="P328" s="61">
        <f t="shared" si="12"/>
        <v>0.09412326804</v>
      </c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73">
        <v>92.0</v>
      </c>
      <c r="AB328" s="74">
        <v>105.0</v>
      </c>
      <c r="AC328" s="73">
        <v>1069.0</v>
      </c>
      <c r="AD328" s="74">
        <v>827.0</v>
      </c>
    </row>
    <row r="329" ht="12.75" customHeight="1">
      <c r="A329" s="58" t="s">
        <v>935</v>
      </c>
      <c r="B329" s="73">
        <f t="shared" si="1"/>
        <v>4</v>
      </c>
      <c r="C329" s="74">
        <f t="shared" si="2"/>
        <v>19</v>
      </c>
      <c r="D329" s="73">
        <f t="shared" si="3"/>
        <v>17</v>
      </c>
      <c r="E329" s="74">
        <f t="shared" si="4"/>
        <v>0</v>
      </c>
      <c r="F329" s="62">
        <f t="shared" si="5"/>
        <v>0.1739130435</v>
      </c>
      <c r="G329" s="63">
        <f t="shared" si="6"/>
        <v>1</v>
      </c>
      <c r="H329" s="64">
        <f t="shared" si="7"/>
        <v>0.525</v>
      </c>
      <c r="I329" s="65">
        <f t="shared" si="8"/>
        <v>0.1</v>
      </c>
      <c r="J329" s="55">
        <f t="shared" si="9"/>
        <v>0.7391304348</v>
      </c>
      <c r="K329" s="58"/>
      <c r="L329" s="58"/>
      <c r="M329" s="58"/>
      <c r="N329" s="61">
        <f t="shared" si="10"/>
        <v>0.1739130435</v>
      </c>
      <c r="O329" s="61">
        <f t="shared" si="11"/>
        <v>0.525</v>
      </c>
      <c r="P329" s="61">
        <f t="shared" si="12"/>
        <v>0.1</v>
      </c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73">
        <v>4.0</v>
      </c>
      <c r="AB329" s="74">
        <v>0.0</v>
      </c>
      <c r="AC329" s="73">
        <v>17.0</v>
      </c>
      <c r="AD329" s="74">
        <v>19.0</v>
      </c>
    </row>
    <row r="330" ht="12.75" customHeight="1">
      <c r="A330" s="58" t="s">
        <v>284</v>
      </c>
      <c r="B330" s="73">
        <f t="shared" si="1"/>
        <v>45</v>
      </c>
      <c r="C330" s="74">
        <f t="shared" si="2"/>
        <v>642</v>
      </c>
      <c r="D330" s="73">
        <f t="shared" si="3"/>
        <v>796</v>
      </c>
      <c r="E330" s="74">
        <f t="shared" si="4"/>
        <v>63</v>
      </c>
      <c r="F330" s="62">
        <f t="shared" si="5"/>
        <v>0.06550218341</v>
      </c>
      <c r="G330" s="63">
        <f t="shared" si="6"/>
        <v>0.9266589057</v>
      </c>
      <c r="H330" s="64">
        <f t="shared" si="7"/>
        <v>0.5439844761</v>
      </c>
      <c r="I330" s="65">
        <f t="shared" si="8"/>
        <v>0.06985769728</v>
      </c>
      <c r="J330" s="55">
        <f t="shared" si="9"/>
        <v>1.250363901</v>
      </c>
      <c r="K330" s="58"/>
      <c r="L330" s="58"/>
      <c r="M330" s="58"/>
      <c r="N330" s="61">
        <f t="shared" si="10"/>
        <v>0.06550218341</v>
      </c>
      <c r="O330" s="61">
        <f t="shared" si="11"/>
        <v>0.5439844761</v>
      </c>
      <c r="P330" s="61">
        <f t="shared" si="12"/>
        <v>0.06985769728</v>
      </c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73">
        <v>45.0</v>
      </c>
      <c r="AB330" s="74">
        <v>63.0</v>
      </c>
      <c r="AC330" s="73">
        <v>796.0</v>
      </c>
      <c r="AD330" s="74">
        <v>642.0</v>
      </c>
    </row>
    <row r="331" ht="12.75" customHeight="1">
      <c r="A331" s="58" t="s">
        <v>108</v>
      </c>
      <c r="B331" s="73">
        <f t="shared" si="1"/>
        <v>17</v>
      </c>
      <c r="C331" s="74">
        <f t="shared" si="2"/>
        <v>245</v>
      </c>
      <c r="D331" s="73">
        <f t="shared" si="3"/>
        <v>242</v>
      </c>
      <c r="E331" s="74">
        <f t="shared" si="4"/>
        <v>44</v>
      </c>
      <c r="F331" s="62">
        <f t="shared" si="5"/>
        <v>0.06488549618</v>
      </c>
      <c r="G331" s="63">
        <f t="shared" si="6"/>
        <v>0.8461538462</v>
      </c>
      <c r="H331" s="64">
        <f t="shared" si="7"/>
        <v>0.4726277372</v>
      </c>
      <c r="I331" s="65">
        <f t="shared" si="8"/>
        <v>0.1113138686</v>
      </c>
      <c r="J331" s="55">
        <f t="shared" si="9"/>
        <v>1.091603053</v>
      </c>
      <c r="K331" s="58"/>
      <c r="L331" s="58"/>
      <c r="M331" s="58"/>
      <c r="N331" s="61">
        <f t="shared" si="10"/>
        <v>0.06488549618</v>
      </c>
      <c r="O331" s="61">
        <f t="shared" si="11"/>
        <v>0.4726277372</v>
      </c>
      <c r="P331" s="61">
        <f t="shared" si="12"/>
        <v>0.1113138686</v>
      </c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73">
        <v>17.0</v>
      </c>
      <c r="AB331" s="74">
        <v>44.0</v>
      </c>
      <c r="AC331" s="73">
        <v>242.0</v>
      </c>
      <c r="AD331" s="74">
        <v>245.0</v>
      </c>
    </row>
    <row r="332" ht="12.75" customHeight="1">
      <c r="A332" s="58" t="s">
        <v>328</v>
      </c>
      <c r="B332" s="73">
        <f t="shared" si="1"/>
        <v>54</v>
      </c>
      <c r="C332" s="74">
        <f t="shared" si="2"/>
        <v>406</v>
      </c>
      <c r="D332" s="73">
        <f t="shared" si="3"/>
        <v>658</v>
      </c>
      <c r="E332" s="74">
        <f t="shared" si="4"/>
        <v>68</v>
      </c>
      <c r="F332" s="62">
        <f t="shared" si="5"/>
        <v>0.1173913043</v>
      </c>
      <c r="G332" s="63">
        <f t="shared" si="6"/>
        <v>0.9063360882</v>
      </c>
      <c r="H332" s="64">
        <f t="shared" si="7"/>
        <v>0.6003372681</v>
      </c>
      <c r="I332" s="65">
        <f t="shared" si="8"/>
        <v>0.1028667791</v>
      </c>
      <c r="J332" s="55">
        <f t="shared" si="9"/>
        <v>1.57826087</v>
      </c>
      <c r="K332" s="58"/>
      <c r="L332" s="58"/>
      <c r="M332" s="58"/>
      <c r="N332" s="61">
        <f t="shared" si="10"/>
        <v>0.1173913043</v>
      </c>
      <c r="O332" s="61">
        <f t="shared" si="11"/>
        <v>0.6003372681</v>
      </c>
      <c r="P332" s="61">
        <f t="shared" si="12"/>
        <v>0.1028667791</v>
      </c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73">
        <v>54.0</v>
      </c>
      <c r="AB332" s="74">
        <v>68.0</v>
      </c>
      <c r="AC332" s="73">
        <v>658.0</v>
      </c>
      <c r="AD332" s="74">
        <v>406.0</v>
      </c>
    </row>
    <row r="333" ht="12.75" customHeight="1">
      <c r="A333" s="58" t="s">
        <v>442</v>
      </c>
      <c r="B333" s="73">
        <f t="shared" si="1"/>
        <v>11</v>
      </c>
      <c r="C333" s="74">
        <f t="shared" si="2"/>
        <v>65</v>
      </c>
      <c r="D333" s="73">
        <f t="shared" si="3"/>
        <v>125</v>
      </c>
      <c r="E333" s="74">
        <f t="shared" si="4"/>
        <v>7</v>
      </c>
      <c r="F333" s="62">
        <f t="shared" si="5"/>
        <v>0.1447368421</v>
      </c>
      <c r="G333" s="63">
        <f t="shared" si="6"/>
        <v>0.946969697</v>
      </c>
      <c r="H333" s="64">
        <f t="shared" si="7"/>
        <v>0.6538461538</v>
      </c>
      <c r="I333" s="65">
        <f t="shared" si="8"/>
        <v>0.08653846154</v>
      </c>
      <c r="J333" s="55">
        <f t="shared" si="9"/>
        <v>1.736842105</v>
      </c>
      <c r="K333" s="58"/>
      <c r="L333" s="58"/>
      <c r="M333" s="58"/>
      <c r="N333" s="61">
        <f t="shared" si="10"/>
        <v>0.1447368421</v>
      </c>
      <c r="O333" s="61">
        <f t="shared" si="11"/>
        <v>0.6538461538</v>
      </c>
      <c r="P333" s="61">
        <f t="shared" si="12"/>
        <v>0.08653846154</v>
      </c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73">
        <v>11.0</v>
      </c>
      <c r="AB333" s="74">
        <v>7.0</v>
      </c>
      <c r="AC333" s="73">
        <v>125.0</v>
      </c>
      <c r="AD333" s="74">
        <v>65.0</v>
      </c>
    </row>
    <row r="334" ht="12.75" customHeight="1">
      <c r="A334" s="58" t="s">
        <v>936</v>
      </c>
      <c r="B334" s="73">
        <f t="shared" si="1"/>
        <v>0</v>
      </c>
      <c r="C334" s="74">
        <f t="shared" si="2"/>
        <v>0</v>
      </c>
      <c r="D334" s="73">
        <f t="shared" si="3"/>
        <v>1</v>
      </c>
      <c r="E334" s="74">
        <f t="shared" si="4"/>
        <v>0</v>
      </c>
      <c r="F334" s="62" t="str">
        <f t="shared" si="5"/>
        <v>#DIV/0!</v>
      </c>
      <c r="G334" s="63">
        <f t="shared" si="6"/>
        <v>1</v>
      </c>
      <c r="H334" s="64">
        <f t="shared" si="7"/>
        <v>1</v>
      </c>
      <c r="I334" s="65">
        <f t="shared" si="8"/>
        <v>0</v>
      </c>
      <c r="J334" s="55" t="str">
        <f t="shared" si="9"/>
        <v>#DIV/0!</v>
      </c>
      <c r="K334" s="58"/>
      <c r="L334" s="58"/>
      <c r="M334" s="58"/>
      <c r="N334" s="61" t="str">
        <f t="shared" si="10"/>
        <v>#DIV/0!</v>
      </c>
      <c r="O334" s="61">
        <f t="shared" si="11"/>
        <v>1</v>
      </c>
      <c r="P334" s="61">
        <f t="shared" si="12"/>
        <v>0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73">
        <v>0.0</v>
      </c>
      <c r="AB334" s="74">
        <v>0.0</v>
      </c>
      <c r="AC334" s="73">
        <v>1.0</v>
      </c>
      <c r="AD334" s="74">
        <v>0.0</v>
      </c>
    </row>
    <row r="335" ht="12.75" customHeight="1">
      <c r="A335" s="58" t="s">
        <v>385</v>
      </c>
      <c r="B335" s="73">
        <f t="shared" si="1"/>
        <v>74</v>
      </c>
      <c r="C335" s="74">
        <f t="shared" si="2"/>
        <v>613</v>
      </c>
      <c r="D335" s="73">
        <f t="shared" si="3"/>
        <v>1134</v>
      </c>
      <c r="E335" s="74">
        <f t="shared" si="4"/>
        <v>84</v>
      </c>
      <c r="F335" s="62">
        <f t="shared" si="5"/>
        <v>0.1077147016</v>
      </c>
      <c r="G335" s="63">
        <f t="shared" si="6"/>
        <v>0.9310344828</v>
      </c>
      <c r="H335" s="64">
        <f t="shared" si="7"/>
        <v>0.6341207349</v>
      </c>
      <c r="I335" s="65">
        <f t="shared" si="8"/>
        <v>0.08293963255</v>
      </c>
      <c r="J335" s="55">
        <f t="shared" si="9"/>
        <v>1.772925764</v>
      </c>
      <c r="K335" s="58"/>
      <c r="L335" s="58"/>
      <c r="M335" s="58"/>
      <c r="N335" s="61">
        <f t="shared" si="10"/>
        <v>0.1077147016</v>
      </c>
      <c r="O335" s="61">
        <f t="shared" si="11"/>
        <v>0.6341207349</v>
      </c>
      <c r="P335" s="61">
        <f t="shared" si="12"/>
        <v>0.08293963255</v>
      </c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73">
        <v>74.0</v>
      </c>
      <c r="AB335" s="74">
        <v>84.0</v>
      </c>
      <c r="AC335" s="73">
        <v>1134.0</v>
      </c>
      <c r="AD335" s="74">
        <v>613.0</v>
      </c>
    </row>
    <row r="336" ht="12.75" customHeight="1">
      <c r="A336" s="58" t="s">
        <v>114</v>
      </c>
      <c r="B336" s="73">
        <f t="shared" si="1"/>
        <v>21</v>
      </c>
      <c r="C336" s="74">
        <f t="shared" si="2"/>
        <v>543</v>
      </c>
      <c r="D336" s="73">
        <f t="shared" si="3"/>
        <v>484</v>
      </c>
      <c r="E336" s="74">
        <f t="shared" si="4"/>
        <v>52</v>
      </c>
      <c r="F336" s="62">
        <f t="shared" si="5"/>
        <v>0.03723404255</v>
      </c>
      <c r="G336" s="63">
        <f t="shared" si="6"/>
        <v>0.9029850746</v>
      </c>
      <c r="H336" s="64">
        <f t="shared" si="7"/>
        <v>0.4590909091</v>
      </c>
      <c r="I336" s="65">
        <f t="shared" si="8"/>
        <v>0.06636363636</v>
      </c>
      <c r="J336" s="55">
        <f t="shared" si="9"/>
        <v>0.9503546099</v>
      </c>
      <c r="K336" s="58"/>
      <c r="L336" s="58"/>
      <c r="M336" s="58"/>
      <c r="N336" s="61">
        <f t="shared" si="10"/>
        <v>0.03723404255</v>
      </c>
      <c r="O336" s="61">
        <f t="shared" si="11"/>
        <v>0.4590909091</v>
      </c>
      <c r="P336" s="61">
        <f t="shared" si="12"/>
        <v>0.06636363636</v>
      </c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73">
        <v>21.0</v>
      </c>
      <c r="AB336" s="74">
        <v>52.0</v>
      </c>
      <c r="AC336" s="73">
        <v>484.0</v>
      </c>
      <c r="AD336" s="74">
        <v>543.0</v>
      </c>
    </row>
    <row r="337" ht="12.75" customHeight="1">
      <c r="A337" s="58" t="s">
        <v>937</v>
      </c>
      <c r="B337" s="73">
        <f t="shared" si="1"/>
        <v>0</v>
      </c>
      <c r="C337" s="74">
        <f t="shared" si="2"/>
        <v>0</v>
      </c>
      <c r="D337" s="73">
        <f t="shared" si="3"/>
        <v>0</v>
      </c>
      <c r="E337" s="74">
        <f t="shared" si="4"/>
        <v>0</v>
      </c>
      <c r="F337" s="62" t="str">
        <f t="shared" si="5"/>
        <v>#DIV/0!</v>
      </c>
      <c r="G337" s="63" t="str">
        <f t="shared" si="6"/>
        <v>#DIV/0!</v>
      </c>
      <c r="H337" s="64" t="str">
        <f t="shared" si="7"/>
        <v>#DIV/0!</v>
      </c>
      <c r="I337" s="65" t="str">
        <f t="shared" si="8"/>
        <v>#DIV/0!</v>
      </c>
      <c r="J337" s="55" t="str">
        <f t="shared" si="9"/>
        <v>#DIV/0!</v>
      </c>
      <c r="K337" s="58"/>
      <c r="L337" s="58"/>
      <c r="M337" s="58"/>
      <c r="N337" s="61" t="str">
        <f t="shared" si="10"/>
        <v>#DIV/0!</v>
      </c>
      <c r="O337" s="61" t="str">
        <f t="shared" si="11"/>
        <v>#DIV/0!</v>
      </c>
      <c r="P337" s="61" t="str">
        <f t="shared" si="12"/>
        <v>#DIV/0!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73">
        <v>0.0</v>
      </c>
      <c r="AB337" s="74">
        <v>0.0</v>
      </c>
      <c r="AC337" s="73">
        <v>0.0</v>
      </c>
      <c r="AD337" s="74">
        <v>0.0</v>
      </c>
    </row>
    <row r="338" ht="12.75" customHeight="1">
      <c r="A338" s="58" t="s">
        <v>172</v>
      </c>
      <c r="B338" s="73">
        <f t="shared" si="1"/>
        <v>49</v>
      </c>
      <c r="C338" s="74">
        <f t="shared" si="2"/>
        <v>310</v>
      </c>
      <c r="D338" s="73">
        <f t="shared" si="3"/>
        <v>563</v>
      </c>
      <c r="E338" s="74">
        <f t="shared" si="4"/>
        <v>96</v>
      </c>
      <c r="F338" s="62">
        <f t="shared" si="5"/>
        <v>0.1364902507</v>
      </c>
      <c r="G338" s="63">
        <f t="shared" si="6"/>
        <v>0.8543247344</v>
      </c>
      <c r="H338" s="64">
        <f t="shared" si="7"/>
        <v>0.6011787819</v>
      </c>
      <c r="I338" s="65">
        <f t="shared" si="8"/>
        <v>0.1424361493</v>
      </c>
      <c r="J338" s="55">
        <f t="shared" si="9"/>
        <v>1.835654596</v>
      </c>
      <c r="K338" s="58"/>
      <c r="L338" s="58"/>
      <c r="M338" s="58"/>
      <c r="N338" s="61">
        <f t="shared" si="10"/>
        <v>0.1364902507</v>
      </c>
      <c r="O338" s="61">
        <f t="shared" si="11"/>
        <v>0.6011787819</v>
      </c>
      <c r="P338" s="61">
        <f t="shared" si="12"/>
        <v>0.1424361493</v>
      </c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73">
        <v>49.0</v>
      </c>
      <c r="AB338" s="74">
        <v>96.0</v>
      </c>
      <c r="AC338" s="73">
        <v>563.0</v>
      </c>
      <c r="AD338" s="74">
        <v>310.0</v>
      </c>
    </row>
    <row r="339" ht="12.75" customHeight="1">
      <c r="A339" s="58" t="s">
        <v>445</v>
      </c>
      <c r="B339" s="73">
        <f t="shared" si="1"/>
        <v>115</v>
      </c>
      <c r="C339" s="74">
        <f t="shared" si="2"/>
        <v>528</v>
      </c>
      <c r="D339" s="73">
        <f t="shared" si="3"/>
        <v>1070</v>
      </c>
      <c r="E339" s="74">
        <f t="shared" si="4"/>
        <v>93</v>
      </c>
      <c r="F339" s="62">
        <f t="shared" si="5"/>
        <v>0.1788491446</v>
      </c>
      <c r="G339" s="63">
        <f t="shared" si="6"/>
        <v>0.9200343938</v>
      </c>
      <c r="H339" s="64">
        <f t="shared" si="7"/>
        <v>0.6561461794</v>
      </c>
      <c r="I339" s="65">
        <f t="shared" si="8"/>
        <v>0.1151716501</v>
      </c>
      <c r="J339" s="55">
        <f t="shared" si="9"/>
        <v>1.808709176</v>
      </c>
      <c r="K339" s="58"/>
      <c r="L339" s="58"/>
      <c r="M339" s="58"/>
      <c r="N339" s="61">
        <f t="shared" si="10"/>
        <v>0.1788491446</v>
      </c>
      <c r="O339" s="61">
        <f t="shared" si="11"/>
        <v>0.6561461794</v>
      </c>
      <c r="P339" s="61">
        <f t="shared" si="12"/>
        <v>0.1151716501</v>
      </c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73">
        <v>115.0</v>
      </c>
      <c r="AB339" s="74">
        <v>93.0</v>
      </c>
      <c r="AC339" s="73">
        <v>1070.0</v>
      </c>
      <c r="AD339" s="74">
        <v>528.0</v>
      </c>
    </row>
    <row r="340" ht="12.75" customHeight="1">
      <c r="A340" s="58" t="s">
        <v>213</v>
      </c>
      <c r="B340" s="73">
        <f t="shared" si="1"/>
        <v>73</v>
      </c>
      <c r="C340" s="74">
        <f t="shared" si="2"/>
        <v>709</v>
      </c>
      <c r="D340" s="73">
        <f t="shared" si="3"/>
        <v>1084</v>
      </c>
      <c r="E340" s="74">
        <f t="shared" si="4"/>
        <v>125</v>
      </c>
      <c r="F340" s="62">
        <f t="shared" si="5"/>
        <v>0.09335038363</v>
      </c>
      <c r="G340" s="63">
        <f t="shared" si="6"/>
        <v>0.8966087676</v>
      </c>
      <c r="H340" s="64">
        <f t="shared" si="7"/>
        <v>0.5811150176</v>
      </c>
      <c r="I340" s="65">
        <f t="shared" si="8"/>
        <v>0.09944751381</v>
      </c>
      <c r="J340" s="55">
        <f t="shared" si="9"/>
        <v>1.546035806</v>
      </c>
      <c r="K340" s="58"/>
      <c r="L340" s="58"/>
      <c r="M340" s="58"/>
      <c r="N340" s="61">
        <f t="shared" si="10"/>
        <v>0.09335038363</v>
      </c>
      <c r="O340" s="61">
        <f t="shared" si="11"/>
        <v>0.5811150176</v>
      </c>
      <c r="P340" s="61">
        <f t="shared" si="12"/>
        <v>0.09944751381</v>
      </c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73">
        <v>73.0</v>
      </c>
      <c r="AB340" s="74">
        <v>125.0</v>
      </c>
      <c r="AC340" s="73">
        <v>1084.0</v>
      </c>
      <c r="AD340" s="74">
        <v>709.0</v>
      </c>
    </row>
    <row r="341" ht="12.75" customHeight="1">
      <c r="A341" s="58" t="s">
        <v>231</v>
      </c>
      <c r="B341" s="73">
        <f t="shared" si="1"/>
        <v>40</v>
      </c>
      <c r="C341" s="74">
        <f t="shared" si="2"/>
        <v>382</v>
      </c>
      <c r="D341" s="73">
        <f t="shared" si="3"/>
        <v>574</v>
      </c>
      <c r="E341" s="74">
        <f t="shared" si="4"/>
        <v>66</v>
      </c>
      <c r="F341" s="62">
        <f t="shared" si="5"/>
        <v>0.09478672986</v>
      </c>
      <c r="G341" s="63">
        <f t="shared" si="6"/>
        <v>0.896875</v>
      </c>
      <c r="H341" s="64">
        <f t="shared" si="7"/>
        <v>0.5781544256</v>
      </c>
      <c r="I341" s="65">
        <f t="shared" si="8"/>
        <v>0.09981167608</v>
      </c>
      <c r="J341" s="55">
        <f t="shared" si="9"/>
        <v>1.516587678</v>
      </c>
      <c r="K341" s="58"/>
      <c r="L341" s="58"/>
      <c r="M341" s="58"/>
      <c r="N341" s="61">
        <f t="shared" si="10"/>
        <v>0.09478672986</v>
      </c>
      <c r="O341" s="61">
        <f t="shared" si="11"/>
        <v>0.5781544256</v>
      </c>
      <c r="P341" s="61">
        <f t="shared" si="12"/>
        <v>0.09981167608</v>
      </c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73">
        <v>40.0</v>
      </c>
      <c r="AB341" s="74">
        <v>66.0</v>
      </c>
      <c r="AC341" s="73">
        <v>574.0</v>
      </c>
      <c r="AD341" s="74">
        <v>382.0</v>
      </c>
    </row>
    <row r="342" ht="12.75" customHeight="1">
      <c r="A342" s="58" t="s">
        <v>298</v>
      </c>
      <c r="B342" s="73">
        <f t="shared" si="1"/>
        <v>62</v>
      </c>
      <c r="C342" s="74">
        <f t="shared" si="2"/>
        <v>599</v>
      </c>
      <c r="D342" s="73">
        <f t="shared" si="3"/>
        <v>840</v>
      </c>
      <c r="E342" s="74">
        <f t="shared" si="4"/>
        <v>83</v>
      </c>
      <c r="F342" s="62">
        <f t="shared" si="5"/>
        <v>0.09379727685</v>
      </c>
      <c r="G342" s="63">
        <f t="shared" si="6"/>
        <v>0.9100758397</v>
      </c>
      <c r="H342" s="64">
        <f t="shared" si="7"/>
        <v>0.5694444444</v>
      </c>
      <c r="I342" s="65">
        <f t="shared" si="8"/>
        <v>0.09154040404</v>
      </c>
      <c r="J342" s="55">
        <f t="shared" si="9"/>
        <v>1.396369138</v>
      </c>
      <c r="K342" s="58"/>
      <c r="L342" s="58"/>
      <c r="M342" s="58"/>
      <c r="N342" s="61">
        <f t="shared" si="10"/>
        <v>0.09379727685</v>
      </c>
      <c r="O342" s="61">
        <f t="shared" si="11"/>
        <v>0.5694444444</v>
      </c>
      <c r="P342" s="61">
        <f t="shared" si="12"/>
        <v>0.09154040404</v>
      </c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73">
        <v>62.0</v>
      </c>
      <c r="AB342" s="74">
        <v>83.0</v>
      </c>
      <c r="AC342" s="73">
        <v>840.0</v>
      </c>
      <c r="AD342" s="74">
        <v>599.0</v>
      </c>
    </row>
    <row r="343" ht="12.75" customHeight="1">
      <c r="A343" s="58" t="s">
        <v>274</v>
      </c>
      <c r="B343" s="73">
        <f t="shared" si="1"/>
        <v>91</v>
      </c>
      <c r="C343" s="74">
        <f t="shared" si="2"/>
        <v>691</v>
      </c>
      <c r="D343" s="73">
        <f t="shared" si="3"/>
        <v>1236</v>
      </c>
      <c r="E343" s="74">
        <f t="shared" si="4"/>
        <v>130</v>
      </c>
      <c r="F343" s="62">
        <f t="shared" si="5"/>
        <v>0.1163682864</v>
      </c>
      <c r="G343" s="63">
        <f t="shared" si="6"/>
        <v>0.9048316252</v>
      </c>
      <c r="H343" s="64">
        <f t="shared" si="7"/>
        <v>0.6177839851</v>
      </c>
      <c r="I343" s="65">
        <f t="shared" si="8"/>
        <v>0.102886406</v>
      </c>
      <c r="J343" s="55">
        <f t="shared" si="9"/>
        <v>1.746803069</v>
      </c>
      <c r="K343" s="58"/>
      <c r="L343" s="58"/>
      <c r="M343" s="58"/>
      <c r="N343" s="61">
        <f t="shared" si="10"/>
        <v>0.1163682864</v>
      </c>
      <c r="O343" s="61">
        <f t="shared" si="11"/>
        <v>0.6177839851</v>
      </c>
      <c r="P343" s="61">
        <f t="shared" si="12"/>
        <v>0.102886406</v>
      </c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73">
        <v>91.0</v>
      </c>
      <c r="AB343" s="74">
        <v>130.0</v>
      </c>
      <c r="AC343" s="73">
        <v>1236.0</v>
      </c>
      <c r="AD343" s="74">
        <v>691.0</v>
      </c>
    </row>
    <row r="344" ht="12.75" customHeight="1">
      <c r="A344" s="58" t="s">
        <v>229</v>
      </c>
      <c r="B344" s="73">
        <f t="shared" si="1"/>
        <v>23</v>
      </c>
      <c r="C344" s="74">
        <f t="shared" si="2"/>
        <v>251</v>
      </c>
      <c r="D344" s="73">
        <f t="shared" si="3"/>
        <v>466</v>
      </c>
      <c r="E344" s="74">
        <f t="shared" si="4"/>
        <v>38</v>
      </c>
      <c r="F344" s="62">
        <f t="shared" si="5"/>
        <v>0.08394160584</v>
      </c>
      <c r="G344" s="63">
        <f t="shared" si="6"/>
        <v>0.9246031746</v>
      </c>
      <c r="H344" s="64">
        <f t="shared" si="7"/>
        <v>0.6285347044</v>
      </c>
      <c r="I344" s="65">
        <f t="shared" si="8"/>
        <v>0.07840616967</v>
      </c>
      <c r="J344" s="55">
        <f t="shared" si="9"/>
        <v>1.839416058</v>
      </c>
      <c r="K344" s="58"/>
      <c r="L344" s="58"/>
      <c r="M344" s="58"/>
      <c r="N344" s="61">
        <f t="shared" si="10"/>
        <v>0.08394160584</v>
      </c>
      <c r="O344" s="61">
        <f t="shared" si="11"/>
        <v>0.6285347044</v>
      </c>
      <c r="P344" s="61">
        <f t="shared" si="12"/>
        <v>0.07840616967</v>
      </c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73">
        <v>23.0</v>
      </c>
      <c r="AB344" s="74">
        <v>38.0</v>
      </c>
      <c r="AC344" s="73">
        <v>466.0</v>
      </c>
      <c r="AD344" s="74">
        <v>251.0</v>
      </c>
    </row>
    <row r="345" ht="12.75" customHeight="1">
      <c r="A345" s="58" t="s">
        <v>449</v>
      </c>
      <c r="B345" s="73">
        <f t="shared" si="1"/>
        <v>42</v>
      </c>
      <c r="C345" s="74">
        <f t="shared" si="2"/>
        <v>184</v>
      </c>
      <c r="D345" s="73">
        <f t="shared" si="3"/>
        <v>435</v>
      </c>
      <c r="E345" s="74">
        <f t="shared" si="4"/>
        <v>35</v>
      </c>
      <c r="F345" s="62">
        <f t="shared" si="5"/>
        <v>0.185840708</v>
      </c>
      <c r="G345" s="63">
        <f t="shared" si="6"/>
        <v>0.9255319149</v>
      </c>
      <c r="H345" s="64">
        <f t="shared" si="7"/>
        <v>0.6853448276</v>
      </c>
      <c r="I345" s="65">
        <f t="shared" si="8"/>
        <v>0.1106321839</v>
      </c>
      <c r="J345" s="55">
        <f t="shared" si="9"/>
        <v>2.079646018</v>
      </c>
      <c r="K345" s="58"/>
      <c r="L345" s="58"/>
      <c r="M345" s="58"/>
      <c r="N345" s="61">
        <f t="shared" si="10"/>
        <v>0.185840708</v>
      </c>
      <c r="O345" s="61">
        <f t="shared" si="11"/>
        <v>0.6853448276</v>
      </c>
      <c r="P345" s="61">
        <f t="shared" si="12"/>
        <v>0.1106321839</v>
      </c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73">
        <v>42.0</v>
      </c>
      <c r="AB345" s="74">
        <v>35.0</v>
      </c>
      <c r="AC345" s="73">
        <v>435.0</v>
      </c>
      <c r="AD345" s="74">
        <v>184.0</v>
      </c>
    </row>
    <row r="346" ht="12.75" customHeight="1">
      <c r="A346" s="58" t="s">
        <v>938</v>
      </c>
      <c r="B346" s="73">
        <f t="shared" si="1"/>
        <v>0</v>
      </c>
      <c r="C346" s="74">
        <f t="shared" si="2"/>
        <v>0</v>
      </c>
      <c r="D346" s="73">
        <f t="shared" si="3"/>
        <v>0</v>
      </c>
      <c r="E346" s="74">
        <f t="shared" si="4"/>
        <v>0</v>
      </c>
      <c r="F346" s="62" t="str">
        <f t="shared" si="5"/>
        <v>#DIV/0!</v>
      </c>
      <c r="G346" s="63" t="str">
        <f t="shared" si="6"/>
        <v>#DIV/0!</v>
      </c>
      <c r="H346" s="64" t="str">
        <f t="shared" si="7"/>
        <v>#DIV/0!</v>
      </c>
      <c r="I346" s="65" t="str">
        <f t="shared" si="8"/>
        <v>#DIV/0!</v>
      </c>
      <c r="J346" s="55" t="str">
        <f t="shared" si="9"/>
        <v>#DIV/0!</v>
      </c>
      <c r="K346" s="58"/>
      <c r="L346" s="58"/>
      <c r="M346" s="58"/>
      <c r="N346" s="61" t="str">
        <f t="shared" si="10"/>
        <v>#DIV/0!</v>
      </c>
      <c r="O346" s="61" t="str">
        <f t="shared" si="11"/>
        <v>#DIV/0!</v>
      </c>
      <c r="P346" s="61" t="str">
        <f t="shared" si="12"/>
        <v>#DIV/0!</v>
      </c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73">
        <v>0.0</v>
      </c>
      <c r="AB346" s="74">
        <v>0.0</v>
      </c>
      <c r="AC346" s="73">
        <v>0.0</v>
      </c>
      <c r="AD346" s="74">
        <v>0.0</v>
      </c>
    </row>
    <row r="347" ht="12.75" customHeight="1">
      <c r="A347" s="58" t="s">
        <v>939</v>
      </c>
      <c r="B347" s="73">
        <f t="shared" si="1"/>
        <v>0</v>
      </c>
      <c r="C347" s="74">
        <f t="shared" si="2"/>
        <v>0</v>
      </c>
      <c r="D347" s="73">
        <f t="shared" si="3"/>
        <v>0</v>
      </c>
      <c r="E347" s="74">
        <f t="shared" si="4"/>
        <v>0</v>
      </c>
      <c r="F347" s="62" t="str">
        <f t="shared" si="5"/>
        <v>#DIV/0!</v>
      </c>
      <c r="G347" s="63" t="str">
        <f t="shared" si="6"/>
        <v>#DIV/0!</v>
      </c>
      <c r="H347" s="64" t="str">
        <f t="shared" si="7"/>
        <v>#DIV/0!</v>
      </c>
      <c r="I347" s="65" t="str">
        <f t="shared" si="8"/>
        <v>#DIV/0!</v>
      </c>
      <c r="J347" s="55" t="str">
        <f t="shared" si="9"/>
        <v>#DIV/0!</v>
      </c>
      <c r="K347" s="58"/>
      <c r="L347" s="58"/>
      <c r="M347" s="58"/>
      <c r="N347" s="61" t="str">
        <f t="shared" si="10"/>
        <v>#DIV/0!</v>
      </c>
      <c r="O347" s="61" t="str">
        <f t="shared" si="11"/>
        <v>#DIV/0!</v>
      </c>
      <c r="P347" s="61" t="str">
        <f t="shared" si="12"/>
        <v>#DIV/0!</v>
      </c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73">
        <v>0.0</v>
      </c>
      <c r="AB347" s="74">
        <v>0.0</v>
      </c>
      <c r="AC347" s="73">
        <v>0.0</v>
      </c>
      <c r="AD347" s="74">
        <v>0.0</v>
      </c>
    </row>
    <row r="348" ht="12.75" customHeight="1">
      <c r="A348" s="58" t="s">
        <v>940</v>
      </c>
      <c r="B348" s="73">
        <f t="shared" si="1"/>
        <v>0</v>
      </c>
      <c r="C348" s="74">
        <f t="shared" si="2"/>
        <v>3</v>
      </c>
      <c r="D348" s="73">
        <f t="shared" si="3"/>
        <v>0</v>
      </c>
      <c r="E348" s="74">
        <f t="shared" si="4"/>
        <v>0</v>
      </c>
      <c r="F348" s="62">
        <f t="shared" si="5"/>
        <v>0</v>
      </c>
      <c r="G348" s="63" t="str">
        <f t="shared" si="6"/>
        <v>#DIV/0!</v>
      </c>
      <c r="H348" s="64">
        <f t="shared" si="7"/>
        <v>0</v>
      </c>
      <c r="I348" s="65">
        <f t="shared" si="8"/>
        <v>0</v>
      </c>
      <c r="J348" s="55">
        <f t="shared" si="9"/>
        <v>0</v>
      </c>
      <c r="K348" s="58"/>
      <c r="L348" s="58"/>
      <c r="M348" s="58"/>
      <c r="N348" s="61">
        <f t="shared" si="10"/>
        <v>0</v>
      </c>
      <c r="O348" s="61">
        <f t="shared" si="11"/>
        <v>0</v>
      </c>
      <c r="P348" s="61">
        <f t="shared" si="12"/>
        <v>0</v>
      </c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73">
        <v>0.0</v>
      </c>
      <c r="AB348" s="74">
        <v>0.0</v>
      </c>
      <c r="AC348" s="73">
        <v>0.0</v>
      </c>
      <c r="AD348" s="74">
        <v>3.0</v>
      </c>
    </row>
    <row r="349" ht="12.75" customHeight="1">
      <c r="A349" s="58" t="s">
        <v>205</v>
      </c>
      <c r="B349" s="73">
        <f t="shared" si="1"/>
        <v>34</v>
      </c>
      <c r="C349" s="74">
        <f t="shared" si="2"/>
        <v>418</v>
      </c>
      <c r="D349" s="73">
        <f t="shared" si="3"/>
        <v>405</v>
      </c>
      <c r="E349" s="74">
        <f t="shared" si="4"/>
        <v>59</v>
      </c>
      <c r="F349" s="62">
        <f t="shared" si="5"/>
        <v>0.07522123894</v>
      </c>
      <c r="G349" s="63">
        <f t="shared" si="6"/>
        <v>0.8728448276</v>
      </c>
      <c r="H349" s="64">
        <f t="shared" si="7"/>
        <v>0.4792576419</v>
      </c>
      <c r="I349" s="65">
        <f t="shared" si="8"/>
        <v>0.1015283843</v>
      </c>
      <c r="J349" s="55">
        <f t="shared" si="9"/>
        <v>1.026548673</v>
      </c>
      <c r="K349" s="58"/>
      <c r="L349" s="58"/>
      <c r="M349" s="58"/>
      <c r="N349" s="61">
        <f t="shared" si="10"/>
        <v>0.07522123894</v>
      </c>
      <c r="O349" s="61">
        <f t="shared" si="11"/>
        <v>0.4792576419</v>
      </c>
      <c r="P349" s="61">
        <f t="shared" si="12"/>
        <v>0.1015283843</v>
      </c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73">
        <v>34.0</v>
      </c>
      <c r="AB349" s="74">
        <v>59.0</v>
      </c>
      <c r="AC349" s="73">
        <v>405.0</v>
      </c>
      <c r="AD349" s="74">
        <v>418.0</v>
      </c>
    </row>
    <row r="350" ht="12.75" customHeight="1">
      <c r="A350" s="58" t="s">
        <v>941</v>
      </c>
      <c r="B350" s="73">
        <f t="shared" si="1"/>
        <v>0</v>
      </c>
      <c r="C350" s="74">
        <f t="shared" si="2"/>
        <v>0</v>
      </c>
      <c r="D350" s="73">
        <f t="shared" si="3"/>
        <v>0</v>
      </c>
      <c r="E350" s="74">
        <f t="shared" si="4"/>
        <v>0</v>
      </c>
      <c r="F350" s="62" t="str">
        <f t="shared" si="5"/>
        <v>#DIV/0!</v>
      </c>
      <c r="G350" s="63" t="str">
        <f t="shared" si="6"/>
        <v>#DIV/0!</v>
      </c>
      <c r="H350" s="64" t="str">
        <f t="shared" si="7"/>
        <v>#DIV/0!</v>
      </c>
      <c r="I350" s="65" t="str">
        <f t="shared" si="8"/>
        <v>#DIV/0!</v>
      </c>
      <c r="J350" s="55" t="str">
        <f t="shared" si="9"/>
        <v>#DIV/0!</v>
      </c>
      <c r="K350" s="58"/>
      <c r="L350" s="58"/>
      <c r="M350" s="58"/>
      <c r="N350" s="61" t="str">
        <f t="shared" si="10"/>
        <v>#DIV/0!</v>
      </c>
      <c r="O350" s="61" t="str">
        <f t="shared" si="11"/>
        <v>#DIV/0!</v>
      </c>
      <c r="P350" s="61" t="str">
        <f t="shared" si="12"/>
        <v>#DIV/0!</v>
      </c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73">
        <v>0.0</v>
      </c>
      <c r="AB350" s="74">
        <v>0.0</v>
      </c>
      <c r="AC350" s="73">
        <v>0.0</v>
      </c>
      <c r="AD350" s="74">
        <v>0.0</v>
      </c>
    </row>
    <row r="351" ht="12.75" customHeight="1">
      <c r="A351" s="58" t="s">
        <v>452</v>
      </c>
      <c r="B351" s="73">
        <f t="shared" si="1"/>
        <v>134</v>
      </c>
      <c r="C351" s="74">
        <f t="shared" si="2"/>
        <v>219</v>
      </c>
      <c r="D351" s="73">
        <f t="shared" si="3"/>
        <v>841</v>
      </c>
      <c r="E351" s="74">
        <f t="shared" si="4"/>
        <v>58</v>
      </c>
      <c r="F351" s="62">
        <f t="shared" si="5"/>
        <v>0.3796033994</v>
      </c>
      <c r="G351" s="63">
        <f t="shared" si="6"/>
        <v>0.935483871</v>
      </c>
      <c r="H351" s="64">
        <f t="shared" si="7"/>
        <v>0.7787539936</v>
      </c>
      <c r="I351" s="65">
        <f t="shared" si="8"/>
        <v>0.1533546326</v>
      </c>
      <c r="J351" s="55">
        <f t="shared" si="9"/>
        <v>2.54674221</v>
      </c>
      <c r="K351" s="58"/>
      <c r="L351" s="58"/>
      <c r="M351" s="58"/>
      <c r="N351" s="61">
        <f t="shared" si="10"/>
        <v>0.3796033994</v>
      </c>
      <c r="O351" s="61">
        <f t="shared" si="11"/>
        <v>0.7787539936</v>
      </c>
      <c r="P351" s="61">
        <f t="shared" si="12"/>
        <v>0.1533546326</v>
      </c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73">
        <v>134.0</v>
      </c>
      <c r="AB351" s="74">
        <v>58.0</v>
      </c>
      <c r="AC351" s="73">
        <v>841.0</v>
      </c>
      <c r="AD351" s="74">
        <v>219.0</v>
      </c>
    </row>
    <row r="352" ht="12.75" customHeight="1">
      <c r="A352" s="58" t="s">
        <v>942</v>
      </c>
      <c r="B352" s="73">
        <f t="shared" si="1"/>
        <v>0</v>
      </c>
      <c r="C352" s="74">
        <f t="shared" si="2"/>
        <v>0</v>
      </c>
      <c r="D352" s="73">
        <f t="shared" si="3"/>
        <v>0</v>
      </c>
      <c r="E352" s="74">
        <f t="shared" si="4"/>
        <v>0</v>
      </c>
      <c r="F352" s="62" t="str">
        <f t="shared" si="5"/>
        <v>#DIV/0!</v>
      </c>
      <c r="G352" s="63" t="str">
        <f t="shared" si="6"/>
        <v>#DIV/0!</v>
      </c>
      <c r="H352" s="64" t="str">
        <f t="shared" si="7"/>
        <v>#DIV/0!</v>
      </c>
      <c r="I352" s="65" t="str">
        <f t="shared" si="8"/>
        <v>#DIV/0!</v>
      </c>
      <c r="J352" s="55" t="str">
        <f t="shared" si="9"/>
        <v>#DIV/0!</v>
      </c>
      <c r="K352" s="58"/>
      <c r="L352" s="58"/>
      <c r="M352" s="58"/>
      <c r="N352" s="61" t="str">
        <f t="shared" si="10"/>
        <v>#DIV/0!</v>
      </c>
      <c r="O352" s="61" t="str">
        <f t="shared" si="11"/>
        <v>#DIV/0!</v>
      </c>
      <c r="P352" s="61" t="str">
        <f t="shared" si="12"/>
        <v>#DIV/0!</v>
      </c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73">
        <v>0.0</v>
      </c>
      <c r="AB352" s="74">
        <v>0.0</v>
      </c>
      <c r="AC352" s="73">
        <v>0.0</v>
      </c>
      <c r="AD352" s="74">
        <v>0.0</v>
      </c>
    </row>
    <row r="353" ht="12.75" customHeight="1">
      <c r="A353" s="58" t="s">
        <v>50</v>
      </c>
      <c r="B353" s="73">
        <f t="shared" si="1"/>
        <v>22</v>
      </c>
      <c r="C353" s="74">
        <f t="shared" si="2"/>
        <v>546</v>
      </c>
      <c r="D353" s="73">
        <f t="shared" si="3"/>
        <v>226</v>
      </c>
      <c r="E353" s="74">
        <f t="shared" si="4"/>
        <v>70</v>
      </c>
      <c r="F353" s="62">
        <f t="shared" si="5"/>
        <v>0.03873239437</v>
      </c>
      <c r="G353" s="63">
        <f t="shared" si="6"/>
        <v>0.7635135135</v>
      </c>
      <c r="H353" s="64">
        <f t="shared" si="7"/>
        <v>0.287037037</v>
      </c>
      <c r="I353" s="65">
        <f t="shared" si="8"/>
        <v>0.1064814815</v>
      </c>
      <c r="J353" s="55">
        <f t="shared" si="9"/>
        <v>0.5211267606</v>
      </c>
      <c r="K353" s="58"/>
      <c r="L353" s="58"/>
      <c r="M353" s="58"/>
      <c r="N353" s="61">
        <f t="shared" si="10"/>
        <v>0.03873239437</v>
      </c>
      <c r="O353" s="61">
        <f t="shared" si="11"/>
        <v>0.287037037</v>
      </c>
      <c r="P353" s="61">
        <f t="shared" si="12"/>
        <v>0.1064814815</v>
      </c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73">
        <v>22.0</v>
      </c>
      <c r="AB353" s="74">
        <v>70.0</v>
      </c>
      <c r="AC353" s="73">
        <v>226.0</v>
      </c>
      <c r="AD353" s="74">
        <v>546.0</v>
      </c>
    </row>
    <row r="354" ht="12.75" customHeight="1">
      <c r="A354" s="58" t="s">
        <v>48</v>
      </c>
      <c r="B354" s="73">
        <f t="shared" si="1"/>
        <v>9</v>
      </c>
      <c r="C354" s="74">
        <f t="shared" si="2"/>
        <v>273</v>
      </c>
      <c r="D354" s="73">
        <f t="shared" si="3"/>
        <v>193</v>
      </c>
      <c r="E354" s="74">
        <f t="shared" si="4"/>
        <v>29</v>
      </c>
      <c r="F354" s="62">
        <f t="shared" si="5"/>
        <v>0.03191489362</v>
      </c>
      <c r="G354" s="63">
        <f t="shared" si="6"/>
        <v>0.8693693694</v>
      </c>
      <c r="H354" s="64">
        <f t="shared" si="7"/>
        <v>0.4007936508</v>
      </c>
      <c r="I354" s="65">
        <f t="shared" si="8"/>
        <v>0.0753968254</v>
      </c>
      <c r="J354" s="55">
        <f t="shared" si="9"/>
        <v>0.7872340426</v>
      </c>
      <c r="K354" s="58"/>
      <c r="L354" s="58"/>
      <c r="M354" s="58"/>
      <c r="N354" s="61">
        <f t="shared" si="10"/>
        <v>0.03191489362</v>
      </c>
      <c r="O354" s="61">
        <f t="shared" si="11"/>
        <v>0.4007936508</v>
      </c>
      <c r="P354" s="61">
        <f t="shared" si="12"/>
        <v>0.0753968254</v>
      </c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73">
        <v>9.0</v>
      </c>
      <c r="AB354" s="74">
        <v>29.0</v>
      </c>
      <c r="AC354" s="73">
        <v>193.0</v>
      </c>
      <c r="AD354" s="74">
        <v>273.0</v>
      </c>
    </row>
    <row r="355" ht="12.75" customHeight="1">
      <c r="A355" s="58" t="s">
        <v>145</v>
      </c>
      <c r="B355" s="73">
        <f t="shared" si="1"/>
        <v>46</v>
      </c>
      <c r="C355" s="74">
        <f t="shared" si="2"/>
        <v>818</v>
      </c>
      <c r="D355" s="73">
        <f t="shared" si="3"/>
        <v>390</v>
      </c>
      <c r="E355" s="74">
        <f t="shared" si="4"/>
        <v>95</v>
      </c>
      <c r="F355" s="62">
        <f t="shared" si="5"/>
        <v>0.05324074074</v>
      </c>
      <c r="G355" s="63">
        <f t="shared" si="6"/>
        <v>0.8041237113</v>
      </c>
      <c r="H355" s="64">
        <f t="shared" si="7"/>
        <v>0.3232023721</v>
      </c>
      <c r="I355" s="65">
        <f t="shared" si="8"/>
        <v>0.1045218681</v>
      </c>
      <c r="J355" s="55">
        <f t="shared" si="9"/>
        <v>0.5613425926</v>
      </c>
      <c r="K355" s="58"/>
      <c r="L355" s="58"/>
      <c r="M355" s="58"/>
      <c r="N355" s="61">
        <f t="shared" si="10"/>
        <v>0.05324074074</v>
      </c>
      <c r="O355" s="61">
        <f t="shared" si="11"/>
        <v>0.3232023721</v>
      </c>
      <c r="P355" s="61">
        <f t="shared" si="12"/>
        <v>0.1045218681</v>
      </c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73">
        <v>46.0</v>
      </c>
      <c r="AB355" s="74">
        <v>95.0</v>
      </c>
      <c r="AC355" s="73">
        <v>390.0</v>
      </c>
      <c r="AD355" s="74">
        <v>818.0</v>
      </c>
    </row>
    <row r="356" ht="12.75" customHeight="1">
      <c r="A356" s="58" t="s">
        <v>943</v>
      </c>
      <c r="B356" s="73">
        <f t="shared" si="1"/>
        <v>0</v>
      </c>
      <c r="C356" s="74">
        <f t="shared" si="2"/>
        <v>0</v>
      </c>
      <c r="D356" s="73">
        <f t="shared" si="3"/>
        <v>1</v>
      </c>
      <c r="E356" s="74">
        <f t="shared" si="4"/>
        <v>0</v>
      </c>
      <c r="F356" s="62" t="str">
        <f t="shared" si="5"/>
        <v>#DIV/0!</v>
      </c>
      <c r="G356" s="63">
        <f t="shared" si="6"/>
        <v>1</v>
      </c>
      <c r="H356" s="64">
        <f t="shared" si="7"/>
        <v>1</v>
      </c>
      <c r="I356" s="65">
        <f t="shared" si="8"/>
        <v>0</v>
      </c>
      <c r="J356" s="55" t="str">
        <f t="shared" si="9"/>
        <v>#DIV/0!</v>
      </c>
      <c r="K356" s="58"/>
      <c r="L356" s="58"/>
      <c r="M356" s="58"/>
      <c r="N356" s="61" t="str">
        <f t="shared" si="10"/>
        <v>#DIV/0!</v>
      </c>
      <c r="O356" s="61">
        <f t="shared" si="11"/>
        <v>1</v>
      </c>
      <c r="P356" s="61">
        <f t="shared" si="12"/>
        <v>0</v>
      </c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73">
        <v>0.0</v>
      </c>
      <c r="AB356" s="74">
        <v>0.0</v>
      </c>
      <c r="AC356" s="73">
        <v>1.0</v>
      </c>
      <c r="AD356" s="74">
        <v>0.0</v>
      </c>
    </row>
    <row r="357" ht="12.75" customHeight="1">
      <c r="A357" s="58" t="s">
        <v>78</v>
      </c>
      <c r="B357" s="73">
        <f t="shared" si="1"/>
        <v>53</v>
      </c>
      <c r="C357" s="74">
        <f t="shared" si="2"/>
        <v>799</v>
      </c>
      <c r="D357" s="73">
        <f t="shared" si="3"/>
        <v>399</v>
      </c>
      <c r="E357" s="74">
        <f t="shared" si="4"/>
        <v>156</v>
      </c>
      <c r="F357" s="62">
        <f t="shared" si="5"/>
        <v>0.06220657277</v>
      </c>
      <c r="G357" s="63">
        <f t="shared" si="6"/>
        <v>0.7189189189</v>
      </c>
      <c r="H357" s="64">
        <f t="shared" si="7"/>
        <v>0.3212508884</v>
      </c>
      <c r="I357" s="65">
        <f t="shared" si="8"/>
        <v>0.1485429993</v>
      </c>
      <c r="J357" s="55">
        <f t="shared" si="9"/>
        <v>0.6514084507</v>
      </c>
      <c r="K357" s="58"/>
      <c r="L357" s="58"/>
      <c r="M357" s="58"/>
      <c r="N357" s="61">
        <f t="shared" si="10"/>
        <v>0.06220657277</v>
      </c>
      <c r="O357" s="61">
        <f t="shared" si="11"/>
        <v>0.3212508884</v>
      </c>
      <c r="P357" s="61">
        <f t="shared" si="12"/>
        <v>0.1485429993</v>
      </c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73">
        <v>53.0</v>
      </c>
      <c r="AB357" s="74">
        <v>156.0</v>
      </c>
      <c r="AC357" s="73">
        <v>399.0</v>
      </c>
      <c r="AD357" s="74">
        <v>799.0</v>
      </c>
    </row>
    <row r="358" ht="12.75" customHeight="1">
      <c r="A358" s="58" t="s">
        <v>118</v>
      </c>
      <c r="B358" s="73">
        <f t="shared" si="1"/>
        <v>53</v>
      </c>
      <c r="C358" s="74">
        <f t="shared" si="2"/>
        <v>610</v>
      </c>
      <c r="D358" s="73">
        <f t="shared" si="3"/>
        <v>386</v>
      </c>
      <c r="E358" s="74">
        <f t="shared" si="4"/>
        <v>126</v>
      </c>
      <c r="F358" s="62">
        <f t="shared" si="5"/>
        <v>0.07993966817</v>
      </c>
      <c r="G358" s="63">
        <f t="shared" si="6"/>
        <v>0.75390625</v>
      </c>
      <c r="H358" s="64">
        <f t="shared" si="7"/>
        <v>0.3736170213</v>
      </c>
      <c r="I358" s="65">
        <f t="shared" si="8"/>
        <v>0.1523404255</v>
      </c>
      <c r="J358" s="55">
        <f t="shared" si="9"/>
        <v>0.7722473605</v>
      </c>
      <c r="K358" s="58"/>
      <c r="L358" s="58"/>
      <c r="M358" s="58"/>
      <c r="N358" s="61">
        <f t="shared" si="10"/>
        <v>0.07993966817</v>
      </c>
      <c r="O358" s="61">
        <f t="shared" si="11"/>
        <v>0.3736170213</v>
      </c>
      <c r="P358" s="61">
        <f t="shared" si="12"/>
        <v>0.1523404255</v>
      </c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73">
        <v>53.0</v>
      </c>
      <c r="AB358" s="74">
        <v>126.0</v>
      </c>
      <c r="AC358" s="73">
        <v>386.0</v>
      </c>
      <c r="AD358" s="74">
        <v>610.0</v>
      </c>
    </row>
    <row r="359" ht="12.75" customHeight="1">
      <c r="A359" s="58" t="s">
        <v>944</v>
      </c>
      <c r="B359" s="73">
        <f t="shared" si="1"/>
        <v>0</v>
      </c>
      <c r="C359" s="74">
        <f t="shared" si="2"/>
        <v>0</v>
      </c>
      <c r="D359" s="73">
        <f t="shared" si="3"/>
        <v>0</v>
      </c>
      <c r="E359" s="74">
        <f t="shared" si="4"/>
        <v>0</v>
      </c>
      <c r="F359" s="62" t="str">
        <f t="shared" si="5"/>
        <v>#DIV/0!</v>
      </c>
      <c r="G359" s="63" t="str">
        <f t="shared" si="6"/>
        <v>#DIV/0!</v>
      </c>
      <c r="H359" s="64" t="str">
        <f t="shared" si="7"/>
        <v>#DIV/0!</v>
      </c>
      <c r="I359" s="65" t="str">
        <f t="shared" si="8"/>
        <v>#DIV/0!</v>
      </c>
      <c r="J359" s="55" t="str">
        <f t="shared" si="9"/>
        <v>#DIV/0!</v>
      </c>
      <c r="K359" s="58"/>
      <c r="L359" s="58"/>
      <c r="M359" s="58"/>
      <c r="N359" s="61" t="str">
        <f t="shared" si="10"/>
        <v>#DIV/0!</v>
      </c>
      <c r="O359" s="61" t="str">
        <f t="shared" si="11"/>
        <v>#DIV/0!</v>
      </c>
      <c r="P359" s="61" t="str">
        <f t="shared" si="12"/>
        <v>#DIV/0!</v>
      </c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73">
        <v>0.0</v>
      </c>
      <c r="AB359" s="74">
        <v>0.0</v>
      </c>
      <c r="AC359" s="73">
        <v>0.0</v>
      </c>
      <c r="AD359" s="74">
        <v>0.0</v>
      </c>
    </row>
    <row r="360" ht="12.75" customHeight="1">
      <c r="A360" s="58" t="s">
        <v>945</v>
      </c>
      <c r="B360" s="73">
        <f t="shared" si="1"/>
        <v>23</v>
      </c>
      <c r="C360" s="74">
        <f t="shared" si="2"/>
        <v>935</v>
      </c>
      <c r="D360" s="73">
        <f t="shared" si="3"/>
        <v>332</v>
      </c>
      <c r="E360" s="74">
        <f t="shared" si="4"/>
        <v>94</v>
      </c>
      <c r="F360" s="62">
        <f t="shared" si="5"/>
        <v>0.02400835073</v>
      </c>
      <c r="G360" s="63">
        <f t="shared" si="6"/>
        <v>0.779342723</v>
      </c>
      <c r="H360" s="64">
        <f t="shared" si="7"/>
        <v>0.2565028902</v>
      </c>
      <c r="I360" s="65">
        <f t="shared" si="8"/>
        <v>0.08453757225</v>
      </c>
      <c r="J360" s="55">
        <f t="shared" si="9"/>
        <v>0.4446764092</v>
      </c>
      <c r="K360" s="58"/>
      <c r="L360" s="58"/>
      <c r="M360" s="58"/>
      <c r="N360" s="61">
        <f t="shared" si="10"/>
        <v>0.02400835073</v>
      </c>
      <c r="O360" s="61">
        <f t="shared" si="11"/>
        <v>0.2565028902</v>
      </c>
      <c r="P360" s="61">
        <f t="shared" si="12"/>
        <v>0.08453757225</v>
      </c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73">
        <v>23.0</v>
      </c>
      <c r="AB360" s="74">
        <v>94.0</v>
      </c>
      <c r="AC360" s="73">
        <v>332.0</v>
      </c>
      <c r="AD360" s="74">
        <v>935.0</v>
      </c>
    </row>
    <row r="361" ht="12.75" customHeight="1">
      <c r="A361" s="58" t="s">
        <v>946</v>
      </c>
      <c r="B361" s="73">
        <f t="shared" si="1"/>
        <v>40</v>
      </c>
      <c r="C361" s="74">
        <f t="shared" si="2"/>
        <v>1751</v>
      </c>
      <c r="D361" s="73">
        <f t="shared" si="3"/>
        <v>811</v>
      </c>
      <c r="E361" s="74">
        <f t="shared" si="4"/>
        <v>148</v>
      </c>
      <c r="F361" s="62">
        <f t="shared" si="5"/>
        <v>0.02233389168</v>
      </c>
      <c r="G361" s="63">
        <f t="shared" si="6"/>
        <v>0.8456725756</v>
      </c>
      <c r="H361" s="64">
        <f t="shared" si="7"/>
        <v>0.3094545455</v>
      </c>
      <c r="I361" s="65">
        <f t="shared" si="8"/>
        <v>0.06836363636</v>
      </c>
      <c r="J361" s="55">
        <f t="shared" si="9"/>
        <v>0.535455053</v>
      </c>
      <c r="K361" s="58"/>
      <c r="L361" s="58"/>
      <c r="M361" s="58"/>
      <c r="N361" s="61">
        <f t="shared" si="10"/>
        <v>0.02233389168</v>
      </c>
      <c r="O361" s="61">
        <f t="shared" si="11"/>
        <v>0.3094545455</v>
      </c>
      <c r="P361" s="61">
        <f t="shared" si="12"/>
        <v>0.06836363636</v>
      </c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73">
        <v>40.0</v>
      </c>
      <c r="AB361" s="74">
        <v>148.0</v>
      </c>
      <c r="AC361" s="73">
        <v>811.0</v>
      </c>
      <c r="AD361" s="74">
        <v>1751.0</v>
      </c>
    </row>
    <row r="362" ht="12.75" customHeight="1">
      <c r="A362" s="58" t="s">
        <v>100</v>
      </c>
      <c r="B362" s="73">
        <f t="shared" si="1"/>
        <v>48</v>
      </c>
      <c r="C362" s="74">
        <f t="shared" si="2"/>
        <v>1420</v>
      </c>
      <c r="D362" s="73">
        <f t="shared" si="3"/>
        <v>690</v>
      </c>
      <c r="E362" s="74">
        <f t="shared" si="4"/>
        <v>127</v>
      </c>
      <c r="F362" s="62">
        <f t="shared" si="5"/>
        <v>0.03269754768</v>
      </c>
      <c r="G362" s="63">
        <f t="shared" si="6"/>
        <v>0.8445532436</v>
      </c>
      <c r="H362" s="64">
        <f t="shared" si="7"/>
        <v>0.32297593</v>
      </c>
      <c r="I362" s="65">
        <f t="shared" si="8"/>
        <v>0.07658643326</v>
      </c>
      <c r="J362" s="55">
        <f t="shared" si="9"/>
        <v>0.5565395095</v>
      </c>
      <c r="K362" s="58"/>
      <c r="L362" s="58"/>
      <c r="M362" s="58"/>
      <c r="N362" s="61">
        <f t="shared" si="10"/>
        <v>0.03269754768</v>
      </c>
      <c r="O362" s="61">
        <f t="shared" si="11"/>
        <v>0.32297593</v>
      </c>
      <c r="P362" s="61">
        <f t="shared" si="12"/>
        <v>0.07658643326</v>
      </c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73">
        <v>48.0</v>
      </c>
      <c r="AB362" s="74">
        <v>127.0</v>
      </c>
      <c r="AC362" s="73">
        <v>690.0</v>
      </c>
      <c r="AD362" s="74">
        <v>1420.0</v>
      </c>
    </row>
    <row r="363" ht="12.75" customHeight="1">
      <c r="A363" s="58" t="s">
        <v>180</v>
      </c>
      <c r="B363" s="73">
        <f t="shared" si="1"/>
        <v>41</v>
      </c>
      <c r="C363" s="74">
        <f t="shared" si="2"/>
        <v>661</v>
      </c>
      <c r="D363" s="73">
        <f t="shared" si="3"/>
        <v>447</v>
      </c>
      <c r="E363" s="74">
        <f t="shared" si="4"/>
        <v>78</v>
      </c>
      <c r="F363" s="62">
        <f t="shared" si="5"/>
        <v>0.0584045584</v>
      </c>
      <c r="G363" s="63">
        <f t="shared" si="6"/>
        <v>0.8514285714</v>
      </c>
      <c r="H363" s="64">
        <f t="shared" si="7"/>
        <v>0.3977180114</v>
      </c>
      <c r="I363" s="65">
        <f t="shared" si="8"/>
        <v>0.09698451508</v>
      </c>
      <c r="J363" s="55">
        <f t="shared" si="9"/>
        <v>0.7478632479</v>
      </c>
      <c r="K363" s="58"/>
      <c r="L363" s="58"/>
      <c r="M363" s="58"/>
      <c r="N363" s="61">
        <f t="shared" si="10"/>
        <v>0.0584045584</v>
      </c>
      <c r="O363" s="61">
        <f t="shared" si="11"/>
        <v>0.3977180114</v>
      </c>
      <c r="P363" s="61">
        <f t="shared" si="12"/>
        <v>0.09698451508</v>
      </c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73">
        <v>41.0</v>
      </c>
      <c r="AB363" s="74">
        <v>78.0</v>
      </c>
      <c r="AC363" s="73">
        <v>447.0</v>
      </c>
      <c r="AD363" s="74">
        <v>661.0</v>
      </c>
    </row>
    <row r="364" ht="12.75" customHeight="1">
      <c r="A364" s="58" t="s">
        <v>947</v>
      </c>
      <c r="B364" s="73">
        <f t="shared" si="1"/>
        <v>0</v>
      </c>
      <c r="C364" s="74">
        <f t="shared" si="2"/>
        <v>1</v>
      </c>
      <c r="D364" s="73">
        <f t="shared" si="3"/>
        <v>0</v>
      </c>
      <c r="E364" s="74">
        <f t="shared" si="4"/>
        <v>0</v>
      </c>
      <c r="F364" s="62">
        <f t="shared" si="5"/>
        <v>0</v>
      </c>
      <c r="G364" s="63" t="str">
        <f t="shared" si="6"/>
        <v>#DIV/0!</v>
      </c>
      <c r="H364" s="64">
        <f t="shared" si="7"/>
        <v>0</v>
      </c>
      <c r="I364" s="65">
        <f t="shared" si="8"/>
        <v>0</v>
      </c>
      <c r="J364" s="55">
        <f t="shared" si="9"/>
        <v>0</v>
      </c>
      <c r="K364" s="58"/>
      <c r="L364" s="58"/>
      <c r="M364" s="58"/>
      <c r="N364" s="61">
        <f t="shared" si="10"/>
        <v>0</v>
      </c>
      <c r="O364" s="61">
        <f t="shared" si="11"/>
        <v>0</v>
      </c>
      <c r="P364" s="61">
        <f t="shared" si="12"/>
        <v>0</v>
      </c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73">
        <v>0.0</v>
      </c>
      <c r="AB364" s="74">
        <v>0.0</v>
      </c>
      <c r="AC364" s="73">
        <v>0.0</v>
      </c>
      <c r="AD364" s="74">
        <v>1.0</v>
      </c>
    </row>
    <row r="365" ht="12.75" customHeight="1">
      <c r="A365" s="58" t="s">
        <v>141</v>
      </c>
      <c r="B365" s="73">
        <f t="shared" si="1"/>
        <v>87</v>
      </c>
      <c r="C365" s="74">
        <f t="shared" si="2"/>
        <v>513</v>
      </c>
      <c r="D365" s="73">
        <f t="shared" si="3"/>
        <v>597</v>
      </c>
      <c r="E365" s="74">
        <f t="shared" si="4"/>
        <v>182</v>
      </c>
      <c r="F365" s="62">
        <f t="shared" si="5"/>
        <v>0.145</v>
      </c>
      <c r="G365" s="63">
        <f t="shared" si="6"/>
        <v>0.7663671374</v>
      </c>
      <c r="H365" s="64">
        <f t="shared" si="7"/>
        <v>0.4960116026</v>
      </c>
      <c r="I365" s="65">
        <f t="shared" si="8"/>
        <v>0.1950688905</v>
      </c>
      <c r="J365" s="55">
        <f t="shared" si="9"/>
        <v>1.298333333</v>
      </c>
      <c r="K365" s="58"/>
      <c r="L365" s="58"/>
      <c r="M365" s="58"/>
      <c r="N365" s="61">
        <f t="shared" si="10"/>
        <v>0.145</v>
      </c>
      <c r="O365" s="61">
        <f t="shared" si="11"/>
        <v>0.4960116026</v>
      </c>
      <c r="P365" s="61">
        <f t="shared" si="12"/>
        <v>0.1950688905</v>
      </c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73">
        <v>87.0</v>
      </c>
      <c r="AB365" s="74">
        <v>182.0</v>
      </c>
      <c r="AC365" s="73">
        <v>597.0</v>
      </c>
      <c r="AD365" s="74">
        <v>513.0</v>
      </c>
    </row>
    <row r="366" ht="12.75" customHeight="1">
      <c r="A366" s="58" t="s">
        <v>233</v>
      </c>
      <c r="B366" s="73">
        <f t="shared" si="1"/>
        <v>51</v>
      </c>
      <c r="C366" s="74">
        <f t="shared" si="2"/>
        <v>747</v>
      </c>
      <c r="D366" s="73">
        <f t="shared" si="3"/>
        <v>404</v>
      </c>
      <c r="E366" s="74">
        <f t="shared" si="4"/>
        <v>84</v>
      </c>
      <c r="F366" s="62">
        <f t="shared" si="5"/>
        <v>0.06390977444</v>
      </c>
      <c r="G366" s="63">
        <f t="shared" si="6"/>
        <v>0.8278688525</v>
      </c>
      <c r="H366" s="64">
        <f t="shared" si="7"/>
        <v>0.3538102644</v>
      </c>
      <c r="I366" s="65">
        <f t="shared" si="8"/>
        <v>0.1049766719</v>
      </c>
      <c r="J366" s="55">
        <f t="shared" si="9"/>
        <v>0.6115288221</v>
      </c>
      <c r="K366" s="58"/>
      <c r="L366" s="58"/>
      <c r="M366" s="58"/>
      <c r="N366" s="61">
        <f t="shared" si="10"/>
        <v>0.06390977444</v>
      </c>
      <c r="O366" s="61">
        <f t="shared" si="11"/>
        <v>0.3538102644</v>
      </c>
      <c r="P366" s="61">
        <f t="shared" si="12"/>
        <v>0.1049766719</v>
      </c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73">
        <v>51.0</v>
      </c>
      <c r="AB366" s="74">
        <v>84.0</v>
      </c>
      <c r="AC366" s="73">
        <v>404.0</v>
      </c>
      <c r="AD366" s="74">
        <v>747.0</v>
      </c>
    </row>
    <row r="367" ht="12.75" customHeight="1">
      <c r="A367" s="58" t="s">
        <v>90</v>
      </c>
      <c r="B367" s="73">
        <f t="shared" si="1"/>
        <v>52</v>
      </c>
      <c r="C367" s="74">
        <f t="shared" si="2"/>
        <v>1277</v>
      </c>
      <c r="D367" s="73">
        <f t="shared" si="3"/>
        <v>687</v>
      </c>
      <c r="E367" s="74">
        <f t="shared" si="4"/>
        <v>146</v>
      </c>
      <c r="F367" s="62">
        <f t="shared" si="5"/>
        <v>0.03912716328</v>
      </c>
      <c r="G367" s="63">
        <f t="shared" si="6"/>
        <v>0.824729892</v>
      </c>
      <c r="H367" s="64">
        <f t="shared" si="7"/>
        <v>0.341813136</v>
      </c>
      <c r="I367" s="65">
        <f t="shared" si="8"/>
        <v>0.09158186864</v>
      </c>
      <c r="J367" s="55">
        <f t="shared" si="9"/>
        <v>0.6267870579</v>
      </c>
      <c r="K367" s="58"/>
      <c r="L367" s="58"/>
      <c r="M367" s="58"/>
      <c r="N367" s="61">
        <f t="shared" si="10"/>
        <v>0.03912716328</v>
      </c>
      <c r="O367" s="61">
        <f t="shared" si="11"/>
        <v>0.341813136</v>
      </c>
      <c r="P367" s="61">
        <f t="shared" si="12"/>
        <v>0.09158186864</v>
      </c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73">
        <v>52.0</v>
      </c>
      <c r="AB367" s="74">
        <v>146.0</v>
      </c>
      <c r="AC367" s="73">
        <v>687.0</v>
      </c>
      <c r="AD367" s="74">
        <v>1277.0</v>
      </c>
    </row>
    <row r="368" ht="12.75" customHeight="1">
      <c r="A368" s="58" t="s">
        <v>461</v>
      </c>
      <c r="B368" s="73">
        <f t="shared" si="1"/>
        <v>87</v>
      </c>
      <c r="C368" s="74">
        <f t="shared" si="2"/>
        <v>235</v>
      </c>
      <c r="D368" s="73">
        <f t="shared" si="3"/>
        <v>434</v>
      </c>
      <c r="E368" s="74">
        <f t="shared" si="4"/>
        <v>47</v>
      </c>
      <c r="F368" s="62">
        <f t="shared" si="5"/>
        <v>0.2701863354</v>
      </c>
      <c r="G368" s="63">
        <f t="shared" si="6"/>
        <v>0.9022869023</v>
      </c>
      <c r="H368" s="64">
        <f t="shared" si="7"/>
        <v>0.6488169365</v>
      </c>
      <c r="I368" s="65">
        <f t="shared" si="8"/>
        <v>0.1668742217</v>
      </c>
      <c r="J368" s="55">
        <f t="shared" si="9"/>
        <v>1.49378882</v>
      </c>
      <c r="K368" s="58"/>
      <c r="L368" s="58"/>
      <c r="M368" s="58"/>
      <c r="N368" s="61">
        <f t="shared" si="10"/>
        <v>0.2701863354</v>
      </c>
      <c r="O368" s="61">
        <f t="shared" si="11"/>
        <v>0.6488169365</v>
      </c>
      <c r="P368" s="61">
        <f t="shared" si="12"/>
        <v>0.1668742217</v>
      </c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73">
        <v>87.0</v>
      </c>
      <c r="AB368" s="74">
        <v>47.0</v>
      </c>
      <c r="AC368" s="73">
        <v>434.0</v>
      </c>
      <c r="AD368" s="74">
        <v>235.0</v>
      </c>
    </row>
    <row r="369" ht="12.75" customHeight="1">
      <c r="A369" s="58" t="s">
        <v>948</v>
      </c>
      <c r="B369" s="73">
        <f t="shared" si="1"/>
        <v>7</v>
      </c>
      <c r="C369" s="74">
        <f t="shared" si="2"/>
        <v>16</v>
      </c>
      <c r="D369" s="73">
        <f t="shared" si="3"/>
        <v>34</v>
      </c>
      <c r="E369" s="74">
        <f t="shared" si="4"/>
        <v>0</v>
      </c>
      <c r="F369" s="62">
        <f t="shared" si="5"/>
        <v>0.3043478261</v>
      </c>
      <c r="G369" s="63">
        <f t="shared" si="6"/>
        <v>1</v>
      </c>
      <c r="H369" s="64">
        <f t="shared" si="7"/>
        <v>0.7192982456</v>
      </c>
      <c r="I369" s="65">
        <f t="shared" si="8"/>
        <v>0.1228070175</v>
      </c>
      <c r="J369" s="55">
        <f t="shared" si="9"/>
        <v>1.47826087</v>
      </c>
      <c r="K369" s="58"/>
      <c r="L369" s="58"/>
      <c r="M369" s="58"/>
      <c r="N369" s="61">
        <f t="shared" si="10"/>
        <v>0.3043478261</v>
      </c>
      <c r="O369" s="61">
        <f t="shared" si="11"/>
        <v>0.7192982456</v>
      </c>
      <c r="P369" s="61">
        <f t="shared" si="12"/>
        <v>0.1228070175</v>
      </c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73">
        <v>7.0</v>
      </c>
      <c r="AB369" s="74">
        <v>0.0</v>
      </c>
      <c r="AC369" s="73">
        <v>34.0</v>
      </c>
      <c r="AD369" s="74">
        <v>16.0</v>
      </c>
    </row>
    <row r="370" ht="12.75" customHeight="1">
      <c r="A370" s="58" t="s">
        <v>318</v>
      </c>
      <c r="B370" s="73">
        <f t="shared" si="1"/>
        <v>41</v>
      </c>
      <c r="C370" s="74">
        <f t="shared" si="2"/>
        <v>691</v>
      </c>
      <c r="D370" s="73">
        <f t="shared" si="3"/>
        <v>564</v>
      </c>
      <c r="E370" s="74">
        <f t="shared" si="4"/>
        <v>53</v>
      </c>
      <c r="F370" s="62">
        <f t="shared" si="5"/>
        <v>0.05601092896</v>
      </c>
      <c r="G370" s="63">
        <f t="shared" si="6"/>
        <v>0.9141004862</v>
      </c>
      <c r="H370" s="64">
        <f t="shared" si="7"/>
        <v>0.4484803558</v>
      </c>
      <c r="I370" s="65">
        <f t="shared" si="8"/>
        <v>0.06968124537</v>
      </c>
      <c r="J370" s="55">
        <f t="shared" si="9"/>
        <v>0.8428961749</v>
      </c>
      <c r="K370" s="58"/>
      <c r="L370" s="58"/>
      <c r="M370" s="58"/>
      <c r="N370" s="61">
        <f t="shared" si="10"/>
        <v>0.05601092896</v>
      </c>
      <c r="O370" s="61">
        <f t="shared" si="11"/>
        <v>0.4484803558</v>
      </c>
      <c r="P370" s="61">
        <f t="shared" si="12"/>
        <v>0.06968124537</v>
      </c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73">
        <v>41.0</v>
      </c>
      <c r="AB370" s="74">
        <v>53.0</v>
      </c>
      <c r="AC370" s="73">
        <v>564.0</v>
      </c>
      <c r="AD370" s="74">
        <v>691.0</v>
      </c>
    </row>
    <row r="371" ht="12.75" customHeight="1">
      <c r="A371" s="58" t="s">
        <v>300</v>
      </c>
      <c r="B371" s="73">
        <f t="shared" si="1"/>
        <v>12</v>
      </c>
      <c r="C371" s="74">
        <f t="shared" si="2"/>
        <v>157</v>
      </c>
      <c r="D371" s="73">
        <f t="shared" si="3"/>
        <v>110</v>
      </c>
      <c r="E371" s="74">
        <f t="shared" si="4"/>
        <v>16</v>
      </c>
      <c r="F371" s="62">
        <f t="shared" si="5"/>
        <v>0.07100591716</v>
      </c>
      <c r="G371" s="63">
        <f t="shared" si="6"/>
        <v>0.873015873</v>
      </c>
      <c r="H371" s="64">
        <f t="shared" si="7"/>
        <v>0.413559322</v>
      </c>
      <c r="I371" s="65">
        <f t="shared" si="8"/>
        <v>0.09491525424</v>
      </c>
      <c r="J371" s="55">
        <f t="shared" si="9"/>
        <v>0.7455621302</v>
      </c>
      <c r="K371" s="58"/>
      <c r="L371" s="58"/>
      <c r="M371" s="58"/>
      <c r="N371" s="61">
        <f t="shared" si="10"/>
        <v>0.07100591716</v>
      </c>
      <c r="O371" s="61">
        <f t="shared" si="11"/>
        <v>0.413559322</v>
      </c>
      <c r="P371" s="61">
        <f t="shared" si="12"/>
        <v>0.09491525424</v>
      </c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73">
        <v>12.0</v>
      </c>
      <c r="AB371" s="74">
        <v>16.0</v>
      </c>
      <c r="AC371" s="73">
        <v>110.0</v>
      </c>
      <c r="AD371" s="74">
        <v>157.0</v>
      </c>
    </row>
    <row r="372" ht="12.75" customHeight="1">
      <c r="A372" s="58" t="s">
        <v>463</v>
      </c>
      <c r="B372" s="73">
        <f t="shared" si="1"/>
        <v>149</v>
      </c>
      <c r="C372" s="74">
        <f t="shared" si="2"/>
        <v>246</v>
      </c>
      <c r="D372" s="73">
        <f t="shared" si="3"/>
        <v>715</v>
      </c>
      <c r="E372" s="74">
        <f t="shared" si="4"/>
        <v>62</v>
      </c>
      <c r="F372" s="62">
        <f t="shared" si="5"/>
        <v>0.3772151899</v>
      </c>
      <c r="G372" s="63">
        <f t="shared" si="6"/>
        <v>0.9202059202</v>
      </c>
      <c r="H372" s="64">
        <f t="shared" si="7"/>
        <v>0.7372013652</v>
      </c>
      <c r="I372" s="65">
        <f t="shared" si="8"/>
        <v>0.1800341297</v>
      </c>
      <c r="J372" s="55">
        <f t="shared" si="9"/>
        <v>1.967088608</v>
      </c>
      <c r="K372" s="58"/>
      <c r="L372" s="58"/>
      <c r="M372" s="58"/>
      <c r="N372" s="61">
        <f t="shared" si="10"/>
        <v>0.3772151899</v>
      </c>
      <c r="O372" s="61">
        <f t="shared" si="11"/>
        <v>0.7372013652</v>
      </c>
      <c r="P372" s="61">
        <f t="shared" si="12"/>
        <v>0.1800341297</v>
      </c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73">
        <v>149.0</v>
      </c>
      <c r="AB372" s="74">
        <v>62.0</v>
      </c>
      <c r="AC372" s="73">
        <v>715.0</v>
      </c>
      <c r="AD372" s="74">
        <v>246.0</v>
      </c>
    </row>
    <row r="373" ht="12.75" customHeight="1">
      <c r="A373" s="58" t="s">
        <v>949</v>
      </c>
      <c r="B373" s="73">
        <f t="shared" si="1"/>
        <v>0</v>
      </c>
      <c r="C373" s="74">
        <f t="shared" si="2"/>
        <v>1</v>
      </c>
      <c r="D373" s="73">
        <f t="shared" si="3"/>
        <v>1</v>
      </c>
      <c r="E373" s="74">
        <f t="shared" si="4"/>
        <v>1</v>
      </c>
      <c r="F373" s="62">
        <f t="shared" si="5"/>
        <v>0</v>
      </c>
      <c r="G373" s="63">
        <f t="shared" si="6"/>
        <v>0.5</v>
      </c>
      <c r="H373" s="64">
        <f t="shared" si="7"/>
        <v>0.3333333333</v>
      </c>
      <c r="I373" s="65">
        <f t="shared" si="8"/>
        <v>0.3333333333</v>
      </c>
      <c r="J373" s="55">
        <f t="shared" si="9"/>
        <v>2</v>
      </c>
      <c r="K373" s="58"/>
      <c r="L373" s="58"/>
      <c r="M373" s="58"/>
      <c r="N373" s="61">
        <f t="shared" si="10"/>
        <v>0</v>
      </c>
      <c r="O373" s="61">
        <f t="shared" si="11"/>
        <v>0.3333333333</v>
      </c>
      <c r="P373" s="61">
        <f t="shared" si="12"/>
        <v>0.3333333333</v>
      </c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73">
        <v>0.0</v>
      </c>
      <c r="AB373" s="74">
        <v>1.0</v>
      </c>
      <c r="AC373" s="73">
        <v>1.0</v>
      </c>
      <c r="AD373" s="74">
        <v>1.0</v>
      </c>
    </row>
    <row r="374" ht="12.75" customHeight="1">
      <c r="A374" s="58" t="s">
        <v>950</v>
      </c>
      <c r="B374" s="73">
        <f t="shared" si="1"/>
        <v>0</v>
      </c>
      <c r="C374" s="74">
        <f t="shared" si="2"/>
        <v>0</v>
      </c>
      <c r="D374" s="73">
        <f t="shared" si="3"/>
        <v>0</v>
      </c>
      <c r="E374" s="74">
        <f t="shared" si="4"/>
        <v>0</v>
      </c>
      <c r="F374" s="62" t="str">
        <f t="shared" si="5"/>
        <v>#DIV/0!</v>
      </c>
      <c r="G374" s="63" t="str">
        <f t="shared" si="6"/>
        <v>#DIV/0!</v>
      </c>
      <c r="H374" s="64" t="str">
        <f t="shared" si="7"/>
        <v>#DIV/0!</v>
      </c>
      <c r="I374" s="65" t="str">
        <f t="shared" si="8"/>
        <v>#DIV/0!</v>
      </c>
      <c r="J374" s="55" t="str">
        <f t="shared" si="9"/>
        <v>#DIV/0!</v>
      </c>
      <c r="K374" s="58"/>
      <c r="L374" s="58"/>
      <c r="M374" s="58"/>
      <c r="N374" s="61" t="str">
        <f t="shared" si="10"/>
        <v>#DIV/0!</v>
      </c>
      <c r="O374" s="61" t="str">
        <f t="shared" si="11"/>
        <v>#DIV/0!</v>
      </c>
      <c r="P374" s="61" t="str">
        <f t="shared" si="12"/>
        <v>#DIV/0!</v>
      </c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73">
        <v>0.0</v>
      </c>
      <c r="AB374" s="74">
        <v>0.0</v>
      </c>
      <c r="AC374" s="73">
        <v>0.0</v>
      </c>
      <c r="AD374" s="74">
        <v>0.0</v>
      </c>
    </row>
    <row r="375" ht="12.75" customHeight="1">
      <c r="A375" s="58" t="s">
        <v>464</v>
      </c>
      <c r="B375" s="73">
        <f t="shared" si="1"/>
        <v>40</v>
      </c>
      <c r="C375" s="74">
        <f t="shared" si="2"/>
        <v>174</v>
      </c>
      <c r="D375" s="73">
        <f t="shared" si="3"/>
        <v>266</v>
      </c>
      <c r="E375" s="74">
        <f t="shared" si="4"/>
        <v>29</v>
      </c>
      <c r="F375" s="62">
        <f t="shared" si="5"/>
        <v>0.1869158879</v>
      </c>
      <c r="G375" s="63">
        <f t="shared" si="6"/>
        <v>0.9016949153</v>
      </c>
      <c r="H375" s="64">
        <f t="shared" si="7"/>
        <v>0.6011787819</v>
      </c>
      <c r="I375" s="65">
        <f t="shared" si="8"/>
        <v>0.1355599214</v>
      </c>
      <c r="J375" s="55">
        <f t="shared" si="9"/>
        <v>1.378504673</v>
      </c>
      <c r="K375" s="58"/>
      <c r="L375" s="58"/>
      <c r="M375" s="58"/>
      <c r="N375" s="61">
        <f t="shared" si="10"/>
        <v>0.1869158879</v>
      </c>
      <c r="O375" s="61">
        <f t="shared" si="11"/>
        <v>0.6011787819</v>
      </c>
      <c r="P375" s="61">
        <f t="shared" si="12"/>
        <v>0.1355599214</v>
      </c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73">
        <v>40.0</v>
      </c>
      <c r="AB375" s="74">
        <v>29.0</v>
      </c>
      <c r="AC375" s="73">
        <v>266.0</v>
      </c>
      <c r="AD375" s="74">
        <v>174.0</v>
      </c>
    </row>
    <row r="376" ht="12.75" customHeight="1">
      <c r="A376" s="58" t="s">
        <v>466</v>
      </c>
      <c r="B376" s="73">
        <f t="shared" si="1"/>
        <v>76</v>
      </c>
      <c r="C376" s="74">
        <f t="shared" si="2"/>
        <v>419</v>
      </c>
      <c r="D376" s="73">
        <f t="shared" si="3"/>
        <v>529</v>
      </c>
      <c r="E376" s="74">
        <f t="shared" si="4"/>
        <v>52</v>
      </c>
      <c r="F376" s="62">
        <f t="shared" si="5"/>
        <v>0.1535353535</v>
      </c>
      <c r="G376" s="63">
        <f t="shared" si="6"/>
        <v>0.9104991394</v>
      </c>
      <c r="H376" s="64">
        <f t="shared" si="7"/>
        <v>0.562267658</v>
      </c>
      <c r="I376" s="65">
        <f t="shared" si="8"/>
        <v>0.1189591078</v>
      </c>
      <c r="J376" s="55">
        <f t="shared" si="9"/>
        <v>1.173737374</v>
      </c>
      <c r="K376" s="58"/>
      <c r="L376" s="58"/>
      <c r="M376" s="58"/>
      <c r="N376" s="61">
        <f t="shared" si="10"/>
        <v>0.1535353535</v>
      </c>
      <c r="O376" s="61">
        <f t="shared" si="11"/>
        <v>0.562267658</v>
      </c>
      <c r="P376" s="61">
        <f t="shared" si="12"/>
        <v>0.1189591078</v>
      </c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73">
        <v>76.0</v>
      </c>
      <c r="AB376" s="74">
        <v>52.0</v>
      </c>
      <c r="AC376" s="73">
        <v>529.0</v>
      </c>
      <c r="AD376" s="74">
        <v>419.0</v>
      </c>
    </row>
    <row r="377" ht="12.75" customHeight="1">
      <c r="A377" s="58" t="s">
        <v>467</v>
      </c>
      <c r="B377" s="73">
        <f t="shared" si="1"/>
        <v>45</v>
      </c>
      <c r="C377" s="74">
        <f t="shared" si="2"/>
        <v>126</v>
      </c>
      <c r="D377" s="73">
        <f t="shared" si="3"/>
        <v>342</v>
      </c>
      <c r="E377" s="74">
        <f t="shared" si="4"/>
        <v>14</v>
      </c>
      <c r="F377" s="62">
        <f t="shared" si="5"/>
        <v>0.2631578947</v>
      </c>
      <c r="G377" s="63">
        <f t="shared" si="6"/>
        <v>0.9606741573</v>
      </c>
      <c r="H377" s="64">
        <f t="shared" si="7"/>
        <v>0.734345351</v>
      </c>
      <c r="I377" s="65">
        <f t="shared" si="8"/>
        <v>0.1119544592</v>
      </c>
      <c r="J377" s="55">
        <f t="shared" si="9"/>
        <v>2.081871345</v>
      </c>
      <c r="K377" s="58"/>
      <c r="L377" s="58"/>
      <c r="M377" s="58"/>
      <c r="N377" s="61">
        <f t="shared" si="10"/>
        <v>0.2631578947</v>
      </c>
      <c r="O377" s="61">
        <f t="shared" si="11"/>
        <v>0.734345351</v>
      </c>
      <c r="P377" s="61">
        <f t="shared" si="12"/>
        <v>0.1119544592</v>
      </c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73">
        <v>45.0</v>
      </c>
      <c r="AB377" s="74">
        <v>14.0</v>
      </c>
      <c r="AC377" s="73">
        <v>342.0</v>
      </c>
      <c r="AD377" s="74">
        <v>126.0</v>
      </c>
    </row>
    <row r="378" ht="12.75" customHeight="1">
      <c r="A378" s="58" t="s">
        <v>469</v>
      </c>
      <c r="B378" s="73">
        <f t="shared" si="1"/>
        <v>59</v>
      </c>
      <c r="C378" s="74">
        <f t="shared" si="2"/>
        <v>441</v>
      </c>
      <c r="D378" s="73">
        <f t="shared" si="3"/>
        <v>629</v>
      </c>
      <c r="E378" s="74">
        <f t="shared" si="4"/>
        <v>44</v>
      </c>
      <c r="F378" s="62">
        <f t="shared" si="5"/>
        <v>0.118</v>
      </c>
      <c r="G378" s="63">
        <f t="shared" si="6"/>
        <v>0.9346210996</v>
      </c>
      <c r="H378" s="64">
        <f t="shared" si="7"/>
        <v>0.5865302643</v>
      </c>
      <c r="I378" s="65">
        <f t="shared" si="8"/>
        <v>0.08780903666</v>
      </c>
      <c r="J378" s="55">
        <f t="shared" si="9"/>
        <v>1.346</v>
      </c>
      <c r="K378" s="58"/>
      <c r="L378" s="58"/>
      <c r="M378" s="58"/>
      <c r="N378" s="61">
        <f t="shared" si="10"/>
        <v>0.118</v>
      </c>
      <c r="O378" s="61">
        <f t="shared" si="11"/>
        <v>0.5865302643</v>
      </c>
      <c r="P378" s="61">
        <f t="shared" si="12"/>
        <v>0.08780903666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73">
        <v>59.0</v>
      </c>
      <c r="AB378" s="74">
        <v>44.0</v>
      </c>
      <c r="AC378" s="73">
        <v>629.0</v>
      </c>
      <c r="AD378" s="74">
        <v>441.0</v>
      </c>
    </row>
    <row r="379" ht="12.75" customHeight="1">
      <c r="A379" s="58" t="s">
        <v>951</v>
      </c>
      <c r="B379" s="73">
        <f t="shared" si="1"/>
        <v>0</v>
      </c>
      <c r="C379" s="74">
        <f t="shared" si="2"/>
        <v>0</v>
      </c>
      <c r="D379" s="73">
        <f t="shared" si="3"/>
        <v>0</v>
      </c>
      <c r="E379" s="74">
        <f t="shared" si="4"/>
        <v>0</v>
      </c>
      <c r="F379" s="62" t="str">
        <f t="shared" si="5"/>
        <v>#DIV/0!</v>
      </c>
      <c r="G379" s="63" t="str">
        <f t="shared" si="6"/>
        <v>#DIV/0!</v>
      </c>
      <c r="H379" s="64" t="str">
        <f t="shared" si="7"/>
        <v>#DIV/0!</v>
      </c>
      <c r="I379" s="65" t="str">
        <f t="shared" si="8"/>
        <v>#DIV/0!</v>
      </c>
      <c r="J379" s="55" t="str">
        <f t="shared" si="9"/>
        <v>#DIV/0!</v>
      </c>
      <c r="K379" s="58"/>
      <c r="L379" s="58"/>
      <c r="M379" s="58"/>
      <c r="N379" s="61" t="str">
        <f t="shared" si="10"/>
        <v>#DIV/0!</v>
      </c>
      <c r="O379" s="61" t="str">
        <f t="shared" si="11"/>
        <v>#DIV/0!</v>
      </c>
      <c r="P379" s="61" t="str">
        <f t="shared" si="12"/>
        <v>#DIV/0!</v>
      </c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73">
        <v>0.0</v>
      </c>
      <c r="AB379" s="74">
        <v>0.0</v>
      </c>
      <c r="AC379" s="73">
        <v>0.0</v>
      </c>
      <c r="AD379" s="74">
        <v>0.0</v>
      </c>
    </row>
    <row r="380" ht="12.75" customHeight="1">
      <c r="A380" s="58" t="s">
        <v>471</v>
      </c>
      <c r="B380" s="73">
        <f t="shared" si="1"/>
        <v>42</v>
      </c>
      <c r="C380" s="74">
        <f t="shared" si="2"/>
        <v>199</v>
      </c>
      <c r="D380" s="73">
        <f t="shared" si="3"/>
        <v>332</v>
      </c>
      <c r="E380" s="74">
        <f t="shared" si="4"/>
        <v>32</v>
      </c>
      <c r="F380" s="62">
        <f t="shared" si="5"/>
        <v>0.1742738589</v>
      </c>
      <c r="G380" s="63">
        <f t="shared" si="6"/>
        <v>0.9120879121</v>
      </c>
      <c r="H380" s="64">
        <f t="shared" si="7"/>
        <v>0.6181818182</v>
      </c>
      <c r="I380" s="65">
        <f t="shared" si="8"/>
        <v>0.1223140496</v>
      </c>
      <c r="J380" s="55">
        <f t="shared" si="9"/>
        <v>1.510373444</v>
      </c>
      <c r="K380" s="58"/>
      <c r="L380" s="58"/>
      <c r="M380" s="58"/>
      <c r="N380" s="61">
        <f t="shared" si="10"/>
        <v>0.1742738589</v>
      </c>
      <c r="O380" s="61">
        <f t="shared" si="11"/>
        <v>0.6181818182</v>
      </c>
      <c r="P380" s="61">
        <f t="shared" si="12"/>
        <v>0.1223140496</v>
      </c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73">
        <v>42.0</v>
      </c>
      <c r="AB380" s="74">
        <v>32.0</v>
      </c>
      <c r="AC380" s="73">
        <v>332.0</v>
      </c>
      <c r="AD380" s="74">
        <v>199.0</v>
      </c>
    </row>
    <row r="381" ht="12.75" customHeight="1">
      <c r="A381" s="58" t="s">
        <v>245</v>
      </c>
      <c r="B381" s="73">
        <f t="shared" si="1"/>
        <v>7</v>
      </c>
      <c r="C381" s="74">
        <f t="shared" si="2"/>
        <v>286</v>
      </c>
      <c r="D381" s="73">
        <f t="shared" si="3"/>
        <v>134</v>
      </c>
      <c r="E381" s="74">
        <f t="shared" si="4"/>
        <v>11</v>
      </c>
      <c r="F381" s="62">
        <f t="shared" si="5"/>
        <v>0.02389078498</v>
      </c>
      <c r="G381" s="63">
        <f t="shared" si="6"/>
        <v>0.924137931</v>
      </c>
      <c r="H381" s="64">
        <f t="shared" si="7"/>
        <v>0.3219178082</v>
      </c>
      <c r="I381" s="65">
        <f t="shared" si="8"/>
        <v>0.04109589041</v>
      </c>
      <c r="J381" s="55">
        <f t="shared" si="9"/>
        <v>0.4948805461</v>
      </c>
      <c r="K381" s="58"/>
      <c r="L381" s="58"/>
      <c r="M381" s="58"/>
      <c r="N381" s="61">
        <f t="shared" si="10"/>
        <v>0.02389078498</v>
      </c>
      <c r="O381" s="61">
        <f t="shared" si="11"/>
        <v>0.3219178082</v>
      </c>
      <c r="P381" s="61">
        <f t="shared" si="12"/>
        <v>0.04109589041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73">
        <v>7.0</v>
      </c>
      <c r="AB381" s="74">
        <v>11.0</v>
      </c>
      <c r="AC381" s="73">
        <v>134.0</v>
      </c>
      <c r="AD381" s="74">
        <v>286.0</v>
      </c>
    </row>
    <row r="382" ht="12.75" customHeight="1">
      <c r="A382" s="58" t="s">
        <v>473</v>
      </c>
      <c r="B382" s="73">
        <f t="shared" si="1"/>
        <v>73</v>
      </c>
      <c r="C382" s="74">
        <f t="shared" si="2"/>
        <v>374</v>
      </c>
      <c r="D382" s="73">
        <f t="shared" si="3"/>
        <v>458</v>
      </c>
      <c r="E382" s="74">
        <f t="shared" si="4"/>
        <v>45</v>
      </c>
      <c r="F382" s="62">
        <f t="shared" si="5"/>
        <v>0.163310962</v>
      </c>
      <c r="G382" s="63">
        <f t="shared" si="6"/>
        <v>0.9105367793</v>
      </c>
      <c r="H382" s="64">
        <f t="shared" si="7"/>
        <v>0.5589473684</v>
      </c>
      <c r="I382" s="65">
        <f t="shared" si="8"/>
        <v>0.1242105263</v>
      </c>
      <c r="J382" s="55">
        <f t="shared" si="9"/>
        <v>1.125279642</v>
      </c>
      <c r="K382" s="58"/>
      <c r="L382" s="58"/>
      <c r="M382" s="58"/>
      <c r="N382" s="61">
        <f t="shared" si="10"/>
        <v>0.163310962</v>
      </c>
      <c r="O382" s="61">
        <f t="shared" si="11"/>
        <v>0.5589473684</v>
      </c>
      <c r="P382" s="61">
        <f t="shared" si="12"/>
        <v>0.1242105263</v>
      </c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73">
        <v>73.0</v>
      </c>
      <c r="AB382" s="74">
        <v>45.0</v>
      </c>
      <c r="AC382" s="73">
        <v>458.0</v>
      </c>
      <c r="AD382" s="74">
        <v>374.0</v>
      </c>
    </row>
    <row r="383" ht="12.75" customHeight="1">
      <c r="A383" s="58" t="s">
        <v>952</v>
      </c>
      <c r="B383" s="73">
        <f t="shared" si="1"/>
        <v>0</v>
      </c>
      <c r="C383" s="74">
        <f t="shared" si="2"/>
        <v>0</v>
      </c>
      <c r="D383" s="73">
        <f t="shared" si="3"/>
        <v>0</v>
      </c>
      <c r="E383" s="74">
        <f t="shared" si="4"/>
        <v>0</v>
      </c>
      <c r="F383" s="62" t="str">
        <f t="shared" si="5"/>
        <v>#DIV/0!</v>
      </c>
      <c r="G383" s="63" t="str">
        <f t="shared" si="6"/>
        <v>#DIV/0!</v>
      </c>
      <c r="H383" s="64" t="str">
        <f t="shared" si="7"/>
        <v>#DIV/0!</v>
      </c>
      <c r="I383" s="65" t="str">
        <f t="shared" si="8"/>
        <v>#DIV/0!</v>
      </c>
      <c r="J383" s="55" t="str">
        <f t="shared" si="9"/>
        <v>#DIV/0!</v>
      </c>
      <c r="K383" s="58"/>
      <c r="L383" s="58"/>
      <c r="M383" s="58"/>
      <c r="N383" s="61" t="str">
        <f t="shared" si="10"/>
        <v>#DIV/0!</v>
      </c>
      <c r="O383" s="61" t="str">
        <f t="shared" si="11"/>
        <v>#DIV/0!</v>
      </c>
      <c r="P383" s="61" t="str">
        <f t="shared" si="12"/>
        <v>#DIV/0!</v>
      </c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73">
        <v>0.0</v>
      </c>
      <c r="AB383" s="74">
        <v>0.0</v>
      </c>
      <c r="AC383" s="73">
        <v>0.0</v>
      </c>
      <c r="AD383" s="74">
        <v>0.0</v>
      </c>
    </row>
    <row r="384" ht="12.75" customHeight="1">
      <c r="A384" s="58" t="s">
        <v>475</v>
      </c>
      <c r="B384" s="73">
        <f t="shared" si="1"/>
        <v>24</v>
      </c>
      <c r="C384" s="74">
        <f t="shared" si="2"/>
        <v>188</v>
      </c>
      <c r="D384" s="73">
        <f t="shared" si="3"/>
        <v>252</v>
      </c>
      <c r="E384" s="74">
        <f t="shared" si="4"/>
        <v>11</v>
      </c>
      <c r="F384" s="62">
        <f t="shared" si="5"/>
        <v>0.1132075472</v>
      </c>
      <c r="G384" s="63">
        <f t="shared" si="6"/>
        <v>0.9581749049</v>
      </c>
      <c r="H384" s="64">
        <f t="shared" si="7"/>
        <v>0.5810526316</v>
      </c>
      <c r="I384" s="65">
        <f t="shared" si="8"/>
        <v>0.07368421053</v>
      </c>
      <c r="J384" s="55">
        <f t="shared" si="9"/>
        <v>1.240566038</v>
      </c>
      <c r="K384" s="58"/>
      <c r="L384" s="58"/>
      <c r="M384" s="58"/>
      <c r="N384" s="61">
        <f t="shared" si="10"/>
        <v>0.1132075472</v>
      </c>
      <c r="O384" s="61">
        <f t="shared" si="11"/>
        <v>0.5810526316</v>
      </c>
      <c r="P384" s="61">
        <f t="shared" si="12"/>
        <v>0.07368421053</v>
      </c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73">
        <v>24.0</v>
      </c>
      <c r="AB384" s="74">
        <v>11.0</v>
      </c>
      <c r="AC384" s="73">
        <v>252.0</v>
      </c>
      <c r="AD384" s="74">
        <v>188.0</v>
      </c>
    </row>
    <row r="385" ht="12.75" customHeight="1">
      <c r="A385" s="58" t="s">
        <v>476</v>
      </c>
      <c r="B385" s="73">
        <f t="shared" si="1"/>
        <v>54</v>
      </c>
      <c r="C385" s="74">
        <f t="shared" si="2"/>
        <v>232</v>
      </c>
      <c r="D385" s="73">
        <f t="shared" si="3"/>
        <v>545</v>
      </c>
      <c r="E385" s="74">
        <f t="shared" si="4"/>
        <v>42</v>
      </c>
      <c r="F385" s="62">
        <f t="shared" si="5"/>
        <v>0.1888111888</v>
      </c>
      <c r="G385" s="63">
        <f t="shared" si="6"/>
        <v>0.9284497445</v>
      </c>
      <c r="H385" s="64">
        <f t="shared" si="7"/>
        <v>0.686139748</v>
      </c>
      <c r="I385" s="65">
        <f t="shared" si="8"/>
        <v>0.1099656357</v>
      </c>
      <c r="J385" s="55">
        <f t="shared" si="9"/>
        <v>2.052447552</v>
      </c>
      <c r="K385" s="58"/>
      <c r="L385" s="58"/>
      <c r="M385" s="58"/>
      <c r="N385" s="61">
        <f t="shared" si="10"/>
        <v>0.1888111888</v>
      </c>
      <c r="O385" s="61">
        <f t="shared" si="11"/>
        <v>0.686139748</v>
      </c>
      <c r="P385" s="61">
        <f t="shared" si="12"/>
        <v>0.1099656357</v>
      </c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73">
        <v>54.0</v>
      </c>
      <c r="AB385" s="74">
        <v>42.0</v>
      </c>
      <c r="AC385" s="73">
        <v>545.0</v>
      </c>
      <c r="AD385" s="74">
        <v>232.0</v>
      </c>
    </row>
    <row r="386" ht="12.75" customHeight="1">
      <c r="A386" s="58" t="s">
        <v>420</v>
      </c>
      <c r="B386" s="73">
        <f t="shared" si="1"/>
        <v>1</v>
      </c>
      <c r="C386" s="74">
        <f t="shared" si="2"/>
        <v>5</v>
      </c>
      <c r="D386" s="73">
        <f t="shared" si="3"/>
        <v>6</v>
      </c>
      <c r="E386" s="74">
        <f t="shared" si="4"/>
        <v>1</v>
      </c>
      <c r="F386" s="62">
        <f t="shared" si="5"/>
        <v>0.1666666667</v>
      </c>
      <c r="G386" s="63">
        <f t="shared" si="6"/>
        <v>0.8571428571</v>
      </c>
      <c r="H386" s="64">
        <f t="shared" si="7"/>
        <v>0.5384615385</v>
      </c>
      <c r="I386" s="65">
        <f t="shared" si="8"/>
        <v>0.1538461538</v>
      </c>
      <c r="J386" s="55">
        <f t="shared" si="9"/>
        <v>1.166666667</v>
      </c>
      <c r="K386" s="58"/>
      <c r="L386" s="58"/>
      <c r="M386" s="58"/>
      <c r="N386" s="61">
        <f t="shared" si="10"/>
        <v>0.1666666667</v>
      </c>
      <c r="O386" s="61">
        <f t="shared" si="11"/>
        <v>0.5384615385</v>
      </c>
      <c r="P386" s="61">
        <f t="shared" si="12"/>
        <v>0.1538461538</v>
      </c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73">
        <v>1.0</v>
      </c>
      <c r="AB386" s="74">
        <v>1.0</v>
      </c>
      <c r="AC386" s="73">
        <v>6.0</v>
      </c>
      <c r="AD386" s="74">
        <v>5.0</v>
      </c>
    </row>
    <row r="387" ht="12.75" customHeight="1">
      <c r="A387" s="58" t="s">
        <v>953</v>
      </c>
      <c r="B387" s="73">
        <f t="shared" si="1"/>
        <v>0</v>
      </c>
      <c r="C387" s="74">
        <f t="shared" si="2"/>
        <v>0</v>
      </c>
      <c r="D387" s="73">
        <f t="shared" si="3"/>
        <v>0</v>
      </c>
      <c r="E387" s="74">
        <f t="shared" si="4"/>
        <v>0</v>
      </c>
      <c r="F387" s="62" t="str">
        <f t="shared" si="5"/>
        <v>#DIV/0!</v>
      </c>
      <c r="G387" s="63" t="str">
        <f t="shared" si="6"/>
        <v>#DIV/0!</v>
      </c>
      <c r="H387" s="64" t="str">
        <f t="shared" si="7"/>
        <v>#DIV/0!</v>
      </c>
      <c r="I387" s="65" t="str">
        <f t="shared" si="8"/>
        <v>#DIV/0!</v>
      </c>
      <c r="J387" s="55" t="str">
        <f t="shared" si="9"/>
        <v>#DIV/0!</v>
      </c>
      <c r="K387" s="58"/>
      <c r="L387" s="58"/>
      <c r="M387" s="58"/>
      <c r="N387" s="61" t="str">
        <f t="shared" si="10"/>
        <v>#DIV/0!</v>
      </c>
      <c r="O387" s="61" t="str">
        <f t="shared" si="11"/>
        <v>#DIV/0!</v>
      </c>
      <c r="P387" s="61" t="str">
        <f t="shared" si="12"/>
        <v>#DIV/0!</v>
      </c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73">
        <v>0.0</v>
      </c>
      <c r="AB387" s="74">
        <v>0.0</v>
      </c>
      <c r="AC387" s="73">
        <v>0.0</v>
      </c>
      <c r="AD387" s="74">
        <v>0.0</v>
      </c>
    </row>
    <row r="388" ht="12.75" customHeight="1">
      <c r="A388" s="58" t="s">
        <v>954</v>
      </c>
      <c r="B388" s="73">
        <f t="shared" si="1"/>
        <v>0</v>
      </c>
      <c r="C388" s="74">
        <f t="shared" si="2"/>
        <v>0</v>
      </c>
      <c r="D388" s="73">
        <f t="shared" si="3"/>
        <v>0</v>
      </c>
      <c r="E388" s="74">
        <f t="shared" si="4"/>
        <v>0</v>
      </c>
      <c r="F388" s="62" t="str">
        <f t="shared" si="5"/>
        <v>#DIV/0!</v>
      </c>
      <c r="G388" s="63" t="str">
        <f t="shared" si="6"/>
        <v>#DIV/0!</v>
      </c>
      <c r="H388" s="64" t="str">
        <f t="shared" si="7"/>
        <v>#DIV/0!</v>
      </c>
      <c r="I388" s="65" t="str">
        <f t="shared" si="8"/>
        <v>#DIV/0!</v>
      </c>
      <c r="J388" s="55" t="str">
        <f t="shared" si="9"/>
        <v>#DIV/0!</v>
      </c>
      <c r="K388" s="58"/>
      <c r="L388" s="58"/>
      <c r="M388" s="58"/>
      <c r="N388" s="61" t="str">
        <f t="shared" si="10"/>
        <v>#DIV/0!</v>
      </c>
      <c r="O388" s="61" t="str">
        <f t="shared" si="11"/>
        <v>#DIV/0!</v>
      </c>
      <c r="P388" s="61" t="str">
        <f t="shared" si="12"/>
        <v>#DIV/0!</v>
      </c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73">
        <v>0.0</v>
      </c>
      <c r="AB388" s="74">
        <v>0.0</v>
      </c>
      <c r="AC388" s="73">
        <v>0.0</v>
      </c>
      <c r="AD388" s="74">
        <v>0.0</v>
      </c>
    </row>
    <row r="389" ht="12.75" customHeight="1">
      <c r="A389" s="58" t="s">
        <v>477</v>
      </c>
      <c r="B389" s="73">
        <f t="shared" si="1"/>
        <v>85</v>
      </c>
      <c r="C389" s="74">
        <f t="shared" si="2"/>
        <v>287</v>
      </c>
      <c r="D389" s="73">
        <f t="shared" si="3"/>
        <v>748</v>
      </c>
      <c r="E389" s="74">
        <f t="shared" si="4"/>
        <v>62</v>
      </c>
      <c r="F389" s="62">
        <f t="shared" si="5"/>
        <v>0.2284946237</v>
      </c>
      <c r="G389" s="63">
        <f t="shared" si="6"/>
        <v>0.9234567901</v>
      </c>
      <c r="H389" s="64">
        <f t="shared" si="7"/>
        <v>0.7047377327</v>
      </c>
      <c r="I389" s="65">
        <f t="shared" si="8"/>
        <v>0.1243654822</v>
      </c>
      <c r="J389" s="55">
        <f t="shared" si="9"/>
        <v>2.177419355</v>
      </c>
      <c r="K389" s="58"/>
      <c r="L389" s="58"/>
      <c r="M389" s="58"/>
      <c r="N389" s="61">
        <f t="shared" si="10"/>
        <v>0.2284946237</v>
      </c>
      <c r="O389" s="61">
        <f t="shared" si="11"/>
        <v>0.7047377327</v>
      </c>
      <c r="P389" s="61">
        <f t="shared" si="12"/>
        <v>0.1243654822</v>
      </c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73">
        <v>85.0</v>
      </c>
      <c r="AB389" s="74">
        <v>62.0</v>
      </c>
      <c r="AC389" s="73">
        <v>748.0</v>
      </c>
      <c r="AD389" s="74">
        <v>287.0</v>
      </c>
    </row>
    <row r="390" ht="12.75" customHeight="1">
      <c r="A390" s="58" t="s">
        <v>955</v>
      </c>
      <c r="B390" s="73">
        <f t="shared" si="1"/>
        <v>0</v>
      </c>
      <c r="C390" s="74">
        <f t="shared" si="2"/>
        <v>0</v>
      </c>
      <c r="D390" s="73">
        <f t="shared" si="3"/>
        <v>0</v>
      </c>
      <c r="E390" s="74">
        <f t="shared" si="4"/>
        <v>0</v>
      </c>
      <c r="F390" s="62" t="str">
        <f t="shared" si="5"/>
        <v>#DIV/0!</v>
      </c>
      <c r="G390" s="63" t="str">
        <f t="shared" si="6"/>
        <v>#DIV/0!</v>
      </c>
      <c r="H390" s="64" t="str">
        <f t="shared" si="7"/>
        <v>#DIV/0!</v>
      </c>
      <c r="I390" s="65" t="str">
        <f t="shared" si="8"/>
        <v>#DIV/0!</v>
      </c>
      <c r="J390" s="55" t="str">
        <f t="shared" si="9"/>
        <v>#DIV/0!</v>
      </c>
      <c r="K390" s="58"/>
      <c r="L390" s="58"/>
      <c r="M390" s="58"/>
      <c r="N390" s="61" t="str">
        <f t="shared" si="10"/>
        <v>#DIV/0!</v>
      </c>
      <c r="O390" s="61" t="str">
        <f t="shared" si="11"/>
        <v>#DIV/0!</v>
      </c>
      <c r="P390" s="61" t="str">
        <f t="shared" si="12"/>
        <v>#DIV/0!</v>
      </c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73">
        <v>0.0</v>
      </c>
      <c r="AB390" s="74">
        <v>0.0</v>
      </c>
      <c r="AC390" s="73">
        <v>0.0</v>
      </c>
      <c r="AD390" s="74">
        <v>0.0</v>
      </c>
    </row>
    <row r="391" ht="12.75" customHeight="1">
      <c r="A391" s="58" t="s">
        <v>956</v>
      </c>
      <c r="B391" s="73">
        <f t="shared" si="1"/>
        <v>0</v>
      </c>
      <c r="C391" s="74">
        <f t="shared" si="2"/>
        <v>0</v>
      </c>
      <c r="D391" s="73">
        <f t="shared" si="3"/>
        <v>0</v>
      </c>
      <c r="E391" s="74">
        <f t="shared" si="4"/>
        <v>0</v>
      </c>
      <c r="F391" s="62" t="str">
        <f t="shared" si="5"/>
        <v>#DIV/0!</v>
      </c>
      <c r="G391" s="63" t="str">
        <f t="shared" si="6"/>
        <v>#DIV/0!</v>
      </c>
      <c r="H391" s="64" t="str">
        <f t="shared" si="7"/>
        <v>#DIV/0!</v>
      </c>
      <c r="I391" s="65" t="str">
        <f t="shared" si="8"/>
        <v>#DIV/0!</v>
      </c>
      <c r="J391" s="55" t="str">
        <f t="shared" si="9"/>
        <v>#DIV/0!</v>
      </c>
      <c r="K391" s="58"/>
      <c r="L391" s="58"/>
      <c r="M391" s="58"/>
      <c r="N391" s="61" t="str">
        <f t="shared" si="10"/>
        <v>#DIV/0!</v>
      </c>
      <c r="O391" s="61" t="str">
        <f t="shared" si="11"/>
        <v>#DIV/0!</v>
      </c>
      <c r="P391" s="61" t="str">
        <f t="shared" si="12"/>
        <v>#DIV/0!</v>
      </c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73">
        <v>0.0</v>
      </c>
      <c r="AB391" s="74">
        <v>0.0</v>
      </c>
      <c r="AC391" s="73">
        <v>0.0</v>
      </c>
      <c r="AD391" s="74">
        <v>0.0</v>
      </c>
    </row>
    <row r="392" ht="12.75" customHeight="1">
      <c r="A392" s="58" t="s">
        <v>201</v>
      </c>
      <c r="B392" s="73">
        <f t="shared" si="1"/>
        <v>43</v>
      </c>
      <c r="C392" s="74">
        <f t="shared" si="2"/>
        <v>600</v>
      </c>
      <c r="D392" s="73">
        <f t="shared" si="3"/>
        <v>650</v>
      </c>
      <c r="E392" s="74">
        <f t="shared" si="4"/>
        <v>75</v>
      </c>
      <c r="F392" s="62">
        <f t="shared" si="5"/>
        <v>0.06687402799</v>
      </c>
      <c r="G392" s="63">
        <f t="shared" si="6"/>
        <v>0.8965517241</v>
      </c>
      <c r="H392" s="64">
        <f t="shared" si="7"/>
        <v>0.5065789474</v>
      </c>
      <c r="I392" s="65">
        <f t="shared" si="8"/>
        <v>0.08625730994</v>
      </c>
      <c r="J392" s="55">
        <f t="shared" si="9"/>
        <v>1.127527216</v>
      </c>
      <c r="K392" s="58"/>
      <c r="L392" s="58"/>
      <c r="M392" s="58"/>
      <c r="N392" s="61">
        <f t="shared" si="10"/>
        <v>0.06687402799</v>
      </c>
      <c r="O392" s="61">
        <f t="shared" si="11"/>
        <v>0.5065789474</v>
      </c>
      <c r="P392" s="61">
        <f t="shared" si="12"/>
        <v>0.08625730994</v>
      </c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73">
        <v>43.0</v>
      </c>
      <c r="AB392" s="74">
        <v>75.0</v>
      </c>
      <c r="AC392" s="73">
        <v>650.0</v>
      </c>
      <c r="AD392" s="74">
        <v>600.0</v>
      </c>
    </row>
    <row r="393" ht="12.75" customHeight="1">
      <c r="A393" s="58" t="s">
        <v>480</v>
      </c>
      <c r="B393" s="73">
        <f t="shared" si="1"/>
        <v>5</v>
      </c>
      <c r="C393" s="74">
        <f t="shared" si="2"/>
        <v>28</v>
      </c>
      <c r="D393" s="73">
        <f t="shared" si="3"/>
        <v>36</v>
      </c>
      <c r="E393" s="74">
        <f t="shared" si="4"/>
        <v>3</v>
      </c>
      <c r="F393" s="62">
        <f t="shared" si="5"/>
        <v>0.1515151515</v>
      </c>
      <c r="G393" s="63">
        <f t="shared" si="6"/>
        <v>0.9230769231</v>
      </c>
      <c r="H393" s="64">
        <f t="shared" si="7"/>
        <v>0.5694444444</v>
      </c>
      <c r="I393" s="65">
        <f t="shared" si="8"/>
        <v>0.1111111111</v>
      </c>
      <c r="J393" s="55">
        <f t="shared" si="9"/>
        <v>1.181818182</v>
      </c>
      <c r="K393" s="58"/>
      <c r="L393" s="58"/>
      <c r="M393" s="58"/>
      <c r="N393" s="61">
        <f t="shared" si="10"/>
        <v>0.1515151515</v>
      </c>
      <c r="O393" s="61">
        <f t="shared" si="11"/>
        <v>0.5694444444</v>
      </c>
      <c r="P393" s="61">
        <f t="shared" si="12"/>
        <v>0.1111111111</v>
      </c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73">
        <v>5.0</v>
      </c>
      <c r="AB393" s="74">
        <v>3.0</v>
      </c>
      <c r="AC393" s="73">
        <v>36.0</v>
      </c>
      <c r="AD393" s="74">
        <v>28.0</v>
      </c>
    </row>
    <row r="394" ht="12.75" customHeight="1">
      <c r="A394" s="58" t="s">
        <v>957</v>
      </c>
      <c r="B394" s="73">
        <f t="shared" si="1"/>
        <v>0</v>
      </c>
      <c r="C394" s="74">
        <f t="shared" si="2"/>
        <v>0</v>
      </c>
      <c r="D394" s="73">
        <f t="shared" si="3"/>
        <v>0</v>
      </c>
      <c r="E394" s="74">
        <f t="shared" si="4"/>
        <v>0</v>
      </c>
      <c r="F394" s="62" t="str">
        <f t="shared" si="5"/>
        <v>#DIV/0!</v>
      </c>
      <c r="G394" s="63" t="str">
        <f t="shared" si="6"/>
        <v>#DIV/0!</v>
      </c>
      <c r="H394" s="64" t="str">
        <f t="shared" si="7"/>
        <v>#DIV/0!</v>
      </c>
      <c r="I394" s="65" t="str">
        <f t="shared" si="8"/>
        <v>#DIV/0!</v>
      </c>
      <c r="J394" s="55" t="str">
        <f t="shared" si="9"/>
        <v>#DIV/0!</v>
      </c>
      <c r="K394" s="58"/>
      <c r="L394" s="58"/>
      <c r="M394" s="58"/>
      <c r="N394" s="61" t="str">
        <f t="shared" si="10"/>
        <v>#DIV/0!</v>
      </c>
      <c r="O394" s="61" t="str">
        <f t="shared" si="11"/>
        <v>#DIV/0!</v>
      </c>
      <c r="P394" s="61" t="str">
        <f t="shared" si="12"/>
        <v>#DIV/0!</v>
      </c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73">
        <v>0.0</v>
      </c>
      <c r="AB394" s="74">
        <v>0.0</v>
      </c>
      <c r="AC394" s="73">
        <v>0.0</v>
      </c>
      <c r="AD394" s="74">
        <v>0.0</v>
      </c>
    </row>
    <row r="395" ht="12.75" customHeight="1">
      <c r="A395" s="58" t="s">
        <v>481</v>
      </c>
      <c r="B395" s="73">
        <f t="shared" si="1"/>
        <v>3</v>
      </c>
      <c r="C395" s="74">
        <f t="shared" si="2"/>
        <v>22</v>
      </c>
      <c r="D395" s="73">
        <f t="shared" si="3"/>
        <v>36</v>
      </c>
      <c r="E395" s="74">
        <f t="shared" si="4"/>
        <v>1</v>
      </c>
      <c r="F395" s="62">
        <f t="shared" si="5"/>
        <v>0.12</v>
      </c>
      <c r="G395" s="63">
        <f t="shared" si="6"/>
        <v>0.972972973</v>
      </c>
      <c r="H395" s="64">
        <f t="shared" si="7"/>
        <v>0.6290322581</v>
      </c>
      <c r="I395" s="65">
        <f t="shared" si="8"/>
        <v>0.06451612903</v>
      </c>
      <c r="J395" s="55">
        <f t="shared" si="9"/>
        <v>1.48</v>
      </c>
      <c r="K395" s="58"/>
      <c r="L395" s="58"/>
      <c r="M395" s="58"/>
      <c r="N395" s="61">
        <f t="shared" si="10"/>
        <v>0.12</v>
      </c>
      <c r="O395" s="61">
        <f t="shared" si="11"/>
        <v>0.6290322581</v>
      </c>
      <c r="P395" s="61">
        <f t="shared" si="12"/>
        <v>0.06451612903</v>
      </c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73">
        <v>3.0</v>
      </c>
      <c r="AB395" s="74">
        <v>1.0</v>
      </c>
      <c r="AC395" s="73">
        <v>36.0</v>
      </c>
      <c r="AD395" s="74">
        <v>22.0</v>
      </c>
    </row>
    <row r="396" ht="12.75" customHeight="1">
      <c r="A396" s="58" t="s">
        <v>483</v>
      </c>
      <c r="B396" s="73">
        <f t="shared" si="1"/>
        <v>40</v>
      </c>
      <c r="C396" s="74">
        <f t="shared" si="2"/>
        <v>66</v>
      </c>
      <c r="D396" s="73">
        <f t="shared" si="3"/>
        <v>133</v>
      </c>
      <c r="E396" s="74">
        <f t="shared" si="4"/>
        <v>24</v>
      </c>
      <c r="F396" s="62">
        <f t="shared" si="5"/>
        <v>0.3773584906</v>
      </c>
      <c r="G396" s="63">
        <f t="shared" si="6"/>
        <v>0.847133758</v>
      </c>
      <c r="H396" s="64">
        <f t="shared" si="7"/>
        <v>0.6577946768</v>
      </c>
      <c r="I396" s="65">
        <f t="shared" si="8"/>
        <v>0.2433460076</v>
      </c>
      <c r="J396" s="55">
        <f t="shared" si="9"/>
        <v>1.481132075</v>
      </c>
      <c r="K396" s="58"/>
      <c r="L396" s="58"/>
      <c r="M396" s="58"/>
      <c r="N396" s="61">
        <f t="shared" si="10"/>
        <v>0.3773584906</v>
      </c>
      <c r="O396" s="61">
        <f t="shared" si="11"/>
        <v>0.6577946768</v>
      </c>
      <c r="P396" s="61">
        <f t="shared" si="12"/>
        <v>0.2433460076</v>
      </c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73">
        <v>40.0</v>
      </c>
      <c r="AB396" s="74">
        <v>24.0</v>
      </c>
      <c r="AC396" s="73">
        <v>133.0</v>
      </c>
      <c r="AD396" s="74">
        <v>66.0</v>
      </c>
    </row>
    <row r="397" ht="12.75" customHeight="1">
      <c r="A397" s="58" t="s">
        <v>485</v>
      </c>
      <c r="B397" s="73">
        <f t="shared" si="1"/>
        <v>9</v>
      </c>
      <c r="C397" s="74">
        <f t="shared" si="2"/>
        <v>6</v>
      </c>
      <c r="D397" s="73">
        <f t="shared" si="3"/>
        <v>16</v>
      </c>
      <c r="E397" s="74">
        <f t="shared" si="4"/>
        <v>1</v>
      </c>
      <c r="F397" s="62">
        <f t="shared" si="5"/>
        <v>0.6</v>
      </c>
      <c r="G397" s="63">
        <f t="shared" si="6"/>
        <v>0.9411764706</v>
      </c>
      <c r="H397" s="64">
        <f t="shared" si="7"/>
        <v>0.78125</v>
      </c>
      <c r="I397" s="65">
        <f t="shared" si="8"/>
        <v>0.3125</v>
      </c>
      <c r="J397" s="55">
        <f t="shared" si="9"/>
        <v>1.133333333</v>
      </c>
      <c r="K397" s="58"/>
      <c r="L397" s="58"/>
      <c r="M397" s="58"/>
      <c r="N397" s="61">
        <f t="shared" si="10"/>
        <v>0.6</v>
      </c>
      <c r="O397" s="61">
        <f t="shared" si="11"/>
        <v>0.78125</v>
      </c>
      <c r="P397" s="61">
        <f t="shared" si="12"/>
        <v>0.3125</v>
      </c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73">
        <v>9.0</v>
      </c>
      <c r="AB397" s="74">
        <v>1.0</v>
      </c>
      <c r="AC397" s="73">
        <v>16.0</v>
      </c>
      <c r="AD397" s="74">
        <v>6.0</v>
      </c>
    </row>
    <row r="398" ht="12.75" customHeight="1">
      <c r="A398" s="58" t="s">
        <v>958</v>
      </c>
      <c r="B398" s="73">
        <f t="shared" si="1"/>
        <v>0</v>
      </c>
      <c r="C398" s="74">
        <f t="shared" si="2"/>
        <v>1</v>
      </c>
      <c r="D398" s="73">
        <f t="shared" si="3"/>
        <v>0</v>
      </c>
      <c r="E398" s="74">
        <f t="shared" si="4"/>
        <v>0</v>
      </c>
      <c r="F398" s="62">
        <f t="shared" si="5"/>
        <v>0</v>
      </c>
      <c r="G398" s="63" t="str">
        <f t="shared" si="6"/>
        <v>#DIV/0!</v>
      </c>
      <c r="H398" s="64">
        <f t="shared" si="7"/>
        <v>0</v>
      </c>
      <c r="I398" s="65">
        <f t="shared" si="8"/>
        <v>0</v>
      </c>
      <c r="J398" s="55">
        <f t="shared" si="9"/>
        <v>0</v>
      </c>
      <c r="K398" s="58"/>
      <c r="L398" s="58"/>
      <c r="M398" s="58"/>
      <c r="N398" s="61">
        <f t="shared" si="10"/>
        <v>0</v>
      </c>
      <c r="O398" s="61">
        <f t="shared" si="11"/>
        <v>0</v>
      </c>
      <c r="P398" s="61">
        <f t="shared" si="12"/>
        <v>0</v>
      </c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73">
        <v>0.0</v>
      </c>
      <c r="AB398" s="74">
        <v>0.0</v>
      </c>
      <c r="AC398" s="73">
        <v>0.0</v>
      </c>
      <c r="AD398" s="74">
        <v>1.0</v>
      </c>
    </row>
    <row r="399" ht="12.75" customHeight="1">
      <c r="A399" s="58" t="s">
        <v>959</v>
      </c>
      <c r="B399" s="73">
        <f t="shared" si="1"/>
        <v>0</v>
      </c>
      <c r="C399" s="74">
        <f t="shared" si="2"/>
        <v>0</v>
      </c>
      <c r="D399" s="73">
        <f t="shared" si="3"/>
        <v>1</v>
      </c>
      <c r="E399" s="74">
        <f t="shared" si="4"/>
        <v>0</v>
      </c>
      <c r="F399" s="62" t="str">
        <f t="shared" si="5"/>
        <v>#DIV/0!</v>
      </c>
      <c r="G399" s="63">
        <f t="shared" si="6"/>
        <v>1</v>
      </c>
      <c r="H399" s="64">
        <f t="shared" si="7"/>
        <v>1</v>
      </c>
      <c r="I399" s="65">
        <f t="shared" si="8"/>
        <v>0</v>
      </c>
      <c r="J399" s="55" t="str">
        <f t="shared" si="9"/>
        <v>#DIV/0!</v>
      </c>
      <c r="K399" s="58"/>
      <c r="L399" s="58"/>
      <c r="M399" s="58"/>
      <c r="N399" s="61" t="str">
        <f t="shared" si="10"/>
        <v>#DIV/0!</v>
      </c>
      <c r="O399" s="61">
        <f t="shared" si="11"/>
        <v>1</v>
      </c>
      <c r="P399" s="61">
        <f t="shared" si="12"/>
        <v>0</v>
      </c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73">
        <v>0.0</v>
      </c>
      <c r="AB399" s="74">
        <v>0.0</v>
      </c>
      <c r="AC399" s="73">
        <v>1.0</v>
      </c>
      <c r="AD399" s="74">
        <v>0.0</v>
      </c>
    </row>
    <row r="400" ht="12.75" customHeight="1">
      <c r="A400" s="58" t="s">
        <v>155</v>
      </c>
      <c r="B400" s="73">
        <f t="shared" si="1"/>
        <v>3</v>
      </c>
      <c r="C400" s="74">
        <f t="shared" si="2"/>
        <v>76</v>
      </c>
      <c r="D400" s="73">
        <f t="shared" si="3"/>
        <v>38</v>
      </c>
      <c r="E400" s="74">
        <f t="shared" si="4"/>
        <v>6</v>
      </c>
      <c r="F400" s="62">
        <f t="shared" si="5"/>
        <v>0.03797468354</v>
      </c>
      <c r="G400" s="63">
        <f t="shared" si="6"/>
        <v>0.8636363636</v>
      </c>
      <c r="H400" s="64">
        <f t="shared" si="7"/>
        <v>0.3333333333</v>
      </c>
      <c r="I400" s="65">
        <f t="shared" si="8"/>
        <v>0.07317073171</v>
      </c>
      <c r="J400" s="55">
        <f t="shared" si="9"/>
        <v>0.5569620253</v>
      </c>
      <c r="K400" s="58"/>
      <c r="L400" s="58"/>
      <c r="M400" s="58"/>
      <c r="N400" s="61">
        <f t="shared" si="10"/>
        <v>0.03797468354</v>
      </c>
      <c r="O400" s="61">
        <f t="shared" si="11"/>
        <v>0.3333333333</v>
      </c>
      <c r="P400" s="61">
        <f t="shared" si="12"/>
        <v>0.07317073171</v>
      </c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73">
        <v>3.0</v>
      </c>
      <c r="AB400" s="74">
        <v>6.0</v>
      </c>
      <c r="AC400" s="73">
        <v>38.0</v>
      </c>
      <c r="AD400" s="74">
        <v>76.0</v>
      </c>
    </row>
    <row r="401" ht="12.75" customHeight="1">
      <c r="A401" s="58" t="s">
        <v>960</v>
      </c>
      <c r="B401" s="73">
        <f t="shared" si="1"/>
        <v>0</v>
      </c>
      <c r="C401" s="74">
        <f t="shared" si="2"/>
        <v>0</v>
      </c>
      <c r="D401" s="73">
        <f t="shared" si="3"/>
        <v>0</v>
      </c>
      <c r="E401" s="74">
        <f t="shared" si="4"/>
        <v>0</v>
      </c>
      <c r="F401" s="62" t="str">
        <f t="shared" si="5"/>
        <v>#DIV/0!</v>
      </c>
      <c r="G401" s="63" t="str">
        <f t="shared" si="6"/>
        <v>#DIV/0!</v>
      </c>
      <c r="H401" s="64" t="str">
        <f t="shared" si="7"/>
        <v>#DIV/0!</v>
      </c>
      <c r="I401" s="65" t="str">
        <f t="shared" si="8"/>
        <v>#DIV/0!</v>
      </c>
      <c r="J401" s="55" t="str">
        <f t="shared" si="9"/>
        <v>#DIV/0!</v>
      </c>
      <c r="K401" s="58"/>
      <c r="L401" s="58"/>
      <c r="M401" s="58"/>
      <c r="N401" s="61" t="str">
        <f t="shared" si="10"/>
        <v>#DIV/0!</v>
      </c>
      <c r="O401" s="61" t="str">
        <f t="shared" si="11"/>
        <v>#DIV/0!</v>
      </c>
      <c r="P401" s="61" t="str">
        <f t="shared" si="12"/>
        <v>#DIV/0!</v>
      </c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73">
        <v>0.0</v>
      </c>
      <c r="AB401" s="74">
        <v>0.0</v>
      </c>
      <c r="AC401" s="73">
        <v>0.0</v>
      </c>
      <c r="AD401" s="74">
        <v>0.0</v>
      </c>
    </row>
    <row r="402" ht="12.75" customHeight="1">
      <c r="A402" s="58" t="s">
        <v>961</v>
      </c>
      <c r="B402" s="73">
        <f t="shared" si="1"/>
        <v>0</v>
      </c>
      <c r="C402" s="74">
        <f t="shared" si="2"/>
        <v>0</v>
      </c>
      <c r="D402" s="73">
        <f t="shared" si="3"/>
        <v>0</v>
      </c>
      <c r="E402" s="74">
        <f t="shared" si="4"/>
        <v>0</v>
      </c>
      <c r="F402" s="62" t="str">
        <f t="shared" si="5"/>
        <v>#DIV/0!</v>
      </c>
      <c r="G402" s="63" t="str">
        <f t="shared" si="6"/>
        <v>#DIV/0!</v>
      </c>
      <c r="H402" s="64" t="str">
        <f t="shared" si="7"/>
        <v>#DIV/0!</v>
      </c>
      <c r="I402" s="65" t="str">
        <f t="shared" si="8"/>
        <v>#DIV/0!</v>
      </c>
      <c r="J402" s="55" t="str">
        <f t="shared" si="9"/>
        <v>#DIV/0!</v>
      </c>
      <c r="K402" s="58"/>
      <c r="L402" s="58"/>
      <c r="M402" s="58"/>
      <c r="N402" s="61" t="str">
        <f t="shared" si="10"/>
        <v>#DIV/0!</v>
      </c>
      <c r="O402" s="61" t="str">
        <f t="shared" si="11"/>
        <v>#DIV/0!</v>
      </c>
      <c r="P402" s="61" t="str">
        <f t="shared" si="12"/>
        <v>#DIV/0!</v>
      </c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73">
        <v>0.0</v>
      </c>
      <c r="AB402" s="74">
        <v>0.0</v>
      </c>
      <c r="AC402" s="73">
        <v>0.0</v>
      </c>
      <c r="AD402" s="74">
        <v>0.0</v>
      </c>
    </row>
    <row r="403" ht="12.75" customHeight="1">
      <c r="A403" s="58" t="s">
        <v>962</v>
      </c>
      <c r="B403" s="73">
        <f t="shared" si="1"/>
        <v>0</v>
      </c>
      <c r="C403" s="74">
        <f t="shared" si="2"/>
        <v>0</v>
      </c>
      <c r="D403" s="73">
        <f t="shared" si="3"/>
        <v>0</v>
      </c>
      <c r="E403" s="74">
        <f t="shared" si="4"/>
        <v>0</v>
      </c>
      <c r="F403" s="62" t="str">
        <f t="shared" si="5"/>
        <v>#DIV/0!</v>
      </c>
      <c r="G403" s="63" t="str">
        <f t="shared" si="6"/>
        <v>#DIV/0!</v>
      </c>
      <c r="H403" s="64" t="str">
        <f t="shared" si="7"/>
        <v>#DIV/0!</v>
      </c>
      <c r="I403" s="65" t="str">
        <f t="shared" si="8"/>
        <v>#DIV/0!</v>
      </c>
      <c r="J403" s="55" t="str">
        <f t="shared" si="9"/>
        <v>#DIV/0!</v>
      </c>
      <c r="K403" s="58"/>
      <c r="L403" s="58"/>
      <c r="M403" s="58"/>
      <c r="N403" s="61" t="str">
        <f t="shared" si="10"/>
        <v>#DIV/0!</v>
      </c>
      <c r="O403" s="61" t="str">
        <f t="shared" si="11"/>
        <v>#DIV/0!</v>
      </c>
      <c r="P403" s="61" t="str">
        <f t="shared" si="12"/>
        <v>#DIV/0!</v>
      </c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73">
        <v>0.0</v>
      </c>
      <c r="AB403" s="74">
        <v>0.0</v>
      </c>
      <c r="AC403" s="73">
        <v>0.0</v>
      </c>
      <c r="AD403" s="74">
        <v>0.0</v>
      </c>
    </row>
    <row r="404" ht="12.75" customHeight="1">
      <c r="A404" s="58" t="s">
        <v>963</v>
      </c>
      <c r="B404" s="73">
        <f t="shared" si="1"/>
        <v>0</v>
      </c>
      <c r="C404" s="74">
        <f t="shared" si="2"/>
        <v>0</v>
      </c>
      <c r="D404" s="73">
        <f t="shared" si="3"/>
        <v>0</v>
      </c>
      <c r="E404" s="74">
        <f t="shared" si="4"/>
        <v>0</v>
      </c>
      <c r="F404" s="62" t="str">
        <f t="shared" si="5"/>
        <v>#DIV/0!</v>
      </c>
      <c r="G404" s="63" t="str">
        <f t="shared" si="6"/>
        <v>#DIV/0!</v>
      </c>
      <c r="H404" s="64" t="str">
        <f t="shared" si="7"/>
        <v>#DIV/0!</v>
      </c>
      <c r="I404" s="65" t="str">
        <f t="shared" si="8"/>
        <v>#DIV/0!</v>
      </c>
      <c r="J404" s="55" t="str">
        <f t="shared" si="9"/>
        <v>#DIV/0!</v>
      </c>
      <c r="K404" s="58"/>
      <c r="L404" s="58"/>
      <c r="M404" s="58"/>
      <c r="N404" s="61" t="str">
        <f t="shared" si="10"/>
        <v>#DIV/0!</v>
      </c>
      <c r="O404" s="61" t="str">
        <f t="shared" si="11"/>
        <v>#DIV/0!</v>
      </c>
      <c r="P404" s="61" t="str">
        <f t="shared" si="12"/>
        <v>#DIV/0!</v>
      </c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73">
        <v>0.0</v>
      </c>
      <c r="AB404" s="74">
        <v>0.0</v>
      </c>
      <c r="AC404" s="73">
        <v>0.0</v>
      </c>
      <c r="AD404" s="74">
        <v>0.0</v>
      </c>
    </row>
    <row r="405" ht="12.75" customHeight="1">
      <c r="A405" s="58" t="s">
        <v>964</v>
      </c>
      <c r="B405" s="73">
        <f t="shared" si="1"/>
        <v>0</v>
      </c>
      <c r="C405" s="74">
        <f t="shared" si="2"/>
        <v>0</v>
      </c>
      <c r="D405" s="73">
        <f t="shared" si="3"/>
        <v>0</v>
      </c>
      <c r="E405" s="74">
        <f t="shared" si="4"/>
        <v>0</v>
      </c>
      <c r="F405" s="62" t="str">
        <f t="shared" si="5"/>
        <v>#DIV/0!</v>
      </c>
      <c r="G405" s="63" t="str">
        <f t="shared" si="6"/>
        <v>#DIV/0!</v>
      </c>
      <c r="H405" s="64" t="str">
        <f t="shared" si="7"/>
        <v>#DIV/0!</v>
      </c>
      <c r="I405" s="65" t="str">
        <f t="shared" si="8"/>
        <v>#DIV/0!</v>
      </c>
      <c r="J405" s="55" t="str">
        <f t="shared" si="9"/>
        <v>#DIV/0!</v>
      </c>
      <c r="K405" s="58"/>
      <c r="L405" s="58"/>
      <c r="M405" s="58"/>
      <c r="N405" s="61" t="str">
        <f t="shared" si="10"/>
        <v>#DIV/0!</v>
      </c>
      <c r="O405" s="61" t="str">
        <f t="shared" si="11"/>
        <v>#DIV/0!</v>
      </c>
      <c r="P405" s="61" t="str">
        <f t="shared" si="12"/>
        <v>#DIV/0!</v>
      </c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73">
        <v>0.0</v>
      </c>
      <c r="AB405" s="74">
        <v>0.0</v>
      </c>
      <c r="AC405" s="73">
        <v>0.0</v>
      </c>
      <c r="AD405" s="74">
        <v>0.0</v>
      </c>
    </row>
    <row r="406" ht="12.75" customHeight="1">
      <c r="A406" s="58" t="s">
        <v>965</v>
      </c>
      <c r="B406" s="73">
        <f t="shared" si="1"/>
        <v>0</v>
      </c>
      <c r="C406" s="74">
        <f t="shared" si="2"/>
        <v>0</v>
      </c>
      <c r="D406" s="73">
        <f t="shared" si="3"/>
        <v>0</v>
      </c>
      <c r="E406" s="74">
        <f t="shared" si="4"/>
        <v>0</v>
      </c>
      <c r="F406" s="62" t="str">
        <f t="shared" si="5"/>
        <v>#DIV/0!</v>
      </c>
      <c r="G406" s="63" t="str">
        <f t="shared" si="6"/>
        <v>#DIV/0!</v>
      </c>
      <c r="H406" s="64" t="str">
        <f t="shared" si="7"/>
        <v>#DIV/0!</v>
      </c>
      <c r="I406" s="65" t="str">
        <f t="shared" si="8"/>
        <v>#DIV/0!</v>
      </c>
      <c r="J406" s="55" t="str">
        <f t="shared" si="9"/>
        <v>#DIV/0!</v>
      </c>
      <c r="K406" s="58"/>
      <c r="L406" s="58"/>
      <c r="M406" s="58"/>
      <c r="N406" s="61" t="str">
        <f t="shared" si="10"/>
        <v>#DIV/0!</v>
      </c>
      <c r="O406" s="61" t="str">
        <f t="shared" si="11"/>
        <v>#DIV/0!</v>
      </c>
      <c r="P406" s="61" t="str">
        <f t="shared" si="12"/>
        <v>#DIV/0!</v>
      </c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73">
        <v>0.0</v>
      </c>
      <c r="AB406" s="74">
        <v>0.0</v>
      </c>
      <c r="AC406" s="73">
        <v>0.0</v>
      </c>
      <c r="AD406" s="74">
        <v>0.0</v>
      </c>
    </row>
    <row r="407" ht="12.75" customHeight="1">
      <c r="A407" s="58" t="s">
        <v>386</v>
      </c>
      <c r="B407" s="73">
        <f t="shared" si="1"/>
        <v>68</v>
      </c>
      <c r="C407" s="74">
        <f t="shared" si="2"/>
        <v>788</v>
      </c>
      <c r="D407" s="73">
        <f t="shared" si="3"/>
        <v>817</v>
      </c>
      <c r="E407" s="74">
        <f t="shared" si="4"/>
        <v>77</v>
      </c>
      <c r="F407" s="62">
        <f t="shared" si="5"/>
        <v>0.07943925234</v>
      </c>
      <c r="G407" s="63">
        <f t="shared" si="6"/>
        <v>0.9138702461</v>
      </c>
      <c r="H407" s="64">
        <f t="shared" si="7"/>
        <v>0.5057142857</v>
      </c>
      <c r="I407" s="65">
        <f t="shared" si="8"/>
        <v>0.08285714286</v>
      </c>
      <c r="J407" s="55">
        <f t="shared" si="9"/>
        <v>1.044392523</v>
      </c>
      <c r="K407" s="58"/>
      <c r="L407" s="58"/>
      <c r="M407" s="58"/>
      <c r="N407" s="61">
        <f t="shared" si="10"/>
        <v>0.07943925234</v>
      </c>
      <c r="O407" s="61">
        <f t="shared" si="11"/>
        <v>0.5057142857</v>
      </c>
      <c r="P407" s="61">
        <f t="shared" si="12"/>
        <v>0.08285714286</v>
      </c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73">
        <v>68.0</v>
      </c>
      <c r="AB407" s="74">
        <v>77.0</v>
      </c>
      <c r="AC407" s="73">
        <v>817.0</v>
      </c>
      <c r="AD407" s="74">
        <v>788.0</v>
      </c>
    </row>
    <row r="408" ht="12.75" customHeight="1">
      <c r="A408" s="58" t="s">
        <v>362</v>
      </c>
      <c r="B408" s="73">
        <f t="shared" si="1"/>
        <v>21</v>
      </c>
      <c r="C408" s="74">
        <f t="shared" si="2"/>
        <v>175</v>
      </c>
      <c r="D408" s="73">
        <f t="shared" si="3"/>
        <v>233</v>
      </c>
      <c r="E408" s="74">
        <f t="shared" si="4"/>
        <v>25</v>
      </c>
      <c r="F408" s="62">
        <f t="shared" si="5"/>
        <v>0.1071428571</v>
      </c>
      <c r="G408" s="63">
        <f t="shared" si="6"/>
        <v>0.9031007752</v>
      </c>
      <c r="H408" s="64">
        <f t="shared" si="7"/>
        <v>0.5594713656</v>
      </c>
      <c r="I408" s="65">
        <f t="shared" si="8"/>
        <v>0.1013215859</v>
      </c>
      <c r="J408" s="55">
        <f t="shared" si="9"/>
        <v>1.316326531</v>
      </c>
      <c r="K408" s="58"/>
      <c r="L408" s="58"/>
      <c r="M408" s="58"/>
      <c r="N408" s="61">
        <f t="shared" si="10"/>
        <v>0.1071428571</v>
      </c>
      <c r="O408" s="61">
        <f t="shared" si="11"/>
        <v>0.5594713656</v>
      </c>
      <c r="P408" s="61">
        <f t="shared" si="12"/>
        <v>0.1013215859</v>
      </c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73">
        <v>21.0</v>
      </c>
      <c r="AB408" s="74">
        <v>25.0</v>
      </c>
      <c r="AC408" s="73">
        <v>233.0</v>
      </c>
      <c r="AD408" s="74">
        <v>175.0</v>
      </c>
    </row>
    <row r="409" ht="12.75" customHeight="1">
      <c r="A409" s="58" t="s">
        <v>411</v>
      </c>
      <c r="B409" s="73">
        <f t="shared" si="1"/>
        <v>103</v>
      </c>
      <c r="C409" s="74">
        <f t="shared" si="2"/>
        <v>754</v>
      </c>
      <c r="D409" s="73">
        <f t="shared" si="3"/>
        <v>1035</v>
      </c>
      <c r="E409" s="74">
        <f t="shared" si="4"/>
        <v>106</v>
      </c>
      <c r="F409" s="62">
        <f t="shared" si="5"/>
        <v>0.1201866978</v>
      </c>
      <c r="G409" s="63">
        <f t="shared" si="6"/>
        <v>0.9070990359</v>
      </c>
      <c r="H409" s="64">
        <f t="shared" si="7"/>
        <v>0.5695695696</v>
      </c>
      <c r="I409" s="65">
        <f t="shared" si="8"/>
        <v>0.1046046046</v>
      </c>
      <c r="J409" s="55">
        <f t="shared" si="9"/>
        <v>1.331388565</v>
      </c>
      <c r="K409" s="58"/>
      <c r="L409" s="58"/>
      <c r="M409" s="58"/>
      <c r="N409" s="61">
        <f t="shared" si="10"/>
        <v>0.1201866978</v>
      </c>
      <c r="O409" s="61">
        <f t="shared" si="11"/>
        <v>0.5695695696</v>
      </c>
      <c r="P409" s="61">
        <f t="shared" si="12"/>
        <v>0.1046046046</v>
      </c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73">
        <v>103.0</v>
      </c>
      <c r="AB409" s="74">
        <v>106.0</v>
      </c>
      <c r="AC409" s="73">
        <v>1035.0</v>
      </c>
      <c r="AD409" s="74">
        <v>754.0</v>
      </c>
    </row>
    <row r="410" ht="12.75" customHeight="1">
      <c r="A410" s="58" t="s">
        <v>966</v>
      </c>
      <c r="B410" s="73">
        <f t="shared" si="1"/>
        <v>0</v>
      </c>
      <c r="C410" s="74">
        <f t="shared" si="2"/>
        <v>2</v>
      </c>
      <c r="D410" s="73">
        <f t="shared" si="3"/>
        <v>1</v>
      </c>
      <c r="E410" s="74">
        <f t="shared" si="4"/>
        <v>0</v>
      </c>
      <c r="F410" s="62">
        <f t="shared" si="5"/>
        <v>0</v>
      </c>
      <c r="G410" s="63">
        <f t="shared" si="6"/>
        <v>1</v>
      </c>
      <c r="H410" s="64">
        <f t="shared" si="7"/>
        <v>0.3333333333</v>
      </c>
      <c r="I410" s="65">
        <f t="shared" si="8"/>
        <v>0</v>
      </c>
      <c r="J410" s="55">
        <f t="shared" si="9"/>
        <v>0.5</v>
      </c>
      <c r="K410" s="58"/>
      <c r="L410" s="58"/>
      <c r="M410" s="58"/>
      <c r="N410" s="61">
        <f t="shared" si="10"/>
        <v>0</v>
      </c>
      <c r="O410" s="61">
        <f t="shared" si="11"/>
        <v>0.3333333333</v>
      </c>
      <c r="P410" s="61">
        <f t="shared" si="12"/>
        <v>0</v>
      </c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73">
        <v>0.0</v>
      </c>
      <c r="AB410" s="74">
        <v>0.0</v>
      </c>
      <c r="AC410" s="73">
        <v>1.0</v>
      </c>
      <c r="AD410" s="74">
        <v>2.0</v>
      </c>
    </row>
    <row r="411" ht="12.75" customHeight="1">
      <c r="A411" s="58" t="s">
        <v>967</v>
      </c>
      <c r="B411" s="73">
        <f t="shared" si="1"/>
        <v>0</v>
      </c>
      <c r="C411" s="74">
        <f t="shared" si="2"/>
        <v>0</v>
      </c>
      <c r="D411" s="73">
        <f t="shared" si="3"/>
        <v>0</v>
      </c>
      <c r="E411" s="74">
        <f t="shared" si="4"/>
        <v>0</v>
      </c>
      <c r="F411" s="62" t="str">
        <f t="shared" si="5"/>
        <v>#DIV/0!</v>
      </c>
      <c r="G411" s="63" t="str">
        <f t="shared" si="6"/>
        <v>#DIV/0!</v>
      </c>
      <c r="H411" s="64" t="str">
        <f t="shared" si="7"/>
        <v>#DIV/0!</v>
      </c>
      <c r="I411" s="65" t="str">
        <f t="shared" si="8"/>
        <v>#DIV/0!</v>
      </c>
      <c r="J411" s="55" t="str">
        <f t="shared" si="9"/>
        <v>#DIV/0!</v>
      </c>
      <c r="K411" s="58"/>
      <c r="L411" s="58"/>
      <c r="M411" s="58"/>
      <c r="N411" s="61" t="str">
        <f t="shared" si="10"/>
        <v>#DIV/0!</v>
      </c>
      <c r="O411" s="61" t="str">
        <f t="shared" si="11"/>
        <v>#DIV/0!</v>
      </c>
      <c r="P411" s="61" t="str">
        <f t="shared" si="12"/>
        <v>#DIV/0!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73">
        <v>0.0</v>
      </c>
      <c r="AB411" s="74">
        <v>0.0</v>
      </c>
      <c r="AC411" s="73">
        <v>0.0</v>
      </c>
      <c r="AD411" s="74">
        <v>0.0</v>
      </c>
    </row>
    <row r="412" ht="12.75" customHeight="1">
      <c r="A412" s="58" t="s">
        <v>488</v>
      </c>
      <c r="B412" s="73">
        <f t="shared" si="1"/>
        <v>102</v>
      </c>
      <c r="C412" s="74">
        <f t="shared" si="2"/>
        <v>367</v>
      </c>
      <c r="D412" s="73">
        <f t="shared" si="3"/>
        <v>644</v>
      </c>
      <c r="E412" s="74">
        <f t="shared" si="4"/>
        <v>69</v>
      </c>
      <c r="F412" s="62">
        <f t="shared" si="5"/>
        <v>0.2174840085</v>
      </c>
      <c r="G412" s="63">
        <f t="shared" si="6"/>
        <v>0.9032258065</v>
      </c>
      <c r="H412" s="64">
        <f t="shared" si="7"/>
        <v>0.6311336717</v>
      </c>
      <c r="I412" s="65">
        <f t="shared" si="8"/>
        <v>0.1446700508</v>
      </c>
      <c r="J412" s="55">
        <f t="shared" si="9"/>
        <v>1.520255864</v>
      </c>
      <c r="K412" s="58"/>
      <c r="L412" s="58"/>
      <c r="M412" s="58"/>
      <c r="N412" s="61">
        <f t="shared" si="10"/>
        <v>0.2174840085</v>
      </c>
      <c r="O412" s="61">
        <f t="shared" si="11"/>
        <v>0.6311336717</v>
      </c>
      <c r="P412" s="61">
        <f t="shared" si="12"/>
        <v>0.1446700508</v>
      </c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73">
        <v>102.0</v>
      </c>
      <c r="AB412" s="74">
        <v>69.0</v>
      </c>
      <c r="AC412" s="73">
        <v>644.0</v>
      </c>
      <c r="AD412" s="74">
        <v>367.0</v>
      </c>
    </row>
    <row r="413" ht="12.75" customHeight="1">
      <c r="A413" s="58" t="s">
        <v>337</v>
      </c>
      <c r="B413" s="73">
        <f t="shared" si="1"/>
        <v>78</v>
      </c>
      <c r="C413" s="74">
        <f t="shared" si="2"/>
        <v>1077</v>
      </c>
      <c r="D413" s="73">
        <f t="shared" si="3"/>
        <v>1129</v>
      </c>
      <c r="E413" s="74">
        <f t="shared" si="4"/>
        <v>97</v>
      </c>
      <c r="F413" s="62">
        <f t="shared" si="5"/>
        <v>0.06753246753</v>
      </c>
      <c r="G413" s="63">
        <f t="shared" si="6"/>
        <v>0.9208809135</v>
      </c>
      <c r="H413" s="64">
        <f t="shared" si="7"/>
        <v>0.5069298614</v>
      </c>
      <c r="I413" s="65">
        <f t="shared" si="8"/>
        <v>0.07349853003</v>
      </c>
      <c r="J413" s="55">
        <f t="shared" si="9"/>
        <v>1.061471861</v>
      </c>
      <c r="K413" s="58"/>
      <c r="L413" s="58"/>
      <c r="M413" s="58"/>
      <c r="N413" s="61">
        <f t="shared" si="10"/>
        <v>0.06753246753</v>
      </c>
      <c r="O413" s="61">
        <f t="shared" si="11"/>
        <v>0.5069298614</v>
      </c>
      <c r="P413" s="61">
        <f t="shared" si="12"/>
        <v>0.07349853003</v>
      </c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73">
        <v>78.0</v>
      </c>
      <c r="AB413" s="74">
        <v>97.0</v>
      </c>
      <c r="AC413" s="73">
        <v>1129.0</v>
      </c>
      <c r="AD413" s="74">
        <v>1077.0</v>
      </c>
    </row>
    <row r="414" ht="12.75" customHeight="1">
      <c r="A414" s="58" t="s">
        <v>490</v>
      </c>
      <c r="B414" s="73">
        <f t="shared" si="1"/>
        <v>3</v>
      </c>
      <c r="C414" s="74">
        <f t="shared" si="2"/>
        <v>23</v>
      </c>
      <c r="D414" s="73">
        <f t="shared" si="3"/>
        <v>12</v>
      </c>
      <c r="E414" s="74">
        <f t="shared" si="4"/>
        <v>1</v>
      </c>
      <c r="F414" s="62">
        <f t="shared" si="5"/>
        <v>0.1153846154</v>
      </c>
      <c r="G414" s="63">
        <f t="shared" si="6"/>
        <v>0.9230769231</v>
      </c>
      <c r="H414" s="64">
        <f t="shared" si="7"/>
        <v>0.3846153846</v>
      </c>
      <c r="I414" s="65">
        <f t="shared" si="8"/>
        <v>0.1025641026</v>
      </c>
      <c r="J414" s="55">
        <f t="shared" si="9"/>
        <v>0.5</v>
      </c>
      <c r="K414" s="58"/>
      <c r="L414" s="58"/>
      <c r="M414" s="58"/>
      <c r="N414" s="61">
        <f t="shared" si="10"/>
        <v>0.1153846154</v>
      </c>
      <c r="O414" s="61">
        <f t="shared" si="11"/>
        <v>0.3846153846</v>
      </c>
      <c r="P414" s="61">
        <f t="shared" si="12"/>
        <v>0.1025641026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73">
        <v>3.0</v>
      </c>
      <c r="AB414" s="74">
        <v>1.0</v>
      </c>
      <c r="AC414" s="73">
        <v>12.0</v>
      </c>
      <c r="AD414" s="74">
        <v>23.0</v>
      </c>
    </row>
    <row r="415" ht="12.75" customHeight="1">
      <c r="A415" s="58" t="s">
        <v>491</v>
      </c>
      <c r="B415" s="73">
        <f t="shared" si="1"/>
        <v>123</v>
      </c>
      <c r="C415" s="74">
        <f t="shared" si="2"/>
        <v>725</v>
      </c>
      <c r="D415" s="73">
        <f t="shared" si="3"/>
        <v>1225</v>
      </c>
      <c r="E415" s="74">
        <f t="shared" si="4"/>
        <v>90</v>
      </c>
      <c r="F415" s="62">
        <f t="shared" si="5"/>
        <v>0.1450471698</v>
      </c>
      <c r="G415" s="63">
        <f t="shared" si="6"/>
        <v>0.9315589354</v>
      </c>
      <c r="H415" s="64">
        <f t="shared" si="7"/>
        <v>0.6232085067</v>
      </c>
      <c r="I415" s="65">
        <f t="shared" si="8"/>
        <v>0.09847434119</v>
      </c>
      <c r="J415" s="55">
        <f t="shared" si="9"/>
        <v>1.550707547</v>
      </c>
      <c r="K415" s="58"/>
      <c r="L415" s="58"/>
      <c r="M415" s="58"/>
      <c r="N415" s="61">
        <f t="shared" si="10"/>
        <v>0.1450471698</v>
      </c>
      <c r="O415" s="61">
        <f t="shared" si="11"/>
        <v>0.6232085067</v>
      </c>
      <c r="P415" s="61">
        <f t="shared" si="12"/>
        <v>0.09847434119</v>
      </c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73">
        <v>123.0</v>
      </c>
      <c r="AB415" s="74">
        <v>90.0</v>
      </c>
      <c r="AC415" s="73">
        <v>1225.0</v>
      </c>
      <c r="AD415" s="74">
        <v>725.0</v>
      </c>
    </row>
    <row r="416" ht="12.75" customHeight="1">
      <c r="A416" s="58" t="s">
        <v>968</v>
      </c>
      <c r="B416" s="73">
        <f t="shared" si="1"/>
        <v>1</v>
      </c>
      <c r="C416" s="74">
        <f t="shared" si="2"/>
        <v>3</v>
      </c>
      <c r="D416" s="73">
        <f t="shared" si="3"/>
        <v>7</v>
      </c>
      <c r="E416" s="74">
        <f t="shared" si="4"/>
        <v>0</v>
      </c>
      <c r="F416" s="62">
        <f t="shared" si="5"/>
        <v>0.25</v>
      </c>
      <c r="G416" s="63">
        <f t="shared" si="6"/>
        <v>1</v>
      </c>
      <c r="H416" s="64">
        <f t="shared" si="7"/>
        <v>0.7272727273</v>
      </c>
      <c r="I416" s="65">
        <f t="shared" si="8"/>
        <v>0.09090909091</v>
      </c>
      <c r="J416" s="55">
        <f t="shared" si="9"/>
        <v>1.75</v>
      </c>
      <c r="K416" s="58"/>
      <c r="L416" s="58"/>
      <c r="M416" s="58"/>
      <c r="N416" s="61">
        <f t="shared" si="10"/>
        <v>0.25</v>
      </c>
      <c r="O416" s="61">
        <f t="shared" si="11"/>
        <v>0.7272727273</v>
      </c>
      <c r="P416" s="61">
        <f t="shared" si="12"/>
        <v>0.09090909091</v>
      </c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73">
        <v>1.0</v>
      </c>
      <c r="AB416" s="74">
        <v>0.0</v>
      </c>
      <c r="AC416" s="73">
        <v>7.0</v>
      </c>
      <c r="AD416" s="74">
        <v>3.0</v>
      </c>
    </row>
    <row r="417" ht="12.75" customHeight="1">
      <c r="A417" s="58" t="s">
        <v>969</v>
      </c>
      <c r="B417" s="73">
        <f t="shared" si="1"/>
        <v>0</v>
      </c>
      <c r="C417" s="74">
        <f t="shared" si="2"/>
        <v>0</v>
      </c>
      <c r="D417" s="73">
        <f t="shared" si="3"/>
        <v>0</v>
      </c>
      <c r="E417" s="74">
        <f t="shared" si="4"/>
        <v>0</v>
      </c>
      <c r="F417" s="62" t="str">
        <f t="shared" si="5"/>
        <v>#DIV/0!</v>
      </c>
      <c r="G417" s="63" t="str">
        <f t="shared" si="6"/>
        <v>#DIV/0!</v>
      </c>
      <c r="H417" s="64" t="str">
        <f t="shared" si="7"/>
        <v>#DIV/0!</v>
      </c>
      <c r="I417" s="65" t="str">
        <f t="shared" si="8"/>
        <v>#DIV/0!</v>
      </c>
      <c r="J417" s="55" t="str">
        <f t="shared" si="9"/>
        <v>#DIV/0!</v>
      </c>
      <c r="K417" s="58"/>
      <c r="L417" s="58"/>
      <c r="M417" s="58"/>
      <c r="N417" s="61" t="str">
        <f t="shared" si="10"/>
        <v>#DIV/0!</v>
      </c>
      <c r="O417" s="61" t="str">
        <f t="shared" si="11"/>
        <v>#DIV/0!</v>
      </c>
      <c r="P417" s="61" t="str">
        <f t="shared" si="12"/>
        <v>#DIV/0!</v>
      </c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73">
        <v>0.0</v>
      </c>
      <c r="AB417" s="74">
        <v>0.0</v>
      </c>
      <c r="AC417" s="73">
        <v>0.0</v>
      </c>
      <c r="AD417" s="74">
        <v>0.0</v>
      </c>
    </row>
    <row r="418" ht="12.75" customHeight="1">
      <c r="A418" s="58" t="s">
        <v>970</v>
      </c>
      <c r="B418" s="73">
        <f t="shared" si="1"/>
        <v>0</v>
      </c>
      <c r="C418" s="74">
        <f t="shared" si="2"/>
        <v>14</v>
      </c>
      <c r="D418" s="73">
        <f t="shared" si="3"/>
        <v>3</v>
      </c>
      <c r="E418" s="74">
        <f t="shared" si="4"/>
        <v>0</v>
      </c>
      <c r="F418" s="62">
        <f t="shared" si="5"/>
        <v>0</v>
      </c>
      <c r="G418" s="63">
        <f t="shared" si="6"/>
        <v>1</v>
      </c>
      <c r="H418" s="64">
        <f t="shared" si="7"/>
        <v>0.1764705882</v>
      </c>
      <c r="I418" s="65">
        <f t="shared" si="8"/>
        <v>0</v>
      </c>
      <c r="J418" s="55">
        <f t="shared" si="9"/>
        <v>0.2142857143</v>
      </c>
      <c r="K418" s="58"/>
      <c r="L418" s="58"/>
      <c r="M418" s="58"/>
      <c r="N418" s="61">
        <f t="shared" si="10"/>
        <v>0</v>
      </c>
      <c r="O418" s="61">
        <f t="shared" si="11"/>
        <v>0.1764705882</v>
      </c>
      <c r="P418" s="61">
        <f t="shared" si="12"/>
        <v>0</v>
      </c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73">
        <v>0.0</v>
      </c>
      <c r="AB418" s="74">
        <v>0.0</v>
      </c>
      <c r="AC418" s="73">
        <v>3.0</v>
      </c>
      <c r="AD418" s="74">
        <v>14.0</v>
      </c>
    </row>
    <row r="419" ht="12.75" customHeight="1">
      <c r="A419" s="58" t="s">
        <v>493</v>
      </c>
      <c r="B419" s="73">
        <f t="shared" si="1"/>
        <v>181</v>
      </c>
      <c r="C419" s="74">
        <f t="shared" si="2"/>
        <v>838</v>
      </c>
      <c r="D419" s="73">
        <f t="shared" si="3"/>
        <v>1276</v>
      </c>
      <c r="E419" s="74">
        <f t="shared" si="4"/>
        <v>115</v>
      </c>
      <c r="F419" s="62">
        <f t="shared" si="5"/>
        <v>0.1776251227</v>
      </c>
      <c r="G419" s="63">
        <f t="shared" si="6"/>
        <v>0.917325665</v>
      </c>
      <c r="H419" s="64">
        <f t="shared" si="7"/>
        <v>0.6045643154</v>
      </c>
      <c r="I419" s="65">
        <f t="shared" si="8"/>
        <v>0.1228215768</v>
      </c>
      <c r="J419" s="55">
        <f t="shared" si="9"/>
        <v>1.365063788</v>
      </c>
      <c r="K419" s="58"/>
      <c r="L419" s="58"/>
      <c r="M419" s="58"/>
      <c r="N419" s="61">
        <f t="shared" si="10"/>
        <v>0.1776251227</v>
      </c>
      <c r="O419" s="61">
        <f t="shared" si="11"/>
        <v>0.6045643154</v>
      </c>
      <c r="P419" s="61">
        <f t="shared" si="12"/>
        <v>0.1228215768</v>
      </c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73">
        <v>181.0</v>
      </c>
      <c r="AB419" s="74">
        <v>115.0</v>
      </c>
      <c r="AC419" s="73">
        <v>1276.0</v>
      </c>
      <c r="AD419" s="74">
        <v>838.0</v>
      </c>
    </row>
    <row r="420" ht="12.75" customHeight="1">
      <c r="A420" s="58" t="s">
        <v>495</v>
      </c>
      <c r="B420" s="73">
        <f t="shared" si="1"/>
        <v>84</v>
      </c>
      <c r="C420" s="74">
        <f t="shared" si="2"/>
        <v>291</v>
      </c>
      <c r="D420" s="73">
        <f t="shared" si="3"/>
        <v>577</v>
      </c>
      <c r="E420" s="74">
        <f t="shared" si="4"/>
        <v>60</v>
      </c>
      <c r="F420" s="62">
        <f t="shared" si="5"/>
        <v>0.224</v>
      </c>
      <c r="G420" s="63">
        <f t="shared" si="6"/>
        <v>0.9058084772</v>
      </c>
      <c r="H420" s="64">
        <f t="shared" si="7"/>
        <v>0.6531620553</v>
      </c>
      <c r="I420" s="65">
        <f t="shared" si="8"/>
        <v>0.1422924901</v>
      </c>
      <c r="J420" s="55">
        <f t="shared" si="9"/>
        <v>1.698666667</v>
      </c>
      <c r="K420" s="58"/>
      <c r="L420" s="58"/>
      <c r="M420" s="58"/>
      <c r="N420" s="61">
        <f t="shared" si="10"/>
        <v>0.224</v>
      </c>
      <c r="O420" s="61">
        <f t="shared" si="11"/>
        <v>0.6531620553</v>
      </c>
      <c r="P420" s="61">
        <f t="shared" si="12"/>
        <v>0.1422924901</v>
      </c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73">
        <v>84.0</v>
      </c>
      <c r="AB420" s="74">
        <v>60.0</v>
      </c>
      <c r="AC420" s="73">
        <v>577.0</v>
      </c>
      <c r="AD420" s="74">
        <v>291.0</v>
      </c>
    </row>
    <row r="421" ht="12.75" customHeight="1">
      <c r="A421" s="58" t="s">
        <v>497</v>
      </c>
      <c r="B421" s="73">
        <f t="shared" si="1"/>
        <v>154</v>
      </c>
      <c r="C421" s="74">
        <f t="shared" si="2"/>
        <v>360</v>
      </c>
      <c r="D421" s="73">
        <f t="shared" si="3"/>
        <v>693</v>
      </c>
      <c r="E421" s="74">
        <f t="shared" si="4"/>
        <v>85</v>
      </c>
      <c r="F421" s="62">
        <f t="shared" si="5"/>
        <v>0.2996108949</v>
      </c>
      <c r="G421" s="63">
        <f t="shared" si="6"/>
        <v>0.8907455013</v>
      </c>
      <c r="H421" s="64">
        <f t="shared" si="7"/>
        <v>0.6555727554</v>
      </c>
      <c r="I421" s="65">
        <f t="shared" si="8"/>
        <v>0.1849845201</v>
      </c>
      <c r="J421" s="55">
        <f t="shared" si="9"/>
        <v>1.513618677</v>
      </c>
      <c r="K421" s="58"/>
      <c r="L421" s="58"/>
      <c r="M421" s="58"/>
      <c r="N421" s="61">
        <f t="shared" si="10"/>
        <v>0.2996108949</v>
      </c>
      <c r="O421" s="61">
        <f t="shared" si="11"/>
        <v>0.6555727554</v>
      </c>
      <c r="P421" s="61">
        <f t="shared" si="12"/>
        <v>0.1849845201</v>
      </c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73">
        <v>154.0</v>
      </c>
      <c r="AB421" s="74">
        <v>85.0</v>
      </c>
      <c r="AC421" s="73">
        <v>693.0</v>
      </c>
      <c r="AD421" s="74">
        <v>360.0</v>
      </c>
    </row>
    <row r="422" ht="12.75" customHeight="1">
      <c r="A422" s="58" t="s">
        <v>498</v>
      </c>
      <c r="B422" s="73">
        <f t="shared" si="1"/>
        <v>88</v>
      </c>
      <c r="C422" s="74">
        <f t="shared" si="2"/>
        <v>298</v>
      </c>
      <c r="D422" s="73">
        <f t="shared" si="3"/>
        <v>574</v>
      </c>
      <c r="E422" s="74">
        <f t="shared" si="4"/>
        <v>37</v>
      </c>
      <c r="F422" s="62">
        <f t="shared" si="5"/>
        <v>0.2279792746</v>
      </c>
      <c r="G422" s="63">
        <f t="shared" si="6"/>
        <v>0.9394435352</v>
      </c>
      <c r="H422" s="64">
        <f t="shared" si="7"/>
        <v>0.6639919759</v>
      </c>
      <c r="I422" s="65">
        <f t="shared" si="8"/>
        <v>0.1253761284</v>
      </c>
      <c r="J422" s="55">
        <f t="shared" si="9"/>
        <v>1.582901554</v>
      </c>
      <c r="K422" s="58"/>
      <c r="L422" s="58"/>
      <c r="M422" s="58"/>
      <c r="N422" s="61">
        <f t="shared" si="10"/>
        <v>0.2279792746</v>
      </c>
      <c r="O422" s="61">
        <f t="shared" si="11"/>
        <v>0.6639919759</v>
      </c>
      <c r="P422" s="61">
        <f t="shared" si="12"/>
        <v>0.1253761284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73">
        <v>88.0</v>
      </c>
      <c r="AB422" s="74">
        <v>37.0</v>
      </c>
      <c r="AC422" s="73">
        <v>574.0</v>
      </c>
      <c r="AD422" s="74">
        <v>298.0</v>
      </c>
    </row>
    <row r="423" ht="12.75" customHeight="1">
      <c r="A423" s="58" t="s">
        <v>971</v>
      </c>
      <c r="B423" s="73">
        <f t="shared" si="1"/>
        <v>1</v>
      </c>
      <c r="C423" s="74">
        <f t="shared" si="2"/>
        <v>4</v>
      </c>
      <c r="D423" s="73">
        <f t="shared" si="3"/>
        <v>3</v>
      </c>
      <c r="E423" s="74">
        <f t="shared" si="4"/>
        <v>0</v>
      </c>
      <c r="F423" s="62">
        <f t="shared" si="5"/>
        <v>0.2</v>
      </c>
      <c r="G423" s="63">
        <f t="shared" si="6"/>
        <v>1</v>
      </c>
      <c r="H423" s="64">
        <f t="shared" si="7"/>
        <v>0.5</v>
      </c>
      <c r="I423" s="65">
        <f t="shared" si="8"/>
        <v>0.125</v>
      </c>
      <c r="J423" s="55">
        <f t="shared" si="9"/>
        <v>0.6</v>
      </c>
      <c r="K423" s="58"/>
      <c r="L423" s="58"/>
      <c r="M423" s="58"/>
      <c r="N423" s="61">
        <f t="shared" si="10"/>
        <v>0.2</v>
      </c>
      <c r="O423" s="61">
        <f t="shared" si="11"/>
        <v>0.5</v>
      </c>
      <c r="P423" s="61">
        <f t="shared" si="12"/>
        <v>0.125</v>
      </c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73">
        <v>1.0</v>
      </c>
      <c r="AB423" s="74">
        <v>0.0</v>
      </c>
      <c r="AC423" s="73">
        <v>3.0</v>
      </c>
      <c r="AD423" s="74">
        <v>4.0</v>
      </c>
    </row>
    <row r="424" ht="12.75" customHeight="1">
      <c r="A424" s="58" t="s">
        <v>500</v>
      </c>
      <c r="B424" s="73">
        <f t="shared" si="1"/>
        <v>55</v>
      </c>
      <c r="C424" s="74">
        <f t="shared" si="2"/>
        <v>86</v>
      </c>
      <c r="D424" s="73">
        <f t="shared" si="3"/>
        <v>225</v>
      </c>
      <c r="E424" s="74">
        <f t="shared" si="4"/>
        <v>25</v>
      </c>
      <c r="F424" s="62">
        <f t="shared" si="5"/>
        <v>0.390070922</v>
      </c>
      <c r="G424" s="63">
        <f t="shared" si="6"/>
        <v>0.9</v>
      </c>
      <c r="H424" s="64">
        <f t="shared" si="7"/>
        <v>0.716112532</v>
      </c>
      <c r="I424" s="65">
        <f t="shared" si="8"/>
        <v>0.2046035806</v>
      </c>
      <c r="J424" s="55">
        <f t="shared" si="9"/>
        <v>1.773049645</v>
      </c>
      <c r="K424" s="58"/>
      <c r="L424" s="58"/>
      <c r="M424" s="58"/>
      <c r="N424" s="61">
        <f t="shared" si="10"/>
        <v>0.390070922</v>
      </c>
      <c r="O424" s="61">
        <f t="shared" si="11"/>
        <v>0.716112532</v>
      </c>
      <c r="P424" s="61">
        <f t="shared" si="12"/>
        <v>0.2046035806</v>
      </c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73">
        <v>55.0</v>
      </c>
      <c r="AB424" s="74">
        <v>25.0</v>
      </c>
      <c r="AC424" s="73">
        <v>225.0</v>
      </c>
      <c r="AD424" s="74">
        <v>86.0</v>
      </c>
    </row>
    <row r="425" ht="12.75" customHeight="1">
      <c r="A425" s="58" t="s">
        <v>373</v>
      </c>
      <c r="B425" s="73">
        <f t="shared" si="1"/>
        <v>115</v>
      </c>
      <c r="C425" s="74">
        <f t="shared" si="2"/>
        <v>564</v>
      </c>
      <c r="D425" s="73">
        <f t="shared" si="3"/>
        <v>955</v>
      </c>
      <c r="E425" s="74">
        <f t="shared" si="4"/>
        <v>134</v>
      </c>
      <c r="F425" s="62">
        <f t="shared" si="5"/>
        <v>0.1693667158</v>
      </c>
      <c r="G425" s="63">
        <f t="shared" si="6"/>
        <v>0.8769513315</v>
      </c>
      <c r="H425" s="64">
        <f t="shared" si="7"/>
        <v>0.6052036199</v>
      </c>
      <c r="I425" s="65">
        <f t="shared" si="8"/>
        <v>0.1408371041</v>
      </c>
      <c r="J425" s="55">
        <f t="shared" si="9"/>
        <v>1.603829161</v>
      </c>
      <c r="K425" s="58"/>
      <c r="L425" s="58"/>
      <c r="M425" s="58"/>
      <c r="N425" s="61">
        <f t="shared" si="10"/>
        <v>0.1693667158</v>
      </c>
      <c r="O425" s="61">
        <f t="shared" si="11"/>
        <v>0.6052036199</v>
      </c>
      <c r="P425" s="61">
        <f t="shared" si="12"/>
        <v>0.1408371041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73">
        <v>115.0</v>
      </c>
      <c r="AB425" s="74">
        <v>134.0</v>
      </c>
      <c r="AC425" s="73">
        <v>955.0</v>
      </c>
      <c r="AD425" s="74">
        <v>564.0</v>
      </c>
    </row>
    <row r="426" ht="12.75" customHeight="1">
      <c r="A426" s="58" t="s">
        <v>972</v>
      </c>
      <c r="B426" s="73">
        <f t="shared" si="1"/>
        <v>80</v>
      </c>
      <c r="C426" s="74">
        <f t="shared" si="2"/>
        <v>369</v>
      </c>
      <c r="D426" s="73">
        <f t="shared" si="3"/>
        <v>403</v>
      </c>
      <c r="E426" s="74">
        <f t="shared" si="4"/>
        <v>151</v>
      </c>
      <c r="F426" s="62">
        <f t="shared" si="5"/>
        <v>0.1781737194</v>
      </c>
      <c r="G426" s="63">
        <f t="shared" si="6"/>
        <v>0.7274368231</v>
      </c>
      <c r="H426" s="64">
        <f t="shared" si="7"/>
        <v>0.481555334</v>
      </c>
      <c r="I426" s="65">
        <f t="shared" si="8"/>
        <v>0.2303090728</v>
      </c>
      <c r="J426" s="55">
        <f t="shared" si="9"/>
        <v>1.233853007</v>
      </c>
      <c r="K426" s="58"/>
      <c r="L426" s="58"/>
      <c r="M426" s="58"/>
      <c r="N426" s="61">
        <f t="shared" si="10"/>
        <v>0.1781737194</v>
      </c>
      <c r="O426" s="61">
        <f t="shared" si="11"/>
        <v>0.481555334</v>
      </c>
      <c r="P426" s="61">
        <f t="shared" si="12"/>
        <v>0.2303090728</v>
      </c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73">
        <v>80.0</v>
      </c>
      <c r="AB426" s="74">
        <v>151.0</v>
      </c>
      <c r="AC426" s="73">
        <v>403.0</v>
      </c>
      <c r="AD426" s="74">
        <v>369.0</v>
      </c>
    </row>
    <row r="427" ht="12.75" customHeight="1">
      <c r="A427" s="58" t="s">
        <v>96</v>
      </c>
      <c r="B427" s="73">
        <f t="shared" si="1"/>
        <v>58</v>
      </c>
      <c r="C427" s="74">
        <f t="shared" si="2"/>
        <v>679</v>
      </c>
      <c r="D427" s="73">
        <f t="shared" si="3"/>
        <v>507</v>
      </c>
      <c r="E427" s="74">
        <f t="shared" si="4"/>
        <v>157</v>
      </c>
      <c r="F427" s="62">
        <f t="shared" si="5"/>
        <v>0.07869742198</v>
      </c>
      <c r="G427" s="63">
        <f t="shared" si="6"/>
        <v>0.7635542169</v>
      </c>
      <c r="H427" s="64">
        <f t="shared" si="7"/>
        <v>0.403283369</v>
      </c>
      <c r="I427" s="65">
        <f t="shared" si="8"/>
        <v>0.153461813</v>
      </c>
      <c r="J427" s="55">
        <f t="shared" si="9"/>
        <v>0.9009497965</v>
      </c>
      <c r="K427" s="58"/>
      <c r="L427" s="58"/>
      <c r="M427" s="58"/>
      <c r="N427" s="61">
        <f t="shared" si="10"/>
        <v>0.07869742198</v>
      </c>
      <c r="O427" s="61">
        <f t="shared" si="11"/>
        <v>0.403283369</v>
      </c>
      <c r="P427" s="61">
        <f t="shared" si="12"/>
        <v>0.153461813</v>
      </c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73">
        <v>58.0</v>
      </c>
      <c r="AB427" s="74">
        <v>157.0</v>
      </c>
      <c r="AC427" s="73">
        <v>507.0</v>
      </c>
      <c r="AD427" s="74">
        <v>679.0</v>
      </c>
    </row>
    <row r="428" ht="12.75" customHeight="1">
      <c r="A428" s="58" t="s">
        <v>182</v>
      </c>
      <c r="B428" s="73">
        <f t="shared" si="1"/>
        <v>67</v>
      </c>
      <c r="C428" s="74">
        <f t="shared" si="2"/>
        <v>919</v>
      </c>
      <c r="D428" s="73">
        <f t="shared" si="3"/>
        <v>756</v>
      </c>
      <c r="E428" s="74">
        <f t="shared" si="4"/>
        <v>125</v>
      </c>
      <c r="F428" s="62">
        <f t="shared" si="5"/>
        <v>0.06795131846</v>
      </c>
      <c r="G428" s="63">
        <f t="shared" si="6"/>
        <v>0.8581157775</v>
      </c>
      <c r="H428" s="64">
        <f t="shared" si="7"/>
        <v>0.4408141403</v>
      </c>
      <c r="I428" s="65">
        <f t="shared" si="8"/>
        <v>0.1028387788</v>
      </c>
      <c r="J428" s="55">
        <f t="shared" si="9"/>
        <v>0.8935091278</v>
      </c>
      <c r="K428" s="58"/>
      <c r="L428" s="58"/>
      <c r="M428" s="58"/>
      <c r="N428" s="61">
        <f t="shared" si="10"/>
        <v>0.06795131846</v>
      </c>
      <c r="O428" s="61">
        <f t="shared" si="11"/>
        <v>0.4408141403</v>
      </c>
      <c r="P428" s="61">
        <f t="shared" si="12"/>
        <v>0.1028387788</v>
      </c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73">
        <v>67.0</v>
      </c>
      <c r="AB428" s="74">
        <v>125.0</v>
      </c>
      <c r="AC428" s="73">
        <v>756.0</v>
      </c>
      <c r="AD428" s="74">
        <v>919.0</v>
      </c>
    </row>
    <row r="429" ht="12.75" customHeight="1">
      <c r="A429" s="58" t="s">
        <v>341</v>
      </c>
      <c r="B429" s="73">
        <f t="shared" si="1"/>
        <v>63</v>
      </c>
      <c r="C429" s="74">
        <f t="shared" si="2"/>
        <v>355</v>
      </c>
      <c r="D429" s="73">
        <f t="shared" si="3"/>
        <v>398</v>
      </c>
      <c r="E429" s="74">
        <f t="shared" si="4"/>
        <v>78</v>
      </c>
      <c r="F429" s="62">
        <f t="shared" si="5"/>
        <v>0.1507177033</v>
      </c>
      <c r="G429" s="63">
        <f t="shared" si="6"/>
        <v>0.8361344538</v>
      </c>
      <c r="H429" s="64">
        <f t="shared" si="7"/>
        <v>0.5156599553</v>
      </c>
      <c r="I429" s="65">
        <f t="shared" si="8"/>
        <v>0.1577181208</v>
      </c>
      <c r="J429" s="55">
        <f t="shared" si="9"/>
        <v>1.138755981</v>
      </c>
      <c r="K429" s="58"/>
      <c r="L429" s="58"/>
      <c r="M429" s="58"/>
      <c r="N429" s="61">
        <f t="shared" si="10"/>
        <v>0.1507177033</v>
      </c>
      <c r="O429" s="61">
        <f t="shared" si="11"/>
        <v>0.5156599553</v>
      </c>
      <c r="P429" s="61">
        <f t="shared" si="12"/>
        <v>0.1577181208</v>
      </c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73">
        <v>63.0</v>
      </c>
      <c r="AB429" s="74">
        <v>78.0</v>
      </c>
      <c r="AC429" s="73">
        <v>398.0</v>
      </c>
      <c r="AD429" s="74">
        <v>355.0</v>
      </c>
    </row>
    <row r="430" ht="12.75" customHeight="1">
      <c r="A430" s="58" t="s">
        <v>377</v>
      </c>
      <c r="B430" s="73">
        <f t="shared" si="1"/>
        <v>133</v>
      </c>
      <c r="C430" s="74">
        <f t="shared" si="2"/>
        <v>633</v>
      </c>
      <c r="D430" s="73">
        <f t="shared" si="3"/>
        <v>967</v>
      </c>
      <c r="E430" s="74">
        <f t="shared" si="4"/>
        <v>154</v>
      </c>
      <c r="F430" s="62">
        <f t="shared" si="5"/>
        <v>0.1736292428</v>
      </c>
      <c r="G430" s="63">
        <f t="shared" si="6"/>
        <v>0.8626226583</v>
      </c>
      <c r="H430" s="64">
        <f t="shared" si="7"/>
        <v>0.5829358771</v>
      </c>
      <c r="I430" s="65">
        <f t="shared" si="8"/>
        <v>0.1520932697</v>
      </c>
      <c r="J430" s="55">
        <f t="shared" si="9"/>
        <v>1.463446475</v>
      </c>
      <c r="K430" s="58"/>
      <c r="L430" s="58"/>
      <c r="M430" s="58"/>
      <c r="N430" s="61">
        <f t="shared" si="10"/>
        <v>0.1736292428</v>
      </c>
      <c r="O430" s="61">
        <f t="shared" si="11"/>
        <v>0.5829358771</v>
      </c>
      <c r="P430" s="61">
        <f t="shared" si="12"/>
        <v>0.1520932697</v>
      </c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73">
        <v>133.0</v>
      </c>
      <c r="AB430" s="74">
        <v>154.0</v>
      </c>
      <c r="AC430" s="73">
        <v>967.0</v>
      </c>
      <c r="AD430" s="74">
        <v>633.0</v>
      </c>
    </row>
    <row r="431" ht="12.75" customHeight="1">
      <c r="A431" s="58" t="s">
        <v>355</v>
      </c>
      <c r="B431" s="73">
        <f t="shared" si="1"/>
        <v>80</v>
      </c>
      <c r="C431" s="74">
        <f t="shared" si="2"/>
        <v>663</v>
      </c>
      <c r="D431" s="73">
        <f t="shared" si="3"/>
        <v>803</v>
      </c>
      <c r="E431" s="74">
        <f t="shared" si="4"/>
        <v>96</v>
      </c>
      <c r="F431" s="62">
        <f t="shared" si="5"/>
        <v>0.1076716016</v>
      </c>
      <c r="G431" s="63">
        <f t="shared" si="6"/>
        <v>0.893214683</v>
      </c>
      <c r="H431" s="64">
        <f t="shared" si="7"/>
        <v>0.5377588307</v>
      </c>
      <c r="I431" s="65">
        <f t="shared" si="8"/>
        <v>0.1071863581</v>
      </c>
      <c r="J431" s="55">
        <f t="shared" si="9"/>
        <v>1.209959623</v>
      </c>
      <c r="K431" s="58"/>
      <c r="L431" s="58"/>
      <c r="M431" s="58"/>
      <c r="N431" s="61">
        <f t="shared" si="10"/>
        <v>0.1076716016</v>
      </c>
      <c r="O431" s="61">
        <f t="shared" si="11"/>
        <v>0.5377588307</v>
      </c>
      <c r="P431" s="61">
        <f t="shared" si="12"/>
        <v>0.1071863581</v>
      </c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73">
        <v>80.0</v>
      </c>
      <c r="AB431" s="74">
        <v>96.0</v>
      </c>
      <c r="AC431" s="73">
        <v>803.0</v>
      </c>
      <c r="AD431" s="74">
        <v>663.0</v>
      </c>
    </row>
    <row r="432" ht="12.75" customHeight="1">
      <c r="A432" s="58" t="s">
        <v>219</v>
      </c>
      <c r="B432" s="73">
        <f t="shared" si="1"/>
        <v>69</v>
      </c>
      <c r="C432" s="74">
        <f t="shared" si="2"/>
        <v>607</v>
      </c>
      <c r="D432" s="73">
        <f t="shared" si="3"/>
        <v>724</v>
      </c>
      <c r="E432" s="74">
        <f t="shared" si="4"/>
        <v>116</v>
      </c>
      <c r="F432" s="62">
        <f t="shared" si="5"/>
        <v>0.1020710059</v>
      </c>
      <c r="G432" s="63">
        <f t="shared" si="6"/>
        <v>0.8619047619</v>
      </c>
      <c r="H432" s="64">
        <f t="shared" si="7"/>
        <v>0.5230870712</v>
      </c>
      <c r="I432" s="65">
        <f t="shared" si="8"/>
        <v>0.1220316623</v>
      </c>
      <c r="J432" s="55">
        <f t="shared" si="9"/>
        <v>1.24260355</v>
      </c>
      <c r="K432" s="58"/>
      <c r="L432" s="58"/>
      <c r="M432" s="58"/>
      <c r="N432" s="61">
        <f t="shared" si="10"/>
        <v>0.1020710059</v>
      </c>
      <c r="O432" s="61">
        <f t="shared" si="11"/>
        <v>0.5230870712</v>
      </c>
      <c r="P432" s="61">
        <f t="shared" si="12"/>
        <v>0.1220316623</v>
      </c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73">
        <v>69.0</v>
      </c>
      <c r="AB432" s="74">
        <v>116.0</v>
      </c>
      <c r="AC432" s="73">
        <v>724.0</v>
      </c>
      <c r="AD432" s="74">
        <v>607.0</v>
      </c>
    </row>
    <row r="433" ht="12.75" customHeight="1">
      <c r="A433" s="58" t="s">
        <v>439</v>
      </c>
      <c r="B433" s="73">
        <f t="shared" si="1"/>
        <v>182</v>
      </c>
      <c r="C433" s="74">
        <f t="shared" si="2"/>
        <v>533</v>
      </c>
      <c r="D433" s="73">
        <f t="shared" si="3"/>
        <v>1265</v>
      </c>
      <c r="E433" s="74">
        <f t="shared" si="4"/>
        <v>181</v>
      </c>
      <c r="F433" s="62">
        <f t="shared" si="5"/>
        <v>0.2545454545</v>
      </c>
      <c r="G433" s="63">
        <f t="shared" si="6"/>
        <v>0.8748271093</v>
      </c>
      <c r="H433" s="64">
        <f t="shared" si="7"/>
        <v>0.6695974086</v>
      </c>
      <c r="I433" s="65">
        <f t="shared" si="8"/>
        <v>0.1679777881</v>
      </c>
      <c r="J433" s="55">
        <f t="shared" si="9"/>
        <v>2.022377622</v>
      </c>
      <c r="K433" s="58"/>
      <c r="L433" s="58"/>
      <c r="M433" s="58"/>
      <c r="N433" s="61">
        <f t="shared" si="10"/>
        <v>0.2545454545</v>
      </c>
      <c r="O433" s="61">
        <f t="shared" si="11"/>
        <v>0.6695974086</v>
      </c>
      <c r="P433" s="61">
        <f t="shared" si="12"/>
        <v>0.1679777881</v>
      </c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73">
        <v>182.0</v>
      </c>
      <c r="AB433" s="74">
        <v>181.0</v>
      </c>
      <c r="AC433" s="73">
        <v>1265.0</v>
      </c>
      <c r="AD433" s="74">
        <v>533.0</v>
      </c>
    </row>
    <row r="434" ht="12.75" customHeight="1">
      <c r="A434" s="58" t="s">
        <v>215</v>
      </c>
      <c r="B434" s="73">
        <f t="shared" si="1"/>
        <v>105</v>
      </c>
      <c r="C434" s="74">
        <f t="shared" si="2"/>
        <v>839</v>
      </c>
      <c r="D434" s="73">
        <f t="shared" si="3"/>
        <v>879</v>
      </c>
      <c r="E434" s="74">
        <f t="shared" si="4"/>
        <v>179</v>
      </c>
      <c r="F434" s="62">
        <f t="shared" si="5"/>
        <v>0.1112288136</v>
      </c>
      <c r="G434" s="63">
        <f t="shared" si="6"/>
        <v>0.8308128544</v>
      </c>
      <c r="H434" s="64">
        <f t="shared" si="7"/>
        <v>0.4915084915</v>
      </c>
      <c r="I434" s="65">
        <f t="shared" si="8"/>
        <v>0.1418581419</v>
      </c>
      <c r="J434" s="55">
        <f t="shared" si="9"/>
        <v>1.120762712</v>
      </c>
      <c r="K434" s="58"/>
      <c r="L434" s="58"/>
      <c r="M434" s="58"/>
      <c r="N434" s="61">
        <f t="shared" si="10"/>
        <v>0.1112288136</v>
      </c>
      <c r="O434" s="61">
        <f t="shared" si="11"/>
        <v>0.4915084915</v>
      </c>
      <c r="P434" s="61">
        <f t="shared" si="12"/>
        <v>0.1418581419</v>
      </c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73">
        <v>105.0</v>
      </c>
      <c r="AB434" s="74">
        <v>179.0</v>
      </c>
      <c r="AC434" s="73">
        <v>879.0</v>
      </c>
      <c r="AD434" s="74">
        <v>839.0</v>
      </c>
    </row>
    <row r="435" ht="12.75" customHeight="1">
      <c r="A435" s="58" t="s">
        <v>314</v>
      </c>
      <c r="B435" s="73">
        <f t="shared" si="1"/>
        <v>83</v>
      </c>
      <c r="C435" s="74">
        <f t="shared" si="2"/>
        <v>381</v>
      </c>
      <c r="D435" s="73">
        <f t="shared" si="3"/>
        <v>560</v>
      </c>
      <c r="E435" s="74">
        <f t="shared" si="4"/>
        <v>108</v>
      </c>
      <c r="F435" s="62">
        <f t="shared" si="5"/>
        <v>0.1788793103</v>
      </c>
      <c r="G435" s="63">
        <f t="shared" si="6"/>
        <v>0.8383233533</v>
      </c>
      <c r="H435" s="64">
        <f t="shared" si="7"/>
        <v>0.5680212014</v>
      </c>
      <c r="I435" s="65">
        <f t="shared" si="8"/>
        <v>0.1687279152</v>
      </c>
      <c r="J435" s="55">
        <f t="shared" si="9"/>
        <v>1.439655172</v>
      </c>
      <c r="K435" s="58"/>
      <c r="L435" s="58"/>
      <c r="M435" s="58"/>
      <c r="N435" s="61">
        <f t="shared" si="10"/>
        <v>0.1788793103</v>
      </c>
      <c r="O435" s="61">
        <f t="shared" si="11"/>
        <v>0.5680212014</v>
      </c>
      <c r="P435" s="61">
        <f t="shared" si="12"/>
        <v>0.1687279152</v>
      </c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73">
        <v>83.0</v>
      </c>
      <c r="AB435" s="74">
        <v>108.0</v>
      </c>
      <c r="AC435" s="73">
        <v>560.0</v>
      </c>
      <c r="AD435" s="74">
        <v>381.0</v>
      </c>
    </row>
    <row r="436" ht="12.75" customHeight="1">
      <c r="A436" s="58" t="s">
        <v>339</v>
      </c>
      <c r="B436" s="73">
        <f t="shared" si="1"/>
        <v>100</v>
      </c>
      <c r="C436" s="74">
        <f t="shared" si="2"/>
        <v>488</v>
      </c>
      <c r="D436" s="73">
        <f t="shared" si="3"/>
        <v>641</v>
      </c>
      <c r="E436" s="74">
        <f t="shared" si="4"/>
        <v>124</v>
      </c>
      <c r="F436" s="62">
        <f t="shared" si="5"/>
        <v>0.1700680272</v>
      </c>
      <c r="G436" s="63">
        <f t="shared" si="6"/>
        <v>0.8379084967</v>
      </c>
      <c r="H436" s="64">
        <f t="shared" si="7"/>
        <v>0.5476718404</v>
      </c>
      <c r="I436" s="65">
        <f t="shared" si="8"/>
        <v>0.1655580192</v>
      </c>
      <c r="J436" s="55">
        <f t="shared" si="9"/>
        <v>1.301020408</v>
      </c>
      <c r="K436" s="58"/>
      <c r="L436" s="58"/>
      <c r="M436" s="58"/>
      <c r="N436" s="61">
        <f t="shared" si="10"/>
        <v>0.1700680272</v>
      </c>
      <c r="O436" s="61">
        <f t="shared" si="11"/>
        <v>0.5476718404</v>
      </c>
      <c r="P436" s="61">
        <f t="shared" si="12"/>
        <v>0.1655580192</v>
      </c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73">
        <v>100.0</v>
      </c>
      <c r="AB436" s="74">
        <v>124.0</v>
      </c>
      <c r="AC436" s="73">
        <v>641.0</v>
      </c>
      <c r="AD436" s="74">
        <v>488.0</v>
      </c>
    </row>
    <row r="437" ht="12.75" customHeight="1">
      <c r="A437" s="58" t="s">
        <v>332</v>
      </c>
      <c r="B437" s="73">
        <f t="shared" si="1"/>
        <v>66</v>
      </c>
      <c r="C437" s="74">
        <f t="shared" si="2"/>
        <v>375</v>
      </c>
      <c r="D437" s="73">
        <f t="shared" si="3"/>
        <v>462</v>
      </c>
      <c r="E437" s="74">
        <f t="shared" si="4"/>
        <v>83</v>
      </c>
      <c r="F437" s="62">
        <f t="shared" si="5"/>
        <v>0.1496598639</v>
      </c>
      <c r="G437" s="63">
        <f t="shared" si="6"/>
        <v>0.847706422</v>
      </c>
      <c r="H437" s="64">
        <f t="shared" si="7"/>
        <v>0.5354969574</v>
      </c>
      <c r="I437" s="65">
        <f t="shared" si="8"/>
        <v>0.1511156187</v>
      </c>
      <c r="J437" s="55">
        <f t="shared" si="9"/>
        <v>1.235827664</v>
      </c>
      <c r="K437" s="58"/>
      <c r="L437" s="58"/>
      <c r="M437" s="58"/>
      <c r="N437" s="61">
        <f t="shared" si="10"/>
        <v>0.1496598639</v>
      </c>
      <c r="O437" s="61">
        <f t="shared" si="11"/>
        <v>0.5354969574</v>
      </c>
      <c r="P437" s="61">
        <f t="shared" si="12"/>
        <v>0.1511156187</v>
      </c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73">
        <v>66.0</v>
      </c>
      <c r="AB437" s="74">
        <v>83.0</v>
      </c>
      <c r="AC437" s="73">
        <v>462.0</v>
      </c>
      <c r="AD437" s="74">
        <v>375.0</v>
      </c>
    </row>
    <row r="438" ht="12.75" customHeight="1">
      <c r="A438" s="58" t="s">
        <v>364</v>
      </c>
      <c r="B438" s="73">
        <f t="shared" si="1"/>
        <v>143</v>
      </c>
      <c r="C438" s="74">
        <f t="shared" si="2"/>
        <v>562</v>
      </c>
      <c r="D438" s="73">
        <f t="shared" si="3"/>
        <v>863</v>
      </c>
      <c r="E438" s="74">
        <f t="shared" si="4"/>
        <v>169</v>
      </c>
      <c r="F438" s="62">
        <f t="shared" si="5"/>
        <v>0.2028368794</v>
      </c>
      <c r="G438" s="63">
        <f t="shared" si="6"/>
        <v>0.8362403101</v>
      </c>
      <c r="H438" s="64">
        <f t="shared" si="7"/>
        <v>0.5791594704</v>
      </c>
      <c r="I438" s="65">
        <f t="shared" si="8"/>
        <v>0.1796200345</v>
      </c>
      <c r="J438" s="55">
        <f t="shared" si="9"/>
        <v>1.463829787</v>
      </c>
      <c r="K438" s="58"/>
      <c r="L438" s="58"/>
      <c r="M438" s="58"/>
      <c r="N438" s="61">
        <f t="shared" si="10"/>
        <v>0.2028368794</v>
      </c>
      <c r="O438" s="61">
        <f t="shared" si="11"/>
        <v>0.5791594704</v>
      </c>
      <c r="P438" s="61">
        <f t="shared" si="12"/>
        <v>0.1796200345</v>
      </c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73">
        <v>143.0</v>
      </c>
      <c r="AB438" s="74">
        <v>169.0</v>
      </c>
      <c r="AC438" s="73">
        <v>863.0</v>
      </c>
      <c r="AD438" s="74">
        <v>562.0</v>
      </c>
    </row>
    <row r="439" ht="12.75" customHeight="1">
      <c r="A439" s="58" t="s">
        <v>424</v>
      </c>
      <c r="B439" s="73">
        <f t="shared" si="1"/>
        <v>136</v>
      </c>
      <c r="C439" s="74">
        <f t="shared" si="2"/>
        <v>640</v>
      </c>
      <c r="D439" s="73">
        <f t="shared" si="3"/>
        <v>809</v>
      </c>
      <c r="E439" s="74">
        <f t="shared" si="4"/>
        <v>136</v>
      </c>
      <c r="F439" s="62">
        <f t="shared" si="5"/>
        <v>0.175257732</v>
      </c>
      <c r="G439" s="63">
        <f t="shared" si="6"/>
        <v>0.8560846561</v>
      </c>
      <c r="H439" s="64">
        <f t="shared" si="7"/>
        <v>0.5490993608</v>
      </c>
      <c r="I439" s="65">
        <f t="shared" si="8"/>
        <v>0.1580476467</v>
      </c>
      <c r="J439" s="55">
        <f t="shared" si="9"/>
        <v>1.217783505</v>
      </c>
      <c r="K439" s="58"/>
      <c r="L439" s="58"/>
      <c r="M439" s="58"/>
      <c r="N439" s="61">
        <f t="shared" si="10"/>
        <v>0.175257732</v>
      </c>
      <c r="O439" s="61">
        <f t="shared" si="11"/>
        <v>0.5490993608</v>
      </c>
      <c r="P439" s="61">
        <f t="shared" si="12"/>
        <v>0.1580476467</v>
      </c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73">
        <v>136.0</v>
      </c>
      <c r="AB439" s="74">
        <v>136.0</v>
      </c>
      <c r="AC439" s="73">
        <v>809.0</v>
      </c>
      <c r="AD439" s="74">
        <v>640.0</v>
      </c>
    </row>
    <row r="440" ht="12.75" customHeight="1">
      <c r="A440" s="58" t="s">
        <v>510</v>
      </c>
      <c r="B440" s="73">
        <f t="shared" si="1"/>
        <v>51</v>
      </c>
      <c r="C440" s="74">
        <f t="shared" si="2"/>
        <v>230</v>
      </c>
      <c r="D440" s="73">
        <f t="shared" si="3"/>
        <v>504</v>
      </c>
      <c r="E440" s="74">
        <f t="shared" si="4"/>
        <v>38</v>
      </c>
      <c r="F440" s="62">
        <f t="shared" si="5"/>
        <v>0.1814946619</v>
      </c>
      <c r="G440" s="63">
        <f t="shared" si="6"/>
        <v>0.9298892989</v>
      </c>
      <c r="H440" s="64">
        <f t="shared" si="7"/>
        <v>0.6743620899</v>
      </c>
      <c r="I440" s="65">
        <f t="shared" si="8"/>
        <v>0.1081409478</v>
      </c>
      <c r="J440" s="55">
        <f t="shared" si="9"/>
        <v>1.928825623</v>
      </c>
      <c r="K440" s="58"/>
      <c r="L440" s="58"/>
      <c r="M440" s="58"/>
      <c r="N440" s="61">
        <f t="shared" si="10"/>
        <v>0.1814946619</v>
      </c>
      <c r="O440" s="61">
        <f t="shared" si="11"/>
        <v>0.6743620899</v>
      </c>
      <c r="P440" s="61">
        <f t="shared" si="12"/>
        <v>0.1081409478</v>
      </c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73">
        <v>51.0</v>
      </c>
      <c r="AB440" s="74">
        <v>38.0</v>
      </c>
      <c r="AC440" s="73">
        <v>504.0</v>
      </c>
      <c r="AD440" s="74">
        <v>230.0</v>
      </c>
    </row>
    <row r="441" ht="12.75" customHeight="1">
      <c r="A441" s="58" t="s">
        <v>465</v>
      </c>
      <c r="B441" s="73">
        <f t="shared" si="1"/>
        <v>32</v>
      </c>
      <c r="C441" s="74">
        <f t="shared" si="2"/>
        <v>113</v>
      </c>
      <c r="D441" s="73">
        <f t="shared" si="3"/>
        <v>346</v>
      </c>
      <c r="E441" s="74">
        <f t="shared" si="4"/>
        <v>27</v>
      </c>
      <c r="F441" s="62">
        <f t="shared" si="5"/>
        <v>0.2206896552</v>
      </c>
      <c r="G441" s="63">
        <f t="shared" si="6"/>
        <v>0.927613941</v>
      </c>
      <c r="H441" s="64">
        <f t="shared" si="7"/>
        <v>0.7297297297</v>
      </c>
      <c r="I441" s="65">
        <f t="shared" si="8"/>
        <v>0.1138996139</v>
      </c>
      <c r="J441" s="55">
        <f t="shared" si="9"/>
        <v>2.572413793</v>
      </c>
      <c r="K441" s="58"/>
      <c r="L441" s="58"/>
      <c r="M441" s="58"/>
      <c r="N441" s="61">
        <f t="shared" si="10"/>
        <v>0.2206896552</v>
      </c>
      <c r="O441" s="61">
        <f t="shared" si="11"/>
        <v>0.7297297297</v>
      </c>
      <c r="P441" s="61">
        <f t="shared" si="12"/>
        <v>0.1138996139</v>
      </c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73">
        <v>32.0</v>
      </c>
      <c r="AB441" s="74">
        <v>27.0</v>
      </c>
      <c r="AC441" s="73">
        <v>346.0</v>
      </c>
      <c r="AD441" s="74">
        <v>113.0</v>
      </c>
    </row>
    <row r="442" ht="12.75" customHeight="1">
      <c r="A442" s="58" t="s">
        <v>513</v>
      </c>
      <c r="B442" s="73">
        <f t="shared" si="1"/>
        <v>131</v>
      </c>
      <c r="C442" s="74">
        <f t="shared" si="2"/>
        <v>539</v>
      </c>
      <c r="D442" s="73">
        <f t="shared" si="3"/>
        <v>1326</v>
      </c>
      <c r="E442" s="74">
        <f t="shared" si="4"/>
        <v>72</v>
      </c>
      <c r="F442" s="62">
        <f t="shared" si="5"/>
        <v>0.1955223881</v>
      </c>
      <c r="G442" s="63">
        <f t="shared" si="6"/>
        <v>0.9484978541</v>
      </c>
      <c r="H442" s="64">
        <f t="shared" si="7"/>
        <v>0.7045454545</v>
      </c>
      <c r="I442" s="65">
        <f t="shared" si="8"/>
        <v>0.09816247582</v>
      </c>
      <c r="J442" s="55">
        <f t="shared" si="9"/>
        <v>2.086567164</v>
      </c>
      <c r="K442" s="58"/>
      <c r="L442" s="58"/>
      <c r="M442" s="58"/>
      <c r="N442" s="61">
        <f t="shared" si="10"/>
        <v>0.1955223881</v>
      </c>
      <c r="O442" s="61">
        <f t="shared" si="11"/>
        <v>0.7045454545</v>
      </c>
      <c r="P442" s="61">
        <f t="shared" si="12"/>
        <v>0.09816247582</v>
      </c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73">
        <v>131.0</v>
      </c>
      <c r="AB442" s="74">
        <v>72.0</v>
      </c>
      <c r="AC442" s="73">
        <v>1326.0</v>
      </c>
      <c r="AD442" s="74">
        <v>539.0</v>
      </c>
    </row>
    <row r="443" ht="12.75" customHeight="1">
      <c r="A443" s="58" t="s">
        <v>482</v>
      </c>
      <c r="B443" s="73">
        <f t="shared" si="1"/>
        <v>50</v>
      </c>
      <c r="C443" s="74">
        <f t="shared" si="2"/>
        <v>348</v>
      </c>
      <c r="D443" s="73">
        <f t="shared" si="3"/>
        <v>705</v>
      </c>
      <c r="E443" s="74">
        <f t="shared" si="4"/>
        <v>41</v>
      </c>
      <c r="F443" s="62">
        <f t="shared" si="5"/>
        <v>0.1256281407</v>
      </c>
      <c r="G443" s="63">
        <f t="shared" si="6"/>
        <v>0.9450402145</v>
      </c>
      <c r="H443" s="64">
        <f t="shared" si="7"/>
        <v>0.659965035</v>
      </c>
      <c r="I443" s="65">
        <f t="shared" si="8"/>
        <v>0.07954545455</v>
      </c>
      <c r="J443" s="55">
        <f t="shared" si="9"/>
        <v>1.874371859</v>
      </c>
      <c r="K443" s="58"/>
      <c r="L443" s="58"/>
      <c r="M443" s="58"/>
      <c r="N443" s="61">
        <f t="shared" si="10"/>
        <v>0.1256281407</v>
      </c>
      <c r="O443" s="61">
        <f t="shared" si="11"/>
        <v>0.659965035</v>
      </c>
      <c r="P443" s="61">
        <f t="shared" si="12"/>
        <v>0.07954545455</v>
      </c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73">
        <v>50.0</v>
      </c>
      <c r="AB443" s="74">
        <v>41.0</v>
      </c>
      <c r="AC443" s="73">
        <v>705.0</v>
      </c>
      <c r="AD443" s="74">
        <v>348.0</v>
      </c>
    </row>
    <row r="444" ht="12.75" customHeight="1">
      <c r="A444" s="58" t="s">
        <v>516</v>
      </c>
      <c r="B444" s="73">
        <f t="shared" si="1"/>
        <v>66</v>
      </c>
      <c r="C444" s="74">
        <f t="shared" si="2"/>
        <v>258</v>
      </c>
      <c r="D444" s="73">
        <f t="shared" si="3"/>
        <v>684</v>
      </c>
      <c r="E444" s="74">
        <f t="shared" si="4"/>
        <v>47</v>
      </c>
      <c r="F444" s="62">
        <f t="shared" si="5"/>
        <v>0.2037037037</v>
      </c>
      <c r="G444" s="63">
        <f t="shared" si="6"/>
        <v>0.9357045144</v>
      </c>
      <c r="H444" s="64">
        <f t="shared" si="7"/>
        <v>0.7109004739</v>
      </c>
      <c r="I444" s="65">
        <f t="shared" si="8"/>
        <v>0.1071090047</v>
      </c>
      <c r="J444" s="55">
        <f t="shared" si="9"/>
        <v>2.25617284</v>
      </c>
      <c r="K444" s="58"/>
      <c r="L444" s="58"/>
      <c r="M444" s="58"/>
      <c r="N444" s="61">
        <f t="shared" si="10"/>
        <v>0.2037037037</v>
      </c>
      <c r="O444" s="61">
        <f t="shared" si="11"/>
        <v>0.7109004739</v>
      </c>
      <c r="P444" s="61">
        <f t="shared" si="12"/>
        <v>0.1071090047</v>
      </c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73">
        <v>66.0</v>
      </c>
      <c r="AB444" s="74">
        <v>47.0</v>
      </c>
      <c r="AC444" s="73">
        <v>684.0</v>
      </c>
      <c r="AD444" s="74">
        <v>258.0</v>
      </c>
    </row>
    <row r="445" ht="12.75" customHeight="1">
      <c r="A445" s="58" t="s">
        <v>518</v>
      </c>
      <c r="B445" s="73">
        <f t="shared" si="1"/>
        <v>100</v>
      </c>
      <c r="C445" s="74">
        <f t="shared" si="2"/>
        <v>528</v>
      </c>
      <c r="D445" s="73">
        <f t="shared" si="3"/>
        <v>1200</v>
      </c>
      <c r="E445" s="74">
        <f t="shared" si="4"/>
        <v>68</v>
      </c>
      <c r="F445" s="62">
        <f t="shared" si="5"/>
        <v>0.1592356688</v>
      </c>
      <c r="G445" s="63">
        <f t="shared" si="6"/>
        <v>0.9463722397</v>
      </c>
      <c r="H445" s="64">
        <f t="shared" si="7"/>
        <v>0.6856540084</v>
      </c>
      <c r="I445" s="65">
        <f t="shared" si="8"/>
        <v>0.08860759494</v>
      </c>
      <c r="J445" s="55">
        <f t="shared" si="9"/>
        <v>2.01910828</v>
      </c>
      <c r="K445" s="58"/>
      <c r="L445" s="58"/>
      <c r="M445" s="58"/>
      <c r="N445" s="61">
        <f t="shared" si="10"/>
        <v>0.1592356688</v>
      </c>
      <c r="O445" s="61">
        <f t="shared" si="11"/>
        <v>0.6856540084</v>
      </c>
      <c r="P445" s="61">
        <f t="shared" si="12"/>
        <v>0.08860759494</v>
      </c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73">
        <v>100.0</v>
      </c>
      <c r="AB445" s="74">
        <v>68.0</v>
      </c>
      <c r="AC445" s="73">
        <v>1200.0</v>
      </c>
      <c r="AD445" s="74">
        <v>528.0</v>
      </c>
    </row>
    <row r="446" ht="12.75" customHeight="1">
      <c r="A446" s="58" t="s">
        <v>973</v>
      </c>
      <c r="B446" s="73">
        <f t="shared" si="1"/>
        <v>0</v>
      </c>
      <c r="C446" s="74">
        <f t="shared" si="2"/>
        <v>0</v>
      </c>
      <c r="D446" s="73">
        <f t="shared" si="3"/>
        <v>0</v>
      </c>
      <c r="E446" s="74">
        <f t="shared" si="4"/>
        <v>0</v>
      </c>
      <c r="F446" s="62" t="str">
        <f t="shared" si="5"/>
        <v>#DIV/0!</v>
      </c>
      <c r="G446" s="63" t="str">
        <f t="shared" si="6"/>
        <v>#DIV/0!</v>
      </c>
      <c r="H446" s="64" t="str">
        <f t="shared" si="7"/>
        <v>#DIV/0!</v>
      </c>
      <c r="I446" s="65" t="str">
        <f t="shared" si="8"/>
        <v>#DIV/0!</v>
      </c>
      <c r="J446" s="55" t="str">
        <f t="shared" si="9"/>
        <v>#DIV/0!</v>
      </c>
      <c r="K446" s="58"/>
      <c r="L446" s="58"/>
      <c r="M446" s="58"/>
      <c r="N446" s="61" t="str">
        <f t="shared" si="10"/>
        <v>#DIV/0!</v>
      </c>
      <c r="O446" s="61" t="str">
        <f t="shared" si="11"/>
        <v>#DIV/0!</v>
      </c>
      <c r="P446" s="61" t="str">
        <f t="shared" si="12"/>
        <v>#DIV/0!</v>
      </c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73">
        <v>0.0</v>
      </c>
      <c r="AB446" s="74">
        <v>0.0</v>
      </c>
      <c r="AC446" s="73">
        <v>0.0</v>
      </c>
      <c r="AD446" s="74">
        <v>0.0</v>
      </c>
    </row>
    <row r="447" ht="12.75" customHeight="1">
      <c r="A447" s="58" t="s">
        <v>448</v>
      </c>
      <c r="B447" s="73">
        <f t="shared" si="1"/>
        <v>67</v>
      </c>
      <c r="C447" s="74">
        <f t="shared" si="2"/>
        <v>559</v>
      </c>
      <c r="D447" s="73">
        <f t="shared" si="3"/>
        <v>1319</v>
      </c>
      <c r="E447" s="74">
        <f t="shared" si="4"/>
        <v>61</v>
      </c>
      <c r="F447" s="62">
        <f t="shared" si="5"/>
        <v>0.107028754</v>
      </c>
      <c r="G447" s="63">
        <f t="shared" si="6"/>
        <v>0.9557971014</v>
      </c>
      <c r="H447" s="64">
        <f t="shared" si="7"/>
        <v>0.6909272183</v>
      </c>
      <c r="I447" s="65">
        <f t="shared" si="8"/>
        <v>0.06380857428</v>
      </c>
      <c r="J447" s="55">
        <f t="shared" si="9"/>
        <v>2.204472843</v>
      </c>
      <c r="K447" s="58"/>
      <c r="L447" s="58"/>
      <c r="M447" s="58"/>
      <c r="N447" s="61">
        <f t="shared" si="10"/>
        <v>0.107028754</v>
      </c>
      <c r="O447" s="61">
        <f t="shared" si="11"/>
        <v>0.6909272183</v>
      </c>
      <c r="P447" s="61">
        <f t="shared" si="12"/>
        <v>0.06380857428</v>
      </c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73">
        <v>67.0</v>
      </c>
      <c r="AB447" s="74">
        <v>61.0</v>
      </c>
      <c r="AC447" s="73">
        <v>1319.0</v>
      </c>
      <c r="AD447" s="74">
        <v>559.0</v>
      </c>
    </row>
    <row r="448" ht="12.75" customHeight="1">
      <c r="A448" s="58" t="s">
        <v>974</v>
      </c>
      <c r="B448" s="73">
        <f t="shared" si="1"/>
        <v>0</v>
      </c>
      <c r="C448" s="74">
        <f t="shared" si="2"/>
        <v>0</v>
      </c>
      <c r="D448" s="73">
        <f t="shared" si="3"/>
        <v>5</v>
      </c>
      <c r="E448" s="74">
        <f t="shared" si="4"/>
        <v>0</v>
      </c>
      <c r="F448" s="62" t="str">
        <f t="shared" si="5"/>
        <v>#DIV/0!</v>
      </c>
      <c r="G448" s="63">
        <f t="shared" si="6"/>
        <v>1</v>
      </c>
      <c r="H448" s="64">
        <f t="shared" si="7"/>
        <v>1</v>
      </c>
      <c r="I448" s="65">
        <f t="shared" si="8"/>
        <v>0</v>
      </c>
      <c r="J448" s="55" t="str">
        <f t="shared" si="9"/>
        <v>#DIV/0!</v>
      </c>
      <c r="K448" s="58"/>
      <c r="L448" s="58"/>
      <c r="M448" s="58"/>
      <c r="N448" s="61" t="str">
        <f t="shared" si="10"/>
        <v>#DIV/0!</v>
      </c>
      <c r="O448" s="61">
        <f t="shared" si="11"/>
        <v>1</v>
      </c>
      <c r="P448" s="61">
        <f t="shared" si="12"/>
        <v>0</v>
      </c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73">
        <v>0.0</v>
      </c>
      <c r="AB448" s="74">
        <v>0.0</v>
      </c>
      <c r="AC448" s="73">
        <v>5.0</v>
      </c>
      <c r="AD448" s="74">
        <v>0.0</v>
      </c>
    </row>
    <row r="449" ht="12.75" customHeight="1">
      <c r="A449" s="58" t="s">
        <v>975</v>
      </c>
      <c r="B449" s="73">
        <f t="shared" si="1"/>
        <v>0</v>
      </c>
      <c r="C449" s="74">
        <f t="shared" si="2"/>
        <v>0</v>
      </c>
      <c r="D449" s="73">
        <f t="shared" si="3"/>
        <v>0</v>
      </c>
      <c r="E449" s="74">
        <f t="shared" si="4"/>
        <v>0</v>
      </c>
      <c r="F449" s="62" t="str">
        <f t="shared" si="5"/>
        <v>#DIV/0!</v>
      </c>
      <c r="G449" s="63" t="str">
        <f t="shared" si="6"/>
        <v>#DIV/0!</v>
      </c>
      <c r="H449" s="64" t="str">
        <f t="shared" si="7"/>
        <v>#DIV/0!</v>
      </c>
      <c r="I449" s="65" t="str">
        <f t="shared" si="8"/>
        <v>#DIV/0!</v>
      </c>
      <c r="J449" s="55" t="str">
        <f t="shared" si="9"/>
        <v>#DIV/0!</v>
      </c>
      <c r="K449" s="58"/>
      <c r="L449" s="58"/>
      <c r="M449" s="58"/>
      <c r="N449" s="61" t="str">
        <f t="shared" si="10"/>
        <v>#DIV/0!</v>
      </c>
      <c r="O449" s="61" t="str">
        <f t="shared" si="11"/>
        <v>#DIV/0!</v>
      </c>
      <c r="P449" s="61" t="str">
        <f t="shared" si="12"/>
        <v>#DIV/0!</v>
      </c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73">
        <v>0.0</v>
      </c>
      <c r="AB449" s="74">
        <v>0.0</v>
      </c>
      <c r="AC449" s="73">
        <v>0.0</v>
      </c>
      <c r="AD449" s="74">
        <v>0.0</v>
      </c>
    </row>
    <row r="450" ht="12.75" customHeight="1">
      <c r="A450" s="58" t="s">
        <v>353</v>
      </c>
      <c r="B450" s="73">
        <f t="shared" si="1"/>
        <v>111</v>
      </c>
      <c r="C450" s="74">
        <f t="shared" si="2"/>
        <v>490</v>
      </c>
      <c r="D450" s="73">
        <f t="shared" si="3"/>
        <v>798</v>
      </c>
      <c r="E450" s="74">
        <f t="shared" si="4"/>
        <v>134</v>
      </c>
      <c r="F450" s="62">
        <f t="shared" si="5"/>
        <v>0.1846921797</v>
      </c>
      <c r="G450" s="63">
        <f t="shared" si="6"/>
        <v>0.856223176</v>
      </c>
      <c r="H450" s="64">
        <f t="shared" si="7"/>
        <v>0.5929549902</v>
      </c>
      <c r="I450" s="65">
        <f t="shared" si="8"/>
        <v>0.1598173516</v>
      </c>
      <c r="J450" s="55">
        <f t="shared" si="9"/>
        <v>1.550748752</v>
      </c>
      <c r="K450" s="58"/>
      <c r="L450" s="58"/>
      <c r="M450" s="58"/>
      <c r="N450" s="61">
        <f t="shared" si="10"/>
        <v>0.1846921797</v>
      </c>
      <c r="O450" s="61">
        <f t="shared" si="11"/>
        <v>0.5929549902</v>
      </c>
      <c r="P450" s="61">
        <f t="shared" si="12"/>
        <v>0.1598173516</v>
      </c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73">
        <v>111.0</v>
      </c>
      <c r="AB450" s="74">
        <v>134.0</v>
      </c>
      <c r="AC450" s="73">
        <v>798.0</v>
      </c>
      <c r="AD450" s="74">
        <v>490.0</v>
      </c>
    </row>
    <row r="451" ht="12.75" customHeight="1">
      <c r="A451" s="58" t="s">
        <v>403</v>
      </c>
      <c r="B451" s="73">
        <f t="shared" si="1"/>
        <v>36</v>
      </c>
      <c r="C451" s="74">
        <f t="shared" si="2"/>
        <v>200</v>
      </c>
      <c r="D451" s="73">
        <f t="shared" si="3"/>
        <v>305</v>
      </c>
      <c r="E451" s="74">
        <f t="shared" si="4"/>
        <v>38</v>
      </c>
      <c r="F451" s="62">
        <f t="shared" si="5"/>
        <v>0.1525423729</v>
      </c>
      <c r="G451" s="63">
        <f t="shared" si="6"/>
        <v>0.889212828</v>
      </c>
      <c r="H451" s="64">
        <f t="shared" si="7"/>
        <v>0.5889464594</v>
      </c>
      <c r="I451" s="65">
        <f t="shared" si="8"/>
        <v>0.127806563</v>
      </c>
      <c r="J451" s="55">
        <f t="shared" si="9"/>
        <v>1.453389831</v>
      </c>
      <c r="K451" s="58"/>
      <c r="L451" s="58"/>
      <c r="M451" s="58"/>
      <c r="N451" s="61">
        <f t="shared" si="10"/>
        <v>0.1525423729</v>
      </c>
      <c r="O451" s="61">
        <f t="shared" si="11"/>
        <v>0.5889464594</v>
      </c>
      <c r="P451" s="61">
        <f t="shared" si="12"/>
        <v>0.127806563</v>
      </c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73">
        <v>36.0</v>
      </c>
      <c r="AB451" s="74">
        <v>38.0</v>
      </c>
      <c r="AC451" s="73">
        <v>305.0</v>
      </c>
      <c r="AD451" s="74">
        <v>200.0</v>
      </c>
    </row>
    <row r="452" ht="12.75" customHeight="1">
      <c r="A452" s="58" t="s">
        <v>453</v>
      </c>
      <c r="B452" s="73">
        <f t="shared" si="1"/>
        <v>42</v>
      </c>
      <c r="C452" s="74">
        <f t="shared" si="2"/>
        <v>234</v>
      </c>
      <c r="D452" s="73">
        <f t="shared" si="3"/>
        <v>356</v>
      </c>
      <c r="E452" s="74">
        <f t="shared" si="4"/>
        <v>37</v>
      </c>
      <c r="F452" s="62">
        <f t="shared" si="5"/>
        <v>0.152173913</v>
      </c>
      <c r="G452" s="63">
        <f t="shared" si="6"/>
        <v>0.9058524173</v>
      </c>
      <c r="H452" s="64">
        <f t="shared" si="7"/>
        <v>0.5949177877</v>
      </c>
      <c r="I452" s="65">
        <f t="shared" si="8"/>
        <v>0.1180866966</v>
      </c>
      <c r="J452" s="55">
        <f t="shared" si="9"/>
        <v>1.423913043</v>
      </c>
      <c r="K452" s="58"/>
      <c r="L452" s="58"/>
      <c r="M452" s="58"/>
      <c r="N452" s="61">
        <f t="shared" si="10"/>
        <v>0.152173913</v>
      </c>
      <c r="O452" s="61">
        <f t="shared" si="11"/>
        <v>0.5949177877</v>
      </c>
      <c r="P452" s="61">
        <f t="shared" si="12"/>
        <v>0.1180866966</v>
      </c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73">
        <v>42.0</v>
      </c>
      <c r="AB452" s="74">
        <v>37.0</v>
      </c>
      <c r="AC452" s="73">
        <v>356.0</v>
      </c>
      <c r="AD452" s="74">
        <v>234.0</v>
      </c>
    </row>
    <row r="453" ht="12.75" customHeight="1">
      <c r="A453" s="58" t="s">
        <v>190</v>
      </c>
      <c r="B453" s="73">
        <f t="shared" si="1"/>
        <v>100</v>
      </c>
      <c r="C453" s="74">
        <f t="shared" si="2"/>
        <v>594</v>
      </c>
      <c r="D453" s="73">
        <f t="shared" si="3"/>
        <v>684</v>
      </c>
      <c r="E453" s="74">
        <f t="shared" si="4"/>
        <v>181</v>
      </c>
      <c r="F453" s="62">
        <f t="shared" si="5"/>
        <v>0.144092219</v>
      </c>
      <c r="G453" s="63">
        <f t="shared" si="6"/>
        <v>0.7907514451</v>
      </c>
      <c r="H453" s="64">
        <f t="shared" si="7"/>
        <v>0.5028864657</v>
      </c>
      <c r="I453" s="65">
        <f t="shared" si="8"/>
        <v>0.180243746</v>
      </c>
      <c r="J453" s="55">
        <f t="shared" si="9"/>
        <v>1.246397695</v>
      </c>
      <c r="K453" s="58"/>
      <c r="L453" s="58"/>
      <c r="M453" s="58"/>
      <c r="N453" s="61">
        <f t="shared" si="10"/>
        <v>0.144092219</v>
      </c>
      <c r="O453" s="61">
        <f t="shared" si="11"/>
        <v>0.5028864657</v>
      </c>
      <c r="P453" s="61">
        <f t="shared" si="12"/>
        <v>0.180243746</v>
      </c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73">
        <v>100.0</v>
      </c>
      <c r="AB453" s="74">
        <v>181.0</v>
      </c>
      <c r="AC453" s="73">
        <v>684.0</v>
      </c>
      <c r="AD453" s="74">
        <v>594.0</v>
      </c>
    </row>
    <row r="454" ht="12.75" customHeight="1">
      <c r="A454" s="58" t="s">
        <v>521</v>
      </c>
      <c r="B454" s="73">
        <f t="shared" si="1"/>
        <v>86</v>
      </c>
      <c r="C454" s="74">
        <f t="shared" si="2"/>
        <v>345</v>
      </c>
      <c r="D454" s="73">
        <f t="shared" si="3"/>
        <v>589</v>
      </c>
      <c r="E454" s="74">
        <f t="shared" si="4"/>
        <v>58</v>
      </c>
      <c r="F454" s="62">
        <f t="shared" si="5"/>
        <v>0.1995359629</v>
      </c>
      <c r="G454" s="63">
        <f t="shared" si="6"/>
        <v>0.9103554869</v>
      </c>
      <c r="H454" s="64">
        <f t="shared" si="7"/>
        <v>0.6261595547</v>
      </c>
      <c r="I454" s="65">
        <f t="shared" si="8"/>
        <v>0.133580705</v>
      </c>
      <c r="J454" s="55">
        <f t="shared" si="9"/>
        <v>1.501160093</v>
      </c>
      <c r="K454" s="58"/>
      <c r="L454" s="58"/>
      <c r="M454" s="58"/>
      <c r="N454" s="61">
        <f t="shared" si="10"/>
        <v>0.1995359629</v>
      </c>
      <c r="O454" s="61">
        <f t="shared" si="11"/>
        <v>0.6261595547</v>
      </c>
      <c r="P454" s="61">
        <f t="shared" si="12"/>
        <v>0.133580705</v>
      </c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73">
        <v>86.0</v>
      </c>
      <c r="AB454" s="74">
        <v>58.0</v>
      </c>
      <c r="AC454" s="73">
        <v>589.0</v>
      </c>
      <c r="AD454" s="74">
        <v>345.0</v>
      </c>
    </row>
    <row r="455" ht="12.75" customHeight="1">
      <c r="A455" s="58" t="s">
        <v>976</v>
      </c>
      <c r="B455" s="73">
        <f t="shared" si="1"/>
        <v>0</v>
      </c>
      <c r="C455" s="74">
        <f t="shared" si="2"/>
        <v>0</v>
      </c>
      <c r="D455" s="73">
        <f t="shared" si="3"/>
        <v>1</v>
      </c>
      <c r="E455" s="74">
        <f t="shared" si="4"/>
        <v>0</v>
      </c>
      <c r="F455" s="62" t="str">
        <f t="shared" si="5"/>
        <v>#DIV/0!</v>
      </c>
      <c r="G455" s="63">
        <f t="shared" si="6"/>
        <v>1</v>
      </c>
      <c r="H455" s="64">
        <f t="shared" si="7"/>
        <v>1</v>
      </c>
      <c r="I455" s="65">
        <f t="shared" si="8"/>
        <v>0</v>
      </c>
      <c r="J455" s="55" t="str">
        <f t="shared" si="9"/>
        <v>#DIV/0!</v>
      </c>
      <c r="K455" s="58"/>
      <c r="L455" s="58"/>
      <c r="M455" s="58"/>
      <c r="N455" s="61" t="str">
        <f t="shared" si="10"/>
        <v>#DIV/0!</v>
      </c>
      <c r="O455" s="61">
        <f t="shared" si="11"/>
        <v>1</v>
      </c>
      <c r="P455" s="61">
        <f t="shared" si="12"/>
        <v>0</v>
      </c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73">
        <v>0.0</v>
      </c>
      <c r="AB455" s="74">
        <v>0.0</v>
      </c>
      <c r="AC455" s="73">
        <v>1.0</v>
      </c>
      <c r="AD455" s="74">
        <v>0.0</v>
      </c>
    </row>
    <row r="456" ht="12.75" customHeight="1">
      <c r="A456" s="58" t="s">
        <v>977</v>
      </c>
      <c r="B456" s="73">
        <f t="shared" si="1"/>
        <v>0</v>
      </c>
      <c r="C456" s="74">
        <f t="shared" si="2"/>
        <v>7</v>
      </c>
      <c r="D456" s="73">
        <f t="shared" si="3"/>
        <v>5</v>
      </c>
      <c r="E456" s="74">
        <f t="shared" si="4"/>
        <v>5</v>
      </c>
      <c r="F456" s="62">
        <f t="shared" si="5"/>
        <v>0</v>
      </c>
      <c r="G456" s="63">
        <f t="shared" si="6"/>
        <v>0.5</v>
      </c>
      <c r="H456" s="64">
        <f t="shared" si="7"/>
        <v>0.2941176471</v>
      </c>
      <c r="I456" s="65">
        <f t="shared" si="8"/>
        <v>0.2941176471</v>
      </c>
      <c r="J456" s="55">
        <f t="shared" si="9"/>
        <v>1.428571429</v>
      </c>
      <c r="K456" s="58"/>
      <c r="L456" s="58"/>
      <c r="M456" s="58"/>
      <c r="N456" s="61">
        <f t="shared" si="10"/>
        <v>0</v>
      </c>
      <c r="O456" s="61">
        <f t="shared" si="11"/>
        <v>0.2941176471</v>
      </c>
      <c r="P456" s="61">
        <f t="shared" si="12"/>
        <v>0.2941176471</v>
      </c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73">
        <v>0.0</v>
      </c>
      <c r="AB456" s="74">
        <v>5.0</v>
      </c>
      <c r="AC456" s="73">
        <v>5.0</v>
      </c>
      <c r="AD456" s="74">
        <v>7.0</v>
      </c>
    </row>
    <row r="457" ht="12.75" customHeight="1">
      <c r="A457" s="58" t="s">
        <v>978</v>
      </c>
      <c r="B457" s="73">
        <f t="shared" si="1"/>
        <v>0</v>
      </c>
      <c r="C457" s="74">
        <f t="shared" si="2"/>
        <v>0</v>
      </c>
      <c r="D457" s="73">
        <f t="shared" si="3"/>
        <v>0</v>
      </c>
      <c r="E457" s="74">
        <f t="shared" si="4"/>
        <v>0</v>
      </c>
      <c r="F457" s="62" t="str">
        <f t="shared" si="5"/>
        <v>#DIV/0!</v>
      </c>
      <c r="G457" s="63" t="str">
        <f t="shared" si="6"/>
        <v>#DIV/0!</v>
      </c>
      <c r="H457" s="64" t="str">
        <f t="shared" si="7"/>
        <v>#DIV/0!</v>
      </c>
      <c r="I457" s="65" t="str">
        <f t="shared" si="8"/>
        <v>#DIV/0!</v>
      </c>
      <c r="J457" s="55" t="str">
        <f t="shared" si="9"/>
        <v>#DIV/0!</v>
      </c>
      <c r="K457" s="58"/>
      <c r="L457" s="58"/>
      <c r="M457" s="58"/>
      <c r="N457" s="61" t="str">
        <f t="shared" si="10"/>
        <v>#DIV/0!</v>
      </c>
      <c r="O457" s="61" t="str">
        <f t="shared" si="11"/>
        <v>#DIV/0!</v>
      </c>
      <c r="P457" s="61" t="str">
        <f t="shared" si="12"/>
        <v>#DIV/0!</v>
      </c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73">
        <v>0.0</v>
      </c>
      <c r="AB457" s="74">
        <v>0.0</v>
      </c>
      <c r="AC457" s="73">
        <v>0.0</v>
      </c>
      <c r="AD457" s="74">
        <v>0.0</v>
      </c>
    </row>
    <row r="458" ht="12.75" customHeight="1">
      <c r="A458" s="58" t="s">
        <v>147</v>
      </c>
      <c r="B458" s="73">
        <f t="shared" si="1"/>
        <v>88</v>
      </c>
      <c r="C458" s="74">
        <f t="shared" si="2"/>
        <v>1825</v>
      </c>
      <c r="D458" s="73">
        <f t="shared" si="3"/>
        <v>1287</v>
      </c>
      <c r="E458" s="74">
        <f t="shared" si="4"/>
        <v>181</v>
      </c>
      <c r="F458" s="62">
        <f t="shared" si="5"/>
        <v>0.04600104548</v>
      </c>
      <c r="G458" s="63">
        <f t="shared" si="6"/>
        <v>0.8767029973</v>
      </c>
      <c r="H458" s="64">
        <f t="shared" si="7"/>
        <v>0.4066844129</v>
      </c>
      <c r="I458" s="65">
        <f t="shared" si="8"/>
        <v>0.07956225969</v>
      </c>
      <c r="J458" s="55">
        <f t="shared" si="9"/>
        <v>0.7673810768</v>
      </c>
      <c r="K458" s="58"/>
      <c r="L458" s="58"/>
      <c r="M458" s="58"/>
      <c r="N458" s="61">
        <f t="shared" si="10"/>
        <v>0.04600104548</v>
      </c>
      <c r="O458" s="61">
        <f t="shared" si="11"/>
        <v>0.4066844129</v>
      </c>
      <c r="P458" s="61">
        <f t="shared" si="12"/>
        <v>0.07956225969</v>
      </c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73">
        <v>88.0</v>
      </c>
      <c r="AB458" s="74">
        <v>181.0</v>
      </c>
      <c r="AC458" s="73">
        <v>1287.0</v>
      </c>
      <c r="AD458" s="74">
        <v>1825.0</v>
      </c>
    </row>
    <row r="459" ht="12.75" customHeight="1">
      <c r="A459" s="58" t="s">
        <v>979</v>
      </c>
      <c r="B459" s="73">
        <f t="shared" si="1"/>
        <v>0</v>
      </c>
      <c r="C459" s="74">
        <f t="shared" si="2"/>
        <v>2</v>
      </c>
      <c r="D459" s="73">
        <f t="shared" si="3"/>
        <v>0</v>
      </c>
      <c r="E459" s="74">
        <f t="shared" si="4"/>
        <v>0</v>
      </c>
      <c r="F459" s="62">
        <f t="shared" si="5"/>
        <v>0</v>
      </c>
      <c r="G459" s="63" t="str">
        <f t="shared" si="6"/>
        <v>#DIV/0!</v>
      </c>
      <c r="H459" s="64">
        <f t="shared" si="7"/>
        <v>0</v>
      </c>
      <c r="I459" s="65">
        <f t="shared" si="8"/>
        <v>0</v>
      </c>
      <c r="J459" s="55">
        <f t="shared" si="9"/>
        <v>0</v>
      </c>
      <c r="K459" s="58"/>
      <c r="L459" s="58"/>
      <c r="M459" s="58"/>
      <c r="N459" s="61">
        <f t="shared" si="10"/>
        <v>0</v>
      </c>
      <c r="O459" s="61">
        <f t="shared" si="11"/>
        <v>0</v>
      </c>
      <c r="P459" s="61">
        <f t="shared" si="12"/>
        <v>0</v>
      </c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73">
        <v>0.0</v>
      </c>
      <c r="AB459" s="74">
        <v>0.0</v>
      </c>
      <c r="AC459" s="73">
        <v>0.0</v>
      </c>
      <c r="AD459" s="74">
        <v>2.0</v>
      </c>
    </row>
    <row r="460" ht="12.75" customHeight="1">
      <c r="A460" s="58" t="s">
        <v>524</v>
      </c>
      <c r="B460" s="73">
        <f t="shared" si="1"/>
        <v>75</v>
      </c>
      <c r="C460" s="74">
        <f t="shared" si="2"/>
        <v>292</v>
      </c>
      <c r="D460" s="73">
        <f t="shared" si="3"/>
        <v>391</v>
      </c>
      <c r="E460" s="74">
        <f t="shared" si="4"/>
        <v>53</v>
      </c>
      <c r="F460" s="62">
        <f t="shared" si="5"/>
        <v>0.204359673</v>
      </c>
      <c r="G460" s="63">
        <f t="shared" si="6"/>
        <v>0.8806306306</v>
      </c>
      <c r="H460" s="64">
        <f t="shared" si="7"/>
        <v>0.5745992602</v>
      </c>
      <c r="I460" s="65">
        <f t="shared" si="8"/>
        <v>0.1578298397</v>
      </c>
      <c r="J460" s="55">
        <f t="shared" si="9"/>
        <v>1.209809264</v>
      </c>
      <c r="K460" s="58"/>
      <c r="L460" s="58"/>
      <c r="M460" s="58"/>
      <c r="N460" s="61">
        <f t="shared" si="10"/>
        <v>0.204359673</v>
      </c>
      <c r="O460" s="61">
        <f t="shared" si="11"/>
        <v>0.5745992602</v>
      </c>
      <c r="P460" s="61">
        <f t="shared" si="12"/>
        <v>0.1578298397</v>
      </c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73">
        <v>75.0</v>
      </c>
      <c r="AB460" s="74">
        <v>53.0</v>
      </c>
      <c r="AC460" s="73">
        <v>391.0</v>
      </c>
      <c r="AD460" s="74">
        <v>292.0</v>
      </c>
    </row>
    <row r="461" ht="12.75" customHeight="1">
      <c r="A461" s="58" t="s">
        <v>492</v>
      </c>
      <c r="B461" s="73">
        <f t="shared" si="1"/>
        <v>181</v>
      </c>
      <c r="C461" s="74">
        <f t="shared" si="2"/>
        <v>725</v>
      </c>
      <c r="D461" s="73">
        <f t="shared" si="3"/>
        <v>1163</v>
      </c>
      <c r="E461" s="74">
        <f t="shared" si="4"/>
        <v>144</v>
      </c>
      <c r="F461" s="62">
        <f t="shared" si="5"/>
        <v>0.1997792494</v>
      </c>
      <c r="G461" s="63">
        <f t="shared" si="6"/>
        <v>0.8898240245</v>
      </c>
      <c r="H461" s="64">
        <f t="shared" si="7"/>
        <v>0.6073203796</v>
      </c>
      <c r="I461" s="65">
        <f t="shared" si="8"/>
        <v>0.1468594668</v>
      </c>
      <c r="J461" s="55">
        <f t="shared" si="9"/>
        <v>1.442604857</v>
      </c>
      <c r="K461" s="58"/>
      <c r="L461" s="58"/>
      <c r="M461" s="58"/>
      <c r="N461" s="61">
        <f t="shared" si="10"/>
        <v>0.1997792494</v>
      </c>
      <c r="O461" s="61">
        <f t="shared" si="11"/>
        <v>0.6073203796</v>
      </c>
      <c r="P461" s="61">
        <f t="shared" si="12"/>
        <v>0.1468594668</v>
      </c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73">
        <v>181.0</v>
      </c>
      <c r="AB461" s="74">
        <v>144.0</v>
      </c>
      <c r="AC461" s="73">
        <v>1163.0</v>
      </c>
      <c r="AD461" s="74">
        <v>725.0</v>
      </c>
    </row>
    <row r="462" ht="12.75" customHeight="1">
      <c r="A462" s="58" t="s">
        <v>478</v>
      </c>
      <c r="B462" s="73">
        <f t="shared" si="1"/>
        <v>141</v>
      </c>
      <c r="C462" s="74">
        <f t="shared" si="2"/>
        <v>353</v>
      </c>
      <c r="D462" s="73">
        <f t="shared" si="3"/>
        <v>624</v>
      </c>
      <c r="E462" s="74">
        <f t="shared" si="4"/>
        <v>116</v>
      </c>
      <c r="F462" s="62">
        <f t="shared" si="5"/>
        <v>0.2854251012</v>
      </c>
      <c r="G462" s="63">
        <f t="shared" si="6"/>
        <v>0.8432432432</v>
      </c>
      <c r="H462" s="64">
        <f t="shared" si="7"/>
        <v>0.6199351702</v>
      </c>
      <c r="I462" s="65">
        <f t="shared" si="8"/>
        <v>0.2082658023</v>
      </c>
      <c r="J462" s="55">
        <f t="shared" si="9"/>
        <v>1.497975709</v>
      </c>
      <c r="K462" s="58"/>
      <c r="L462" s="58"/>
      <c r="M462" s="58"/>
      <c r="N462" s="61">
        <f t="shared" si="10"/>
        <v>0.2854251012</v>
      </c>
      <c r="O462" s="61">
        <f t="shared" si="11"/>
        <v>0.6199351702</v>
      </c>
      <c r="P462" s="61">
        <f t="shared" si="12"/>
        <v>0.2082658023</v>
      </c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73">
        <v>141.0</v>
      </c>
      <c r="AB462" s="74">
        <v>116.0</v>
      </c>
      <c r="AC462" s="73">
        <v>624.0</v>
      </c>
      <c r="AD462" s="74">
        <v>353.0</v>
      </c>
    </row>
    <row r="463" ht="12.75" customHeight="1">
      <c r="A463" s="58" t="s">
        <v>406</v>
      </c>
      <c r="B463" s="73">
        <f t="shared" si="1"/>
        <v>102</v>
      </c>
      <c r="C463" s="74">
        <f t="shared" si="2"/>
        <v>769</v>
      </c>
      <c r="D463" s="73">
        <f t="shared" si="3"/>
        <v>769</v>
      </c>
      <c r="E463" s="74">
        <f t="shared" si="4"/>
        <v>107</v>
      </c>
      <c r="F463" s="62">
        <f t="shared" si="5"/>
        <v>0.1171067738</v>
      </c>
      <c r="G463" s="63">
        <f t="shared" si="6"/>
        <v>0.8778538813</v>
      </c>
      <c r="H463" s="64">
        <f t="shared" si="7"/>
        <v>0.4985689754</v>
      </c>
      <c r="I463" s="65">
        <f t="shared" si="8"/>
        <v>0.1196336577</v>
      </c>
      <c r="J463" s="55">
        <f t="shared" si="9"/>
        <v>1.005740528</v>
      </c>
      <c r="K463" s="58"/>
      <c r="L463" s="58"/>
      <c r="M463" s="58"/>
      <c r="N463" s="61">
        <f t="shared" si="10"/>
        <v>0.1171067738</v>
      </c>
      <c r="O463" s="61">
        <f t="shared" si="11"/>
        <v>0.4985689754</v>
      </c>
      <c r="P463" s="61">
        <f t="shared" si="12"/>
        <v>0.1196336577</v>
      </c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73">
        <v>102.0</v>
      </c>
      <c r="AB463" s="74">
        <v>107.0</v>
      </c>
      <c r="AC463" s="73">
        <v>769.0</v>
      </c>
      <c r="AD463" s="74">
        <v>769.0</v>
      </c>
    </row>
    <row r="464" ht="12.75" customHeight="1">
      <c r="A464" s="58" t="s">
        <v>527</v>
      </c>
      <c r="B464" s="73">
        <f t="shared" si="1"/>
        <v>234</v>
      </c>
      <c r="C464" s="74">
        <f t="shared" si="2"/>
        <v>703</v>
      </c>
      <c r="D464" s="73">
        <f t="shared" si="3"/>
        <v>984</v>
      </c>
      <c r="E464" s="74">
        <f t="shared" si="4"/>
        <v>149</v>
      </c>
      <c r="F464" s="62">
        <f t="shared" si="5"/>
        <v>0.249733191</v>
      </c>
      <c r="G464" s="63">
        <f t="shared" si="6"/>
        <v>0.8684907326</v>
      </c>
      <c r="H464" s="64">
        <f t="shared" si="7"/>
        <v>0.5884057971</v>
      </c>
      <c r="I464" s="65">
        <f t="shared" si="8"/>
        <v>0.1850241546</v>
      </c>
      <c r="J464" s="55">
        <f t="shared" si="9"/>
        <v>1.209178228</v>
      </c>
      <c r="K464" s="58"/>
      <c r="L464" s="58"/>
      <c r="M464" s="58"/>
      <c r="N464" s="61">
        <f t="shared" si="10"/>
        <v>0.249733191</v>
      </c>
      <c r="O464" s="61">
        <f t="shared" si="11"/>
        <v>0.5884057971</v>
      </c>
      <c r="P464" s="61">
        <f t="shared" si="12"/>
        <v>0.1850241546</v>
      </c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73">
        <v>234.0</v>
      </c>
      <c r="AB464" s="74">
        <v>149.0</v>
      </c>
      <c r="AC464" s="73">
        <v>984.0</v>
      </c>
      <c r="AD464" s="74">
        <v>703.0</v>
      </c>
    </row>
    <row r="465" ht="12.75" customHeight="1">
      <c r="A465" s="58" t="s">
        <v>444</v>
      </c>
      <c r="B465" s="73">
        <f t="shared" si="1"/>
        <v>162</v>
      </c>
      <c r="C465" s="74">
        <f t="shared" si="2"/>
        <v>1106</v>
      </c>
      <c r="D465" s="73">
        <f t="shared" si="3"/>
        <v>985</v>
      </c>
      <c r="E465" s="74">
        <f t="shared" si="4"/>
        <v>152</v>
      </c>
      <c r="F465" s="62">
        <f t="shared" si="5"/>
        <v>0.1277602524</v>
      </c>
      <c r="G465" s="63">
        <f t="shared" si="6"/>
        <v>0.8663148637</v>
      </c>
      <c r="H465" s="64">
        <f t="shared" si="7"/>
        <v>0.4769230769</v>
      </c>
      <c r="I465" s="65">
        <f t="shared" si="8"/>
        <v>0.1305613306</v>
      </c>
      <c r="J465" s="55">
        <f t="shared" si="9"/>
        <v>0.8966876972</v>
      </c>
      <c r="K465" s="58"/>
      <c r="L465" s="58"/>
      <c r="M465" s="58"/>
      <c r="N465" s="61">
        <f t="shared" si="10"/>
        <v>0.1277602524</v>
      </c>
      <c r="O465" s="61">
        <f t="shared" si="11"/>
        <v>0.4769230769</v>
      </c>
      <c r="P465" s="61">
        <f t="shared" si="12"/>
        <v>0.1305613306</v>
      </c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73">
        <v>162.0</v>
      </c>
      <c r="AB465" s="74">
        <v>152.0</v>
      </c>
      <c r="AC465" s="73">
        <v>985.0</v>
      </c>
      <c r="AD465" s="74">
        <v>1106.0</v>
      </c>
    </row>
    <row r="466" ht="12.75" customHeight="1">
      <c r="A466" s="58" t="s">
        <v>270</v>
      </c>
      <c r="B466" s="73">
        <f t="shared" si="1"/>
        <v>18</v>
      </c>
      <c r="C466" s="74">
        <f t="shared" si="2"/>
        <v>244</v>
      </c>
      <c r="D466" s="73">
        <f t="shared" si="3"/>
        <v>241</v>
      </c>
      <c r="E466" s="74">
        <f t="shared" si="4"/>
        <v>26</v>
      </c>
      <c r="F466" s="62">
        <f t="shared" si="5"/>
        <v>0.06870229008</v>
      </c>
      <c r="G466" s="63">
        <f t="shared" si="6"/>
        <v>0.9026217228</v>
      </c>
      <c r="H466" s="64">
        <f t="shared" si="7"/>
        <v>0.4896030246</v>
      </c>
      <c r="I466" s="65">
        <f t="shared" si="8"/>
        <v>0.0831758034</v>
      </c>
      <c r="J466" s="55">
        <f t="shared" si="9"/>
        <v>1.019083969</v>
      </c>
      <c r="K466" s="58"/>
      <c r="L466" s="58"/>
      <c r="M466" s="58"/>
      <c r="N466" s="61">
        <f t="shared" si="10"/>
        <v>0.06870229008</v>
      </c>
      <c r="O466" s="61">
        <f t="shared" si="11"/>
        <v>0.4896030246</v>
      </c>
      <c r="P466" s="61">
        <f t="shared" si="12"/>
        <v>0.0831758034</v>
      </c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73">
        <v>18.0</v>
      </c>
      <c r="AB466" s="74">
        <v>26.0</v>
      </c>
      <c r="AC466" s="73">
        <v>241.0</v>
      </c>
      <c r="AD466" s="74">
        <v>244.0</v>
      </c>
    </row>
    <row r="467" ht="12.75" customHeight="1">
      <c r="A467" s="58" t="s">
        <v>408</v>
      </c>
      <c r="B467" s="73">
        <f t="shared" si="1"/>
        <v>51</v>
      </c>
      <c r="C467" s="74">
        <f t="shared" si="2"/>
        <v>355</v>
      </c>
      <c r="D467" s="73">
        <f t="shared" si="3"/>
        <v>338</v>
      </c>
      <c r="E467" s="74">
        <f t="shared" si="4"/>
        <v>53</v>
      </c>
      <c r="F467" s="62">
        <f t="shared" si="5"/>
        <v>0.1256157635</v>
      </c>
      <c r="G467" s="63">
        <f t="shared" si="6"/>
        <v>0.8644501279</v>
      </c>
      <c r="H467" s="64">
        <f t="shared" si="7"/>
        <v>0.4880803011</v>
      </c>
      <c r="I467" s="65">
        <f t="shared" si="8"/>
        <v>0.130489335</v>
      </c>
      <c r="J467" s="55">
        <f t="shared" si="9"/>
        <v>0.9630541872</v>
      </c>
      <c r="K467" s="58"/>
      <c r="L467" s="58"/>
      <c r="M467" s="58"/>
      <c r="N467" s="61">
        <f t="shared" si="10"/>
        <v>0.1256157635</v>
      </c>
      <c r="O467" s="61">
        <f t="shared" si="11"/>
        <v>0.4880803011</v>
      </c>
      <c r="P467" s="61">
        <f t="shared" si="12"/>
        <v>0.130489335</v>
      </c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73">
        <v>51.0</v>
      </c>
      <c r="AB467" s="74">
        <v>53.0</v>
      </c>
      <c r="AC467" s="73">
        <v>338.0</v>
      </c>
      <c r="AD467" s="74">
        <v>355.0</v>
      </c>
    </row>
    <row r="468" ht="12.75" customHeight="1">
      <c r="A468" s="58" t="s">
        <v>530</v>
      </c>
      <c r="B468" s="73">
        <f t="shared" si="1"/>
        <v>4</v>
      </c>
      <c r="C468" s="74">
        <f t="shared" si="2"/>
        <v>5</v>
      </c>
      <c r="D468" s="73">
        <f t="shared" si="3"/>
        <v>17</v>
      </c>
      <c r="E468" s="74">
        <f t="shared" si="4"/>
        <v>1</v>
      </c>
      <c r="F468" s="62">
        <f t="shared" si="5"/>
        <v>0.4444444444</v>
      </c>
      <c r="G468" s="63">
        <f t="shared" si="6"/>
        <v>0.9444444444</v>
      </c>
      <c r="H468" s="64">
        <f t="shared" si="7"/>
        <v>0.7777777778</v>
      </c>
      <c r="I468" s="65">
        <f t="shared" si="8"/>
        <v>0.1851851852</v>
      </c>
      <c r="J468" s="55">
        <f t="shared" si="9"/>
        <v>2</v>
      </c>
      <c r="K468" s="58"/>
      <c r="L468" s="58"/>
      <c r="M468" s="58"/>
      <c r="N468" s="61">
        <f t="shared" si="10"/>
        <v>0.4444444444</v>
      </c>
      <c r="O468" s="61">
        <f t="shared" si="11"/>
        <v>0.7777777778</v>
      </c>
      <c r="P468" s="61">
        <f t="shared" si="12"/>
        <v>0.1851851852</v>
      </c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73">
        <v>4.0</v>
      </c>
      <c r="AB468" s="74">
        <v>1.0</v>
      </c>
      <c r="AC468" s="73">
        <v>17.0</v>
      </c>
      <c r="AD468" s="74">
        <v>5.0</v>
      </c>
    </row>
    <row r="469" ht="12.75" customHeight="1">
      <c r="A469" s="58" t="s">
        <v>347</v>
      </c>
      <c r="B469" s="73">
        <f t="shared" si="1"/>
        <v>132</v>
      </c>
      <c r="C469" s="74">
        <f t="shared" si="2"/>
        <v>590</v>
      </c>
      <c r="D469" s="73">
        <f t="shared" si="3"/>
        <v>726</v>
      </c>
      <c r="E469" s="74">
        <f t="shared" si="4"/>
        <v>162</v>
      </c>
      <c r="F469" s="62">
        <f t="shared" si="5"/>
        <v>0.1828254848</v>
      </c>
      <c r="G469" s="63">
        <f t="shared" si="6"/>
        <v>0.8175675676</v>
      </c>
      <c r="H469" s="64">
        <f t="shared" si="7"/>
        <v>0.5329192547</v>
      </c>
      <c r="I469" s="65">
        <f t="shared" si="8"/>
        <v>0.1826086957</v>
      </c>
      <c r="J469" s="55">
        <f t="shared" si="9"/>
        <v>1.229916898</v>
      </c>
      <c r="K469" s="58"/>
      <c r="L469" s="58"/>
      <c r="M469" s="58"/>
      <c r="N469" s="61">
        <f t="shared" si="10"/>
        <v>0.1828254848</v>
      </c>
      <c r="O469" s="61">
        <f t="shared" si="11"/>
        <v>0.5329192547</v>
      </c>
      <c r="P469" s="61">
        <f t="shared" si="12"/>
        <v>0.1826086957</v>
      </c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73">
        <v>132.0</v>
      </c>
      <c r="AB469" s="74">
        <v>162.0</v>
      </c>
      <c r="AC469" s="73">
        <v>726.0</v>
      </c>
      <c r="AD469" s="74">
        <v>590.0</v>
      </c>
    </row>
    <row r="470" ht="12.75" customHeight="1">
      <c r="A470" s="58" t="s">
        <v>387</v>
      </c>
      <c r="B470" s="73">
        <f t="shared" si="1"/>
        <v>129</v>
      </c>
      <c r="C470" s="74">
        <f t="shared" si="2"/>
        <v>674</v>
      </c>
      <c r="D470" s="73">
        <f t="shared" si="3"/>
        <v>848</v>
      </c>
      <c r="E470" s="74">
        <f t="shared" si="4"/>
        <v>146</v>
      </c>
      <c r="F470" s="62">
        <f t="shared" si="5"/>
        <v>0.1606475716</v>
      </c>
      <c r="G470" s="63">
        <f t="shared" si="6"/>
        <v>0.8531187123</v>
      </c>
      <c r="H470" s="64">
        <f t="shared" si="7"/>
        <v>0.5436839176</v>
      </c>
      <c r="I470" s="65">
        <f t="shared" si="8"/>
        <v>0.1530328325</v>
      </c>
      <c r="J470" s="55">
        <f t="shared" si="9"/>
        <v>1.237858032</v>
      </c>
      <c r="K470" s="58"/>
      <c r="L470" s="58"/>
      <c r="M470" s="58"/>
      <c r="N470" s="61">
        <f t="shared" si="10"/>
        <v>0.1606475716</v>
      </c>
      <c r="O470" s="61">
        <f t="shared" si="11"/>
        <v>0.5436839176</v>
      </c>
      <c r="P470" s="61">
        <f t="shared" si="12"/>
        <v>0.1530328325</v>
      </c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73">
        <v>129.0</v>
      </c>
      <c r="AB470" s="74">
        <v>146.0</v>
      </c>
      <c r="AC470" s="73">
        <v>848.0</v>
      </c>
      <c r="AD470" s="74">
        <v>674.0</v>
      </c>
    </row>
    <row r="471" ht="12.75" customHeight="1">
      <c r="A471" s="58" t="s">
        <v>980</v>
      </c>
      <c r="B471" s="73">
        <f t="shared" si="1"/>
        <v>0</v>
      </c>
      <c r="C471" s="74">
        <f t="shared" si="2"/>
        <v>0</v>
      </c>
      <c r="D471" s="73">
        <f t="shared" si="3"/>
        <v>0</v>
      </c>
      <c r="E471" s="74">
        <f t="shared" si="4"/>
        <v>0</v>
      </c>
      <c r="F471" s="62" t="str">
        <f t="shared" si="5"/>
        <v>#DIV/0!</v>
      </c>
      <c r="G471" s="63" t="str">
        <f t="shared" si="6"/>
        <v>#DIV/0!</v>
      </c>
      <c r="H471" s="64" t="str">
        <f t="shared" si="7"/>
        <v>#DIV/0!</v>
      </c>
      <c r="I471" s="65" t="str">
        <f t="shared" si="8"/>
        <v>#DIV/0!</v>
      </c>
      <c r="J471" s="55" t="str">
        <f t="shared" si="9"/>
        <v>#DIV/0!</v>
      </c>
      <c r="K471" s="58"/>
      <c r="L471" s="58"/>
      <c r="M471" s="58"/>
      <c r="N471" s="61" t="str">
        <f t="shared" si="10"/>
        <v>#DIV/0!</v>
      </c>
      <c r="O471" s="61" t="str">
        <f t="shared" si="11"/>
        <v>#DIV/0!</v>
      </c>
      <c r="P471" s="61" t="str">
        <f t="shared" si="12"/>
        <v>#DIV/0!</v>
      </c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73">
        <v>0.0</v>
      </c>
      <c r="AB471" s="74">
        <v>0.0</v>
      </c>
      <c r="AC471" s="73">
        <v>0.0</v>
      </c>
      <c r="AD471" s="74">
        <v>0.0</v>
      </c>
    </row>
    <row r="472" ht="12.75" customHeight="1">
      <c r="A472" s="58" t="s">
        <v>507</v>
      </c>
      <c r="B472" s="73">
        <f t="shared" si="1"/>
        <v>244</v>
      </c>
      <c r="C472" s="74">
        <f t="shared" si="2"/>
        <v>922</v>
      </c>
      <c r="D472" s="73">
        <f t="shared" si="3"/>
        <v>1363</v>
      </c>
      <c r="E472" s="74">
        <f t="shared" si="4"/>
        <v>189</v>
      </c>
      <c r="F472" s="62">
        <f t="shared" si="5"/>
        <v>0.2092624357</v>
      </c>
      <c r="G472" s="63">
        <f t="shared" si="6"/>
        <v>0.8782216495</v>
      </c>
      <c r="H472" s="64">
        <f t="shared" si="7"/>
        <v>0.5912435614</v>
      </c>
      <c r="I472" s="65">
        <f t="shared" si="8"/>
        <v>0.1593083149</v>
      </c>
      <c r="J472" s="55">
        <f t="shared" si="9"/>
        <v>1.331046312</v>
      </c>
      <c r="K472" s="58"/>
      <c r="L472" s="58"/>
      <c r="M472" s="58"/>
      <c r="N472" s="61">
        <f t="shared" si="10"/>
        <v>0.2092624357</v>
      </c>
      <c r="O472" s="61">
        <f t="shared" si="11"/>
        <v>0.5912435614</v>
      </c>
      <c r="P472" s="61">
        <f t="shared" si="12"/>
        <v>0.1593083149</v>
      </c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73">
        <v>244.0</v>
      </c>
      <c r="AB472" s="74">
        <v>189.0</v>
      </c>
      <c r="AC472" s="73">
        <v>1363.0</v>
      </c>
      <c r="AD472" s="74">
        <v>922.0</v>
      </c>
    </row>
    <row r="473" ht="12.75" customHeight="1">
      <c r="A473" s="58" t="s">
        <v>221</v>
      </c>
      <c r="B473" s="73">
        <f t="shared" si="1"/>
        <v>45</v>
      </c>
      <c r="C473" s="74">
        <f t="shared" si="2"/>
        <v>686</v>
      </c>
      <c r="D473" s="73">
        <f t="shared" si="3"/>
        <v>420</v>
      </c>
      <c r="E473" s="74">
        <f t="shared" si="4"/>
        <v>75</v>
      </c>
      <c r="F473" s="62">
        <f t="shared" si="5"/>
        <v>0.06155950752</v>
      </c>
      <c r="G473" s="63">
        <f t="shared" si="6"/>
        <v>0.8484848485</v>
      </c>
      <c r="H473" s="64">
        <f t="shared" si="7"/>
        <v>0.3792822186</v>
      </c>
      <c r="I473" s="65">
        <f t="shared" si="8"/>
        <v>0.09787928222</v>
      </c>
      <c r="J473" s="55">
        <f t="shared" si="9"/>
        <v>0.6771545828</v>
      </c>
      <c r="K473" s="58"/>
      <c r="L473" s="58"/>
      <c r="M473" s="58"/>
      <c r="N473" s="61">
        <f t="shared" si="10"/>
        <v>0.06155950752</v>
      </c>
      <c r="O473" s="61">
        <f t="shared" si="11"/>
        <v>0.3792822186</v>
      </c>
      <c r="P473" s="61">
        <f t="shared" si="12"/>
        <v>0.09787928222</v>
      </c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73">
        <v>45.0</v>
      </c>
      <c r="AB473" s="74">
        <v>75.0</v>
      </c>
      <c r="AC473" s="73">
        <v>420.0</v>
      </c>
      <c r="AD473" s="74">
        <v>686.0</v>
      </c>
    </row>
    <row r="474" ht="12.75" customHeight="1">
      <c r="A474" s="58" t="s">
        <v>981</v>
      </c>
      <c r="B474" s="73">
        <f t="shared" si="1"/>
        <v>0</v>
      </c>
      <c r="C474" s="74">
        <f t="shared" si="2"/>
        <v>0</v>
      </c>
      <c r="D474" s="73">
        <f t="shared" si="3"/>
        <v>0</v>
      </c>
      <c r="E474" s="74">
        <f t="shared" si="4"/>
        <v>0</v>
      </c>
      <c r="F474" s="62" t="str">
        <f t="shared" si="5"/>
        <v>#DIV/0!</v>
      </c>
      <c r="G474" s="63" t="str">
        <f t="shared" si="6"/>
        <v>#DIV/0!</v>
      </c>
      <c r="H474" s="64" t="str">
        <f t="shared" si="7"/>
        <v>#DIV/0!</v>
      </c>
      <c r="I474" s="65" t="str">
        <f t="shared" si="8"/>
        <v>#DIV/0!</v>
      </c>
      <c r="J474" s="55" t="str">
        <f t="shared" si="9"/>
        <v>#DIV/0!</v>
      </c>
      <c r="K474" s="58"/>
      <c r="L474" s="58"/>
      <c r="M474" s="58"/>
      <c r="N474" s="61" t="str">
        <f t="shared" si="10"/>
        <v>#DIV/0!</v>
      </c>
      <c r="O474" s="61" t="str">
        <f t="shared" si="11"/>
        <v>#DIV/0!</v>
      </c>
      <c r="P474" s="61" t="str">
        <f t="shared" si="12"/>
        <v>#DIV/0!</v>
      </c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73">
        <v>0.0</v>
      </c>
      <c r="AB474" s="74">
        <v>0.0</v>
      </c>
      <c r="AC474" s="73">
        <v>0.0</v>
      </c>
      <c r="AD474" s="74">
        <v>0.0</v>
      </c>
    </row>
    <row r="475" ht="12.75" customHeight="1">
      <c r="A475" s="58" t="s">
        <v>440</v>
      </c>
      <c r="B475" s="73">
        <f t="shared" si="1"/>
        <v>121</v>
      </c>
      <c r="C475" s="74">
        <f t="shared" si="2"/>
        <v>931</v>
      </c>
      <c r="D475" s="73">
        <f t="shared" si="3"/>
        <v>1053</v>
      </c>
      <c r="E475" s="74">
        <f t="shared" si="4"/>
        <v>120</v>
      </c>
      <c r="F475" s="62">
        <f t="shared" si="5"/>
        <v>0.1150190114</v>
      </c>
      <c r="G475" s="63">
        <f t="shared" si="6"/>
        <v>0.8976982097</v>
      </c>
      <c r="H475" s="64">
        <f t="shared" si="7"/>
        <v>0.5276404494</v>
      </c>
      <c r="I475" s="65">
        <f t="shared" si="8"/>
        <v>0.1083146067</v>
      </c>
      <c r="J475" s="55">
        <f t="shared" si="9"/>
        <v>1.115019011</v>
      </c>
      <c r="K475" s="58"/>
      <c r="L475" s="58"/>
      <c r="M475" s="58"/>
      <c r="N475" s="61">
        <f t="shared" si="10"/>
        <v>0.1150190114</v>
      </c>
      <c r="O475" s="61">
        <f t="shared" si="11"/>
        <v>0.5276404494</v>
      </c>
      <c r="P475" s="61">
        <f t="shared" si="12"/>
        <v>0.1083146067</v>
      </c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73">
        <v>121.0</v>
      </c>
      <c r="AB475" s="74">
        <v>120.0</v>
      </c>
      <c r="AC475" s="73">
        <v>1053.0</v>
      </c>
      <c r="AD475" s="74">
        <v>931.0</v>
      </c>
    </row>
    <row r="476" ht="12.75" customHeight="1">
      <c r="A476" s="58" t="s">
        <v>982</v>
      </c>
      <c r="B476" s="73">
        <f t="shared" si="1"/>
        <v>0</v>
      </c>
      <c r="C476" s="74">
        <f t="shared" si="2"/>
        <v>0</v>
      </c>
      <c r="D476" s="73">
        <f t="shared" si="3"/>
        <v>0</v>
      </c>
      <c r="E476" s="74">
        <f t="shared" si="4"/>
        <v>0</v>
      </c>
      <c r="F476" s="62" t="str">
        <f t="shared" si="5"/>
        <v>#DIV/0!</v>
      </c>
      <c r="G476" s="63" t="str">
        <f t="shared" si="6"/>
        <v>#DIV/0!</v>
      </c>
      <c r="H476" s="64" t="str">
        <f t="shared" si="7"/>
        <v>#DIV/0!</v>
      </c>
      <c r="I476" s="65" t="str">
        <f t="shared" si="8"/>
        <v>#DIV/0!</v>
      </c>
      <c r="J476" s="55" t="str">
        <f t="shared" si="9"/>
        <v>#DIV/0!</v>
      </c>
      <c r="K476" s="58"/>
      <c r="L476" s="58"/>
      <c r="M476" s="58"/>
      <c r="N476" s="61" t="str">
        <f t="shared" si="10"/>
        <v>#DIV/0!</v>
      </c>
      <c r="O476" s="61" t="str">
        <f t="shared" si="11"/>
        <v>#DIV/0!</v>
      </c>
      <c r="P476" s="61" t="str">
        <f t="shared" si="12"/>
        <v>#DIV/0!</v>
      </c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73">
        <v>0.0</v>
      </c>
      <c r="AB476" s="74">
        <v>0.0</v>
      </c>
      <c r="AC476" s="73">
        <v>0.0</v>
      </c>
      <c r="AD476" s="74">
        <v>0.0</v>
      </c>
    </row>
    <row r="477" ht="12.75" customHeight="1">
      <c r="A477" s="58" t="s">
        <v>535</v>
      </c>
      <c r="B477" s="73">
        <f t="shared" si="1"/>
        <v>90</v>
      </c>
      <c r="C477" s="74">
        <f t="shared" si="2"/>
        <v>234</v>
      </c>
      <c r="D477" s="73">
        <f t="shared" si="3"/>
        <v>422</v>
      </c>
      <c r="E477" s="74">
        <f t="shared" si="4"/>
        <v>47</v>
      </c>
      <c r="F477" s="62">
        <f t="shared" si="5"/>
        <v>0.2777777778</v>
      </c>
      <c r="G477" s="63">
        <f t="shared" si="6"/>
        <v>0.8997867804</v>
      </c>
      <c r="H477" s="64">
        <f t="shared" si="7"/>
        <v>0.6456494325</v>
      </c>
      <c r="I477" s="65">
        <f t="shared" si="8"/>
        <v>0.1727616646</v>
      </c>
      <c r="J477" s="55">
        <f t="shared" si="9"/>
        <v>1.447530864</v>
      </c>
      <c r="K477" s="58"/>
      <c r="L477" s="58"/>
      <c r="M477" s="58"/>
      <c r="N477" s="61">
        <f t="shared" si="10"/>
        <v>0.2777777778</v>
      </c>
      <c r="O477" s="61">
        <f t="shared" si="11"/>
        <v>0.6456494325</v>
      </c>
      <c r="P477" s="61">
        <f t="shared" si="12"/>
        <v>0.1727616646</v>
      </c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73">
        <v>90.0</v>
      </c>
      <c r="AB477" s="74">
        <v>47.0</v>
      </c>
      <c r="AC477" s="73">
        <v>422.0</v>
      </c>
      <c r="AD477" s="74">
        <v>234.0</v>
      </c>
    </row>
    <row r="478" ht="12.75" customHeight="1">
      <c r="A478" s="58" t="s">
        <v>397</v>
      </c>
      <c r="B478" s="73">
        <f t="shared" si="1"/>
        <v>115</v>
      </c>
      <c r="C478" s="74">
        <f t="shared" si="2"/>
        <v>696</v>
      </c>
      <c r="D478" s="73">
        <f t="shared" si="3"/>
        <v>907</v>
      </c>
      <c r="E478" s="74">
        <f t="shared" si="4"/>
        <v>127</v>
      </c>
      <c r="F478" s="62">
        <f t="shared" si="5"/>
        <v>0.1418002466</v>
      </c>
      <c r="G478" s="63">
        <f t="shared" si="6"/>
        <v>0.8771760155</v>
      </c>
      <c r="H478" s="64">
        <f t="shared" si="7"/>
        <v>0.5539295393</v>
      </c>
      <c r="I478" s="65">
        <f t="shared" si="8"/>
        <v>0.1311653117</v>
      </c>
      <c r="J478" s="55">
        <f t="shared" si="9"/>
        <v>1.274969174</v>
      </c>
      <c r="K478" s="58"/>
      <c r="L478" s="58"/>
      <c r="M478" s="58"/>
      <c r="N478" s="61">
        <f t="shared" si="10"/>
        <v>0.1418002466</v>
      </c>
      <c r="O478" s="61">
        <f t="shared" si="11"/>
        <v>0.5539295393</v>
      </c>
      <c r="P478" s="61">
        <f t="shared" si="12"/>
        <v>0.1311653117</v>
      </c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73">
        <v>115.0</v>
      </c>
      <c r="AB478" s="74">
        <v>127.0</v>
      </c>
      <c r="AC478" s="73">
        <v>907.0</v>
      </c>
      <c r="AD478" s="74">
        <v>696.0</v>
      </c>
    </row>
    <row r="479" ht="12.75" customHeight="1">
      <c r="A479" s="58" t="s">
        <v>536</v>
      </c>
      <c r="B479" s="73">
        <f t="shared" si="1"/>
        <v>83</v>
      </c>
      <c r="C479" s="74">
        <f t="shared" si="2"/>
        <v>336</v>
      </c>
      <c r="D479" s="73">
        <f t="shared" si="3"/>
        <v>540</v>
      </c>
      <c r="E479" s="74">
        <f t="shared" si="4"/>
        <v>57</v>
      </c>
      <c r="F479" s="62">
        <f t="shared" si="5"/>
        <v>0.1980906921</v>
      </c>
      <c r="G479" s="63">
        <f t="shared" si="6"/>
        <v>0.9045226131</v>
      </c>
      <c r="H479" s="64">
        <f t="shared" si="7"/>
        <v>0.6131889764</v>
      </c>
      <c r="I479" s="65">
        <f t="shared" si="8"/>
        <v>0.1377952756</v>
      </c>
      <c r="J479" s="55">
        <f t="shared" si="9"/>
        <v>1.424821002</v>
      </c>
      <c r="K479" s="58"/>
      <c r="L479" s="58"/>
      <c r="M479" s="58"/>
      <c r="N479" s="61">
        <f t="shared" si="10"/>
        <v>0.1980906921</v>
      </c>
      <c r="O479" s="61">
        <f t="shared" si="11"/>
        <v>0.6131889764</v>
      </c>
      <c r="P479" s="61">
        <f t="shared" si="12"/>
        <v>0.1377952756</v>
      </c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73">
        <v>83.0</v>
      </c>
      <c r="AB479" s="74">
        <v>57.0</v>
      </c>
      <c r="AC479" s="73">
        <v>540.0</v>
      </c>
      <c r="AD479" s="74">
        <v>336.0</v>
      </c>
    </row>
    <row r="480" ht="12.75" customHeight="1">
      <c r="A480" s="58" t="s">
        <v>983</v>
      </c>
      <c r="B480" s="73">
        <f t="shared" si="1"/>
        <v>0</v>
      </c>
      <c r="C480" s="74">
        <f t="shared" si="2"/>
        <v>0</v>
      </c>
      <c r="D480" s="73">
        <f t="shared" si="3"/>
        <v>0</v>
      </c>
      <c r="E480" s="74">
        <f t="shared" si="4"/>
        <v>0</v>
      </c>
      <c r="F480" s="62" t="str">
        <f t="shared" si="5"/>
        <v>#DIV/0!</v>
      </c>
      <c r="G480" s="63" t="str">
        <f t="shared" si="6"/>
        <v>#DIV/0!</v>
      </c>
      <c r="H480" s="64" t="str">
        <f t="shared" si="7"/>
        <v>#DIV/0!</v>
      </c>
      <c r="I480" s="65" t="str">
        <f t="shared" si="8"/>
        <v>#DIV/0!</v>
      </c>
      <c r="J480" s="55" t="str">
        <f t="shared" si="9"/>
        <v>#DIV/0!</v>
      </c>
      <c r="K480" s="58"/>
      <c r="L480" s="58"/>
      <c r="M480" s="58"/>
      <c r="N480" s="61" t="str">
        <f t="shared" si="10"/>
        <v>#DIV/0!</v>
      </c>
      <c r="O480" s="61" t="str">
        <f t="shared" si="11"/>
        <v>#DIV/0!</v>
      </c>
      <c r="P480" s="61" t="str">
        <f t="shared" si="12"/>
        <v>#DIV/0!</v>
      </c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73">
        <v>0.0</v>
      </c>
      <c r="AB480" s="74">
        <v>0.0</v>
      </c>
      <c r="AC480" s="73">
        <v>0.0</v>
      </c>
      <c r="AD480" s="74">
        <v>0.0</v>
      </c>
    </row>
    <row r="481" ht="12.75" customHeight="1">
      <c r="A481" s="58" t="s">
        <v>984</v>
      </c>
      <c r="B481" s="73">
        <f t="shared" si="1"/>
        <v>0</v>
      </c>
      <c r="C481" s="74">
        <f t="shared" si="2"/>
        <v>0</v>
      </c>
      <c r="D481" s="73">
        <f t="shared" si="3"/>
        <v>0</v>
      </c>
      <c r="E481" s="74">
        <f t="shared" si="4"/>
        <v>0</v>
      </c>
      <c r="F481" s="62" t="str">
        <f t="shared" si="5"/>
        <v>#DIV/0!</v>
      </c>
      <c r="G481" s="63" t="str">
        <f t="shared" si="6"/>
        <v>#DIV/0!</v>
      </c>
      <c r="H481" s="64" t="str">
        <f t="shared" si="7"/>
        <v>#DIV/0!</v>
      </c>
      <c r="I481" s="65" t="str">
        <f t="shared" si="8"/>
        <v>#DIV/0!</v>
      </c>
      <c r="J481" s="55" t="str">
        <f t="shared" si="9"/>
        <v>#DIV/0!</v>
      </c>
      <c r="K481" s="58"/>
      <c r="L481" s="58"/>
      <c r="M481" s="58"/>
      <c r="N481" s="61" t="str">
        <f t="shared" si="10"/>
        <v>#DIV/0!</v>
      </c>
      <c r="O481" s="61" t="str">
        <f t="shared" si="11"/>
        <v>#DIV/0!</v>
      </c>
      <c r="P481" s="61" t="str">
        <f t="shared" si="12"/>
        <v>#DIV/0!</v>
      </c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73">
        <v>0.0</v>
      </c>
      <c r="AB481" s="74">
        <v>0.0</v>
      </c>
      <c r="AC481" s="73">
        <v>0.0</v>
      </c>
      <c r="AD481" s="74">
        <v>0.0</v>
      </c>
    </row>
    <row r="482" ht="12.75" customHeight="1">
      <c r="A482" s="58" t="s">
        <v>985</v>
      </c>
      <c r="B482" s="73">
        <f t="shared" si="1"/>
        <v>0</v>
      </c>
      <c r="C482" s="74">
        <f t="shared" si="2"/>
        <v>4</v>
      </c>
      <c r="D482" s="73">
        <f t="shared" si="3"/>
        <v>0</v>
      </c>
      <c r="E482" s="74">
        <f t="shared" si="4"/>
        <v>0</v>
      </c>
      <c r="F482" s="62">
        <f t="shared" si="5"/>
        <v>0</v>
      </c>
      <c r="G482" s="63" t="str">
        <f t="shared" si="6"/>
        <v>#DIV/0!</v>
      </c>
      <c r="H482" s="64">
        <f t="shared" si="7"/>
        <v>0</v>
      </c>
      <c r="I482" s="65">
        <f t="shared" si="8"/>
        <v>0</v>
      </c>
      <c r="J482" s="55">
        <f t="shared" si="9"/>
        <v>0</v>
      </c>
      <c r="K482" s="58"/>
      <c r="L482" s="58"/>
      <c r="M482" s="58"/>
      <c r="N482" s="61">
        <f t="shared" si="10"/>
        <v>0</v>
      </c>
      <c r="O482" s="61">
        <f t="shared" si="11"/>
        <v>0</v>
      </c>
      <c r="P482" s="61">
        <f t="shared" si="12"/>
        <v>0</v>
      </c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73">
        <v>0.0</v>
      </c>
      <c r="AB482" s="74">
        <v>0.0</v>
      </c>
      <c r="AC482" s="73">
        <v>0.0</v>
      </c>
      <c r="AD482" s="74">
        <v>4.0</v>
      </c>
    </row>
    <row r="483" ht="12.75" customHeight="1">
      <c r="A483" s="58" t="s">
        <v>986</v>
      </c>
      <c r="B483" s="73">
        <f t="shared" si="1"/>
        <v>0</v>
      </c>
      <c r="C483" s="74">
        <f t="shared" si="2"/>
        <v>0</v>
      </c>
      <c r="D483" s="73">
        <f t="shared" si="3"/>
        <v>0</v>
      </c>
      <c r="E483" s="74">
        <f t="shared" si="4"/>
        <v>0</v>
      </c>
      <c r="F483" s="62" t="str">
        <f t="shared" si="5"/>
        <v>#DIV/0!</v>
      </c>
      <c r="G483" s="63" t="str">
        <f t="shared" si="6"/>
        <v>#DIV/0!</v>
      </c>
      <c r="H483" s="64" t="str">
        <f t="shared" si="7"/>
        <v>#DIV/0!</v>
      </c>
      <c r="I483" s="65" t="str">
        <f t="shared" si="8"/>
        <v>#DIV/0!</v>
      </c>
      <c r="J483" s="55" t="str">
        <f t="shared" si="9"/>
        <v>#DIV/0!</v>
      </c>
      <c r="K483" s="58"/>
      <c r="L483" s="58"/>
      <c r="M483" s="58"/>
      <c r="N483" s="61" t="str">
        <f t="shared" si="10"/>
        <v>#DIV/0!</v>
      </c>
      <c r="O483" s="61" t="str">
        <f t="shared" si="11"/>
        <v>#DIV/0!</v>
      </c>
      <c r="P483" s="61" t="str">
        <f t="shared" si="12"/>
        <v>#DIV/0!</v>
      </c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73">
        <v>0.0</v>
      </c>
      <c r="AB483" s="74">
        <v>0.0</v>
      </c>
      <c r="AC483" s="73">
        <v>0.0</v>
      </c>
      <c r="AD483" s="74">
        <v>0.0</v>
      </c>
    </row>
    <row r="484" ht="12.75" customHeight="1">
      <c r="A484" s="58" t="s">
        <v>987</v>
      </c>
      <c r="B484" s="73">
        <f t="shared" si="1"/>
        <v>0</v>
      </c>
      <c r="C484" s="74">
        <f t="shared" si="2"/>
        <v>0</v>
      </c>
      <c r="D484" s="73">
        <f t="shared" si="3"/>
        <v>0</v>
      </c>
      <c r="E484" s="74">
        <f t="shared" si="4"/>
        <v>0</v>
      </c>
      <c r="F484" s="62" t="str">
        <f t="shared" si="5"/>
        <v>#DIV/0!</v>
      </c>
      <c r="G484" s="63" t="str">
        <f t="shared" si="6"/>
        <v>#DIV/0!</v>
      </c>
      <c r="H484" s="64" t="str">
        <f t="shared" si="7"/>
        <v>#DIV/0!</v>
      </c>
      <c r="I484" s="65" t="str">
        <f t="shared" si="8"/>
        <v>#DIV/0!</v>
      </c>
      <c r="J484" s="55" t="str">
        <f t="shared" si="9"/>
        <v>#DIV/0!</v>
      </c>
      <c r="K484" s="58"/>
      <c r="L484" s="58"/>
      <c r="M484" s="58"/>
      <c r="N484" s="61" t="str">
        <f t="shared" si="10"/>
        <v>#DIV/0!</v>
      </c>
      <c r="O484" s="61" t="str">
        <f t="shared" si="11"/>
        <v>#DIV/0!</v>
      </c>
      <c r="P484" s="61" t="str">
        <f t="shared" si="12"/>
        <v>#DIV/0!</v>
      </c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73">
        <v>0.0</v>
      </c>
      <c r="AB484" s="74">
        <v>0.0</v>
      </c>
      <c r="AC484" s="73">
        <v>0.0</v>
      </c>
      <c r="AD484" s="74">
        <v>0.0</v>
      </c>
    </row>
    <row r="485" ht="12.75" customHeight="1">
      <c r="A485" s="58" t="s">
        <v>988</v>
      </c>
      <c r="B485" s="73">
        <f t="shared" si="1"/>
        <v>0</v>
      </c>
      <c r="C485" s="74">
        <f t="shared" si="2"/>
        <v>0</v>
      </c>
      <c r="D485" s="73">
        <f t="shared" si="3"/>
        <v>0</v>
      </c>
      <c r="E485" s="74">
        <f t="shared" si="4"/>
        <v>0</v>
      </c>
      <c r="F485" s="62" t="str">
        <f t="shared" si="5"/>
        <v>#DIV/0!</v>
      </c>
      <c r="G485" s="63" t="str">
        <f t="shared" si="6"/>
        <v>#DIV/0!</v>
      </c>
      <c r="H485" s="64" t="str">
        <f t="shared" si="7"/>
        <v>#DIV/0!</v>
      </c>
      <c r="I485" s="65" t="str">
        <f t="shared" si="8"/>
        <v>#DIV/0!</v>
      </c>
      <c r="J485" s="55" t="str">
        <f t="shared" si="9"/>
        <v>#DIV/0!</v>
      </c>
      <c r="K485" s="58"/>
      <c r="L485" s="58"/>
      <c r="M485" s="58"/>
      <c r="N485" s="61" t="str">
        <f t="shared" si="10"/>
        <v>#DIV/0!</v>
      </c>
      <c r="O485" s="61" t="str">
        <f t="shared" si="11"/>
        <v>#DIV/0!</v>
      </c>
      <c r="P485" s="61" t="str">
        <f t="shared" si="12"/>
        <v>#DIV/0!</v>
      </c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73">
        <v>0.0</v>
      </c>
      <c r="AB485" s="74">
        <v>0.0</v>
      </c>
      <c r="AC485" s="73">
        <v>0.0</v>
      </c>
      <c r="AD485" s="74">
        <v>0.0</v>
      </c>
    </row>
    <row r="486" ht="12.75" customHeight="1">
      <c r="A486" s="58" t="s">
        <v>168</v>
      </c>
      <c r="B486" s="73">
        <f t="shared" si="1"/>
        <v>65</v>
      </c>
      <c r="C486" s="74">
        <f t="shared" si="2"/>
        <v>1189</v>
      </c>
      <c r="D486" s="73">
        <f t="shared" si="3"/>
        <v>1088</v>
      </c>
      <c r="E486" s="74">
        <f t="shared" si="4"/>
        <v>129</v>
      </c>
      <c r="F486" s="62">
        <f t="shared" si="5"/>
        <v>0.05183413078</v>
      </c>
      <c r="G486" s="63">
        <f t="shared" si="6"/>
        <v>0.8940016434</v>
      </c>
      <c r="H486" s="64">
        <f t="shared" si="7"/>
        <v>0.4666127074</v>
      </c>
      <c r="I486" s="65">
        <f t="shared" si="8"/>
        <v>0.0785107244</v>
      </c>
      <c r="J486" s="55">
        <f t="shared" si="9"/>
        <v>0.9704944179</v>
      </c>
      <c r="K486" s="58"/>
      <c r="L486" s="58"/>
      <c r="M486" s="58"/>
      <c r="N486" s="61">
        <f t="shared" si="10"/>
        <v>0.05183413078</v>
      </c>
      <c r="O486" s="61">
        <f t="shared" si="11"/>
        <v>0.4666127074</v>
      </c>
      <c r="P486" s="61">
        <f t="shared" si="12"/>
        <v>0.0785107244</v>
      </c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73">
        <v>65.0</v>
      </c>
      <c r="AB486" s="74">
        <v>129.0</v>
      </c>
      <c r="AC486" s="73">
        <v>1088.0</v>
      </c>
      <c r="AD486" s="74">
        <v>1189.0</v>
      </c>
    </row>
    <row r="487" ht="12.75" customHeight="1">
      <c r="A487" s="58" t="s">
        <v>225</v>
      </c>
      <c r="B487" s="73">
        <f t="shared" si="1"/>
        <v>92</v>
      </c>
      <c r="C487" s="74">
        <f t="shared" si="2"/>
        <v>1509</v>
      </c>
      <c r="D487" s="73">
        <f t="shared" si="3"/>
        <v>1560</v>
      </c>
      <c r="E487" s="74">
        <f t="shared" si="4"/>
        <v>153</v>
      </c>
      <c r="F487" s="62">
        <f t="shared" si="5"/>
        <v>0.05746408495</v>
      </c>
      <c r="G487" s="63">
        <f t="shared" si="6"/>
        <v>0.9106830123</v>
      </c>
      <c r="H487" s="64">
        <f t="shared" si="7"/>
        <v>0.4984912492</v>
      </c>
      <c r="I487" s="65">
        <f t="shared" si="8"/>
        <v>0.07392878696</v>
      </c>
      <c r="J487" s="55">
        <f t="shared" si="9"/>
        <v>1.069956277</v>
      </c>
      <c r="K487" s="58"/>
      <c r="L487" s="58"/>
      <c r="M487" s="58"/>
      <c r="N487" s="61">
        <f t="shared" si="10"/>
        <v>0.05746408495</v>
      </c>
      <c r="O487" s="61">
        <f t="shared" si="11"/>
        <v>0.4984912492</v>
      </c>
      <c r="P487" s="61">
        <f t="shared" si="12"/>
        <v>0.07392878696</v>
      </c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73">
        <v>92.0</v>
      </c>
      <c r="AB487" s="74">
        <v>153.0</v>
      </c>
      <c r="AC487" s="73">
        <v>1560.0</v>
      </c>
      <c r="AD487" s="74">
        <v>1509.0</v>
      </c>
    </row>
    <row r="488" ht="12.75" customHeight="1">
      <c r="A488" s="58" t="s">
        <v>330</v>
      </c>
      <c r="B488" s="73">
        <f t="shared" si="1"/>
        <v>31</v>
      </c>
      <c r="C488" s="74">
        <f t="shared" si="2"/>
        <v>552</v>
      </c>
      <c r="D488" s="73">
        <f t="shared" si="3"/>
        <v>368</v>
      </c>
      <c r="E488" s="74">
        <f t="shared" si="4"/>
        <v>39</v>
      </c>
      <c r="F488" s="62">
        <f t="shared" si="5"/>
        <v>0.05317324185</v>
      </c>
      <c r="G488" s="63">
        <f t="shared" si="6"/>
        <v>0.9041769042</v>
      </c>
      <c r="H488" s="64">
        <f t="shared" si="7"/>
        <v>0.403030303</v>
      </c>
      <c r="I488" s="65">
        <f t="shared" si="8"/>
        <v>0.07070707071</v>
      </c>
      <c r="J488" s="55">
        <f t="shared" si="9"/>
        <v>0.6981132075</v>
      </c>
      <c r="K488" s="58"/>
      <c r="L488" s="58"/>
      <c r="M488" s="58"/>
      <c r="N488" s="61">
        <f t="shared" si="10"/>
        <v>0.05317324185</v>
      </c>
      <c r="O488" s="61">
        <f t="shared" si="11"/>
        <v>0.403030303</v>
      </c>
      <c r="P488" s="61">
        <f t="shared" si="12"/>
        <v>0.07070707071</v>
      </c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73">
        <v>31.0</v>
      </c>
      <c r="AB488" s="74">
        <v>39.0</v>
      </c>
      <c r="AC488" s="73">
        <v>368.0</v>
      </c>
      <c r="AD488" s="74">
        <v>552.0</v>
      </c>
    </row>
    <row r="489" ht="12.75" customHeight="1">
      <c r="A489" s="58" t="s">
        <v>149</v>
      </c>
      <c r="B489" s="73">
        <f t="shared" si="1"/>
        <v>47</v>
      </c>
      <c r="C489" s="74">
        <f t="shared" si="2"/>
        <v>903</v>
      </c>
      <c r="D489" s="73">
        <f t="shared" si="3"/>
        <v>766</v>
      </c>
      <c r="E489" s="74">
        <f t="shared" si="4"/>
        <v>95</v>
      </c>
      <c r="F489" s="62">
        <f t="shared" si="5"/>
        <v>0.04947368421</v>
      </c>
      <c r="G489" s="63">
        <f t="shared" si="6"/>
        <v>0.8896631823</v>
      </c>
      <c r="H489" s="64">
        <f t="shared" si="7"/>
        <v>0.4489232468</v>
      </c>
      <c r="I489" s="65">
        <f t="shared" si="8"/>
        <v>0.07840971839</v>
      </c>
      <c r="J489" s="55">
        <f t="shared" si="9"/>
        <v>0.9063157895</v>
      </c>
      <c r="K489" s="58"/>
      <c r="L489" s="58"/>
      <c r="M489" s="58"/>
      <c r="N489" s="61">
        <f t="shared" si="10"/>
        <v>0.04947368421</v>
      </c>
      <c r="O489" s="61">
        <f t="shared" si="11"/>
        <v>0.4489232468</v>
      </c>
      <c r="P489" s="61">
        <f t="shared" si="12"/>
        <v>0.07840971839</v>
      </c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73">
        <v>47.0</v>
      </c>
      <c r="AB489" s="74">
        <v>95.0</v>
      </c>
      <c r="AC489" s="73">
        <v>766.0</v>
      </c>
      <c r="AD489" s="74">
        <v>903.0</v>
      </c>
    </row>
    <row r="490" ht="12.75" customHeight="1">
      <c r="A490" s="58" t="s">
        <v>538</v>
      </c>
      <c r="B490" s="73">
        <f t="shared" si="1"/>
        <v>2</v>
      </c>
      <c r="C490" s="74">
        <f t="shared" si="2"/>
        <v>13</v>
      </c>
      <c r="D490" s="73">
        <f t="shared" si="3"/>
        <v>4</v>
      </c>
      <c r="E490" s="74">
        <f t="shared" si="4"/>
        <v>1</v>
      </c>
      <c r="F490" s="62">
        <f t="shared" si="5"/>
        <v>0.1333333333</v>
      </c>
      <c r="G490" s="63">
        <f t="shared" si="6"/>
        <v>0.8</v>
      </c>
      <c r="H490" s="64">
        <f t="shared" si="7"/>
        <v>0.3</v>
      </c>
      <c r="I490" s="65">
        <f t="shared" si="8"/>
        <v>0.15</v>
      </c>
      <c r="J490" s="55">
        <f t="shared" si="9"/>
        <v>0.3333333333</v>
      </c>
      <c r="K490" s="58"/>
      <c r="L490" s="58"/>
      <c r="M490" s="58"/>
      <c r="N490" s="61">
        <f t="shared" si="10"/>
        <v>0.1333333333</v>
      </c>
      <c r="O490" s="61">
        <f t="shared" si="11"/>
        <v>0.3</v>
      </c>
      <c r="P490" s="61">
        <f t="shared" si="12"/>
        <v>0.15</v>
      </c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73">
        <v>2.0</v>
      </c>
      <c r="AB490" s="74">
        <v>1.0</v>
      </c>
      <c r="AC490" s="73">
        <v>4.0</v>
      </c>
      <c r="AD490" s="74">
        <v>13.0</v>
      </c>
    </row>
    <row r="491" ht="12.75" customHeight="1">
      <c r="A491" s="58" t="s">
        <v>989</v>
      </c>
      <c r="B491" s="73">
        <f t="shared" si="1"/>
        <v>0</v>
      </c>
      <c r="C491" s="74">
        <f t="shared" si="2"/>
        <v>0</v>
      </c>
      <c r="D491" s="73">
        <f t="shared" si="3"/>
        <v>0</v>
      </c>
      <c r="E491" s="74">
        <f t="shared" si="4"/>
        <v>0</v>
      </c>
      <c r="F491" s="62" t="str">
        <f t="shared" si="5"/>
        <v>#DIV/0!</v>
      </c>
      <c r="G491" s="63" t="str">
        <f t="shared" si="6"/>
        <v>#DIV/0!</v>
      </c>
      <c r="H491" s="64" t="str">
        <f t="shared" si="7"/>
        <v>#DIV/0!</v>
      </c>
      <c r="I491" s="65" t="str">
        <f t="shared" si="8"/>
        <v>#DIV/0!</v>
      </c>
      <c r="J491" s="55" t="str">
        <f t="shared" si="9"/>
        <v>#DIV/0!</v>
      </c>
      <c r="K491" s="58"/>
      <c r="L491" s="58"/>
      <c r="M491" s="58"/>
      <c r="N491" s="61" t="str">
        <f t="shared" si="10"/>
        <v>#DIV/0!</v>
      </c>
      <c r="O491" s="61" t="str">
        <f t="shared" si="11"/>
        <v>#DIV/0!</v>
      </c>
      <c r="P491" s="61" t="str">
        <f t="shared" si="12"/>
        <v>#DIV/0!</v>
      </c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73">
        <v>0.0</v>
      </c>
      <c r="AB491" s="74">
        <v>0.0</v>
      </c>
      <c r="AC491" s="73">
        <v>0.0</v>
      </c>
      <c r="AD491" s="74">
        <v>0.0</v>
      </c>
    </row>
    <row r="492" ht="12.75" customHeight="1">
      <c r="A492" s="58" t="s">
        <v>990</v>
      </c>
      <c r="B492" s="73">
        <f t="shared" si="1"/>
        <v>0</v>
      </c>
      <c r="C492" s="74">
        <f t="shared" si="2"/>
        <v>0</v>
      </c>
      <c r="D492" s="73">
        <f t="shared" si="3"/>
        <v>0</v>
      </c>
      <c r="E492" s="74">
        <f t="shared" si="4"/>
        <v>0</v>
      </c>
      <c r="F492" s="62" t="str">
        <f t="shared" si="5"/>
        <v>#DIV/0!</v>
      </c>
      <c r="G492" s="63" t="str">
        <f t="shared" si="6"/>
        <v>#DIV/0!</v>
      </c>
      <c r="H492" s="64" t="str">
        <f t="shared" si="7"/>
        <v>#DIV/0!</v>
      </c>
      <c r="I492" s="65" t="str">
        <f t="shared" si="8"/>
        <v>#DIV/0!</v>
      </c>
      <c r="J492" s="55" t="str">
        <f t="shared" si="9"/>
        <v>#DIV/0!</v>
      </c>
      <c r="K492" s="58"/>
      <c r="L492" s="58"/>
      <c r="M492" s="58"/>
      <c r="N492" s="61" t="str">
        <f t="shared" si="10"/>
        <v>#DIV/0!</v>
      </c>
      <c r="O492" s="61" t="str">
        <f t="shared" si="11"/>
        <v>#DIV/0!</v>
      </c>
      <c r="P492" s="61" t="str">
        <f t="shared" si="12"/>
        <v>#DIV/0!</v>
      </c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73">
        <v>0.0</v>
      </c>
      <c r="AB492" s="74">
        <v>0.0</v>
      </c>
      <c r="AC492" s="73">
        <v>0.0</v>
      </c>
      <c r="AD492" s="74">
        <v>0.0</v>
      </c>
    </row>
    <row r="493" ht="12.75" customHeight="1">
      <c r="A493" s="58" t="s">
        <v>227</v>
      </c>
      <c r="B493" s="73">
        <f t="shared" si="1"/>
        <v>74</v>
      </c>
      <c r="C493" s="74">
        <f t="shared" si="2"/>
        <v>1408</v>
      </c>
      <c r="D493" s="73">
        <f t="shared" si="3"/>
        <v>1555</v>
      </c>
      <c r="E493" s="74">
        <f t="shared" si="4"/>
        <v>123</v>
      </c>
      <c r="F493" s="62">
        <f t="shared" si="5"/>
        <v>0.04993252362</v>
      </c>
      <c r="G493" s="63">
        <f t="shared" si="6"/>
        <v>0.9266984505</v>
      </c>
      <c r="H493" s="64">
        <f t="shared" si="7"/>
        <v>0.5155063291</v>
      </c>
      <c r="I493" s="65">
        <f t="shared" si="8"/>
        <v>0.06234177215</v>
      </c>
      <c r="J493" s="55">
        <f t="shared" si="9"/>
        <v>1.132253711</v>
      </c>
      <c r="K493" s="58"/>
      <c r="L493" s="58"/>
      <c r="M493" s="58"/>
      <c r="N493" s="61">
        <f t="shared" si="10"/>
        <v>0.04993252362</v>
      </c>
      <c r="O493" s="61">
        <f t="shared" si="11"/>
        <v>0.5155063291</v>
      </c>
      <c r="P493" s="61">
        <f t="shared" si="12"/>
        <v>0.06234177215</v>
      </c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73">
        <v>74.0</v>
      </c>
      <c r="AB493" s="74">
        <v>123.0</v>
      </c>
      <c r="AC493" s="73">
        <v>1555.0</v>
      </c>
      <c r="AD493" s="74">
        <v>1408.0</v>
      </c>
    </row>
    <row r="494" ht="12.75" customHeight="1">
      <c r="A494" s="58" t="s">
        <v>192</v>
      </c>
      <c r="B494" s="73">
        <f t="shared" si="1"/>
        <v>44</v>
      </c>
      <c r="C494" s="74">
        <f t="shared" si="2"/>
        <v>871</v>
      </c>
      <c r="D494" s="73">
        <f t="shared" si="3"/>
        <v>838</v>
      </c>
      <c r="E494" s="74">
        <f t="shared" si="4"/>
        <v>79</v>
      </c>
      <c r="F494" s="62">
        <f t="shared" si="5"/>
        <v>0.04808743169</v>
      </c>
      <c r="G494" s="63">
        <f t="shared" si="6"/>
        <v>0.9138495093</v>
      </c>
      <c r="H494" s="64">
        <f t="shared" si="7"/>
        <v>0.481441048</v>
      </c>
      <c r="I494" s="65">
        <f t="shared" si="8"/>
        <v>0.06713973799</v>
      </c>
      <c r="J494" s="55">
        <f t="shared" si="9"/>
        <v>1.002185792</v>
      </c>
      <c r="K494" s="58"/>
      <c r="L494" s="58"/>
      <c r="M494" s="58"/>
      <c r="N494" s="61">
        <f t="shared" si="10"/>
        <v>0.04808743169</v>
      </c>
      <c r="O494" s="61">
        <f t="shared" si="11"/>
        <v>0.481441048</v>
      </c>
      <c r="P494" s="61">
        <f t="shared" si="12"/>
        <v>0.06713973799</v>
      </c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73">
        <v>44.0</v>
      </c>
      <c r="AB494" s="74">
        <v>79.0</v>
      </c>
      <c r="AC494" s="73">
        <v>838.0</v>
      </c>
      <c r="AD494" s="74">
        <v>871.0</v>
      </c>
    </row>
    <row r="495" ht="12.75" customHeight="1">
      <c r="A495" s="58" t="s">
        <v>383</v>
      </c>
      <c r="B495" s="73">
        <f t="shared" si="1"/>
        <v>78</v>
      </c>
      <c r="C495" s="74">
        <f t="shared" si="2"/>
        <v>711</v>
      </c>
      <c r="D495" s="73">
        <f t="shared" si="3"/>
        <v>934</v>
      </c>
      <c r="E495" s="74">
        <f t="shared" si="4"/>
        <v>89</v>
      </c>
      <c r="F495" s="62">
        <f t="shared" si="5"/>
        <v>0.09885931559</v>
      </c>
      <c r="G495" s="63">
        <f t="shared" si="6"/>
        <v>0.9130009775</v>
      </c>
      <c r="H495" s="64">
        <f t="shared" si="7"/>
        <v>0.5584988962</v>
      </c>
      <c r="I495" s="65">
        <f t="shared" si="8"/>
        <v>0.09216335541</v>
      </c>
      <c r="J495" s="55">
        <f t="shared" si="9"/>
        <v>1.296577947</v>
      </c>
      <c r="K495" s="58"/>
      <c r="L495" s="58"/>
      <c r="M495" s="58"/>
      <c r="N495" s="61">
        <f t="shared" si="10"/>
        <v>0.09885931559</v>
      </c>
      <c r="O495" s="61">
        <f t="shared" si="11"/>
        <v>0.5584988962</v>
      </c>
      <c r="P495" s="61">
        <f t="shared" si="12"/>
        <v>0.09216335541</v>
      </c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73">
        <v>78.0</v>
      </c>
      <c r="AB495" s="74">
        <v>89.0</v>
      </c>
      <c r="AC495" s="73">
        <v>934.0</v>
      </c>
      <c r="AD495" s="74">
        <v>711.0</v>
      </c>
    </row>
    <row r="496" ht="12.75" customHeight="1">
      <c r="A496" s="58" t="s">
        <v>991</v>
      </c>
      <c r="B496" s="73">
        <f t="shared" si="1"/>
        <v>0</v>
      </c>
      <c r="C496" s="74">
        <f t="shared" si="2"/>
        <v>2</v>
      </c>
      <c r="D496" s="73">
        <f t="shared" si="3"/>
        <v>6</v>
      </c>
      <c r="E496" s="74">
        <f t="shared" si="4"/>
        <v>0</v>
      </c>
      <c r="F496" s="62">
        <f t="shared" si="5"/>
        <v>0</v>
      </c>
      <c r="G496" s="63">
        <f t="shared" si="6"/>
        <v>1</v>
      </c>
      <c r="H496" s="64">
        <f t="shared" si="7"/>
        <v>0.75</v>
      </c>
      <c r="I496" s="65">
        <f t="shared" si="8"/>
        <v>0</v>
      </c>
      <c r="J496" s="55">
        <f t="shared" si="9"/>
        <v>3</v>
      </c>
      <c r="K496" s="58"/>
      <c r="L496" s="58"/>
      <c r="M496" s="58"/>
      <c r="N496" s="61">
        <f t="shared" si="10"/>
        <v>0</v>
      </c>
      <c r="O496" s="61">
        <f t="shared" si="11"/>
        <v>0.75</v>
      </c>
      <c r="P496" s="61">
        <f t="shared" si="12"/>
        <v>0</v>
      </c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73">
        <v>0.0</v>
      </c>
      <c r="AB496" s="74">
        <v>0.0</v>
      </c>
      <c r="AC496" s="73">
        <v>6.0</v>
      </c>
      <c r="AD496" s="74">
        <v>2.0</v>
      </c>
    </row>
    <row r="497" ht="12.75" customHeight="1">
      <c r="A497" s="58" t="s">
        <v>992</v>
      </c>
      <c r="B497" s="73">
        <f t="shared" si="1"/>
        <v>0</v>
      </c>
      <c r="C497" s="74">
        <f t="shared" si="2"/>
        <v>0</v>
      </c>
      <c r="D497" s="73">
        <f t="shared" si="3"/>
        <v>0</v>
      </c>
      <c r="E497" s="74">
        <f t="shared" si="4"/>
        <v>0</v>
      </c>
      <c r="F497" s="62" t="str">
        <f t="shared" si="5"/>
        <v>#DIV/0!</v>
      </c>
      <c r="G497" s="63" t="str">
        <f t="shared" si="6"/>
        <v>#DIV/0!</v>
      </c>
      <c r="H497" s="64" t="str">
        <f t="shared" si="7"/>
        <v>#DIV/0!</v>
      </c>
      <c r="I497" s="65" t="str">
        <f t="shared" si="8"/>
        <v>#DIV/0!</v>
      </c>
      <c r="J497" s="55" t="str">
        <f t="shared" si="9"/>
        <v>#DIV/0!</v>
      </c>
      <c r="K497" s="58"/>
      <c r="L497" s="58"/>
      <c r="M497" s="58"/>
      <c r="N497" s="61" t="str">
        <f t="shared" si="10"/>
        <v>#DIV/0!</v>
      </c>
      <c r="O497" s="61" t="str">
        <f t="shared" si="11"/>
        <v>#DIV/0!</v>
      </c>
      <c r="P497" s="61" t="str">
        <f t="shared" si="12"/>
        <v>#DIV/0!</v>
      </c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73">
        <v>0.0</v>
      </c>
      <c r="AB497" s="74">
        <v>0.0</v>
      </c>
      <c r="AC497" s="73">
        <v>0.0</v>
      </c>
      <c r="AD497" s="74">
        <v>0.0</v>
      </c>
    </row>
    <row r="498" ht="12.75" customHeight="1">
      <c r="A498" s="58" t="s">
        <v>993</v>
      </c>
      <c r="B498" s="73">
        <f t="shared" si="1"/>
        <v>0</v>
      </c>
      <c r="C498" s="74">
        <f t="shared" si="2"/>
        <v>0</v>
      </c>
      <c r="D498" s="73">
        <f t="shared" si="3"/>
        <v>0</v>
      </c>
      <c r="E498" s="74">
        <f t="shared" si="4"/>
        <v>0</v>
      </c>
      <c r="F498" s="62" t="str">
        <f t="shared" si="5"/>
        <v>#DIV/0!</v>
      </c>
      <c r="G498" s="63" t="str">
        <f t="shared" si="6"/>
        <v>#DIV/0!</v>
      </c>
      <c r="H498" s="64" t="str">
        <f t="shared" si="7"/>
        <v>#DIV/0!</v>
      </c>
      <c r="I498" s="65" t="str">
        <f t="shared" si="8"/>
        <v>#DIV/0!</v>
      </c>
      <c r="J498" s="55" t="str">
        <f t="shared" si="9"/>
        <v>#DIV/0!</v>
      </c>
      <c r="K498" s="58"/>
      <c r="L498" s="58"/>
      <c r="M498" s="58"/>
      <c r="N498" s="61" t="str">
        <f t="shared" si="10"/>
        <v>#DIV/0!</v>
      </c>
      <c r="O498" s="61" t="str">
        <f t="shared" si="11"/>
        <v>#DIV/0!</v>
      </c>
      <c r="P498" s="61" t="str">
        <f t="shared" si="12"/>
        <v>#DIV/0!</v>
      </c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73">
        <v>0.0</v>
      </c>
      <c r="AB498" s="74">
        <v>0.0</v>
      </c>
      <c r="AC498" s="73">
        <v>0.0</v>
      </c>
      <c r="AD498" s="74">
        <v>0.0</v>
      </c>
    </row>
    <row r="499" ht="12.75" customHeight="1">
      <c r="A499" s="58" t="s">
        <v>994</v>
      </c>
      <c r="B499" s="73">
        <f t="shared" si="1"/>
        <v>0</v>
      </c>
      <c r="C499" s="74">
        <f t="shared" si="2"/>
        <v>0</v>
      </c>
      <c r="D499" s="73">
        <f t="shared" si="3"/>
        <v>0</v>
      </c>
      <c r="E499" s="74">
        <f t="shared" si="4"/>
        <v>0</v>
      </c>
      <c r="F499" s="62" t="str">
        <f t="shared" si="5"/>
        <v>#DIV/0!</v>
      </c>
      <c r="G499" s="63" t="str">
        <f t="shared" si="6"/>
        <v>#DIV/0!</v>
      </c>
      <c r="H499" s="64" t="str">
        <f t="shared" si="7"/>
        <v>#DIV/0!</v>
      </c>
      <c r="I499" s="65" t="str">
        <f t="shared" si="8"/>
        <v>#DIV/0!</v>
      </c>
      <c r="J499" s="55" t="str">
        <f t="shared" si="9"/>
        <v>#DIV/0!</v>
      </c>
      <c r="K499" s="58"/>
      <c r="L499" s="58"/>
      <c r="M499" s="58"/>
      <c r="N499" s="61" t="str">
        <f t="shared" si="10"/>
        <v>#DIV/0!</v>
      </c>
      <c r="O499" s="61" t="str">
        <f t="shared" si="11"/>
        <v>#DIV/0!</v>
      </c>
      <c r="P499" s="61" t="str">
        <f t="shared" si="12"/>
        <v>#DIV/0!</v>
      </c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73">
        <v>0.0</v>
      </c>
      <c r="AB499" s="74">
        <v>0.0</v>
      </c>
      <c r="AC499" s="73">
        <v>0.0</v>
      </c>
      <c r="AD499" s="74">
        <v>0.0</v>
      </c>
    </row>
    <row r="500" ht="12.75" customHeight="1">
      <c r="A500" s="58" t="s">
        <v>278</v>
      </c>
      <c r="B500" s="73">
        <f t="shared" si="1"/>
        <v>80</v>
      </c>
      <c r="C500" s="74">
        <f t="shared" si="2"/>
        <v>1131</v>
      </c>
      <c r="D500" s="73">
        <f t="shared" si="3"/>
        <v>1139</v>
      </c>
      <c r="E500" s="74">
        <f t="shared" si="4"/>
        <v>114</v>
      </c>
      <c r="F500" s="62">
        <f t="shared" si="5"/>
        <v>0.06606110652</v>
      </c>
      <c r="G500" s="63">
        <f t="shared" si="6"/>
        <v>0.9090183559</v>
      </c>
      <c r="H500" s="64">
        <f t="shared" si="7"/>
        <v>0.494724026</v>
      </c>
      <c r="I500" s="65">
        <f t="shared" si="8"/>
        <v>0.07873376623</v>
      </c>
      <c r="J500" s="55">
        <f t="shared" si="9"/>
        <v>1.034682081</v>
      </c>
      <c r="K500" s="58"/>
      <c r="L500" s="58"/>
      <c r="M500" s="58"/>
      <c r="N500" s="61">
        <f t="shared" si="10"/>
        <v>0.06606110652</v>
      </c>
      <c r="O500" s="61">
        <f t="shared" si="11"/>
        <v>0.494724026</v>
      </c>
      <c r="P500" s="61">
        <f t="shared" si="12"/>
        <v>0.07873376623</v>
      </c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73">
        <v>80.0</v>
      </c>
      <c r="AB500" s="74">
        <v>114.0</v>
      </c>
      <c r="AC500" s="73">
        <v>1139.0</v>
      </c>
      <c r="AD500" s="74">
        <v>1131.0</v>
      </c>
    </row>
    <row r="501" ht="12.75" customHeight="1">
      <c r="A501" s="58" t="s">
        <v>995</v>
      </c>
      <c r="B501" s="73">
        <f t="shared" si="1"/>
        <v>0</v>
      </c>
      <c r="C501" s="74">
        <f t="shared" si="2"/>
        <v>0</v>
      </c>
      <c r="D501" s="73">
        <f t="shared" si="3"/>
        <v>0</v>
      </c>
      <c r="E501" s="74">
        <f t="shared" si="4"/>
        <v>0</v>
      </c>
      <c r="F501" s="62" t="str">
        <f t="shared" si="5"/>
        <v>#DIV/0!</v>
      </c>
      <c r="G501" s="63" t="str">
        <f t="shared" si="6"/>
        <v>#DIV/0!</v>
      </c>
      <c r="H501" s="64" t="str">
        <f t="shared" si="7"/>
        <v>#DIV/0!</v>
      </c>
      <c r="I501" s="65" t="str">
        <f t="shared" si="8"/>
        <v>#DIV/0!</v>
      </c>
      <c r="J501" s="55" t="str">
        <f t="shared" si="9"/>
        <v>#DIV/0!</v>
      </c>
      <c r="K501" s="58"/>
      <c r="L501" s="58"/>
      <c r="M501" s="58"/>
      <c r="N501" s="61" t="str">
        <f t="shared" si="10"/>
        <v>#DIV/0!</v>
      </c>
      <c r="O501" s="61" t="str">
        <f t="shared" si="11"/>
        <v>#DIV/0!</v>
      </c>
      <c r="P501" s="61" t="str">
        <f t="shared" si="12"/>
        <v>#DIV/0!</v>
      </c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73">
        <v>0.0</v>
      </c>
      <c r="AB501" s="74">
        <v>0.0</v>
      </c>
      <c r="AC501" s="73">
        <v>0.0</v>
      </c>
      <c r="AD501" s="74">
        <v>0.0</v>
      </c>
    </row>
    <row r="502" ht="12.75" customHeight="1">
      <c r="A502" s="58" t="s">
        <v>441</v>
      </c>
      <c r="B502" s="73">
        <f t="shared" si="1"/>
        <v>112</v>
      </c>
      <c r="C502" s="74">
        <f t="shared" si="2"/>
        <v>730</v>
      </c>
      <c r="D502" s="73">
        <f t="shared" si="3"/>
        <v>1043</v>
      </c>
      <c r="E502" s="74">
        <f t="shared" si="4"/>
        <v>107</v>
      </c>
      <c r="F502" s="62">
        <f t="shared" si="5"/>
        <v>0.1330166271</v>
      </c>
      <c r="G502" s="63">
        <f t="shared" si="6"/>
        <v>0.9069565217</v>
      </c>
      <c r="H502" s="64">
        <f t="shared" si="7"/>
        <v>0.5798192771</v>
      </c>
      <c r="I502" s="65">
        <f t="shared" si="8"/>
        <v>0.109939759</v>
      </c>
      <c r="J502" s="55">
        <f t="shared" si="9"/>
        <v>1.365795724</v>
      </c>
      <c r="K502" s="58"/>
      <c r="L502" s="58"/>
      <c r="M502" s="58"/>
      <c r="N502" s="61">
        <f t="shared" si="10"/>
        <v>0.1330166271</v>
      </c>
      <c r="O502" s="61">
        <f t="shared" si="11"/>
        <v>0.5798192771</v>
      </c>
      <c r="P502" s="61">
        <f t="shared" si="12"/>
        <v>0.109939759</v>
      </c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73">
        <v>112.0</v>
      </c>
      <c r="AB502" s="74">
        <v>107.0</v>
      </c>
      <c r="AC502" s="73">
        <v>1043.0</v>
      </c>
      <c r="AD502" s="74">
        <v>730.0</v>
      </c>
    </row>
    <row r="503" ht="12.75" customHeight="1">
      <c r="A503" s="58" t="s">
        <v>996</v>
      </c>
      <c r="B503" s="73">
        <f t="shared" si="1"/>
        <v>0</v>
      </c>
      <c r="C503" s="74">
        <f t="shared" si="2"/>
        <v>0</v>
      </c>
      <c r="D503" s="73">
        <f t="shared" si="3"/>
        <v>0</v>
      </c>
      <c r="E503" s="74">
        <f t="shared" si="4"/>
        <v>0</v>
      </c>
      <c r="F503" s="62" t="str">
        <f t="shared" si="5"/>
        <v>#DIV/0!</v>
      </c>
      <c r="G503" s="63" t="str">
        <f t="shared" si="6"/>
        <v>#DIV/0!</v>
      </c>
      <c r="H503" s="64" t="str">
        <f t="shared" si="7"/>
        <v>#DIV/0!</v>
      </c>
      <c r="I503" s="65" t="str">
        <f t="shared" si="8"/>
        <v>#DIV/0!</v>
      </c>
      <c r="J503" s="55" t="str">
        <f t="shared" si="9"/>
        <v>#DIV/0!</v>
      </c>
      <c r="K503" s="58"/>
      <c r="L503" s="58"/>
      <c r="M503" s="58"/>
      <c r="N503" s="61" t="str">
        <f t="shared" si="10"/>
        <v>#DIV/0!</v>
      </c>
      <c r="O503" s="61" t="str">
        <f t="shared" si="11"/>
        <v>#DIV/0!</v>
      </c>
      <c r="P503" s="61" t="str">
        <f t="shared" si="12"/>
        <v>#DIV/0!</v>
      </c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73">
        <v>0.0</v>
      </c>
      <c r="AB503" s="74">
        <v>0.0</v>
      </c>
      <c r="AC503" s="73">
        <v>0.0</v>
      </c>
      <c r="AD503" s="74">
        <v>0.0</v>
      </c>
    </row>
    <row r="504" ht="12.75" customHeight="1">
      <c r="A504" s="58" t="s">
        <v>151</v>
      </c>
      <c r="B504" s="73">
        <f t="shared" si="1"/>
        <v>1</v>
      </c>
      <c r="C504" s="74">
        <f t="shared" si="2"/>
        <v>15</v>
      </c>
      <c r="D504" s="73">
        <f t="shared" si="3"/>
        <v>3</v>
      </c>
      <c r="E504" s="74">
        <f t="shared" si="4"/>
        <v>2</v>
      </c>
      <c r="F504" s="62">
        <f t="shared" si="5"/>
        <v>0.0625</v>
      </c>
      <c r="G504" s="63">
        <f t="shared" si="6"/>
        <v>0.6</v>
      </c>
      <c r="H504" s="64">
        <f t="shared" si="7"/>
        <v>0.1904761905</v>
      </c>
      <c r="I504" s="65">
        <f t="shared" si="8"/>
        <v>0.1428571429</v>
      </c>
      <c r="J504" s="55">
        <f t="shared" si="9"/>
        <v>0.3125</v>
      </c>
      <c r="K504" s="58"/>
      <c r="L504" s="58"/>
      <c r="M504" s="58"/>
      <c r="N504" s="61">
        <f t="shared" si="10"/>
        <v>0.0625</v>
      </c>
      <c r="O504" s="61">
        <f t="shared" si="11"/>
        <v>0.1904761905</v>
      </c>
      <c r="P504" s="61">
        <f t="shared" si="12"/>
        <v>0.1428571429</v>
      </c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73">
        <v>1.0</v>
      </c>
      <c r="AB504" s="74">
        <v>2.0</v>
      </c>
      <c r="AC504" s="73">
        <v>3.0</v>
      </c>
      <c r="AD504" s="74">
        <v>15.0</v>
      </c>
    </row>
    <row r="505" ht="12.75" customHeight="1">
      <c r="A505" s="58" t="s">
        <v>997</v>
      </c>
      <c r="B505" s="73">
        <f t="shared" si="1"/>
        <v>0</v>
      </c>
      <c r="C505" s="74">
        <f t="shared" si="2"/>
        <v>0</v>
      </c>
      <c r="D505" s="73">
        <f t="shared" si="3"/>
        <v>0</v>
      </c>
      <c r="E505" s="74">
        <f t="shared" si="4"/>
        <v>0</v>
      </c>
      <c r="F505" s="62" t="str">
        <f t="shared" si="5"/>
        <v>#DIV/0!</v>
      </c>
      <c r="G505" s="63" t="str">
        <f t="shared" si="6"/>
        <v>#DIV/0!</v>
      </c>
      <c r="H505" s="64" t="str">
        <f t="shared" si="7"/>
        <v>#DIV/0!</v>
      </c>
      <c r="I505" s="65" t="str">
        <f t="shared" si="8"/>
        <v>#DIV/0!</v>
      </c>
      <c r="J505" s="55" t="str">
        <f t="shared" si="9"/>
        <v>#DIV/0!</v>
      </c>
      <c r="K505" s="58"/>
      <c r="L505" s="58"/>
      <c r="M505" s="58"/>
      <c r="N505" s="61" t="str">
        <f t="shared" si="10"/>
        <v>#DIV/0!</v>
      </c>
      <c r="O505" s="61" t="str">
        <f t="shared" si="11"/>
        <v>#DIV/0!</v>
      </c>
      <c r="P505" s="61" t="str">
        <f t="shared" si="12"/>
        <v>#DIV/0!</v>
      </c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73">
        <v>0.0</v>
      </c>
      <c r="AB505" s="74">
        <v>0.0</v>
      </c>
      <c r="AC505" s="73">
        <v>0.0</v>
      </c>
      <c r="AD505" s="74">
        <v>0.0</v>
      </c>
    </row>
    <row r="506" ht="12.75" customHeight="1">
      <c r="A506" s="58" t="s">
        <v>998</v>
      </c>
      <c r="B506" s="73">
        <f t="shared" si="1"/>
        <v>0</v>
      </c>
      <c r="C506" s="74">
        <f t="shared" si="2"/>
        <v>0</v>
      </c>
      <c r="D506" s="73">
        <f t="shared" si="3"/>
        <v>0</v>
      </c>
      <c r="E506" s="74">
        <f t="shared" si="4"/>
        <v>0</v>
      </c>
      <c r="F506" s="62" t="str">
        <f t="shared" si="5"/>
        <v>#DIV/0!</v>
      </c>
      <c r="G506" s="63" t="str">
        <f t="shared" si="6"/>
        <v>#DIV/0!</v>
      </c>
      <c r="H506" s="64" t="str">
        <f t="shared" si="7"/>
        <v>#DIV/0!</v>
      </c>
      <c r="I506" s="65" t="str">
        <f t="shared" si="8"/>
        <v>#DIV/0!</v>
      </c>
      <c r="J506" s="55" t="str">
        <f t="shared" si="9"/>
        <v>#DIV/0!</v>
      </c>
      <c r="K506" s="58"/>
      <c r="L506" s="58"/>
      <c r="M506" s="58"/>
      <c r="N506" s="61" t="str">
        <f t="shared" si="10"/>
        <v>#DIV/0!</v>
      </c>
      <c r="O506" s="61" t="str">
        <f t="shared" si="11"/>
        <v>#DIV/0!</v>
      </c>
      <c r="P506" s="61" t="str">
        <f t="shared" si="12"/>
        <v>#DIV/0!</v>
      </c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73">
        <v>0.0</v>
      </c>
      <c r="AB506" s="74">
        <v>0.0</v>
      </c>
      <c r="AC506" s="73">
        <v>0.0</v>
      </c>
      <c r="AD506" s="74">
        <v>0.0</v>
      </c>
    </row>
    <row r="507" ht="12.75" customHeight="1">
      <c r="A507" s="58" t="s">
        <v>999</v>
      </c>
      <c r="B507" s="73">
        <f t="shared" si="1"/>
        <v>0</v>
      </c>
      <c r="C507" s="74">
        <f t="shared" si="2"/>
        <v>0</v>
      </c>
      <c r="D507" s="73">
        <f t="shared" si="3"/>
        <v>0</v>
      </c>
      <c r="E507" s="74">
        <f t="shared" si="4"/>
        <v>0</v>
      </c>
      <c r="F507" s="62" t="str">
        <f t="shared" si="5"/>
        <v>#DIV/0!</v>
      </c>
      <c r="G507" s="63" t="str">
        <f t="shared" si="6"/>
        <v>#DIV/0!</v>
      </c>
      <c r="H507" s="64" t="str">
        <f t="shared" si="7"/>
        <v>#DIV/0!</v>
      </c>
      <c r="I507" s="65" t="str">
        <f t="shared" si="8"/>
        <v>#DIV/0!</v>
      </c>
      <c r="J507" s="55" t="str">
        <f t="shared" si="9"/>
        <v>#DIV/0!</v>
      </c>
      <c r="K507" s="58"/>
      <c r="L507" s="58"/>
      <c r="M507" s="58"/>
      <c r="N507" s="61" t="str">
        <f t="shared" si="10"/>
        <v>#DIV/0!</v>
      </c>
      <c r="O507" s="61" t="str">
        <f t="shared" si="11"/>
        <v>#DIV/0!</v>
      </c>
      <c r="P507" s="61" t="str">
        <f t="shared" si="12"/>
        <v>#DIV/0!</v>
      </c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73">
        <v>0.0</v>
      </c>
      <c r="AB507" s="74">
        <v>0.0</v>
      </c>
      <c r="AC507" s="73">
        <v>0.0</v>
      </c>
      <c r="AD507" s="74">
        <v>0.0</v>
      </c>
    </row>
    <row r="508" ht="12.75" customHeight="1">
      <c r="A508" s="58" t="s">
        <v>237</v>
      </c>
      <c r="B508" s="73">
        <f t="shared" si="1"/>
        <v>76</v>
      </c>
      <c r="C508" s="74">
        <f t="shared" si="2"/>
        <v>925</v>
      </c>
      <c r="D508" s="73">
        <f t="shared" si="3"/>
        <v>1000</v>
      </c>
      <c r="E508" s="74">
        <f t="shared" si="4"/>
        <v>124</v>
      </c>
      <c r="F508" s="62">
        <f t="shared" si="5"/>
        <v>0.07592407592</v>
      </c>
      <c r="G508" s="63">
        <f t="shared" si="6"/>
        <v>0.8896797153</v>
      </c>
      <c r="H508" s="64">
        <f t="shared" si="7"/>
        <v>0.5063529412</v>
      </c>
      <c r="I508" s="65">
        <f t="shared" si="8"/>
        <v>0.09411764706</v>
      </c>
      <c r="J508" s="55">
        <f t="shared" si="9"/>
        <v>1.122877123</v>
      </c>
      <c r="K508" s="58"/>
      <c r="L508" s="58"/>
      <c r="M508" s="58"/>
      <c r="N508" s="61">
        <f t="shared" si="10"/>
        <v>0.07592407592</v>
      </c>
      <c r="O508" s="61">
        <f t="shared" si="11"/>
        <v>0.5063529412</v>
      </c>
      <c r="P508" s="61">
        <f t="shared" si="12"/>
        <v>0.09411764706</v>
      </c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73">
        <v>76.0</v>
      </c>
      <c r="AB508" s="74">
        <v>124.0</v>
      </c>
      <c r="AC508" s="73">
        <v>1000.0</v>
      </c>
      <c r="AD508" s="74">
        <v>925.0</v>
      </c>
    </row>
    <row r="509" ht="12.75" customHeight="1">
      <c r="A509" s="58" t="s">
        <v>522</v>
      </c>
      <c r="B509" s="73">
        <f t="shared" si="1"/>
        <v>72</v>
      </c>
      <c r="C509" s="74">
        <f t="shared" si="2"/>
        <v>290</v>
      </c>
      <c r="D509" s="73">
        <f t="shared" si="3"/>
        <v>664</v>
      </c>
      <c r="E509" s="74">
        <f t="shared" si="4"/>
        <v>53</v>
      </c>
      <c r="F509" s="62">
        <f t="shared" si="5"/>
        <v>0.1988950276</v>
      </c>
      <c r="G509" s="63">
        <f t="shared" si="6"/>
        <v>0.9260808926</v>
      </c>
      <c r="H509" s="64">
        <f t="shared" si="7"/>
        <v>0.6821130677</v>
      </c>
      <c r="I509" s="65">
        <f t="shared" si="8"/>
        <v>0.1158480074</v>
      </c>
      <c r="J509" s="55">
        <f t="shared" si="9"/>
        <v>1.980662983</v>
      </c>
      <c r="K509" s="58"/>
      <c r="L509" s="58"/>
      <c r="M509" s="58"/>
      <c r="N509" s="61">
        <f t="shared" si="10"/>
        <v>0.1988950276</v>
      </c>
      <c r="O509" s="61">
        <f t="shared" si="11"/>
        <v>0.6821130677</v>
      </c>
      <c r="P509" s="61">
        <f t="shared" si="12"/>
        <v>0.1158480074</v>
      </c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73">
        <v>72.0</v>
      </c>
      <c r="AB509" s="74">
        <v>53.0</v>
      </c>
      <c r="AC509" s="73">
        <v>664.0</v>
      </c>
      <c r="AD509" s="74">
        <v>290.0</v>
      </c>
    </row>
    <row r="510" ht="12.75" customHeight="1">
      <c r="A510" s="58" t="s">
        <v>1000</v>
      </c>
      <c r="B510" s="73">
        <f t="shared" si="1"/>
        <v>0</v>
      </c>
      <c r="C510" s="74">
        <f t="shared" si="2"/>
        <v>0</v>
      </c>
      <c r="D510" s="73">
        <f t="shared" si="3"/>
        <v>0</v>
      </c>
      <c r="E510" s="74">
        <f t="shared" si="4"/>
        <v>0</v>
      </c>
      <c r="F510" s="62" t="str">
        <f t="shared" si="5"/>
        <v>#DIV/0!</v>
      </c>
      <c r="G510" s="63" t="str">
        <f t="shared" si="6"/>
        <v>#DIV/0!</v>
      </c>
      <c r="H510" s="64" t="str">
        <f t="shared" si="7"/>
        <v>#DIV/0!</v>
      </c>
      <c r="I510" s="65" t="str">
        <f t="shared" si="8"/>
        <v>#DIV/0!</v>
      </c>
      <c r="J510" s="55" t="str">
        <f t="shared" si="9"/>
        <v>#DIV/0!</v>
      </c>
      <c r="K510" s="58"/>
      <c r="L510" s="58"/>
      <c r="M510" s="58"/>
      <c r="N510" s="61" t="str">
        <f t="shared" si="10"/>
        <v>#DIV/0!</v>
      </c>
      <c r="O510" s="61" t="str">
        <f t="shared" si="11"/>
        <v>#DIV/0!</v>
      </c>
      <c r="P510" s="61" t="str">
        <f t="shared" si="12"/>
        <v>#DIV/0!</v>
      </c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73">
        <v>0.0</v>
      </c>
      <c r="AB510" s="74">
        <v>0.0</v>
      </c>
      <c r="AC510" s="73">
        <v>0.0</v>
      </c>
      <c r="AD510" s="74">
        <v>0.0</v>
      </c>
    </row>
    <row r="511" ht="12.75" customHeight="1">
      <c r="A511" s="58" t="s">
        <v>544</v>
      </c>
      <c r="B511" s="73">
        <f t="shared" si="1"/>
        <v>116</v>
      </c>
      <c r="C511" s="74">
        <f t="shared" si="2"/>
        <v>325</v>
      </c>
      <c r="D511" s="73">
        <f t="shared" si="3"/>
        <v>705</v>
      </c>
      <c r="E511" s="74">
        <f t="shared" si="4"/>
        <v>63</v>
      </c>
      <c r="F511" s="62">
        <f t="shared" si="5"/>
        <v>0.2630385488</v>
      </c>
      <c r="G511" s="63">
        <f t="shared" si="6"/>
        <v>0.91796875</v>
      </c>
      <c r="H511" s="64">
        <f t="shared" si="7"/>
        <v>0.6790736146</v>
      </c>
      <c r="I511" s="65">
        <f t="shared" si="8"/>
        <v>0.1480562448</v>
      </c>
      <c r="J511" s="55">
        <f t="shared" si="9"/>
        <v>1.741496599</v>
      </c>
      <c r="K511" s="58"/>
      <c r="L511" s="58"/>
      <c r="M511" s="58"/>
      <c r="N511" s="61">
        <f t="shared" si="10"/>
        <v>0.2630385488</v>
      </c>
      <c r="O511" s="61">
        <f t="shared" si="11"/>
        <v>0.6790736146</v>
      </c>
      <c r="P511" s="61">
        <f t="shared" si="12"/>
        <v>0.1480562448</v>
      </c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73">
        <v>116.0</v>
      </c>
      <c r="AB511" s="74">
        <v>63.0</v>
      </c>
      <c r="AC511" s="73">
        <v>705.0</v>
      </c>
      <c r="AD511" s="74">
        <v>325.0</v>
      </c>
    </row>
    <row r="512" ht="12.75" customHeight="1">
      <c r="A512" s="58" t="s">
        <v>545</v>
      </c>
      <c r="B512" s="73">
        <f t="shared" si="1"/>
        <v>6</v>
      </c>
      <c r="C512" s="74">
        <f t="shared" si="2"/>
        <v>9</v>
      </c>
      <c r="D512" s="73">
        <f t="shared" si="3"/>
        <v>27</v>
      </c>
      <c r="E512" s="74">
        <f t="shared" si="4"/>
        <v>2</v>
      </c>
      <c r="F512" s="62">
        <f t="shared" si="5"/>
        <v>0.4</v>
      </c>
      <c r="G512" s="63">
        <f t="shared" si="6"/>
        <v>0.9310344828</v>
      </c>
      <c r="H512" s="64">
        <f t="shared" si="7"/>
        <v>0.75</v>
      </c>
      <c r="I512" s="65">
        <f t="shared" si="8"/>
        <v>0.1818181818</v>
      </c>
      <c r="J512" s="55">
        <f t="shared" si="9"/>
        <v>1.933333333</v>
      </c>
      <c r="K512" s="58"/>
      <c r="L512" s="58"/>
      <c r="M512" s="58"/>
      <c r="N512" s="61">
        <f t="shared" si="10"/>
        <v>0.4</v>
      </c>
      <c r="O512" s="61">
        <f t="shared" si="11"/>
        <v>0.75</v>
      </c>
      <c r="P512" s="61">
        <f t="shared" si="12"/>
        <v>0.1818181818</v>
      </c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73">
        <v>6.0</v>
      </c>
      <c r="AB512" s="74">
        <v>2.0</v>
      </c>
      <c r="AC512" s="73">
        <v>27.0</v>
      </c>
      <c r="AD512" s="74">
        <v>9.0</v>
      </c>
    </row>
    <row r="513" ht="12.75" customHeight="1">
      <c r="A513" s="58" t="s">
        <v>468</v>
      </c>
      <c r="B513" s="73">
        <f t="shared" si="1"/>
        <v>130</v>
      </c>
      <c r="C513" s="74">
        <f t="shared" si="2"/>
        <v>560</v>
      </c>
      <c r="D513" s="73">
        <f t="shared" si="3"/>
        <v>1149</v>
      </c>
      <c r="E513" s="74">
        <f t="shared" si="4"/>
        <v>109</v>
      </c>
      <c r="F513" s="62">
        <f t="shared" si="5"/>
        <v>0.1884057971</v>
      </c>
      <c r="G513" s="63">
        <f t="shared" si="6"/>
        <v>0.913354531</v>
      </c>
      <c r="H513" s="64">
        <f t="shared" si="7"/>
        <v>0.6565708419</v>
      </c>
      <c r="I513" s="65">
        <f t="shared" si="8"/>
        <v>0.1226899384</v>
      </c>
      <c r="J513" s="55">
        <f t="shared" si="9"/>
        <v>1.823188406</v>
      </c>
      <c r="K513" s="58"/>
      <c r="L513" s="58"/>
      <c r="M513" s="58"/>
      <c r="N513" s="61">
        <f t="shared" si="10"/>
        <v>0.1884057971</v>
      </c>
      <c r="O513" s="61">
        <f t="shared" si="11"/>
        <v>0.6565708419</v>
      </c>
      <c r="P513" s="61">
        <f t="shared" si="12"/>
        <v>0.1226899384</v>
      </c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73">
        <v>130.0</v>
      </c>
      <c r="AB513" s="74">
        <v>109.0</v>
      </c>
      <c r="AC513" s="73">
        <v>1149.0</v>
      </c>
      <c r="AD513" s="74">
        <v>560.0</v>
      </c>
    </row>
    <row r="514" ht="12.75" customHeight="1">
      <c r="A514" s="58" t="s">
        <v>1001</v>
      </c>
      <c r="B514" s="73">
        <f t="shared" si="1"/>
        <v>0</v>
      </c>
      <c r="C514" s="74">
        <f t="shared" si="2"/>
        <v>2</v>
      </c>
      <c r="D514" s="73">
        <f t="shared" si="3"/>
        <v>2</v>
      </c>
      <c r="E514" s="74">
        <f t="shared" si="4"/>
        <v>1</v>
      </c>
      <c r="F514" s="62">
        <f t="shared" si="5"/>
        <v>0</v>
      </c>
      <c r="G514" s="63">
        <f t="shared" si="6"/>
        <v>0.6666666667</v>
      </c>
      <c r="H514" s="64">
        <f t="shared" si="7"/>
        <v>0.4</v>
      </c>
      <c r="I514" s="65">
        <f t="shared" si="8"/>
        <v>0.2</v>
      </c>
      <c r="J514" s="55">
        <f t="shared" si="9"/>
        <v>1.5</v>
      </c>
      <c r="K514" s="58"/>
      <c r="L514" s="58"/>
      <c r="M514" s="58"/>
      <c r="N514" s="61">
        <f t="shared" si="10"/>
        <v>0</v>
      </c>
      <c r="O514" s="61">
        <f t="shared" si="11"/>
        <v>0.4</v>
      </c>
      <c r="P514" s="61">
        <f t="shared" si="12"/>
        <v>0.2</v>
      </c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73">
        <v>0.0</v>
      </c>
      <c r="AB514" s="74">
        <v>1.0</v>
      </c>
      <c r="AC514" s="73">
        <v>2.0</v>
      </c>
      <c r="AD514" s="74">
        <v>2.0</v>
      </c>
    </row>
    <row r="515" ht="12.75" customHeight="1">
      <c r="A515" s="58" t="s">
        <v>1002</v>
      </c>
      <c r="B515" s="73">
        <f t="shared" si="1"/>
        <v>0</v>
      </c>
      <c r="C515" s="74">
        <f t="shared" si="2"/>
        <v>0</v>
      </c>
      <c r="D515" s="73">
        <f t="shared" si="3"/>
        <v>0</v>
      </c>
      <c r="E515" s="74">
        <f t="shared" si="4"/>
        <v>0</v>
      </c>
      <c r="F515" s="62" t="str">
        <f t="shared" si="5"/>
        <v>#DIV/0!</v>
      </c>
      <c r="G515" s="63" t="str">
        <f t="shared" si="6"/>
        <v>#DIV/0!</v>
      </c>
      <c r="H515" s="64" t="str">
        <f t="shared" si="7"/>
        <v>#DIV/0!</v>
      </c>
      <c r="I515" s="65" t="str">
        <f t="shared" si="8"/>
        <v>#DIV/0!</v>
      </c>
      <c r="J515" s="55" t="str">
        <f t="shared" si="9"/>
        <v>#DIV/0!</v>
      </c>
      <c r="K515" s="58"/>
      <c r="L515" s="58"/>
      <c r="M515" s="58"/>
      <c r="N515" s="61" t="str">
        <f t="shared" si="10"/>
        <v>#DIV/0!</v>
      </c>
      <c r="O515" s="61" t="str">
        <f t="shared" si="11"/>
        <v>#DIV/0!</v>
      </c>
      <c r="P515" s="61" t="str">
        <f t="shared" si="12"/>
        <v>#DIV/0!</v>
      </c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73">
        <v>0.0</v>
      </c>
      <c r="AB515" s="74">
        <v>0.0</v>
      </c>
      <c r="AC515" s="73">
        <v>0.0</v>
      </c>
      <c r="AD515" s="74">
        <v>0.0</v>
      </c>
    </row>
    <row r="516" ht="12.75" customHeight="1">
      <c r="A516" s="58" t="s">
        <v>64</v>
      </c>
      <c r="B516" s="73">
        <f t="shared" si="1"/>
        <v>5</v>
      </c>
      <c r="C516" s="74">
        <f t="shared" si="2"/>
        <v>203</v>
      </c>
      <c r="D516" s="73">
        <f t="shared" si="3"/>
        <v>121</v>
      </c>
      <c r="E516" s="74">
        <f t="shared" si="4"/>
        <v>15</v>
      </c>
      <c r="F516" s="62">
        <f t="shared" si="5"/>
        <v>0.02403846154</v>
      </c>
      <c r="G516" s="63">
        <f t="shared" si="6"/>
        <v>0.8897058824</v>
      </c>
      <c r="H516" s="64">
        <f t="shared" si="7"/>
        <v>0.3662790698</v>
      </c>
      <c r="I516" s="65">
        <f t="shared" si="8"/>
        <v>0.05813953488</v>
      </c>
      <c r="J516" s="55">
        <f t="shared" si="9"/>
        <v>0.6538461538</v>
      </c>
      <c r="K516" s="58"/>
      <c r="L516" s="58"/>
      <c r="M516" s="58"/>
      <c r="N516" s="61">
        <f t="shared" si="10"/>
        <v>0.02403846154</v>
      </c>
      <c r="O516" s="61">
        <f t="shared" si="11"/>
        <v>0.3662790698</v>
      </c>
      <c r="P516" s="61">
        <f t="shared" si="12"/>
        <v>0.05813953488</v>
      </c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73">
        <v>5.0</v>
      </c>
      <c r="AB516" s="74">
        <v>15.0</v>
      </c>
      <c r="AC516" s="73">
        <v>121.0</v>
      </c>
      <c r="AD516" s="74">
        <v>203.0</v>
      </c>
    </row>
    <row r="517" ht="12.75" customHeight="1">
      <c r="A517" s="58" t="s">
        <v>1003</v>
      </c>
      <c r="B517" s="73">
        <f t="shared" si="1"/>
        <v>0</v>
      </c>
      <c r="C517" s="74">
        <f t="shared" si="2"/>
        <v>13</v>
      </c>
      <c r="D517" s="73">
        <f t="shared" si="3"/>
        <v>10</v>
      </c>
      <c r="E517" s="74">
        <f t="shared" si="4"/>
        <v>2</v>
      </c>
      <c r="F517" s="62">
        <f t="shared" si="5"/>
        <v>0</v>
      </c>
      <c r="G517" s="63">
        <f t="shared" si="6"/>
        <v>0.8333333333</v>
      </c>
      <c r="H517" s="64">
        <f t="shared" si="7"/>
        <v>0.4</v>
      </c>
      <c r="I517" s="65">
        <f t="shared" si="8"/>
        <v>0.08</v>
      </c>
      <c r="J517" s="55">
        <f t="shared" si="9"/>
        <v>0.9230769231</v>
      </c>
      <c r="K517" s="58"/>
      <c r="L517" s="58"/>
      <c r="M517" s="58"/>
      <c r="N517" s="61">
        <f t="shared" si="10"/>
        <v>0</v>
      </c>
      <c r="O517" s="61">
        <f t="shared" si="11"/>
        <v>0.4</v>
      </c>
      <c r="P517" s="61">
        <f t="shared" si="12"/>
        <v>0.08</v>
      </c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73">
        <v>0.0</v>
      </c>
      <c r="AB517" s="74">
        <v>2.0</v>
      </c>
      <c r="AC517" s="73">
        <v>10.0</v>
      </c>
      <c r="AD517" s="74">
        <v>13.0</v>
      </c>
    </row>
    <row r="518" ht="12.75" customHeight="1">
      <c r="A518" s="58" t="s">
        <v>470</v>
      </c>
      <c r="B518" s="73">
        <f t="shared" si="1"/>
        <v>6</v>
      </c>
      <c r="C518" s="74">
        <f t="shared" si="2"/>
        <v>94</v>
      </c>
      <c r="D518" s="73">
        <f t="shared" si="3"/>
        <v>89</v>
      </c>
      <c r="E518" s="74">
        <f t="shared" si="4"/>
        <v>5</v>
      </c>
      <c r="F518" s="62">
        <f t="shared" si="5"/>
        <v>0.06</v>
      </c>
      <c r="G518" s="63">
        <f t="shared" si="6"/>
        <v>0.9468085106</v>
      </c>
      <c r="H518" s="64">
        <f t="shared" si="7"/>
        <v>0.4896907216</v>
      </c>
      <c r="I518" s="65">
        <f t="shared" si="8"/>
        <v>0.05670103093</v>
      </c>
      <c r="J518" s="55">
        <f t="shared" si="9"/>
        <v>0.94</v>
      </c>
      <c r="K518" s="58"/>
      <c r="L518" s="58"/>
      <c r="M518" s="58"/>
      <c r="N518" s="61">
        <f t="shared" si="10"/>
        <v>0.06</v>
      </c>
      <c r="O518" s="61">
        <f t="shared" si="11"/>
        <v>0.4896907216</v>
      </c>
      <c r="P518" s="61">
        <f t="shared" si="12"/>
        <v>0.05670103093</v>
      </c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73">
        <v>6.0</v>
      </c>
      <c r="AB518" s="74">
        <v>5.0</v>
      </c>
      <c r="AC518" s="73">
        <v>89.0</v>
      </c>
      <c r="AD518" s="74">
        <v>94.0</v>
      </c>
    </row>
    <row r="519" ht="12.75" customHeight="1">
      <c r="A519" s="58" t="s">
        <v>316</v>
      </c>
      <c r="B519" s="73">
        <f t="shared" si="1"/>
        <v>116</v>
      </c>
      <c r="C519" s="74">
        <f t="shared" si="2"/>
        <v>1020</v>
      </c>
      <c r="D519" s="73">
        <f t="shared" si="3"/>
        <v>1109</v>
      </c>
      <c r="E519" s="74">
        <f t="shared" si="4"/>
        <v>150</v>
      </c>
      <c r="F519" s="62">
        <f t="shared" si="5"/>
        <v>0.1021126761</v>
      </c>
      <c r="G519" s="63">
        <f t="shared" si="6"/>
        <v>0.8808578237</v>
      </c>
      <c r="H519" s="64">
        <f t="shared" si="7"/>
        <v>0.5114822547</v>
      </c>
      <c r="I519" s="65">
        <f t="shared" si="8"/>
        <v>0.1110647182</v>
      </c>
      <c r="J519" s="55">
        <f t="shared" si="9"/>
        <v>1.108274648</v>
      </c>
      <c r="K519" s="58"/>
      <c r="L519" s="58"/>
      <c r="M519" s="58"/>
      <c r="N519" s="61">
        <f t="shared" si="10"/>
        <v>0.1021126761</v>
      </c>
      <c r="O519" s="61">
        <f t="shared" si="11"/>
        <v>0.5114822547</v>
      </c>
      <c r="P519" s="61">
        <f t="shared" si="12"/>
        <v>0.1110647182</v>
      </c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73">
        <v>116.0</v>
      </c>
      <c r="AB519" s="74">
        <v>150.0</v>
      </c>
      <c r="AC519" s="73">
        <v>1109.0</v>
      </c>
      <c r="AD519" s="74">
        <v>1020.0</v>
      </c>
    </row>
    <row r="520" ht="12.75" customHeight="1">
      <c r="A520" s="58" t="s">
        <v>250</v>
      </c>
      <c r="B520" s="73">
        <f t="shared" si="1"/>
        <v>128</v>
      </c>
      <c r="C520" s="74">
        <f t="shared" si="2"/>
        <v>1507</v>
      </c>
      <c r="D520" s="73">
        <f t="shared" si="3"/>
        <v>1332</v>
      </c>
      <c r="E520" s="74">
        <f t="shared" si="4"/>
        <v>200</v>
      </c>
      <c r="F520" s="62">
        <f t="shared" si="5"/>
        <v>0.07828746177</v>
      </c>
      <c r="G520" s="63">
        <f t="shared" si="6"/>
        <v>0.8694516971</v>
      </c>
      <c r="H520" s="64">
        <f t="shared" si="7"/>
        <v>0.4610041048</v>
      </c>
      <c r="I520" s="65">
        <f t="shared" si="8"/>
        <v>0.1035680455</v>
      </c>
      <c r="J520" s="55">
        <f t="shared" si="9"/>
        <v>0.9370030581</v>
      </c>
      <c r="K520" s="58"/>
      <c r="L520" s="58"/>
      <c r="M520" s="58"/>
      <c r="N520" s="61">
        <f t="shared" si="10"/>
        <v>0.07828746177</v>
      </c>
      <c r="O520" s="61">
        <f t="shared" si="11"/>
        <v>0.4610041048</v>
      </c>
      <c r="P520" s="61">
        <f t="shared" si="12"/>
        <v>0.1035680455</v>
      </c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73">
        <v>128.0</v>
      </c>
      <c r="AB520" s="74">
        <v>200.0</v>
      </c>
      <c r="AC520" s="73">
        <v>1332.0</v>
      </c>
      <c r="AD520" s="74">
        <v>1507.0</v>
      </c>
    </row>
    <row r="521" ht="12.75" customHeight="1">
      <c r="A521" s="58" t="s">
        <v>1004</v>
      </c>
      <c r="B521" s="73">
        <f t="shared" si="1"/>
        <v>0</v>
      </c>
      <c r="C521" s="74">
        <f t="shared" si="2"/>
        <v>0</v>
      </c>
      <c r="D521" s="73">
        <f t="shared" si="3"/>
        <v>0</v>
      </c>
      <c r="E521" s="74">
        <f t="shared" si="4"/>
        <v>0</v>
      </c>
      <c r="F521" s="62" t="str">
        <f t="shared" si="5"/>
        <v>#DIV/0!</v>
      </c>
      <c r="G521" s="63" t="str">
        <f t="shared" si="6"/>
        <v>#DIV/0!</v>
      </c>
      <c r="H521" s="64" t="str">
        <f t="shared" si="7"/>
        <v>#DIV/0!</v>
      </c>
      <c r="I521" s="65" t="str">
        <f t="shared" si="8"/>
        <v>#DIV/0!</v>
      </c>
      <c r="J521" s="55" t="str">
        <f t="shared" si="9"/>
        <v>#DIV/0!</v>
      </c>
      <c r="K521" s="58"/>
      <c r="L521" s="58"/>
      <c r="M521" s="58"/>
      <c r="N521" s="61" t="str">
        <f t="shared" si="10"/>
        <v>#DIV/0!</v>
      </c>
      <c r="O521" s="61" t="str">
        <f t="shared" si="11"/>
        <v>#DIV/0!</v>
      </c>
      <c r="P521" s="61" t="str">
        <f t="shared" si="12"/>
        <v>#DIV/0!</v>
      </c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73">
        <v>0.0</v>
      </c>
      <c r="AB521" s="74">
        <v>0.0</v>
      </c>
      <c r="AC521" s="73">
        <v>0.0</v>
      </c>
      <c r="AD521" s="74">
        <v>0.0</v>
      </c>
    </row>
    <row r="522" ht="12.75" customHeight="1">
      <c r="A522" s="58" t="s">
        <v>276</v>
      </c>
      <c r="B522" s="73">
        <f t="shared" si="1"/>
        <v>195</v>
      </c>
      <c r="C522" s="74">
        <f t="shared" si="2"/>
        <v>1754</v>
      </c>
      <c r="D522" s="73">
        <f t="shared" si="3"/>
        <v>1717</v>
      </c>
      <c r="E522" s="74">
        <f t="shared" si="4"/>
        <v>278</v>
      </c>
      <c r="F522" s="62">
        <f t="shared" si="5"/>
        <v>0.1000513084</v>
      </c>
      <c r="G522" s="63">
        <f t="shared" si="6"/>
        <v>0.8606516291</v>
      </c>
      <c r="H522" s="64">
        <f t="shared" si="7"/>
        <v>0.4847870183</v>
      </c>
      <c r="I522" s="65">
        <f t="shared" si="8"/>
        <v>0.1199290061</v>
      </c>
      <c r="J522" s="55">
        <f t="shared" si="9"/>
        <v>1.023601847</v>
      </c>
      <c r="K522" s="58"/>
      <c r="L522" s="58"/>
      <c r="M522" s="58"/>
      <c r="N522" s="61">
        <f t="shared" si="10"/>
        <v>0.1000513084</v>
      </c>
      <c r="O522" s="61">
        <f t="shared" si="11"/>
        <v>0.4847870183</v>
      </c>
      <c r="P522" s="61">
        <f t="shared" si="12"/>
        <v>0.1199290061</v>
      </c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73">
        <v>195.0</v>
      </c>
      <c r="AB522" s="74">
        <v>278.0</v>
      </c>
      <c r="AC522" s="73">
        <v>1717.0</v>
      </c>
      <c r="AD522" s="74">
        <v>1754.0</v>
      </c>
    </row>
    <row r="523" ht="12.75" customHeight="1">
      <c r="A523" s="58" t="s">
        <v>122</v>
      </c>
      <c r="B523" s="73">
        <f t="shared" si="1"/>
        <v>9</v>
      </c>
      <c r="C523" s="74">
        <f t="shared" si="2"/>
        <v>128</v>
      </c>
      <c r="D523" s="73">
        <f t="shared" si="3"/>
        <v>39</v>
      </c>
      <c r="E523" s="74">
        <f t="shared" si="4"/>
        <v>21</v>
      </c>
      <c r="F523" s="62">
        <f t="shared" si="5"/>
        <v>0.06569343066</v>
      </c>
      <c r="G523" s="63">
        <f t="shared" si="6"/>
        <v>0.65</v>
      </c>
      <c r="H523" s="64">
        <f t="shared" si="7"/>
        <v>0.2436548223</v>
      </c>
      <c r="I523" s="65">
        <f t="shared" si="8"/>
        <v>0.152284264</v>
      </c>
      <c r="J523" s="55">
        <f t="shared" si="9"/>
        <v>0.4379562044</v>
      </c>
      <c r="K523" s="58"/>
      <c r="L523" s="58"/>
      <c r="M523" s="58"/>
      <c r="N523" s="61">
        <f t="shared" si="10"/>
        <v>0.06569343066</v>
      </c>
      <c r="O523" s="61">
        <f t="shared" si="11"/>
        <v>0.2436548223</v>
      </c>
      <c r="P523" s="61">
        <f t="shared" si="12"/>
        <v>0.152284264</v>
      </c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73">
        <v>9.0</v>
      </c>
      <c r="AB523" s="74">
        <v>21.0</v>
      </c>
      <c r="AC523" s="73">
        <v>39.0</v>
      </c>
      <c r="AD523" s="74">
        <v>128.0</v>
      </c>
    </row>
    <row r="524" ht="12.75" customHeight="1">
      <c r="A524" s="58" t="s">
        <v>1005</v>
      </c>
      <c r="B524" s="73">
        <f t="shared" si="1"/>
        <v>0</v>
      </c>
      <c r="C524" s="74">
        <f t="shared" si="2"/>
        <v>0</v>
      </c>
      <c r="D524" s="73">
        <f t="shared" si="3"/>
        <v>0</v>
      </c>
      <c r="E524" s="74">
        <f t="shared" si="4"/>
        <v>0</v>
      </c>
      <c r="F524" s="62" t="str">
        <f t="shared" si="5"/>
        <v>#DIV/0!</v>
      </c>
      <c r="G524" s="63" t="str">
        <f t="shared" si="6"/>
        <v>#DIV/0!</v>
      </c>
      <c r="H524" s="64" t="str">
        <f t="shared" si="7"/>
        <v>#DIV/0!</v>
      </c>
      <c r="I524" s="65" t="str">
        <f t="shared" si="8"/>
        <v>#DIV/0!</v>
      </c>
      <c r="J524" s="55" t="str">
        <f t="shared" si="9"/>
        <v>#DIV/0!</v>
      </c>
      <c r="K524" s="58"/>
      <c r="L524" s="58"/>
      <c r="M524" s="58"/>
      <c r="N524" s="61" t="str">
        <f t="shared" si="10"/>
        <v>#DIV/0!</v>
      </c>
      <c r="O524" s="61" t="str">
        <f t="shared" si="11"/>
        <v>#DIV/0!</v>
      </c>
      <c r="P524" s="61" t="str">
        <f t="shared" si="12"/>
        <v>#DIV/0!</v>
      </c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73">
        <v>0.0</v>
      </c>
      <c r="AB524" s="74">
        <v>0.0</v>
      </c>
      <c r="AC524" s="73">
        <v>0.0</v>
      </c>
      <c r="AD524" s="74">
        <v>0.0</v>
      </c>
    </row>
    <row r="525" ht="12.75" customHeight="1">
      <c r="A525" s="58" t="s">
        <v>188</v>
      </c>
      <c r="B525" s="73">
        <f t="shared" si="1"/>
        <v>115</v>
      </c>
      <c r="C525" s="74">
        <f t="shared" si="2"/>
        <v>1111</v>
      </c>
      <c r="D525" s="73">
        <f t="shared" si="3"/>
        <v>1058</v>
      </c>
      <c r="E525" s="74">
        <f t="shared" si="4"/>
        <v>209</v>
      </c>
      <c r="F525" s="62">
        <f t="shared" si="5"/>
        <v>0.09380097879</v>
      </c>
      <c r="G525" s="63">
        <f t="shared" si="6"/>
        <v>0.8350434096</v>
      </c>
      <c r="H525" s="64">
        <f t="shared" si="7"/>
        <v>0.4705174489</v>
      </c>
      <c r="I525" s="65">
        <f t="shared" si="8"/>
        <v>0.1299638989</v>
      </c>
      <c r="J525" s="55">
        <f t="shared" si="9"/>
        <v>1.033442088</v>
      </c>
      <c r="K525" s="58"/>
      <c r="L525" s="58"/>
      <c r="M525" s="58"/>
      <c r="N525" s="61">
        <f t="shared" si="10"/>
        <v>0.09380097879</v>
      </c>
      <c r="O525" s="61">
        <f t="shared" si="11"/>
        <v>0.4705174489</v>
      </c>
      <c r="P525" s="61">
        <f t="shared" si="12"/>
        <v>0.1299638989</v>
      </c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73">
        <v>115.0</v>
      </c>
      <c r="AB525" s="74">
        <v>209.0</v>
      </c>
      <c r="AC525" s="73">
        <v>1058.0</v>
      </c>
      <c r="AD525" s="74">
        <v>1111.0</v>
      </c>
    </row>
    <row r="526" ht="12.75" customHeight="1">
      <c r="A526" s="58" t="s">
        <v>415</v>
      </c>
      <c r="B526" s="73">
        <f t="shared" si="1"/>
        <v>81</v>
      </c>
      <c r="C526" s="74">
        <f t="shared" si="2"/>
        <v>642</v>
      </c>
      <c r="D526" s="73">
        <f t="shared" si="3"/>
        <v>646</v>
      </c>
      <c r="E526" s="74">
        <f t="shared" si="4"/>
        <v>82</v>
      </c>
      <c r="F526" s="62">
        <f t="shared" si="5"/>
        <v>0.112033195</v>
      </c>
      <c r="G526" s="63">
        <f t="shared" si="6"/>
        <v>0.8873626374</v>
      </c>
      <c r="H526" s="64">
        <f t="shared" si="7"/>
        <v>0.5010337698</v>
      </c>
      <c r="I526" s="65">
        <f t="shared" si="8"/>
        <v>0.1123363198</v>
      </c>
      <c r="J526" s="55">
        <f t="shared" si="9"/>
        <v>1.006915629</v>
      </c>
      <c r="K526" s="58"/>
      <c r="L526" s="58"/>
      <c r="M526" s="58"/>
      <c r="N526" s="61">
        <f t="shared" si="10"/>
        <v>0.112033195</v>
      </c>
      <c r="O526" s="61">
        <f t="shared" si="11"/>
        <v>0.5010337698</v>
      </c>
      <c r="P526" s="61">
        <f t="shared" si="12"/>
        <v>0.1123363198</v>
      </c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73">
        <v>81.0</v>
      </c>
      <c r="AB526" s="74">
        <v>82.0</v>
      </c>
      <c r="AC526" s="73">
        <v>646.0</v>
      </c>
      <c r="AD526" s="74">
        <v>642.0</v>
      </c>
    </row>
    <row r="527" ht="12.75" customHeight="1">
      <c r="A527" s="58" t="s">
        <v>1006</v>
      </c>
      <c r="B527" s="73">
        <f t="shared" si="1"/>
        <v>0</v>
      </c>
      <c r="C527" s="74">
        <f t="shared" si="2"/>
        <v>0</v>
      </c>
      <c r="D527" s="73">
        <f t="shared" si="3"/>
        <v>0</v>
      </c>
      <c r="E527" s="74">
        <f t="shared" si="4"/>
        <v>0</v>
      </c>
      <c r="F527" s="62" t="str">
        <f t="shared" si="5"/>
        <v>#DIV/0!</v>
      </c>
      <c r="G527" s="63" t="str">
        <f t="shared" si="6"/>
        <v>#DIV/0!</v>
      </c>
      <c r="H527" s="64" t="str">
        <f t="shared" si="7"/>
        <v>#DIV/0!</v>
      </c>
      <c r="I527" s="65" t="str">
        <f t="shared" si="8"/>
        <v>#DIV/0!</v>
      </c>
      <c r="J527" s="55" t="str">
        <f t="shared" si="9"/>
        <v>#DIV/0!</v>
      </c>
      <c r="K527" s="58"/>
      <c r="L527" s="58"/>
      <c r="M527" s="58"/>
      <c r="N527" s="61" t="str">
        <f t="shared" si="10"/>
        <v>#DIV/0!</v>
      </c>
      <c r="O527" s="61" t="str">
        <f t="shared" si="11"/>
        <v>#DIV/0!</v>
      </c>
      <c r="P527" s="61" t="str">
        <f t="shared" si="12"/>
        <v>#DIV/0!</v>
      </c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73">
        <v>0.0</v>
      </c>
      <c r="AB527" s="74">
        <v>0.0</v>
      </c>
      <c r="AC527" s="73">
        <v>0.0</v>
      </c>
      <c r="AD527" s="74">
        <v>0.0</v>
      </c>
    </row>
    <row r="528" ht="12.75" customHeight="1">
      <c r="A528" s="58" t="s">
        <v>1007</v>
      </c>
      <c r="B528" s="73">
        <f t="shared" si="1"/>
        <v>0</v>
      </c>
      <c r="C528" s="74">
        <f t="shared" si="2"/>
        <v>0</v>
      </c>
      <c r="D528" s="73">
        <f t="shared" si="3"/>
        <v>1</v>
      </c>
      <c r="E528" s="74">
        <f t="shared" si="4"/>
        <v>0</v>
      </c>
      <c r="F528" s="62" t="str">
        <f t="shared" si="5"/>
        <v>#DIV/0!</v>
      </c>
      <c r="G528" s="63">
        <f t="shared" si="6"/>
        <v>1</v>
      </c>
      <c r="H528" s="64">
        <f t="shared" si="7"/>
        <v>1</v>
      </c>
      <c r="I528" s="65">
        <f t="shared" si="8"/>
        <v>0</v>
      </c>
      <c r="J528" s="55" t="str">
        <f t="shared" si="9"/>
        <v>#DIV/0!</v>
      </c>
      <c r="K528" s="58"/>
      <c r="L528" s="58"/>
      <c r="M528" s="58"/>
      <c r="N528" s="61" t="str">
        <f t="shared" si="10"/>
        <v>#DIV/0!</v>
      </c>
      <c r="O528" s="61">
        <f t="shared" si="11"/>
        <v>1</v>
      </c>
      <c r="P528" s="61">
        <f t="shared" si="12"/>
        <v>0</v>
      </c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73">
        <v>0.0</v>
      </c>
      <c r="AB528" s="74">
        <v>0.0</v>
      </c>
      <c r="AC528" s="73">
        <v>1.0</v>
      </c>
      <c r="AD528" s="74">
        <v>0.0</v>
      </c>
    </row>
    <row r="529" ht="12.75" customHeight="1">
      <c r="A529" s="58" t="s">
        <v>280</v>
      </c>
      <c r="B529" s="73">
        <f t="shared" si="1"/>
        <v>83</v>
      </c>
      <c r="C529" s="74">
        <f t="shared" si="2"/>
        <v>1320</v>
      </c>
      <c r="D529" s="73">
        <f t="shared" si="3"/>
        <v>855</v>
      </c>
      <c r="E529" s="74">
        <f t="shared" si="4"/>
        <v>118</v>
      </c>
      <c r="F529" s="62">
        <f t="shared" si="5"/>
        <v>0.05915894512</v>
      </c>
      <c r="G529" s="63">
        <f t="shared" si="6"/>
        <v>0.878725591</v>
      </c>
      <c r="H529" s="64">
        <f t="shared" si="7"/>
        <v>0.3947811448</v>
      </c>
      <c r="I529" s="65">
        <f t="shared" si="8"/>
        <v>0.0845959596</v>
      </c>
      <c r="J529" s="55">
        <f t="shared" si="9"/>
        <v>0.6935138988</v>
      </c>
      <c r="K529" s="58"/>
      <c r="L529" s="58"/>
      <c r="M529" s="58"/>
      <c r="N529" s="61">
        <f t="shared" si="10"/>
        <v>0.05915894512</v>
      </c>
      <c r="O529" s="61">
        <f t="shared" si="11"/>
        <v>0.3947811448</v>
      </c>
      <c r="P529" s="61">
        <f t="shared" si="12"/>
        <v>0.0845959596</v>
      </c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73">
        <v>83.0</v>
      </c>
      <c r="AB529" s="74">
        <v>118.0</v>
      </c>
      <c r="AC529" s="73">
        <v>855.0</v>
      </c>
      <c r="AD529" s="74">
        <v>1320.0</v>
      </c>
    </row>
    <row r="530" ht="12.75" customHeight="1">
      <c r="A530" s="58" t="s">
        <v>393</v>
      </c>
      <c r="B530" s="73">
        <f t="shared" si="1"/>
        <v>129</v>
      </c>
      <c r="C530" s="74">
        <f t="shared" si="2"/>
        <v>812</v>
      </c>
      <c r="D530" s="73">
        <f t="shared" si="3"/>
        <v>783</v>
      </c>
      <c r="E530" s="74">
        <f t="shared" si="4"/>
        <v>144</v>
      </c>
      <c r="F530" s="62">
        <f t="shared" si="5"/>
        <v>0.137088204</v>
      </c>
      <c r="G530" s="63">
        <f t="shared" si="6"/>
        <v>0.8446601942</v>
      </c>
      <c r="H530" s="64">
        <f t="shared" si="7"/>
        <v>0.4882226981</v>
      </c>
      <c r="I530" s="65">
        <f t="shared" si="8"/>
        <v>0.1461456103</v>
      </c>
      <c r="J530" s="55">
        <f t="shared" si="9"/>
        <v>0.9851222104</v>
      </c>
      <c r="K530" s="58"/>
      <c r="L530" s="58"/>
      <c r="M530" s="58"/>
      <c r="N530" s="61">
        <f t="shared" si="10"/>
        <v>0.137088204</v>
      </c>
      <c r="O530" s="61">
        <f t="shared" si="11"/>
        <v>0.4882226981</v>
      </c>
      <c r="P530" s="61">
        <f t="shared" si="12"/>
        <v>0.1461456103</v>
      </c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73">
        <v>129.0</v>
      </c>
      <c r="AB530" s="74">
        <v>144.0</v>
      </c>
      <c r="AC530" s="73">
        <v>783.0</v>
      </c>
      <c r="AD530" s="74">
        <v>812.0</v>
      </c>
    </row>
    <row r="531" ht="12.75" customHeight="1">
      <c r="A531" s="58" t="s">
        <v>381</v>
      </c>
      <c r="B531" s="73">
        <f t="shared" si="1"/>
        <v>215</v>
      </c>
      <c r="C531" s="74">
        <f t="shared" si="2"/>
        <v>1732</v>
      </c>
      <c r="D531" s="73">
        <f t="shared" si="3"/>
        <v>1850</v>
      </c>
      <c r="E531" s="74">
        <f t="shared" si="4"/>
        <v>247</v>
      </c>
      <c r="F531" s="62">
        <f t="shared" si="5"/>
        <v>0.1104262969</v>
      </c>
      <c r="G531" s="63">
        <f t="shared" si="6"/>
        <v>0.8822126848</v>
      </c>
      <c r="H531" s="64">
        <f t="shared" si="7"/>
        <v>0.5106330366</v>
      </c>
      <c r="I531" s="65">
        <f t="shared" si="8"/>
        <v>0.1142433234</v>
      </c>
      <c r="J531" s="55">
        <f t="shared" si="9"/>
        <v>1.077041602</v>
      </c>
      <c r="K531" s="58"/>
      <c r="L531" s="58"/>
      <c r="M531" s="58"/>
      <c r="N531" s="61">
        <f t="shared" si="10"/>
        <v>0.1104262969</v>
      </c>
      <c r="O531" s="61">
        <f t="shared" si="11"/>
        <v>0.5106330366</v>
      </c>
      <c r="P531" s="61">
        <f t="shared" si="12"/>
        <v>0.1142433234</v>
      </c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73">
        <v>215.0</v>
      </c>
      <c r="AB531" s="74">
        <v>247.0</v>
      </c>
      <c r="AC531" s="73">
        <v>1850.0</v>
      </c>
      <c r="AD531" s="74">
        <v>1732.0</v>
      </c>
    </row>
    <row r="532" ht="12.75" customHeight="1">
      <c r="A532" s="58" t="s">
        <v>1008</v>
      </c>
      <c r="B532" s="73">
        <f t="shared" si="1"/>
        <v>0</v>
      </c>
      <c r="C532" s="74">
        <f t="shared" si="2"/>
        <v>0</v>
      </c>
      <c r="D532" s="73">
        <f t="shared" si="3"/>
        <v>0</v>
      </c>
      <c r="E532" s="74">
        <f t="shared" si="4"/>
        <v>0</v>
      </c>
      <c r="F532" s="62" t="str">
        <f t="shared" si="5"/>
        <v>#DIV/0!</v>
      </c>
      <c r="G532" s="63" t="str">
        <f t="shared" si="6"/>
        <v>#DIV/0!</v>
      </c>
      <c r="H532" s="64" t="str">
        <f t="shared" si="7"/>
        <v>#DIV/0!</v>
      </c>
      <c r="I532" s="65" t="str">
        <f t="shared" si="8"/>
        <v>#DIV/0!</v>
      </c>
      <c r="J532" s="55" t="str">
        <f t="shared" si="9"/>
        <v>#DIV/0!</v>
      </c>
      <c r="K532" s="58"/>
      <c r="L532" s="58"/>
      <c r="M532" s="58"/>
      <c r="N532" s="61" t="str">
        <f t="shared" si="10"/>
        <v>#DIV/0!</v>
      </c>
      <c r="O532" s="61" t="str">
        <f t="shared" si="11"/>
        <v>#DIV/0!</v>
      </c>
      <c r="P532" s="61" t="str">
        <f t="shared" si="12"/>
        <v>#DIV/0!</v>
      </c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73">
        <v>0.0</v>
      </c>
      <c r="AB532" s="74">
        <v>0.0</v>
      </c>
      <c r="AC532" s="73">
        <v>0.0</v>
      </c>
      <c r="AD532" s="74">
        <v>0.0</v>
      </c>
    </row>
    <row r="533" ht="12.75" customHeight="1">
      <c r="A533" s="58" t="s">
        <v>135</v>
      </c>
      <c r="B533" s="73">
        <f t="shared" si="1"/>
        <v>60</v>
      </c>
      <c r="C533" s="74">
        <f t="shared" si="2"/>
        <v>1182</v>
      </c>
      <c r="D533" s="73">
        <f t="shared" si="3"/>
        <v>654</v>
      </c>
      <c r="E533" s="74">
        <f t="shared" si="4"/>
        <v>128</v>
      </c>
      <c r="F533" s="62">
        <f t="shared" si="5"/>
        <v>0.04830917874</v>
      </c>
      <c r="G533" s="63">
        <f t="shared" si="6"/>
        <v>0.8363171355</v>
      </c>
      <c r="H533" s="64">
        <f t="shared" si="7"/>
        <v>0.3527667984</v>
      </c>
      <c r="I533" s="65">
        <f t="shared" si="8"/>
        <v>0.09288537549</v>
      </c>
      <c r="J533" s="55">
        <f t="shared" si="9"/>
        <v>0.6296296296</v>
      </c>
      <c r="K533" s="58"/>
      <c r="L533" s="58"/>
      <c r="M533" s="58"/>
      <c r="N533" s="61">
        <f t="shared" si="10"/>
        <v>0.04830917874</v>
      </c>
      <c r="O533" s="61">
        <f t="shared" si="11"/>
        <v>0.3527667984</v>
      </c>
      <c r="P533" s="61">
        <f t="shared" si="12"/>
        <v>0.09288537549</v>
      </c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73">
        <v>60.0</v>
      </c>
      <c r="AB533" s="74">
        <v>128.0</v>
      </c>
      <c r="AC533" s="73">
        <v>654.0</v>
      </c>
      <c r="AD533" s="74">
        <v>1182.0</v>
      </c>
    </row>
    <row r="534" ht="12.75" customHeight="1">
      <c r="A534" s="58" t="s">
        <v>1009</v>
      </c>
      <c r="B534" s="73">
        <f t="shared" si="1"/>
        <v>0</v>
      </c>
      <c r="C534" s="74">
        <f t="shared" si="2"/>
        <v>0</v>
      </c>
      <c r="D534" s="73">
        <f t="shared" si="3"/>
        <v>0</v>
      </c>
      <c r="E534" s="74">
        <f t="shared" si="4"/>
        <v>0</v>
      </c>
      <c r="F534" s="62" t="str">
        <f t="shared" si="5"/>
        <v>#DIV/0!</v>
      </c>
      <c r="G534" s="63" t="str">
        <f t="shared" si="6"/>
        <v>#DIV/0!</v>
      </c>
      <c r="H534" s="64" t="str">
        <f t="shared" si="7"/>
        <v>#DIV/0!</v>
      </c>
      <c r="I534" s="65" t="str">
        <f t="shared" si="8"/>
        <v>#DIV/0!</v>
      </c>
      <c r="J534" s="55" t="str">
        <f t="shared" si="9"/>
        <v>#DIV/0!</v>
      </c>
      <c r="K534" s="58"/>
      <c r="L534" s="58"/>
      <c r="M534" s="58"/>
      <c r="N534" s="61" t="str">
        <f t="shared" si="10"/>
        <v>#DIV/0!</v>
      </c>
      <c r="O534" s="61" t="str">
        <f t="shared" si="11"/>
        <v>#DIV/0!</v>
      </c>
      <c r="P534" s="61" t="str">
        <f t="shared" si="12"/>
        <v>#DIV/0!</v>
      </c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73">
        <v>0.0</v>
      </c>
      <c r="AB534" s="74">
        <v>0.0</v>
      </c>
      <c r="AC534" s="73">
        <v>0.0</v>
      </c>
      <c r="AD534" s="74">
        <v>0.0</v>
      </c>
    </row>
    <row r="535" ht="12.75" customHeight="1">
      <c r="A535" s="58" t="s">
        <v>178</v>
      </c>
      <c r="B535" s="73">
        <f t="shared" si="1"/>
        <v>35</v>
      </c>
      <c r="C535" s="74">
        <f t="shared" si="2"/>
        <v>430</v>
      </c>
      <c r="D535" s="73">
        <f t="shared" si="3"/>
        <v>397</v>
      </c>
      <c r="E535" s="74">
        <f t="shared" si="4"/>
        <v>67</v>
      </c>
      <c r="F535" s="62">
        <f t="shared" si="5"/>
        <v>0.0752688172</v>
      </c>
      <c r="G535" s="63">
        <f t="shared" si="6"/>
        <v>0.8556034483</v>
      </c>
      <c r="H535" s="64">
        <f t="shared" si="7"/>
        <v>0.4650161464</v>
      </c>
      <c r="I535" s="65">
        <f t="shared" si="8"/>
        <v>0.109795479</v>
      </c>
      <c r="J535" s="55">
        <f t="shared" si="9"/>
        <v>0.9978494624</v>
      </c>
      <c r="K535" s="58"/>
      <c r="L535" s="58"/>
      <c r="M535" s="58"/>
      <c r="N535" s="61">
        <f t="shared" si="10"/>
        <v>0.0752688172</v>
      </c>
      <c r="O535" s="61">
        <f t="shared" si="11"/>
        <v>0.4650161464</v>
      </c>
      <c r="P535" s="61">
        <f t="shared" si="12"/>
        <v>0.109795479</v>
      </c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73">
        <v>35.0</v>
      </c>
      <c r="AB535" s="74">
        <v>67.0</v>
      </c>
      <c r="AC535" s="73">
        <v>397.0</v>
      </c>
      <c r="AD535" s="74">
        <v>430.0</v>
      </c>
    </row>
    <row r="536" ht="12.75" customHeight="1">
      <c r="A536" s="58" t="s">
        <v>241</v>
      </c>
      <c r="B536" s="73">
        <f t="shared" si="1"/>
        <v>45</v>
      </c>
      <c r="C536" s="74">
        <f t="shared" si="2"/>
        <v>665</v>
      </c>
      <c r="D536" s="73">
        <f t="shared" si="3"/>
        <v>337</v>
      </c>
      <c r="E536" s="74">
        <f t="shared" si="4"/>
        <v>71</v>
      </c>
      <c r="F536" s="62">
        <f t="shared" si="5"/>
        <v>0.06338028169</v>
      </c>
      <c r="G536" s="63">
        <f t="shared" si="6"/>
        <v>0.8259803922</v>
      </c>
      <c r="H536" s="64">
        <f t="shared" si="7"/>
        <v>0.3416815742</v>
      </c>
      <c r="I536" s="65">
        <f t="shared" si="8"/>
        <v>0.1037567084</v>
      </c>
      <c r="J536" s="55">
        <f t="shared" si="9"/>
        <v>0.5746478873</v>
      </c>
      <c r="K536" s="58"/>
      <c r="L536" s="58"/>
      <c r="M536" s="58"/>
      <c r="N536" s="61">
        <f t="shared" si="10"/>
        <v>0.06338028169</v>
      </c>
      <c r="O536" s="61">
        <f t="shared" si="11"/>
        <v>0.3416815742</v>
      </c>
      <c r="P536" s="61">
        <f t="shared" si="12"/>
        <v>0.1037567084</v>
      </c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73">
        <v>45.0</v>
      </c>
      <c r="AB536" s="74">
        <v>71.0</v>
      </c>
      <c r="AC536" s="73">
        <v>337.0</v>
      </c>
      <c r="AD536" s="74">
        <v>665.0</v>
      </c>
    </row>
    <row r="537" ht="12.75" customHeight="1">
      <c r="A537" s="58" t="s">
        <v>257</v>
      </c>
      <c r="B537" s="73">
        <f t="shared" si="1"/>
        <v>112</v>
      </c>
      <c r="C537" s="74">
        <f t="shared" si="2"/>
        <v>1788</v>
      </c>
      <c r="D537" s="73">
        <f t="shared" si="3"/>
        <v>1366</v>
      </c>
      <c r="E537" s="74">
        <f t="shared" si="4"/>
        <v>169</v>
      </c>
      <c r="F537" s="62">
        <f t="shared" si="5"/>
        <v>0.05894736842</v>
      </c>
      <c r="G537" s="63">
        <f t="shared" si="6"/>
        <v>0.8899022801</v>
      </c>
      <c r="H537" s="64">
        <f t="shared" si="7"/>
        <v>0.4302765648</v>
      </c>
      <c r="I537" s="65">
        <f t="shared" si="8"/>
        <v>0.08180494905</v>
      </c>
      <c r="J537" s="55">
        <f t="shared" si="9"/>
        <v>0.8078947368</v>
      </c>
      <c r="K537" s="58"/>
      <c r="L537" s="58"/>
      <c r="M537" s="58"/>
      <c r="N537" s="61">
        <f t="shared" si="10"/>
        <v>0.05894736842</v>
      </c>
      <c r="O537" s="61">
        <f t="shared" si="11"/>
        <v>0.4302765648</v>
      </c>
      <c r="P537" s="61">
        <f t="shared" si="12"/>
        <v>0.08180494905</v>
      </c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73">
        <v>112.0</v>
      </c>
      <c r="AB537" s="74">
        <v>169.0</v>
      </c>
      <c r="AC537" s="73">
        <v>1366.0</v>
      </c>
      <c r="AD537" s="74">
        <v>1788.0</v>
      </c>
    </row>
    <row r="538" ht="12.75" customHeight="1">
      <c r="A538" s="58" t="s">
        <v>268</v>
      </c>
      <c r="B538" s="73">
        <f t="shared" si="1"/>
        <v>109</v>
      </c>
      <c r="C538" s="74">
        <f t="shared" si="2"/>
        <v>1654</v>
      </c>
      <c r="D538" s="73">
        <f t="shared" si="3"/>
        <v>1230</v>
      </c>
      <c r="E538" s="74">
        <f t="shared" si="4"/>
        <v>158</v>
      </c>
      <c r="F538" s="62">
        <f t="shared" si="5"/>
        <v>0.06182643222</v>
      </c>
      <c r="G538" s="63">
        <f t="shared" si="6"/>
        <v>0.886167147</v>
      </c>
      <c r="H538" s="64">
        <f t="shared" si="7"/>
        <v>0.4249444621</v>
      </c>
      <c r="I538" s="65">
        <f t="shared" si="8"/>
        <v>0.08473500476</v>
      </c>
      <c r="J538" s="55">
        <f t="shared" si="9"/>
        <v>0.7872943846</v>
      </c>
      <c r="K538" s="58"/>
      <c r="L538" s="58"/>
      <c r="M538" s="58"/>
      <c r="N538" s="61">
        <f t="shared" si="10"/>
        <v>0.06182643222</v>
      </c>
      <c r="O538" s="61">
        <f t="shared" si="11"/>
        <v>0.4249444621</v>
      </c>
      <c r="P538" s="61">
        <f t="shared" si="12"/>
        <v>0.08473500476</v>
      </c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73">
        <v>109.0</v>
      </c>
      <c r="AB538" s="74">
        <v>158.0</v>
      </c>
      <c r="AC538" s="73">
        <v>1230.0</v>
      </c>
      <c r="AD538" s="74">
        <v>1654.0</v>
      </c>
    </row>
    <row r="539" ht="12.75" customHeight="1">
      <c r="A539" s="58" t="s">
        <v>153</v>
      </c>
      <c r="B539" s="73">
        <f t="shared" si="1"/>
        <v>11</v>
      </c>
      <c r="C539" s="74">
        <f t="shared" si="2"/>
        <v>203</v>
      </c>
      <c r="D539" s="73">
        <f t="shared" si="3"/>
        <v>76</v>
      </c>
      <c r="E539" s="74">
        <f t="shared" si="4"/>
        <v>22</v>
      </c>
      <c r="F539" s="62">
        <f t="shared" si="5"/>
        <v>0.05140186916</v>
      </c>
      <c r="G539" s="63">
        <f t="shared" si="6"/>
        <v>0.7755102041</v>
      </c>
      <c r="H539" s="64">
        <f t="shared" si="7"/>
        <v>0.2788461538</v>
      </c>
      <c r="I539" s="65">
        <f t="shared" si="8"/>
        <v>0.1057692308</v>
      </c>
      <c r="J539" s="55">
        <f t="shared" si="9"/>
        <v>0.4579439252</v>
      </c>
      <c r="K539" s="58"/>
      <c r="L539" s="58"/>
      <c r="M539" s="58"/>
      <c r="N539" s="61">
        <f t="shared" si="10"/>
        <v>0.05140186916</v>
      </c>
      <c r="O539" s="61">
        <f t="shared" si="11"/>
        <v>0.2788461538</v>
      </c>
      <c r="P539" s="61">
        <f t="shared" si="12"/>
        <v>0.1057692308</v>
      </c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73">
        <v>11.0</v>
      </c>
      <c r="AB539" s="74">
        <v>22.0</v>
      </c>
      <c r="AC539" s="73">
        <v>76.0</v>
      </c>
      <c r="AD539" s="74">
        <v>203.0</v>
      </c>
    </row>
    <row r="540" ht="12.75" customHeight="1">
      <c r="A540" s="58" t="s">
        <v>92</v>
      </c>
      <c r="B540" s="73">
        <f t="shared" si="1"/>
        <v>9</v>
      </c>
      <c r="C540" s="74">
        <f t="shared" si="2"/>
        <v>149</v>
      </c>
      <c r="D540" s="73">
        <f t="shared" si="3"/>
        <v>127</v>
      </c>
      <c r="E540" s="74">
        <f t="shared" si="4"/>
        <v>25</v>
      </c>
      <c r="F540" s="62">
        <f t="shared" si="5"/>
        <v>0.05696202532</v>
      </c>
      <c r="G540" s="63">
        <f t="shared" si="6"/>
        <v>0.8355263158</v>
      </c>
      <c r="H540" s="64">
        <f t="shared" si="7"/>
        <v>0.4387096774</v>
      </c>
      <c r="I540" s="65">
        <f t="shared" si="8"/>
        <v>0.1096774194</v>
      </c>
      <c r="J540" s="55">
        <f t="shared" si="9"/>
        <v>0.9620253165</v>
      </c>
      <c r="K540" s="58"/>
      <c r="L540" s="58"/>
      <c r="M540" s="58"/>
      <c r="N540" s="61">
        <f t="shared" si="10"/>
        <v>0.05696202532</v>
      </c>
      <c r="O540" s="61">
        <f t="shared" si="11"/>
        <v>0.4387096774</v>
      </c>
      <c r="P540" s="61">
        <f t="shared" si="12"/>
        <v>0.1096774194</v>
      </c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73">
        <v>9.0</v>
      </c>
      <c r="AB540" s="74">
        <v>25.0</v>
      </c>
      <c r="AC540" s="73">
        <v>127.0</v>
      </c>
      <c r="AD540" s="74">
        <v>149.0</v>
      </c>
    </row>
    <row r="541" ht="12.75" customHeight="1">
      <c r="A541" s="58" t="s">
        <v>1010</v>
      </c>
      <c r="B541" s="73">
        <f t="shared" si="1"/>
        <v>0</v>
      </c>
      <c r="C541" s="74">
        <f t="shared" si="2"/>
        <v>0</v>
      </c>
      <c r="D541" s="73">
        <f t="shared" si="3"/>
        <v>0</v>
      </c>
      <c r="E541" s="74">
        <f t="shared" si="4"/>
        <v>0</v>
      </c>
      <c r="F541" s="62" t="str">
        <f t="shared" si="5"/>
        <v>#DIV/0!</v>
      </c>
      <c r="G541" s="63" t="str">
        <f t="shared" si="6"/>
        <v>#DIV/0!</v>
      </c>
      <c r="H541" s="64" t="str">
        <f t="shared" si="7"/>
        <v>#DIV/0!</v>
      </c>
      <c r="I541" s="65" t="str">
        <f t="shared" si="8"/>
        <v>#DIV/0!</v>
      </c>
      <c r="J541" s="55" t="str">
        <f t="shared" si="9"/>
        <v>#DIV/0!</v>
      </c>
      <c r="K541" s="58"/>
      <c r="L541" s="58"/>
      <c r="M541" s="58"/>
      <c r="N541" s="61" t="str">
        <f t="shared" si="10"/>
        <v>#DIV/0!</v>
      </c>
      <c r="O541" s="61" t="str">
        <f t="shared" si="11"/>
        <v>#DIV/0!</v>
      </c>
      <c r="P541" s="61" t="str">
        <f t="shared" si="12"/>
        <v>#DIV/0!</v>
      </c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73">
        <v>0.0</v>
      </c>
      <c r="AB541" s="74">
        <v>0.0</v>
      </c>
      <c r="AC541" s="73">
        <v>0.0</v>
      </c>
      <c r="AD541" s="74">
        <v>0.0</v>
      </c>
    </row>
    <row r="542" ht="12.75" customHeight="1">
      <c r="A542" s="58" t="s">
        <v>1011</v>
      </c>
      <c r="B542" s="73">
        <f t="shared" si="1"/>
        <v>0</v>
      </c>
      <c r="C542" s="74">
        <f t="shared" si="2"/>
        <v>0</v>
      </c>
      <c r="D542" s="73">
        <f t="shared" si="3"/>
        <v>0</v>
      </c>
      <c r="E542" s="74">
        <f t="shared" si="4"/>
        <v>0</v>
      </c>
      <c r="F542" s="62" t="str">
        <f t="shared" si="5"/>
        <v>#DIV/0!</v>
      </c>
      <c r="G542" s="63" t="str">
        <f t="shared" si="6"/>
        <v>#DIV/0!</v>
      </c>
      <c r="H542" s="64" t="str">
        <f t="shared" si="7"/>
        <v>#DIV/0!</v>
      </c>
      <c r="I542" s="65" t="str">
        <f t="shared" si="8"/>
        <v>#DIV/0!</v>
      </c>
      <c r="J542" s="55" t="str">
        <f t="shared" si="9"/>
        <v>#DIV/0!</v>
      </c>
      <c r="K542" s="58"/>
      <c r="L542" s="58"/>
      <c r="M542" s="58"/>
      <c r="N542" s="61" t="str">
        <f t="shared" si="10"/>
        <v>#DIV/0!</v>
      </c>
      <c r="O542" s="61" t="str">
        <f t="shared" si="11"/>
        <v>#DIV/0!</v>
      </c>
      <c r="P542" s="61" t="str">
        <f t="shared" si="12"/>
        <v>#DIV/0!</v>
      </c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73">
        <v>0.0</v>
      </c>
      <c r="AB542" s="74">
        <v>0.0</v>
      </c>
      <c r="AC542" s="73">
        <v>0.0</v>
      </c>
      <c r="AD542" s="74">
        <v>0.0</v>
      </c>
    </row>
    <row r="543" ht="12.75" customHeight="1">
      <c r="A543" s="58" t="s">
        <v>394</v>
      </c>
      <c r="B543" s="73">
        <f t="shared" si="1"/>
        <v>160</v>
      </c>
      <c r="C543" s="74">
        <f t="shared" si="2"/>
        <v>957</v>
      </c>
      <c r="D543" s="73">
        <f t="shared" si="3"/>
        <v>1503</v>
      </c>
      <c r="E543" s="74">
        <f t="shared" si="4"/>
        <v>178</v>
      </c>
      <c r="F543" s="62">
        <f t="shared" si="5"/>
        <v>0.1432408236</v>
      </c>
      <c r="G543" s="63">
        <f t="shared" si="6"/>
        <v>0.8941106484</v>
      </c>
      <c r="H543" s="64">
        <f t="shared" si="7"/>
        <v>0.5943531094</v>
      </c>
      <c r="I543" s="65">
        <f t="shared" si="8"/>
        <v>0.1208005718</v>
      </c>
      <c r="J543" s="55">
        <f t="shared" si="9"/>
        <v>1.504923903</v>
      </c>
      <c r="K543" s="58"/>
      <c r="L543" s="58"/>
      <c r="M543" s="58"/>
      <c r="N543" s="61">
        <f t="shared" si="10"/>
        <v>0.1432408236</v>
      </c>
      <c r="O543" s="61">
        <f t="shared" si="11"/>
        <v>0.5943531094</v>
      </c>
      <c r="P543" s="61">
        <f t="shared" si="12"/>
        <v>0.1208005718</v>
      </c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73">
        <v>160.0</v>
      </c>
      <c r="AB543" s="74">
        <v>178.0</v>
      </c>
      <c r="AC543" s="73">
        <v>1503.0</v>
      </c>
      <c r="AD543" s="74">
        <v>957.0</v>
      </c>
    </row>
    <row r="544" ht="12.75" customHeight="1">
      <c r="A544" s="58" t="s">
        <v>557</v>
      </c>
      <c r="B544" s="73">
        <f t="shared" si="1"/>
        <v>34</v>
      </c>
      <c r="C544" s="74">
        <f t="shared" si="2"/>
        <v>15</v>
      </c>
      <c r="D544" s="73">
        <f t="shared" si="3"/>
        <v>126</v>
      </c>
      <c r="E544" s="74">
        <f t="shared" si="4"/>
        <v>4</v>
      </c>
      <c r="F544" s="62">
        <f t="shared" si="5"/>
        <v>0.693877551</v>
      </c>
      <c r="G544" s="63">
        <f t="shared" si="6"/>
        <v>0.9692307692</v>
      </c>
      <c r="H544" s="64">
        <f t="shared" si="7"/>
        <v>0.8938547486</v>
      </c>
      <c r="I544" s="65">
        <f t="shared" si="8"/>
        <v>0.2122905028</v>
      </c>
      <c r="J544" s="55">
        <f t="shared" si="9"/>
        <v>2.653061224</v>
      </c>
      <c r="K544" s="58"/>
      <c r="L544" s="58"/>
      <c r="M544" s="58"/>
      <c r="N544" s="61">
        <f t="shared" si="10"/>
        <v>0.693877551</v>
      </c>
      <c r="O544" s="61">
        <f t="shared" si="11"/>
        <v>0.8938547486</v>
      </c>
      <c r="P544" s="61">
        <f t="shared" si="12"/>
        <v>0.2122905028</v>
      </c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73">
        <v>34.0</v>
      </c>
      <c r="AB544" s="74">
        <v>4.0</v>
      </c>
      <c r="AC544" s="73">
        <v>126.0</v>
      </c>
      <c r="AD544" s="74">
        <v>15.0</v>
      </c>
    </row>
    <row r="545" ht="12.75" customHeight="1">
      <c r="A545" s="58" t="s">
        <v>558</v>
      </c>
      <c r="B545" s="73">
        <f t="shared" si="1"/>
        <v>18</v>
      </c>
      <c r="C545" s="74">
        <f t="shared" si="2"/>
        <v>5</v>
      </c>
      <c r="D545" s="73">
        <f t="shared" si="3"/>
        <v>55</v>
      </c>
      <c r="E545" s="74">
        <f t="shared" si="4"/>
        <v>2</v>
      </c>
      <c r="F545" s="62">
        <f t="shared" si="5"/>
        <v>0.7826086957</v>
      </c>
      <c r="G545" s="63">
        <f t="shared" si="6"/>
        <v>0.9649122807</v>
      </c>
      <c r="H545" s="64">
        <f t="shared" si="7"/>
        <v>0.9125</v>
      </c>
      <c r="I545" s="65">
        <f t="shared" si="8"/>
        <v>0.25</v>
      </c>
      <c r="J545" s="55">
        <f t="shared" si="9"/>
        <v>2.47826087</v>
      </c>
      <c r="K545" s="58"/>
      <c r="L545" s="58"/>
      <c r="M545" s="58"/>
      <c r="N545" s="61">
        <f t="shared" si="10"/>
        <v>0.7826086957</v>
      </c>
      <c r="O545" s="61">
        <f t="shared" si="11"/>
        <v>0.9125</v>
      </c>
      <c r="P545" s="61">
        <f t="shared" si="12"/>
        <v>0.25</v>
      </c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73">
        <v>18.0</v>
      </c>
      <c r="AB545" s="74">
        <v>2.0</v>
      </c>
      <c r="AC545" s="73">
        <v>55.0</v>
      </c>
      <c r="AD545" s="74">
        <v>5.0</v>
      </c>
    </row>
    <row r="546" ht="12.75" customHeight="1">
      <c r="A546" s="58" t="s">
        <v>559</v>
      </c>
      <c r="B546" s="73">
        <f t="shared" si="1"/>
        <v>104</v>
      </c>
      <c r="C546" s="74">
        <f t="shared" si="2"/>
        <v>93</v>
      </c>
      <c r="D546" s="73">
        <f t="shared" si="3"/>
        <v>544</v>
      </c>
      <c r="E546" s="74">
        <f t="shared" si="4"/>
        <v>28</v>
      </c>
      <c r="F546" s="62">
        <f t="shared" si="5"/>
        <v>0.5279187817</v>
      </c>
      <c r="G546" s="63">
        <f t="shared" si="6"/>
        <v>0.951048951</v>
      </c>
      <c r="H546" s="64">
        <f t="shared" si="7"/>
        <v>0.8426527958</v>
      </c>
      <c r="I546" s="65">
        <f t="shared" si="8"/>
        <v>0.1716514954</v>
      </c>
      <c r="J546" s="55">
        <f t="shared" si="9"/>
        <v>2.903553299</v>
      </c>
      <c r="K546" s="58"/>
      <c r="L546" s="58"/>
      <c r="M546" s="58"/>
      <c r="N546" s="61">
        <f t="shared" si="10"/>
        <v>0.5279187817</v>
      </c>
      <c r="O546" s="61">
        <f t="shared" si="11"/>
        <v>0.8426527958</v>
      </c>
      <c r="P546" s="61">
        <f t="shared" si="12"/>
        <v>0.1716514954</v>
      </c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73">
        <v>104.0</v>
      </c>
      <c r="AB546" s="74">
        <v>28.0</v>
      </c>
      <c r="AC546" s="73">
        <v>544.0</v>
      </c>
      <c r="AD546" s="74">
        <v>93.0</v>
      </c>
    </row>
    <row r="547" ht="12.75" customHeight="1">
      <c r="A547" s="58" t="s">
        <v>561</v>
      </c>
      <c r="B547" s="73">
        <f t="shared" si="1"/>
        <v>119</v>
      </c>
      <c r="C547" s="74">
        <f t="shared" si="2"/>
        <v>99</v>
      </c>
      <c r="D547" s="73">
        <f t="shared" si="3"/>
        <v>839</v>
      </c>
      <c r="E547" s="74">
        <f t="shared" si="4"/>
        <v>26</v>
      </c>
      <c r="F547" s="62">
        <f t="shared" si="5"/>
        <v>0.5458715596</v>
      </c>
      <c r="G547" s="63">
        <f t="shared" si="6"/>
        <v>0.9699421965</v>
      </c>
      <c r="H547" s="64">
        <f t="shared" si="7"/>
        <v>0.8845798707</v>
      </c>
      <c r="I547" s="65">
        <f t="shared" si="8"/>
        <v>0.13388735</v>
      </c>
      <c r="J547" s="55">
        <f t="shared" si="9"/>
        <v>3.967889908</v>
      </c>
      <c r="K547" s="58"/>
      <c r="L547" s="58"/>
      <c r="M547" s="58"/>
      <c r="N547" s="61">
        <f t="shared" si="10"/>
        <v>0.5458715596</v>
      </c>
      <c r="O547" s="61">
        <f t="shared" si="11"/>
        <v>0.8845798707</v>
      </c>
      <c r="P547" s="61">
        <f t="shared" si="12"/>
        <v>0.13388735</v>
      </c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73">
        <v>119.0</v>
      </c>
      <c r="AB547" s="74">
        <v>26.0</v>
      </c>
      <c r="AC547" s="73">
        <v>839.0</v>
      </c>
      <c r="AD547" s="74">
        <v>99.0</v>
      </c>
    </row>
    <row r="548" ht="12.75" customHeight="1">
      <c r="A548" s="58" t="s">
        <v>562</v>
      </c>
      <c r="B548" s="73">
        <f t="shared" si="1"/>
        <v>113</v>
      </c>
      <c r="C548" s="74">
        <f t="shared" si="2"/>
        <v>161</v>
      </c>
      <c r="D548" s="73">
        <f t="shared" si="3"/>
        <v>986</v>
      </c>
      <c r="E548" s="74">
        <f t="shared" si="4"/>
        <v>59</v>
      </c>
      <c r="F548" s="62">
        <f t="shared" si="5"/>
        <v>0.4124087591</v>
      </c>
      <c r="G548" s="63">
        <f t="shared" si="6"/>
        <v>0.9435406699</v>
      </c>
      <c r="H548" s="64">
        <f t="shared" si="7"/>
        <v>0.833206975</v>
      </c>
      <c r="I548" s="65">
        <f t="shared" si="8"/>
        <v>0.1304018196</v>
      </c>
      <c r="J548" s="55">
        <f t="shared" si="9"/>
        <v>3.813868613</v>
      </c>
      <c r="K548" s="58"/>
      <c r="L548" s="58"/>
      <c r="M548" s="58"/>
      <c r="N548" s="61">
        <f t="shared" si="10"/>
        <v>0.4124087591</v>
      </c>
      <c r="O548" s="61">
        <f t="shared" si="11"/>
        <v>0.833206975</v>
      </c>
      <c r="P548" s="61">
        <f t="shared" si="12"/>
        <v>0.1304018196</v>
      </c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73">
        <v>113.0</v>
      </c>
      <c r="AB548" s="74">
        <v>59.0</v>
      </c>
      <c r="AC548" s="73">
        <v>986.0</v>
      </c>
      <c r="AD548" s="74">
        <v>161.0</v>
      </c>
    </row>
    <row r="549" ht="12.75" customHeight="1">
      <c r="A549" s="58" t="s">
        <v>501</v>
      </c>
      <c r="B549" s="73">
        <f t="shared" si="1"/>
        <v>34</v>
      </c>
      <c r="C549" s="74">
        <f t="shared" si="2"/>
        <v>133</v>
      </c>
      <c r="D549" s="73">
        <f t="shared" si="3"/>
        <v>276</v>
      </c>
      <c r="E549" s="74">
        <f t="shared" si="4"/>
        <v>27</v>
      </c>
      <c r="F549" s="62">
        <f t="shared" si="5"/>
        <v>0.2035928144</v>
      </c>
      <c r="G549" s="63">
        <f t="shared" si="6"/>
        <v>0.9108910891</v>
      </c>
      <c r="H549" s="64">
        <f t="shared" si="7"/>
        <v>0.6595744681</v>
      </c>
      <c r="I549" s="65">
        <f t="shared" si="8"/>
        <v>0.129787234</v>
      </c>
      <c r="J549" s="55">
        <f t="shared" si="9"/>
        <v>1.814371257</v>
      </c>
      <c r="K549" s="58"/>
      <c r="L549" s="58"/>
      <c r="M549" s="58"/>
      <c r="N549" s="61">
        <f t="shared" si="10"/>
        <v>0.2035928144</v>
      </c>
      <c r="O549" s="61">
        <f t="shared" si="11"/>
        <v>0.6595744681</v>
      </c>
      <c r="P549" s="61">
        <f t="shared" si="12"/>
        <v>0.129787234</v>
      </c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73">
        <v>34.0</v>
      </c>
      <c r="AB549" s="74">
        <v>27.0</v>
      </c>
      <c r="AC549" s="73">
        <v>276.0</v>
      </c>
      <c r="AD549" s="74">
        <v>133.0</v>
      </c>
    </row>
    <row r="550" ht="12.75" customHeight="1">
      <c r="A550" s="58" t="s">
        <v>272</v>
      </c>
      <c r="B550" s="73">
        <f t="shared" si="1"/>
        <v>136</v>
      </c>
      <c r="C550" s="74">
        <f t="shared" si="2"/>
        <v>1125</v>
      </c>
      <c r="D550" s="73">
        <f t="shared" si="3"/>
        <v>1535</v>
      </c>
      <c r="E550" s="74">
        <f t="shared" si="4"/>
        <v>195</v>
      </c>
      <c r="F550" s="62">
        <f t="shared" si="5"/>
        <v>0.107850912</v>
      </c>
      <c r="G550" s="63">
        <f t="shared" si="6"/>
        <v>0.887283237</v>
      </c>
      <c r="H550" s="64">
        <f t="shared" si="7"/>
        <v>0.5586760281</v>
      </c>
      <c r="I550" s="65">
        <f t="shared" si="8"/>
        <v>0.1106653293</v>
      </c>
      <c r="J550" s="55">
        <f t="shared" si="9"/>
        <v>1.371927042</v>
      </c>
      <c r="K550" s="58"/>
      <c r="L550" s="58"/>
      <c r="M550" s="58"/>
      <c r="N550" s="61">
        <f t="shared" si="10"/>
        <v>0.107850912</v>
      </c>
      <c r="O550" s="61">
        <f t="shared" si="11"/>
        <v>0.5586760281</v>
      </c>
      <c r="P550" s="61">
        <f t="shared" si="12"/>
        <v>0.1106653293</v>
      </c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73">
        <v>136.0</v>
      </c>
      <c r="AB550" s="74">
        <v>195.0</v>
      </c>
      <c r="AC550" s="73">
        <v>1535.0</v>
      </c>
      <c r="AD550" s="74">
        <v>1125.0</v>
      </c>
    </row>
    <row r="551" ht="12.75" customHeight="1">
      <c r="A551" s="58" t="s">
        <v>343</v>
      </c>
      <c r="B551" s="73">
        <f t="shared" si="1"/>
        <v>59</v>
      </c>
      <c r="C551" s="74">
        <f t="shared" si="2"/>
        <v>401</v>
      </c>
      <c r="D551" s="73">
        <f t="shared" si="3"/>
        <v>554</v>
      </c>
      <c r="E551" s="74">
        <f t="shared" si="4"/>
        <v>73</v>
      </c>
      <c r="F551" s="62">
        <f t="shared" si="5"/>
        <v>0.1282608696</v>
      </c>
      <c r="G551" s="63">
        <f t="shared" si="6"/>
        <v>0.8835725678</v>
      </c>
      <c r="H551" s="64">
        <f t="shared" si="7"/>
        <v>0.5639374425</v>
      </c>
      <c r="I551" s="65">
        <f t="shared" si="8"/>
        <v>0.1214351426</v>
      </c>
      <c r="J551" s="55">
        <f t="shared" si="9"/>
        <v>1.363043478</v>
      </c>
      <c r="K551" s="58"/>
      <c r="L551" s="58"/>
      <c r="M551" s="58"/>
      <c r="N551" s="61">
        <f t="shared" si="10"/>
        <v>0.1282608696</v>
      </c>
      <c r="O551" s="61">
        <f t="shared" si="11"/>
        <v>0.5639374425</v>
      </c>
      <c r="P551" s="61">
        <f t="shared" si="12"/>
        <v>0.1214351426</v>
      </c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73">
        <v>59.0</v>
      </c>
      <c r="AB551" s="74">
        <v>73.0</v>
      </c>
      <c r="AC551" s="73">
        <v>554.0</v>
      </c>
      <c r="AD551" s="74">
        <v>401.0</v>
      </c>
    </row>
    <row r="552" ht="12.75" customHeight="1">
      <c r="A552" s="58" t="s">
        <v>523</v>
      </c>
      <c r="B552" s="73">
        <f t="shared" si="1"/>
        <v>321</v>
      </c>
      <c r="C552" s="74">
        <f t="shared" si="2"/>
        <v>1055</v>
      </c>
      <c r="D552" s="73">
        <f t="shared" si="3"/>
        <v>3030</v>
      </c>
      <c r="E552" s="74">
        <f t="shared" si="4"/>
        <v>235</v>
      </c>
      <c r="F552" s="62">
        <f t="shared" si="5"/>
        <v>0.2332848837</v>
      </c>
      <c r="G552" s="63">
        <f t="shared" si="6"/>
        <v>0.9280245023</v>
      </c>
      <c r="H552" s="64">
        <f t="shared" si="7"/>
        <v>0.7220426632</v>
      </c>
      <c r="I552" s="65">
        <f t="shared" si="8"/>
        <v>0.1198017669</v>
      </c>
      <c r="J552" s="55">
        <f t="shared" si="9"/>
        <v>2.372819767</v>
      </c>
      <c r="K552" s="58"/>
      <c r="L552" s="58"/>
      <c r="M552" s="58"/>
      <c r="N552" s="61">
        <f t="shared" si="10"/>
        <v>0.2332848837</v>
      </c>
      <c r="O552" s="61">
        <f t="shared" si="11"/>
        <v>0.7220426632</v>
      </c>
      <c r="P552" s="61">
        <f t="shared" si="12"/>
        <v>0.1198017669</v>
      </c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73">
        <v>321.0</v>
      </c>
      <c r="AB552" s="74">
        <v>235.0</v>
      </c>
      <c r="AC552" s="73">
        <v>3030.0</v>
      </c>
      <c r="AD552" s="74">
        <v>1055.0</v>
      </c>
    </row>
    <row r="553" ht="12.75" customHeight="1">
      <c r="A553" s="58" t="s">
        <v>1012</v>
      </c>
      <c r="B553" s="73">
        <f t="shared" si="1"/>
        <v>0</v>
      </c>
      <c r="C553" s="74">
        <f t="shared" si="2"/>
        <v>8</v>
      </c>
      <c r="D553" s="73">
        <f t="shared" si="3"/>
        <v>15</v>
      </c>
      <c r="E553" s="74">
        <f t="shared" si="4"/>
        <v>1</v>
      </c>
      <c r="F553" s="62">
        <f t="shared" si="5"/>
        <v>0</v>
      </c>
      <c r="G553" s="63">
        <f t="shared" si="6"/>
        <v>0.9375</v>
      </c>
      <c r="H553" s="64">
        <f t="shared" si="7"/>
        <v>0.625</v>
      </c>
      <c r="I553" s="65">
        <f t="shared" si="8"/>
        <v>0.04166666667</v>
      </c>
      <c r="J553" s="55">
        <f t="shared" si="9"/>
        <v>2</v>
      </c>
      <c r="K553" s="58"/>
      <c r="L553" s="58"/>
      <c r="M553" s="58"/>
      <c r="N553" s="61">
        <f t="shared" si="10"/>
        <v>0</v>
      </c>
      <c r="O553" s="61">
        <f t="shared" si="11"/>
        <v>0.625</v>
      </c>
      <c r="P553" s="61">
        <f t="shared" si="12"/>
        <v>0.04166666667</v>
      </c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73">
        <v>0.0</v>
      </c>
      <c r="AB553" s="74">
        <v>1.0</v>
      </c>
      <c r="AC553" s="73">
        <v>15.0</v>
      </c>
      <c r="AD553" s="74">
        <v>8.0</v>
      </c>
    </row>
    <row r="554" ht="12.75" customHeight="1">
      <c r="A554" s="58" t="s">
        <v>459</v>
      </c>
      <c r="B554" s="73">
        <f t="shared" si="1"/>
        <v>122</v>
      </c>
      <c r="C554" s="74">
        <f t="shared" si="2"/>
        <v>383</v>
      </c>
      <c r="D554" s="73">
        <f t="shared" si="3"/>
        <v>1099</v>
      </c>
      <c r="E554" s="74">
        <f t="shared" si="4"/>
        <v>105</v>
      </c>
      <c r="F554" s="62">
        <f t="shared" si="5"/>
        <v>0.2415841584</v>
      </c>
      <c r="G554" s="63">
        <f t="shared" si="6"/>
        <v>0.9127906977</v>
      </c>
      <c r="H554" s="64">
        <f t="shared" si="7"/>
        <v>0.7144528964</v>
      </c>
      <c r="I554" s="65">
        <f t="shared" si="8"/>
        <v>0.1328262142</v>
      </c>
      <c r="J554" s="55">
        <f t="shared" si="9"/>
        <v>2.384158416</v>
      </c>
      <c r="K554" s="58"/>
      <c r="L554" s="58"/>
      <c r="M554" s="58"/>
      <c r="N554" s="61">
        <f t="shared" si="10"/>
        <v>0.2415841584</v>
      </c>
      <c r="O554" s="61">
        <f t="shared" si="11"/>
        <v>0.7144528964</v>
      </c>
      <c r="P554" s="61">
        <f t="shared" si="12"/>
        <v>0.1328262142</v>
      </c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73">
        <v>122.0</v>
      </c>
      <c r="AB554" s="74">
        <v>105.0</v>
      </c>
      <c r="AC554" s="73">
        <v>1099.0</v>
      </c>
      <c r="AD554" s="74">
        <v>383.0</v>
      </c>
    </row>
    <row r="555" ht="12.75" customHeight="1">
      <c r="A555" s="58" t="s">
        <v>324</v>
      </c>
      <c r="B555" s="73">
        <f t="shared" si="1"/>
        <v>19</v>
      </c>
      <c r="C555" s="74">
        <f t="shared" si="2"/>
        <v>90</v>
      </c>
      <c r="D555" s="73">
        <f t="shared" si="3"/>
        <v>72</v>
      </c>
      <c r="E555" s="74">
        <f t="shared" si="4"/>
        <v>24</v>
      </c>
      <c r="F555" s="62">
        <f t="shared" si="5"/>
        <v>0.1743119266</v>
      </c>
      <c r="G555" s="63">
        <f t="shared" si="6"/>
        <v>0.75</v>
      </c>
      <c r="H555" s="64">
        <f t="shared" si="7"/>
        <v>0.443902439</v>
      </c>
      <c r="I555" s="65">
        <f t="shared" si="8"/>
        <v>0.2097560976</v>
      </c>
      <c r="J555" s="55">
        <f t="shared" si="9"/>
        <v>0.880733945</v>
      </c>
      <c r="K555" s="58"/>
      <c r="L555" s="58"/>
      <c r="M555" s="58"/>
      <c r="N555" s="61">
        <f t="shared" si="10"/>
        <v>0.1743119266</v>
      </c>
      <c r="O555" s="61">
        <f t="shared" si="11"/>
        <v>0.443902439</v>
      </c>
      <c r="P555" s="61">
        <f t="shared" si="12"/>
        <v>0.2097560976</v>
      </c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73">
        <v>19.0</v>
      </c>
      <c r="AB555" s="74">
        <v>24.0</v>
      </c>
      <c r="AC555" s="73">
        <v>72.0</v>
      </c>
      <c r="AD555" s="74">
        <v>90.0</v>
      </c>
    </row>
    <row r="556" ht="12.75" customHeight="1">
      <c r="A556" s="58" t="s">
        <v>547</v>
      </c>
      <c r="B556" s="73">
        <f t="shared" si="1"/>
        <v>97</v>
      </c>
      <c r="C556" s="74">
        <f t="shared" si="2"/>
        <v>166</v>
      </c>
      <c r="D556" s="73">
        <f t="shared" si="3"/>
        <v>892</v>
      </c>
      <c r="E556" s="74">
        <f t="shared" si="4"/>
        <v>65</v>
      </c>
      <c r="F556" s="62">
        <f t="shared" si="5"/>
        <v>0.3688212928</v>
      </c>
      <c r="G556" s="63">
        <f t="shared" si="6"/>
        <v>0.9320794148</v>
      </c>
      <c r="H556" s="64">
        <f t="shared" si="7"/>
        <v>0.8106557377</v>
      </c>
      <c r="I556" s="65">
        <f t="shared" si="8"/>
        <v>0.1327868852</v>
      </c>
      <c r="J556" s="55">
        <f t="shared" si="9"/>
        <v>3.63878327</v>
      </c>
      <c r="K556" s="58"/>
      <c r="L556" s="58"/>
      <c r="M556" s="58"/>
      <c r="N556" s="61">
        <f t="shared" si="10"/>
        <v>0.3688212928</v>
      </c>
      <c r="O556" s="61">
        <f t="shared" si="11"/>
        <v>0.8106557377</v>
      </c>
      <c r="P556" s="61">
        <f t="shared" si="12"/>
        <v>0.1327868852</v>
      </c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73">
        <v>97.0</v>
      </c>
      <c r="AB556" s="74">
        <v>65.0</v>
      </c>
      <c r="AC556" s="73">
        <v>892.0</v>
      </c>
      <c r="AD556" s="74">
        <v>166.0</v>
      </c>
    </row>
    <row r="557" ht="12.75" customHeight="1">
      <c r="A557" s="58" t="s">
        <v>1013</v>
      </c>
      <c r="B557" s="73">
        <f t="shared" si="1"/>
        <v>1</v>
      </c>
      <c r="C557" s="74">
        <f t="shared" si="2"/>
        <v>10</v>
      </c>
      <c r="D557" s="73">
        <f t="shared" si="3"/>
        <v>21</v>
      </c>
      <c r="E557" s="74">
        <f t="shared" si="4"/>
        <v>0</v>
      </c>
      <c r="F557" s="62">
        <f t="shared" si="5"/>
        <v>0.09090909091</v>
      </c>
      <c r="G557" s="63">
        <f t="shared" si="6"/>
        <v>1</v>
      </c>
      <c r="H557" s="64">
        <f t="shared" si="7"/>
        <v>0.6875</v>
      </c>
      <c r="I557" s="65">
        <f t="shared" si="8"/>
        <v>0.03125</v>
      </c>
      <c r="J557" s="55">
        <f t="shared" si="9"/>
        <v>1.909090909</v>
      </c>
      <c r="K557" s="58"/>
      <c r="L557" s="58"/>
      <c r="M557" s="58"/>
      <c r="N557" s="61">
        <f t="shared" si="10"/>
        <v>0.09090909091</v>
      </c>
      <c r="O557" s="61">
        <f t="shared" si="11"/>
        <v>0.6875</v>
      </c>
      <c r="P557" s="61">
        <f t="shared" si="12"/>
        <v>0.03125</v>
      </c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73">
        <v>1.0</v>
      </c>
      <c r="AB557" s="74">
        <v>0.0</v>
      </c>
      <c r="AC557" s="73">
        <v>21.0</v>
      </c>
      <c r="AD557" s="74">
        <v>10.0</v>
      </c>
    </row>
    <row r="558" ht="12.75" customHeight="1">
      <c r="A558" s="58" t="s">
        <v>568</v>
      </c>
      <c r="B558" s="73">
        <f t="shared" si="1"/>
        <v>12</v>
      </c>
      <c r="C558" s="74">
        <f t="shared" si="2"/>
        <v>14</v>
      </c>
      <c r="D558" s="73">
        <f t="shared" si="3"/>
        <v>52</v>
      </c>
      <c r="E558" s="74">
        <f t="shared" si="4"/>
        <v>5</v>
      </c>
      <c r="F558" s="62">
        <f t="shared" si="5"/>
        <v>0.4615384615</v>
      </c>
      <c r="G558" s="63">
        <f t="shared" si="6"/>
        <v>0.9122807018</v>
      </c>
      <c r="H558" s="64">
        <f t="shared" si="7"/>
        <v>0.7710843373</v>
      </c>
      <c r="I558" s="65">
        <f t="shared" si="8"/>
        <v>0.2048192771</v>
      </c>
      <c r="J558" s="55">
        <f t="shared" si="9"/>
        <v>2.192307692</v>
      </c>
      <c r="K558" s="58"/>
      <c r="L558" s="58"/>
      <c r="M558" s="58"/>
      <c r="N558" s="61">
        <f t="shared" si="10"/>
        <v>0.4615384615</v>
      </c>
      <c r="O558" s="61">
        <f t="shared" si="11"/>
        <v>0.7710843373</v>
      </c>
      <c r="P558" s="61">
        <f t="shared" si="12"/>
        <v>0.2048192771</v>
      </c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73">
        <v>12.0</v>
      </c>
      <c r="AB558" s="74">
        <v>5.0</v>
      </c>
      <c r="AC558" s="73">
        <v>52.0</v>
      </c>
      <c r="AD558" s="74">
        <v>14.0</v>
      </c>
    </row>
    <row r="559" ht="12.75" customHeight="1">
      <c r="A559" s="58" t="s">
        <v>570</v>
      </c>
      <c r="B559" s="73">
        <f t="shared" si="1"/>
        <v>65</v>
      </c>
      <c r="C559" s="74">
        <f t="shared" si="2"/>
        <v>91</v>
      </c>
      <c r="D559" s="73">
        <f t="shared" si="3"/>
        <v>264</v>
      </c>
      <c r="E559" s="74">
        <f t="shared" si="4"/>
        <v>34</v>
      </c>
      <c r="F559" s="62">
        <f t="shared" si="5"/>
        <v>0.4166666667</v>
      </c>
      <c r="G559" s="63">
        <f t="shared" si="6"/>
        <v>0.8859060403</v>
      </c>
      <c r="H559" s="64">
        <f t="shared" si="7"/>
        <v>0.7246696035</v>
      </c>
      <c r="I559" s="65">
        <f t="shared" si="8"/>
        <v>0.218061674</v>
      </c>
      <c r="J559" s="55">
        <f t="shared" si="9"/>
        <v>1.91025641</v>
      </c>
      <c r="K559" s="58"/>
      <c r="L559" s="58"/>
      <c r="M559" s="58"/>
      <c r="N559" s="61">
        <f t="shared" si="10"/>
        <v>0.4166666667</v>
      </c>
      <c r="O559" s="61">
        <f t="shared" si="11"/>
        <v>0.7246696035</v>
      </c>
      <c r="P559" s="61">
        <f t="shared" si="12"/>
        <v>0.218061674</v>
      </c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73">
        <v>65.0</v>
      </c>
      <c r="AB559" s="74">
        <v>34.0</v>
      </c>
      <c r="AC559" s="73">
        <v>264.0</v>
      </c>
      <c r="AD559" s="74">
        <v>91.0</v>
      </c>
    </row>
    <row r="560" ht="12.75" customHeight="1">
      <c r="A560" s="58" t="s">
        <v>572</v>
      </c>
      <c r="B560" s="73">
        <f t="shared" si="1"/>
        <v>88</v>
      </c>
      <c r="C560" s="74">
        <f t="shared" si="2"/>
        <v>132</v>
      </c>
      <c r="D560" s="73">
        <f t="shared" si="3"/>
        <v>408</v>
      </c>
      <c r="E560" s="74">
        <f t="shared" si="4"/>
        <v>28</v>
      </c>
      <c r="F560" s="62">
        <f t="shared" si="5"/>
        <v>0.4</v>
      </c>
      <c r="G560" s="63">
        <f t="shared" si="6"/>
        <v>0.9357798165</v>
      </c>
      <c r="H560" s="64">
        <f t="shared" si="7"/>
        <v>0.756097561</v>
      </c>
      <c r="I560" s="65">
        <f t="shared" si="8"/>
        <v>0.1768292683</v>
      </c>
      <c r="J560" s="55">
        <f t="shared" si="9"/>
        <v>1.981818182</v>
      </c>
      <c r="K560" s="58"/>
      <c r="L560" s="58"/>
      <c r="M560" s="58"/>
      <c r="N560" s="61">
        <f t="shared" si="10"/>
        <v>0.4</v>
      </c>
      <c r="O560" s="61">
        <f t="shared" si="11"/>
        <v>0.756097561</v>
      </c>
      <c r="P560" s="61">
        <f t="shared" si="12"/>
        <v>0.1768292683</v>
      </c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73">
        <v>88.0</v>
      </c>
      <c r="AB560" s="74">
        <v>28.0</v>
      </c>
      <c r="AC560" s="73">
        <v>408.0</v>
      </c>
      <c r="AD560" s="74">
        <v>132.0</v>
      </c>
    </row>
    <row r="561" ht="12.75" customHeight="1">
      <c r="A561" s="58" t="s">
        <v>1014</v>
      </c>
      <c r="B561" s="73">
        <f t="shared" si="1"/>
        <v>117</v>
      </c>
      <c r="C561" s="74">
        <f t="shared" si="2"/>
        <v>221</v>
      </c>
      <c r="D561" s="73">
        <f t="shared" si="3"/>
        <v>237</v>
      </c>
      <c r="E561" s="74">
        <f t="shared" si="4"/>
        <v>63</v>
      </c>
      <c r="F561" s="62">
        <f t="shared" si="5"/>
        <v>0.3461538462</v>
      </c>
      <c r="G561" s="63">
        <f t="shared" si="6"/>
        <v>0.79</v>
      </c>
      <c r="H561" s="64">
        <f t="shared" si="7"/>
        <v>0.5548589342</v>
      </c>
      <c r="I561" s="65">
        <f t="shared" si="8"/>
        <v>0.2821316614</v>
      </c>
      <c r="J561" s="55">
        <f t="shared" si="9"/>
        <v>0.8875739645</v>
      </c>
      <c r="K561" s="58"/>
      <c r="L561" s="58"/>
      <c r="M561" s="58"/>
      <c r="N561" s="61">
        <f t="shared" si="10"/>
        <v>0.3461538462</v>
      </c>
      <c r="O561" s="61">
        <f t="shared" si="11"/>
        <v>0.5548589342</v>
      </c>
      <c r="P561" s="61">
        <f t="shared" si="12"/>
        <v>0.2821316614</v>
      </c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73">
        <v>117.0</v>
      </c>
      <c r="AB561" s="74">
        <v>63.0</v>
      </c>
      <c r="AC561" s="73">
        <v>237.0</v>
      </c>
      <c r="AD561" s="74">
        <v>221.0</v>
      </c>
    </row>
    <row r="562" ht="12.75" customHeight="1">
      <c r="A562" s="58" t="s">
        <v>526</v>
      </c>
      <c r="B562" s="73">
        <f t="shared" si="1"/>
        <v>26</v>
      </c>
      <c r="C562" s="74">
        <f t="shared" si="2"/>
        <v>41</v>
      </c>
      <c r="D562" s="73">
        <f t="shared" si="3"/>
        <v>57</v>
      </c>
      <c r="E562" s="74">
        <f t="shared" si="4"/>
        <v>19</v>
      </c>
      <c r="F562" s="62">
        <f t="shared" si="5"/>
        <v>0.3880597015</v>
      </c>
      <c r="G562" s="63">
        <f t="shared" si="6"/>
        <v>0.75</v>
      </c>
      <c r="H562" s="64">
        <f t="shared" si="7"/>
        <v>0.5804195804</v>
      </c>
      <c r="I562" s="65">
        <f t="shared" si="8"/>
        <v>0.3146853147</v>
      </c>
      <c r="J562" s="55">
        <f t="shared" si="9"/>
        <v>1.134328358</v>
      </c>
      <c r="K562" s="58"/>
      <c r="L562" s="58"/>
      <c r="M562" s="58"/>
      <c r="N562" s="61">
        <f t="shared" si="10"/>
        <v>0.3880597015</v>
      </c>
      <c r="O562" s="61">
        <f t="shared" si="11"/>
        <v>0.5804195804</v>
      </c>
      <c r="P562" s="61">
        <f t="shared" si="12"/>
        <v>0.3146853147</v>
      </c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73">
        <v>26.0</v>
      </c>
      <c r="AB562" s="74">
        <v>19.0</v>
      </c>
      <c r="AC562" s="73">
        <v>57.0</v>
      </c>
      <c r="AD562" s="74">
        <v>41.0</v>
      </c>
    </row>
    <row r="563" ht="12.75" customHeight="1">
      <c r="A563" s="58" t="s">
        <v>1015</v>
      </c>
      <c r="B563" s="73">
        <f t="shared" si="1"/>
        <v>0</v>
      </c>
      <c r="C563" s="74">
        <f t="shared" si="2"/>
        <v>0</v>
      </c>
      <c r="D563" s="73">
        <f t="shared" si="3"/>
        <v>1</v>
      </c>
      <c r="E563" s="74">
        <f t="shared" si="4"/>
        <v>0</v>
      </c>
      <c r="F563" s="62" t="str">
        <f t="shared" si="5"/>
        <v>#DIV/0!</v>
      </c>
      <c r="G563" s="63">
        <f t="shared" si="6"/>
        <v>1</v>
      </c>
      <c r="H563" s="64">
        <f t="shared" si="7"/>
        <v>1</v>
      </c>
      <c r="I563" s="65">
        <f t="shared" si="8"/>
        <v>0</v>
      </c>
      <c r="J563" s="55" t="str">
        <f t="shared" si="9"/>
        <v>#DIV/0!</v>
      </c>
      <c r="K563" s="58"/>
      <c r="L563" s="58"/>
      <c r="M563" s="58"/>
      <c r="N563" s="61" t="str">
        <f t="shared" si="10"/>
        <v>#DIV/0!</v>
      </c>
      <c r="O563" s="61">
        <f t="shared" si="11"/>
        <v>1</v>
      </c>
      <c r="P563" s="61">
        <f t="shared" si="12"/>
        <v>0</v>
      </c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73">
        <v>0.0</v>
      </c>
      <c r="AB563" s="74">
        <v>0.0</v>
      </c>
      <c r="AC563" s="73">
        <v>1.0</v>
      </c>
      <c r="AD563" s="74">
        <v>0.0</v>
      </c>
    </row>
    <row r="564" ht="12.75" customHeight="1">
      <c r="A564" s="58" t="s">
        <v>573</v>
      </c>
      <c r="B564" s="73">
        <f t="shared" si="1"/>
        <v>112</v>
      </c>
      <c r="C564" s="74">
        <f t="shared" si="2"/>
        <v>141</v>
      </c>
      <c r="D564" s="73">
        <f t="shared" si="3"/>
        <v>775</v>
      </c>
      <c r="E564" s="74">
        <f t="shared" si="4"/>
        <v>58</v>
      </c>
      <c r="F564" s="62">
        <f t="shared" si="5"/>
        <v>0.442687747</v>
      </c>
      <c r="G564" s="63">
        <f t="shared" si="6"/>
        <v>0.9303721489</v>
      </c>
      <c r="H564" s="64">
        <f t="shared" si="7"/>
        <v>0.8167587477</v>
      </c>
      <c r="I564" s="65">
        <f t="shared" si="8"/>
        <v>0.1565377532</v>
      </c>
      <c r="J564" s="55">
        <f t="shared" si="9"/>
        <v>3.292490119</v>
      </c>
      <c r="K564" s="58"/>
      <c r="L564" s="58"/>
      <c r="M564" s="58"/>
      <c r="N564" s="61">
        <f t="shared" si="10"/>
        <v>0.442687747</v>
      </c>
      <c r="O564" s="61">
        <f t="shared" si="11"/>
        <v>0.8167587477</v>
      </c>
      <c r="P564" s="61">
        <f t="shared" si="12"/>
        <v>0.1565377532</v>
      </c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73">
        <v>112.0</v>
      </c>
      <c r="AB564" s="74">
        <v>58.0</v>
      </c>
      <c r="AC564" s="73">
        <v>775.0</v>
      </c>
      <c r="AD564" s="74">
        <v>141.0</v>
      </c>
    </row>
    <row r="565" ht="12.75" customHeight="1">
      <c r="A565" s="58" t="s">
        <v>574</v>
      </c>
      <c r="B565" s="73">
        <f t="shared" si="1"/>
        <v>46</v>
      </c>
      <c r="C565" s="74">
        <f t="shared" si="2"/>
        <v>21</v>
      </c>
      <c r="D565" s="73">
        <f t="shared" si="3"/>
        <v>272</v>
      </c>
      <c r="E565" s="74">
        <f t="shared" si="4"/>
        <v>15</v>
      </c>
      <c r="F565" s="62">
        <f t="shared" si="5"/>
        <v>0.6865671642</v>
      </c>
      <c r="G565" s="63">
        <f t="shared" si="6"/>
        <v>0.9477351916</v>
      </c>
      <c r="H565" s="64">
        <f t="shared" si="7"/>
        <v>0.8983050847</v>
      </c>
      <c r="I565" s="65">
        <f t="shared" si="8"/>
        <v>0.1723163842</v>
      </c>
      <c r="J565" s="55">
        <f t="shared" si="9"/>
        <v>4.28358209</v>
      </c>
      <c r="K565" s="58"/>
      <c r="L565" s="58"/>
      <c r="M565" s="58"/>
      <c r="N565" s="61">
        <f t="shared" si="10"/>
        <v>0.6865671642</v>
      </c>
      <c r="O565" s="61">
        <f t="shared" si="11"/>
        <v>0.8983050847</v>
      </c>
      <c r="P565" s="61">
        <f t="shared" si="12"/>
        <v>0.1723163842</v>
      </c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73">
        <v>46.0</v>
      </c>
      <c r="AB565" s="74">
        <v>15.0</v>
      </c>
      <c r="AC565" s="73">
        <v>272.0</v>
      </c>
      <c r="AD565" s="74">
        <v>21.0</v>
      </c>
    </row>
    <row r="566" ht="12.75" customHeight="1">
      <c r="A566" s="58" t="s">
        <v>576</v>
      </c>
      <c r="B566" s="73">
        <f t="shared" si="1"/>
        <v>149</v>
      </c>
      <c r="C566" s="74">
        <f t="shared" si="2"/>
        <v>39</v>
      </c>
      <c r="D566" s="73">
        <f t="shared" si="3"/>
        <v>605</v>
      </c>
      <c r="E566" s="74">
        <f t="shared" si="4"/>
        <v>14</v>
      </c>
      <c r="F566" s="62">
        <f t="shared" si="5"/>
        <v>0.7925531915</v>
      </c>
      <c r="G566" s="63">
        <f t="shared" si="6"/>
        <v>0.9773828756</v>
      </c>
      <c r="H566" s="64">
        <f t="shared" si="7"/>
        <v>0.9343246592</v>
      </c>
      <c r="I566" s="65">
        <f t="shared" si="8"/>
        <v>0.2019826518</v>
      </c>
      <c r="J566" s="55">
        <f t="shared" si="9"/>
        <v>3.292553191</v>
      </c>
      <c r="K566" s="58"/>
      <c r="L566" s="58"/>
      <c r="M566" s="58"/>
      <c r="N566" s="61">
        <f t="shared" si="10"/>
        <v>0.7925531915</v>
      </c>
      <c r="O566" s="61">
        <f t="shared" si="11"/>
        <v>0.9343246592</v>
      </c>
      <c r="P566" s="61">
        <f t="shared" si="12"/>
        <v>0.2019826518</v>
      </c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73">
        <v>149.0</v>
      </c>
      <c r="AB566" s="74">
        <v>14.0</v>
      </c>
      <c r="AC566" s="73">
        <v>605.0</v>
      </c>
      <c r="AD566" s="74">
        <v>39.0</v>
      </c>
    </row>
    <row r="567" ht="12.75" customHeight="1">
      <c r="A567" s="58" t="s">
        <v>577</v>
      </c>
      <c r="B567" s="73">
        <f t="shared" si="1"/>
        <v>61</v>
      </c>
      <c r="C567" s="74">
        <f t="shared" si="2"/>
        <v>10</v>
      </c>
      <c r="D567" s="73">
        <f t="shared" si="3"/>
        <v>274</v>
      </c>
      <c r="E567" s="74">
        <f t="shared" si="4"/>
        <v>3</v>
      </c>
      <c r="F567" s="62">
        <f t="shared" si="5"/>
        <v>0.8591549296</v>
      </c>
      <c r="G567" s="63">
        <f t="shared" si="6"/>
        <v>0.9891696751</v>
      </c>
      <c r="H567" s="64">
        <f t="shared" si="7"/>
        <v>0.9626436782</v>
      </c>
      <c r="I567" s="65">
        <f t="shared" si="8"/>
        <v>0.183908046</v>
      </c>
      <c r="J567" s="55">
        <f t="shared" si="9"/>
        <v>3.901408451</v>
      </c>
      <c r="K567" s="58"/>
      <c r="L567" s="58"/>
      <c r="M567" s="58"/>
      <c r="N567" s="61">
        <f t="shared" si="10"/>
        <v>0.8591549296</v>
      </c>
      <c r="O567" s="61">
        <f t="shared" si="11"/>
        <v>0.9626436782</v>
      </c>
      <c r="P567" s="61">
        <f t="shared" si="12"/>
        <v>0.183908046</v>
      </c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73">
        <v>61.0</v>
      </c>
      <c r="AB567" s="74">
        <v>3.0</v>
      </c>
      <c r="AC567" s="73">
        <v>274.0</v>
      </c>
      <c r="AD567" s="74">
        <v>10.0</v>
      </c>
    </row>
    <row r="568" ht="12.75" customHeight="1">
      <c r="A568" s="58" t="s">
        <v>578</v>
      </c>
      <c r="B568" s="73">
        <f t="shared" si="1"/>
        <v>14</v>
      </c>
      <c r="C568" s="74">
        <f t="shared" si="2"/>
        <v>24</v>
      </c>
      <c r="D568" s="73">
        <f t="shared" si="3"/>
        <v>108</v>
      </c>
      <c r="E568" s="74">
        <f t="shared" si="4"/>
        <v>4</v>
      </c>
      <c r="F568" s="62">
        <f t="shared" si="5"/>
        <v>0.3684210526</v>
      </c>
      <c r="G568" s="63">
        <f t="shared" si="6"/>
        <v>0.9642857143</v>
      </c>
      <c r="H568" s="64">
        <f t="shared" si="7"/>
        <v>0.8133333333</v>
      </c>
      <c r="I568" s="65">
        <f t="shared" si="8"/>
        <v>0.12</v>
      </c>
      <c r="J568" s="55">
        <f t="shared" si="9"/>
        <v>2.947368421</v>
      </c>
      <c r="K568" s="58"/>
      <c r="L568" s="58"/>
      <c r="M568" s="58"/>
      <c r="N568" s="61">
        <f t="shared" si="10"/>
        <v>0.3684210526</v>
      </c>
      <c r="O568" s="61">
        <f t="shared" si="11"/>
        <v>0.8133333333</v>
      </c>
      <c r="P568" s="61">
        <f t="shared" si="12"/>
        <v>0.12</v>
      </c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73">
        <v>14.0</v>
      </c>
      <c r="AB568" s="74">
        <v>4.0</v>
      </c>
      <c r="AC568" s="73">
        <v>108.0</v>
      </c>
      <c r="AD568" s="74">
        <v>24.0</v>
      </c>
    </row>
    <row r="569" ht="12.75" customHeight="1">
      <c r="A569" s="58" t="s">
        <v>1016</v>
      </c>
      <c r="B569" s="73">
        <f t="shared" si="1"/>
        <v>1</v>
      </c>
      <c r="C569" s="74">
        <f t="shared" si="2"/>
        <v>0</v>
      </c>
      <c r="D569" s="73">
        <f t="shared" si="3"/>
        <v>5</v>
      </c>
      <c r="E569" s="74">
        <f t="shared" si="4"/>
        <v>0</v>
      </c>
      <c r="F569" s="62">
        <f t="shared" si="5"/>
        <v>1</v>
      </c>
      <c r="G569" s="63">
        <f t="shared" si="6"/>
        <v>1</v>
      </c>
      <c r="H569" s="64">
        <f t="shared" si="7"/>
        <v>1</v>
      </c>
      <c r="I569" s="65">
        <f t="shared" si="8"/>
        <v>0.1666666667</v>
      </c>
      <c r="J569" s="55">
        <f t="shared" si="9"/>
        <v>5</v>
      </c>
      <c r="K569" s="58"/>
      <c r="L569" s="58"/>
      <c r="M569" s="58"/>
      <c r="N569" s="61">
        <f t="shared" si="10"/>
        <v>1</v>
      </c>
      <c r="O569" s="61">
        <f t="shared" si="11"/>
        <v>1</v>
      </c>
      <c r="P569" s="61">
        <f t="shared" si="12"/>
        <v>0.1666666667</v>
      </c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73">
        <v>1.0</v>
      </c>
      <c r="AB569" s="74">
        <v>0.0</v>
      </c>
      <c r="AC569" s="73">
        <v>5.0</v>
      </c>
      <c r="AD569" s="74">
        <v>0.0</v>
      </c>
    </row>
    <row r="570" ht="12.75" customHeight="1">
      <c r="A570" s="58" t="s">
        <v>580</v>
      </c>
      <c r="B570" s="73">
        <f t="shared" si="1"/>
        <v>58</v>
      </c>
      <c r="C570" s="74">
        <f t="shared" si="2"/>
        <v>14</v>
      </c>
      <c r="D570" s="73">
        <f t="shared" si="3"/>
        <v>332</v>
      </c>
      <c r="E570" s="74">
        <f t="shared" si="4"/>
        <v>17</v>
      </c>
      <c r="F570" s="62">
        <f t="shared" si="5"/>
        <v>0.8055555556</v>
      </c>
      <c r="G570" s="63">
        <f t="shared" si="6"/>
        <v>0.9512893983</v>
      </c>
      <c r="H570" s="64">
        <f t="shared" si="7"/>
        <v>0.9263657957</v>
      </c>
      <c r="I570" s="65">
        <f t="shared" si="8"/>
        <v>0.1781472684</v>
      </c>
      <c r="J570" s="55">
        <f t="shared" si="9"/>
        <v>4.847222222</v>
      </c>
      <c r="K570" s="58"/>
      <c r="L570" s="58"/>
      <c r="M570" s="58"/>
      <c r="N570" s="61">
        <f t="shared" si="10"/>
        <v>0.8055555556</v>
      </c>
      <c r="O570" s="61">
        <f t="shared" si="11"/>
        <v>0.9263657957</v>
      </c>
      <c r="P570" s="61">
        <f t="shared" si="12"/>
        <v>0.1781472684</v>
      </c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73">
        <v>58.0</v>
      </c>
      <c r="AB570" s="74">
        <v>17.0</v>
      </c>
      <c r="AC570" s="73">
        <v>332.0</v>
      </c>
      <c r="AD570" s="74">
        <v>14.0</v>
      </c>
    </row>
    <row r="571" ht="12.75" customHeight="1">
      <c r="A571" s="58" t="s">
        <v>582</v>
      </c>
      <c r="B571" s="73">
        <f t="shared" si="1"/>
        <v>147</v>
      </c>
      <c r="C571" s="74">
        <f t="shared" si="2"/>
        <v>21</v>
      </c>
      <c r="D571" s="73">
        <f t="shared" si="3"/>
        <v>583</v>
      </c>
      <c r="E571" s="74">
        <f t="shared" si="4"/>
        <v>16</v>
      </c>
      <c r="F571" s="62">
        <f t="shared" si="5"/>
        <v>0.875</v>
      </c>
      <c r="G571" s="63">
        <f t="shared" si="6"/>
        <v>0.9732888147</v>
      </c>
      <c r="H571" s="64">
        <f t="shared" si="7"/>
        <v>0.9517601043</v>
      </c>
      <c r="I571" s="65">
        <f t="shared" si="8"/>
        <v>0.2125162973</v>
      </c>
      <c r="J571" s="55">
        <f t="shared" si="9"/>
        <v>3.56547619</v>
      </c>
      <c r="K571" s="58"/>
      <c r="L571" s="58"/>
      <c r="M571" s="58"/>
      <c r="N571" s="61">
        <f t="shared" si="10"/>
        <v>0.875</v>
      </c>
      <c r="O571" s="61">
        <f t="shared" si="11"/>
        <v>0.9517601043</v>
      </c>
      <c r="P571" s="61">
        <f t="shared" si="12"/>
        <v>0.2125162973</v>
      </c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73">
        <v>147.0</v>
      </c>
      <c r="AB571" s="74">
        <v>16.0</v>
      </c>
      <c r="AC571" s="73">
        <v>583.0</v>
      </c>
      <c r="AD571" s="74">
        <v>21.0</v>
      </c>
    </row>
    <row r="572" ht="12.75" customHeight="1">
      <c r="A572" s="58" t="s">
        <v>583</v>
      </c>
      <c r="B572" s="73">
        <f t="shared" si="1"/>
        <v>105</v>
      </c>
      <c r="C572" s="74">
        <f t="shared" si="2"/>
        <v>17</v>
      </c>
      <c r="D572" s="73">
        <f t="shared" si="3"/>
        <v>444</v>
      </c>
      <c r="E572" s="74">
        <f t="shared" si="4"/>
        <v>5</v>
      </c>
      <c r="F572" s="62">
        <f t="shared" si="5"/>
        <v>0.8606557377</v>
      </c>
      <c r="G572" s="63">
        <f t="shared" si="6"/>
        <v>0.9888641425</v>
      </c>
      <c r="H572" s="64">
        <f t="shared" si="7"/>
        <v>0.9614711033</v>
      </c>
      <c r="I572" s="65">
        <f t="shared" si="8"/>
        <v>0.1926444834</v>
      </c>
      <c r="J572" s="55">
        <f t="shared" si="9"/>
        <v>3.680327869</v>
      </c>
      <c r="K572" s="58"/>
      <c r="L572" s="58"/>
      <c r="M572" s="58"/>
      <c r="N572" s="61">
        <f t="shared" si="10"/>
        <v>0.8606557377</v>
      </c>
      <c r="O572" s="61">
        <f t="shared" si="11"/>
        <v>0.9614711033</v>
      </c>
      <c r="P572" s="61">
        <f t="shared" si="12"/>
        <v>0.1926444834</v>
      </c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73">
        <v>105.0</v>
      </c>
      <c r="AB572" s="74">
        <v>5.0</v>
      </c>
      <c r="AC572" s="73">
        <v>444.0</v>
      </c>
      <c r="AD572" s="74">
        <v>17.0</v>
      </c>
    </row>
    <row r="573" ht="12.75" customHeight="1">
      <c r="A573" s="58" t="s">
        <v>585</v>
      </c>
      <c r="B573" s="73">
        <f t="shared" si="1"/>
        <v>115</v>
      </c>
      <c r="C573" s="74">
        <f t="shared" si="2"/>
        <v>23</v>
      </c>
      <c r="D573" s="73">
        <f t="shared" si="3"/>
        <v>468</v>
      </c>
      <c r="E573" s="74">
        <f t="shared" si="4"/>
        <v>12</v>
      </c>
      <c r="F573" s="62">
        <f t="shared" si="5"/>
        <v>0.8333333333</v>
      </c>
      <c r="G573" s="63">
        <f t="shared" si="6"/>
        <v>0.975</v>
      </c>
      <c r="H573" s="64">
        <f t="shared" si="7"/>
        <v>0.9433656958</v>
      </c>
      <c r="I573" s="65">
        <f t="shared" si="8"/>
        <v>0.2055016181</v>
      </c>
      <c r="J573" s="55">
        <f t="shared" si="9"/>
        <v>3.47826087</v>
      </c>
      <c r="K573" s="58"/>
      <c r="L573" s="58"/>
      <c r="M573" s="58"/>
      <c r="N573" s="61">
        <f t="shared" si="10"/>
        <v>0.8333333333</v>
      </c>
      <c r="O573" s="61">
        <f t="shared" si="11"/>
        <v>0.9433656958</v>
      </c>
      <c r="P573" s="61">
        <f t="shared" si="12"/>
        <v>0.2055016181</v>
      </c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73">
        <v>115.0</v>
      </c>
      <c r="AB573" s="74">
        <v>12.0</v>
      </c>
      <c r="AC573" s="73">
        <v>468.0</v>
      </c>
      <c r="AD573" s="74">
        <v>23.0</v>
      </c>
    </row>
    <row r="574" ht="12.75" customHeight="1">
      <c r="A574" s="58" t="s">
        <v>586</v>
      </c>
      <c r="B574" s="73">
        <f t="shared" si="1"/>
        <v>16</v>
      </c>
      <c r="C574" s="74">
        <f t="shared" si="2"/>
        <v>5</v>
      </c>
      <c r="D574" s="73">
        <f t="shared" si="3"/>
        <v>69</v>
      </c>
      <c r="E574" s="74">
        <f t="shared" si="4"/>
        <v>1</v>
      </c>
      <c r="F574" s="62">
        <f t="shared" si="5"/>
        <v>0.7619047619</v>
      </c>
      <c r="G574" s="63">
        <f t="shared" si="6"/>
        <v>0.9857142857</v>
      </c>
      <c r="H574" s="64">
        <f t="shared" si="7"/>
        <v>0.9340659341</v>
      </c>
      <c r="I574" s="65">
        <f t="shared" si="8"/>
        <v>0.1868131868</v>
      </c>
      <c r="J574" s="55">
        <f t="shared" si="9"/>
        <v>3.333333333</v>
      </c>
      <c r="K574" s="58"/>
      <c r="L574" s="58"/>
      <c r="M574" s="58"/>
      <c r="N574" s="61">
        <f t="shared" si="10"/>
        <v>0.7619047619</v>
      </c>
      <c r="O574" s="61">
        <f t="shared" si="11"/>
        <v>0.9340659341</v>
      </c>
      <c r="P574" s="61">
        <f t="shared" si="12"/>
        <v>0.1868131868</v>
      </c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73">
        <v>16.0</v>
      </c>
      <c r="AB574" s="74">
        <v>1.0</v>
      </c>
      <c r="AC574" s="73">
        <v>69.0</v>
      </c>
      <c r="AD574" s="74">
        <v>5.0</v>
      </c>
    </row>
    <row r="575" ht="12.75" customHeight="1">
      <c r="A575" s="58" t="s">
        <v>1017</v>
      </c>
      <c r="B575" s="73">
        <f t="shared" si="1"/>
        <v>65</v>
      </c>
      <c r="C575" s="74">
        <f t="shared" si="2"/>
        <v>10</v>
      </c>
      <c r="D575" s="73">
        <f t="shared" si="3"/>
        <v>269</v>
      </c>
      <c r="E575" s="74">
        <f t="shared" si="4"/>
        <v>2</v>
      </c>
      <c r="F575" s="62">
        <f t="shared" si="5"/>
        <v>0.8666666667</v>
      </c>
      <c r="G575" s="63">
        <f t="shared" si="6"/>
        <v>0.9926199262</v>
      </c>
      <c r="H575" s="64">
        <f t="shared" si="7"/>
        <v>0.9653179191</v>
      </c>
      <c r="I575" s="65">
        <f t="shared" si="8"/>
        <v>0.1936416185</v>
      </c>
      <c r="J575" s="55">
        <f t="shared" si="9"/>
        <v>3.613333333</v>
      </c>
      <c r="K575" s="58"/>
      <c r="L575" s="58"/>
      <c r="M575" s="58"/>
      <c r="N575" s="61">
        <f t="shared" si="10"/>
        <v>0.8666666667</v>
      </c>
      <c r="O575" s="61">
        <f t="shared" si="11"/>
        <v>0.9653179191</v>
      </c>
      <c r="P575" s="61">
        <f t="shared" si="12"/>
        <v>0.1936416185</v>
      </c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73">
        <v>65.0</v>
      </c>
      <c r="AB575" s="74">
        <v>2.0</v>
      </c>
      <c r="AC575" s="73">
        <v>269.0</v>
      </c>
      <c r="AD575" s="74">
        <v>10.0</v>
      </c>
    </row>
    <row r="576" ht="12.75" customHeight="1">
      <c r="A576" s="58" t="s">
        <v>588</v>
      </c>
      <c r="B576" s="73">
        <f t="shared" si="1"/>
        <v>93</v>
      </c>
      <c r="C576" s="74">
        <f t="shared" si="2"/>
        <v>18</v>
      </c>
      <c r="D576" s="73">
        <f t="shared" si="3"/>
        <v>471</v>
      </c>
      <c r="E576" s="74">
        <f t="shared" si="4"/>
        <v>10</v>
      </c>
      <c r="F576" s="62">
        <f t="shared" si="5"/>
        <v>0.8378378378</v>
      </c>
      <c r="G576" s="63">
        <f t="shared" si="6"/>
        <v>0.9792099792</v>
      </c>
      <c r="H576" s="64">
        <f t="shared" si="7"/>
        <v>0.9527027027</v>
      </c>
      <c r="I576" s="65">
        <f t="shared" si="8"/>
        <v>0.1739864865</v>
      </c>
      <c r="J576" s="55">
        <f t="shared" si="9"/>
        <v>4.333333333</v>
      </c>
      <c r="K576" s="58"/>
      <c r="L576" s="58"/>
      <c r="M576" s="58"/>
      <c r="N576" s="61">
        <f t="shared" si="10"/>
        <v>0.8378378378</v>
      </c>
      <c r="O576" s="61">
        <f t="shared" si="11"/>
        <v>0.9527027027</v>
      </c>
      <c r="P576" s="61">
        <f t="shared" si="12"/>
        <v>0.1739864865</v>
      </c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73">
        <v>93.0</v>
      </c>
      <c r="AB576" s="74">
        <v>10.0</v>
      </c>
      <c r="AC576" s="73">
        <v>471.0</v>
      </c>
      <c r="AD576" s="74">
        <v>18.0</v>
      </c>
    </row>
    <row r="577" ht="12.75" customHeight="1">
      <c r="A577" s="58" t="s">
        <v>590</v>
      </c>
      <c r="B577" s="73">
        <f t="shared" si="1"/>
        <v>80</v>
      </c>
      <c r="C577" s="74">
        <f t="shared" si="2"/>
        <v>18</v>
      </c>
      <c r="D577" s="73">
        <f t="shared" si="3"/>
        <v>348</v>
      </c>
      <c r="E577" s="74">
        <f t="shared" si="4"/>
        <v>4</v>
      </c>
      <c r="F577" s="62">
        <f t="shared" si="5"/>
        <v>0.8163265306</v>
      </c>
      <c r="G577" s="63">
        <f t="shared" si="6"/>
        <v>0.9886363636</v>
      </c>
      <c r="H577" s="64">
        <f t="shared" si="7"/>
        <v>0.9511111111</v>
      </c>
      <c r="I577" s="65">
        <f t="shared" si="8"/>
        <v>0.1866666667</v>
      </c>
      <c r="J577" s="55">
        <f t="shared" si="9"/>
        <v>3.591836735</v>
      </c>
      <c r="K577" s="58"/>
      <c r="L577" s="58"/>
      <c r="M577" s="58"/>
      <c r="N577" s="61">
        <f t="shared" si="10"/>
        <v>0.8163265306</v>
      </c>
      <c r="O577" s="61">
        <f t="shared" si="11"/>
        <v>0.9511111111</v>
      </c>
      <c r="P577" s="61">
        <f t="shared" si="12"/>
        <v>0.1866666667</v>
      </c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73">
        <v>80.0</v>
      </c>
      <c r="AB577" s="74">
        <v>4.0</v>
      </c>
      <c r="AC577" s="73">
        <v>348.0</v>
      </c>
      <c r="AD577" s="74">
        <v>18.0</v>
      </c>
    </row>
    <row r="578" ht="12.75" customHeight="1">
      <c r="A578" s="58" t="s">
        <v>1018</v>
      </c>
      <c r="B578" s="73">
        <f t="shared" si="1"/>
        <v>126</v>
      </c>
      <c r="C578" s="74">
        <f t="shared" si="2"/>
        <v>11</v>
      </c>
      <c r="D578" s="73">
        <f t="shared" si="3"/>
        <v>260</v>
      </c>
      <c r="E578" s="74">
        <f t="shared" si="4"/>
        <v>17</v>
      </c>
      <c r="F578" s="62">
        <f t="shared" si="5"/>
        <v>0.9197080292</v>
      </c>
      <c r="G578" s="63">
        <f t="shared" si="6"/>
        <v>0.9386281588</v>
      </c>
      <c r="H578" s="64">
        <f t="shared" si="7"/>
        <v>0.9323671498</v>
      </c>
      <c r="I578" s="65">
        <f t="shared" si="8"/>
        <v>0.345410628</v>
      </c>
      <c r="J578" s="55">
        <f t="shared" si="9"/>
        <v>2.02189781</v>
      </c>
      <c r="K578" s="58"/>
      <c r="L578" s="58"/>
      <c r="M578" s="58"/>
      <c r="N578" s="61">
        <f t="shared" si="10"/>
        <v>0.9197080292</v>
      </c>
      <c r="O578" s="61">
        <f t="shared" si="11"/>
        <v>0.9323671498</v>
      </c>
      <c r="P578" s="61">
        <f t="shared" si="12"/>
        <v>0.345410628</v>
      </c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73">
        <v>126.0</v>
      </c>
      <c r="AB578" s="74">
        <v>17.0</v>
      </c>
      <c r="AC578" s="73">
        <v>260.0</v>
      </c>
      <c r="AD578" s="74">
        <v>11.0</v>
      </c>
    </row>
    <row r="579" ht="12.75" customHeight="1">
      <c r="A579" s="58" t="s">
        <v>1019</v>
      </c>
      <c r="B579" s="73">
        <f t="shared" si="1"/>
        <v>1</v>
      </c>
      <c r="C579" s="74">
        <f t="shared" si="2"/>
        <v>2</v>
      </c>
      <c r="D579" s="73">
        <f t="shared" si="3"/>
        <v>3</v>
      </c>
      <c r="E579" s="74">
        <f t="shared" si="4"/>
        <v>0</v>
      </c>
      <c r="F579" s="62">
        <f t="shared" si="5"/>
        <v>0.3333333333</v>
      </c>
      <c r="G579" s="63">
        <f t="shared" si="6"/>
        <v>1</v>
      </c>
      <c r="H579" s="64">
        <f t="shared" si="7"/>
        <v>0.6666666667</v>
      </c>
      <c r="I579" s="65">
        <f t="shared" si="8"/>
        <v>0.1666666667</v>
      </c>
      <c r="J579" s="55">
        <f t="shared" si="9"/>
        <v>1</v>
      </c>
      <c r="K579" s="58"/>
      <c r="L579" s="58"/>
      <c r="M579" s="58"/>
      <c r="N579" s="61">
        <f t="shared" si="10"/>
        <v>0.3333333333</v>
      </c>
      <c r="O579" s="61">
        <f t="shared" si="11"/>
        <v>0.6666666667</v>
      </c>
      <c r="P579" s="61">
        <f t="shared" si="12"/>
        <v>0.1666666667</v>
      </c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73">
        <v>1.0</v>
      </c>
      <c r="AB579" s="74">
        <v>0.0</v>
      </c>
      <c r="AC579" s="73">
        <v>3.0</v>
      </c>
      <c r="AD579" s="74">
        <v>2.0</v>
      </c>
    </row>
    <row r="580" ht="12.75" customHeight="1">
      <c r="A580" s="58" t="s">
        <v>592</v>
      </c>
      <c r="B580" s="73">
        <f t="shared" si="1"/>
        <v>60</v>
      </c>
      <c r="C580" s="74">
        <f t="shared" si="2"/>
        <v>87</v>
      </c>
      <c r="D580" s="73">
        <f t="shared" si="3"/>
        <v>211</v>
      </c>
      <c r="E580" s="74">
        <f t="shared" si="4"/>
        <v>30</v>
      </c>
      <c r="F580" s="62">
        <f t="shared" si="5"/>
        <v>0.4081632653</v>
      </c>
      <c r="G580" s="63">
        <f t="shared" si="6"/>
        <v>0.8755186722</v>
      </c>
      <c r="H580" s="64">
        <f t="shared" si="7"/>
        <v>0.6984536082</v>
      </c>
      <c r="I580" s="65">
        <f t="shared" si="8"/>
        <v>0.2319587629</v>
      </c>
      <c r="J580" s="55">
        <f t="shared" si="9"/>
        <v>1.639455782</v>
      </c>
      <c r="K580" s="58"/>
      <c r="L580" s="58"/>
      <c r="M580" s="58"/>
      <c r="N580" s="61">
        <f t="shared" si="10"/>
        <v>0.4081632653</v>
      </c>
      <c r="O580" s="61">
        <f t="shared" si="11"/>
        <v>0.6984536082</v>
      </c>
      <c r="P580" s="61">
        <f t="shared" si="12"/>
        <v>0.2319587629</v>
      </c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73">
        <v>60.0</v>
      </c>
      <c r="AB580" s="74">
        <v>30.0</v>
      </c>
      <c r="AC580" s="73">
        <v>211.0</v>
      </c>
      <c r="AD580" s="74">
        <v>87.0</v>
      </c>
    </row>
    <row r="581" ht="12.75" customHeight="1">
      <c r="A581" s="58" t="s">
        <v>594</v>
      </c>
      <c r="B581" s="73">
        <f t="shared" si="1"/>
        <v>101</v>
      </c>
      <c r="C581" s="74">
        <f t="shared" si="2"/>
        <v>52</v>
      </c>
      <c r="D581" s="73">
        <f t="shared" si="3"/>
        <v>418</v>
      </c>
      <c r="E581" s="74">
        <f t="shared" si="4"/>
        <v>20</v>
      </c>
      <c r="F581" s="62">
        <f t="shared" si="5"/>
        <v>0.660130719</v>
      </c>
      <c r="G581" s="63">
        <f t="shared" si="6"/>
        <v>0.9543378995</v>
      </c>
      <c r="H581" s="64">
        <f t="shared" si="7"/>
        <v>0.8781725888</v>
      </c>
      <c r="I581" s="65">
        <f t="shared" si="8"/>
        <v>0.2047377327</v>
      </c>
      <c r="J581" s="55">
        <f t="shared" si="9"/>
        <v>2.862745098</v>
      </c>
      <c r="K581" s="58"/>
      <c r="L581" s="58"/>
      <c r="M581" s="58"/>
      <c r="N581" s="61">
        <f t="shared" si="10"/>
        <v>0.660130719</v>
      </c>
      <c r="O581" s="61">
        <f t="shared" si="11"/>
        <v>0.8781725888</v>
      </c>
      <c r="P581" s="61">
        <f t="shared" si="12"/>
        <v>0.2047377327</v>
      </c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73">
        <v>101.0</v>
      </c>
      <c r="AB581" s="74">
        <v>20.0</v>
      </c>
      <c r="AC581" s="73">
        <v>418.0</v>
      </c>
      <c r="AD581" s="74">
        <v>52.0</v>
      </c>
    </row>
    <row r="582" ht="12.75" customHeight="1">
      <c r="A582" s="58" t="s">
        <v>596</v>
      </c>
      <c r="B582" s="73">
        <f t="shared" si="1"/>
        <v>30</v>
      </c>
      <c r="C582" s="74">
        <f t="shared" si="2"/>
        <v>13</v>
      </c>
      <c r="D582" s="73">
        <f t="shared" si="3"/>
        <v>122</v>
      </c>
      <c r="E582" s="74">
        <f t="shared" si="4"/>
        <v>4</v>
      </c>
      <c r="F582" s="62">
        <f t="shared" si="5"/>
        <v>0.6976744186</v>
      </c>
      <c r="G582" s="63">
        <f t="shared" si="6"/>
        <v>0.9682539683</v>
      </c>
      <c r="H582" s="64">
        <f t="shared" si="7"/>
        <v>0.899408284</v>
      </c>
      <c r="I582" s="65">
        <f t="shared" si="8"/>
        <v>0.201183432</v>
      </c>
      <c r="J582" s="55">
        <f t="shared" si="9"/>
        <v>2.930232558</v>
      </c>
      <c r="K582" s="58"/>
      <c r="L582" s="58"/>
      <c r="M582" s="58"/>
      <c r="N582" s="61">
        <f t="shared" si="10"/>
        <v>0.6976744186</v>
      </c>
      <c r="O582" s="61">
        <f t="shared" si="11"/>
        <v>0.899408284</v>
      </c>
      <c r="P582" s="61">
        <f t="shared" si="12"/>
        <v>0.201183432</v>
      </c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73">
        <v>30.0</v>
      </c>
      <c r="AB582" s="74">
        <v>4.0</v>
      </c>
      <c r="AC582" s="73">
        <v>122.0</v>
      </c>
      <c r="AD582" s="74">
        <v>13.0</v>
      </c>
    </row>
    <row r="583" ht="12.75" customHeight="1">
      <c r="A583" s="58" t="s">
        <v>1020</v>
      </c>
      <c r="B583" s="73">
        <f t="shared" si="1"/>
        <v>0</v>
      </c>
      <c r="C583" s="74">
        <f t="shared" si="2"/>
        <v>0</v>
      </c>
      <c r="D583" s="73">
        <f t="shared" si="3"/>
        <v>0</v>
      </c>
      <c r="E583" s="74">
        <f t="shared" si="4"/>
        <v>0</v>
      </c>
      <c r="F583" s="62" t="str">
        <f t="shared" si="5"/>
        <v>#DIV/0!</v>
      </c>
      <c r="G583" s="63" t="str">
        <f t="shared" si="6"/>
        <v>#DIV/0!</v>
      </c>
      <c r="H583" s="64" t="str">
        <f t="shared" si="7"/>
        <v>#DIV/0!</v>
      </c>
      <c r="I583" s="65" t="str">
        <f t="shared" si="8"/>
        <v>#DIV/0!</v>
      </c>
      <c r="J583" s="55" t="str">
        <f t="shared" si="9"/>
        <v>#DIV/0!</v>
      </c>
      <c r="K583" s="58"/>
      <c r="L583" s="58"/>
      <c r="M583" s="58"/>
      <c r="N583" s="61" t="str">
        <f t="shared" si="10"/>
        <v>#DIV/0!</v>
      </c>
      <c r="O583" s="61" t="str">
        <f t="shared" si="11"/>
        <v>#DIV/0!</v>
      </c>
      <c r="P583" s="61" t="str">
        <f t="shared" si="12"/>
        <v>#DIV/0!</v>
      </c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73">
        <v>0.0</v>
      </c>
      <c r="AB583" s="74">
        <v>0.0</v>
      </c>
      <c r="AC583" s="73">
        <v>0.0</v>
      </c>
      <c r="AD583" s="74">
        <v>0.0</v>
      </c>
    </row>
    <row r="584" ht="12.75" customHeight="1">
      <c r="A584" s="58" t="s">
        <v>598</v>
      </c>
      <c r="B584" s="73">
        <f t="shared" si="1"/>
        <v>150</v>
      </c>
      <c r="C584" s="74">
        <f t="shared" si="2"/>
        <v>20</v>
      </c>
      <c r="D584" s="73">
        <f t="shared" si="3"/>
        <v>498</v>
      </c>
      <c r="E584" s="74">
        <f t="shared" si="4"/>
        <v>20</v>
      </c>
      <c r="F584" s="62">
        <f t="shared" si="5"/>
        <v>0.8823529412</v>
      </c>
      <c r="G584" s="63">
        <f t="shared" si="6"/>
        <v>0.9613899614</v>
      </c>
      <c r="H584" s="64">
        <f t="shared" si="7"/>
        <v>0.9418604651</v>
      </c>
      <c r="I584" s="65">
        <f t="shared" si="8"/>
        <v>0.2470930233</v>
      </c>
      <c r="J584" s="55">
        <f t="shared" si="9"/>
        <v>3.047058824</v>
      </c>
      <c r="K584" s="58"/>
      <c r="L584" s="58"/>
      <c r="M584" s="58"/>
      <c r="N584" s="61">
        <f t="shared" si="10"/>
        <v>0.8823529412</v>
      </c>
      <c r="O584" s="61">
        <f t="shared" si="11"/>
        <v>0.9418604651</v>
      </c>
      <c r="P584" s="61">
        <f t="shared" si="12"/>
        <v>0.2470930233</v>
      </c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73">
        <v>150.0</v>
      </c>
      <c r="AB584" s="74">
        <v>20.0</v>
      </c>
      <c r="AC584" s="73">
        <v>498.0</v>
      </c>
      <c r="AD584" s="74">
        <v>20.0</v>
      </c>
    </row>
    <row r="585" ht="12.75" customHeight="1">
      <c r="A585" s="58" t="s">
        <v>600</v>
      </c>
      <c r="B585" s="73">
        <f t="shared" si="1"/>
        <v>129</v>
      </c>
      <c r="C585" s="74">
        <f t="shared" si="2"/>
        <v>34</v>
      </c>
      <c r="D585" s="73">
        <f t="shared" si="3"/>
        <v>472</v>
      </c>
      <c r="E585" s="74">
        <f t="shared" si="4"/>
        <v>15</v>
      </c>
      <c r="F585" s="62">
        <f t="shared" si="5"/>
        <v>0.7914110429</v>
      </c>
      <c r="G585" s="63">
        <f t="shared" si="6"/>
        <v>0.9691991786</v>
      </c>
      <c r="H585" s="64">
        <f t="shared" si="7"/>
        <v>0.9246153846</v>
      </c>
      <c r="I585" s="65">
        <f t="shared" si="8"/>
        <v>0.2215384615</v>
      </c>
      <c r="J585" s="55">
        <f t="shared" si="9"/>
        <v>2.987730061</v>
      </c>
      <c r="K585" s="58"/>
      <c r="L585" s="58"/>
      <c r="M585" s="58"/>
      <c r="N585" s="61">
        <f t="shared" si="10"/>
        <v>0.7914110429</v>
      </c>
      <c r="O585" s="61">
        <f t="shared" si="11"/>
        <v>0.9246153846</v>
      </c>
      <c r="P585" s="61">
        <f t="shared" si="12"/>
        <v>0.2215384615</v>
      </c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73">
        <v>129.0</v>
      </c>
      <c r="AB585" s="74">
        <v>15.0</v>
      </c>
      <c r="AC585" s="73">
        <v>472.0</v>
      </c>
      <c r="AD585" s="74">
        <v>34.0</v>
      </c>
    </row>
    <row r="586" ht="12.75" customHeight="1">
      <c r="A586" s="58" t="s">
        <v>1021</v>
      </c>
      <c r="B586" s="73">
        <f t="shared" si="1"/>
        <v>2</v>
      </c>
      <c r="C586" s="74">
        <f t="shared" si="2"/>
        <v>4</v>
      </c>
      <c r="D586" s="73">
        <f t="shared" si="3"/>
        <v>3</v>
      </c>
      <c r="E586" s="74">
        <f t="shared" si="4"/>
        <v>1</v>
      </c>
      <c r="F586" s="62">
        <f t="shared" si="5"/>
        <v>0.3333333333</v>
      </c>
      <c r="G586" s="63">
        <f t="shared" si="6"/>
        <v>0.75</v>
      </c>
      <c r="H586" s="64">
        <f t="shared" si="7"/>
        <v>0.5</v>
      </c>
      <c r="I586" s="65">
        <f t="shared" si="8"/>
        <v>0.3</v>
      </c>
      <c r="J586" s="55">
        <f t="shared" si="9"/>
        <v>0.6666666667</v>
      </c>
      <c r="K586" s="58"/>
      <c r="L586" s="58"/>
      <c r="M586" s="58"/>
      <c r="N586" s="61">
        <f t="shared" si="10"/>
        <v>0.3333333333</v>
      </c>
      <c r="O586" s="61">
        <f t="shared" si="11"/>
        <v>0.5</v>
      </c>
      <c r="P586" s="61">
        <f t="shared" si="12"/>
        <v>0.3</v>
      </c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73">
        <v>2.0</v>
      </c>
      <c r="AB586" s="74">
        <v>1.0</v>
      </c>
      <c r="AC586" s="73">
        <v>3.0</v>
      </c>
      <c r="AD586" s="74">
        <v>4.0</v>
      </c>
    </row>
    <row r="587" ht="12.75" customHeight="1">
      <c r="A587" s="58" t="s">
        <v>601</v>
      </c>
      <c r="B587" s="73">
        <f t="shared" si="1"/>
        <v>39</v>
      </c>
      <c r="C587" s="74">
        <f t="shared" si="2"/>
        <v>8</v>
      </c>
      <c r="D587" s="73">
        <f t="shared" si="3"/>
        <v>119</v>
      </c>
      <c r="E587" s="74">
        <f t="shared" si="4"/>
        <v>8</v>
      </c>
      <c r="F587" s="62">
        <f t="shared" si="5"/>
        <v>0.829787234</v>
      </c>
      <c r="G587" s="63">
        <f t="shared" si="6"/>
        <v>0.937007874</v>
      </c>
      <c r="H587" s="64">
        <f t="shared" si="7"/>
        <v>0.908045977</v>
      </c>
      <c r="I587" s="65">
        <f t="shared" si="8"/>
        <v>0.2701149425</v>
      </c>
      <c r="J587" s="55">
        <f t="shared" si="9"/>
        <v>2.70212766</v>
      </c>
      <c r="K587" s="58"/>
      <c r="L587" s="58"/>
      <c r="M587" s="58"/>
      <c r="N587" s="61">
        <f t="shared" si="10"/>
        <v>0.829787234</v>
      </c>
      <c r="O587" s="61">
        <f t="shared" si="11"/>
        <v>0.908045977</v>
      </c>
      <c r="P587" s="61">
        <f t="shared" si="12"/>
        <v>0.2701149425</v>
      </c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73">
        <v>39.0</v>
      </c>
      <c r="AB587" s="74">
        <v>8.0</v>
      </c>
      <c r="AC587" s="73">
        <v>119.0</v>
      </c>
      <c r="AD587" s="74">
        <v>8.0</v>
      </c>
    </row>
    <row r="588" ht="12.75" customHeight="1">
      <c r="A588" s="58" t="s">
        <v>602</v>
      </c>
      <c r="B588" s="73">
        <f t="shared" si="1"/>
        <v>69</v>
      </c>
      <c r="C588" s="74">
        <f t="shared" si="2"/>
        <v>6</v>
      </c>
      <c r="D588" s="73">
        <f t="shared" si="3"/>
        <v>363</v>
      </c>
      <c r="E588" s="74">
        <f t="shared" si="4"/>
        <v>7</v>
      </c>
      <c r="F588" s="62">
        <f t="shared" si="5"/>
        <v>0.92</v>
      </c>
      <c r="G588" s="63">
        <f t="shared" si="6"/>
        <v>0.9810810811</v>
      </c>
      <c r="H588" s="64">
        <f t="shared" si="7"/>
        <v>0.9707865169</v>
      </c>
      <c r="I588" s="65">
        <f t="shared" si="8"/>
        <v>0.1707865169</v>
      </c>
      <c r="J588" s="55">
        <f t="shared" si="9"/>
        <v>4.933333333</v>
      </c>
      <c r="K588" s="58"/>
      <c r="L588" s="58"/>
      <c r="M588" s="58"/>
      <c r="N588" s="61">
        <f t="shared" si="10"/>
        <v>0.92</v>
      </c>
      <c r="O588" s="61">
        <f t="shared" si="11"/>
        <v>0.9707865169</v>
      </c>
      <c r="P588" s="61">
        <f t="shared" si="12"/>
        <v>0.1707865169</v>
      </c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73">
        <v>69.0</v>
      </c>
      <c r="AB588" s="74">
        <v>7.0</v>
      </c>
      <c r="AC588" s="73">
        <v>363.0</v>
      </c>
      <c r="AD588" s="74">
        <v>6.0</v>
      </c>
    </row>
    <row r="589" ht="12.75" customHeight="1">
      <c r="A589" s="58" t="s">
        <v>604</v>
      </c>
      <c r="B589" s="73">
        <f t="shared" si="1"/>
        <v>103</v>
      </c>
      <c r="C589" s="74">
        <f t="shared" si="2"/>
        <v>42</v>
      </c>
      <c r="D589" s="73">
        <f t="shared" si="3"/>
        <v>873</v>
      </c>
      <c r="E589" s="74">
        <f t="shared" si="4"/>
        <v>11</v>
      </c>
      <c r="F589" s="62">
        <f t="shared" si="5"/>
        <v>0.7103448276</v>
      </c>
      <c r="G589" s="63">
        <f t="shared" si="6"/>
        <v>0.9875565611</v>
      </c>
      <c r="H589" s="64">
        <f t="shared" si="7"/>
        <v>0.9484936832</v>
      </c>
      <c r="I589" s="65">
        <f t="shared" si="8"/>
        <v>0.110787172</v>
      </c>
      <c r="J589" s="55">
        <f t="shared" si="9"/>
        <v>6.096551724</v>
      </c>
      <c r="K589" s="58"/>
      <c r="L589" s="58"/>
      <c r="M589" s="58"/>
      <c r="N589" s="61">
        <f t="shared" si="10"/>
        <v>0.7103448276</v>
      </c>
      <c r="O589" s="61">
        <f t="shared" si="11"/>
        <v>0.9484936832</v>
      </c>
      <c r="P589" s="61">
        <f t="shared" si="12"/>
        <v>0.110787172</v>
      </c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73">
        <v>103.0</v>
      </c>
      <c r="AB589" s="74">
        <v>11.0</v>
      </c>
      <c r="AC589" s="73">
        <v>873.0</v>
      </c>
      <c r="AD589" s="74">
        <v>42.0</v>
      </c>
    </row>
    <row r="590" ht="12.75" customHeight="1">
      <c r="A590" s="58" t="s">
        <v>606</v>
      </c>
      <c r="B590" s="73">
        <f t="shared" si="1"/>
        <v>118</v>
      </c>
      <c r="C590" s="74">
        <f t="shared" si="2"/>
        <v>21</v>
      </c>
      <c r="D590" s="73">
        <f t="shared" si="3"/>
        <v>401</v>
      </c>
      <c r="E590" s="74">
        <f t="shared" si="4"/>
        <v>19</v>
      </c>
      <c r="F590" s="62">
        <f t="shared" si="5"/>
        <v>0.8489208633</v>
      </c>
      <c r="G590" s="63">
        <f t="shared" si="6"/>
        <v>0.9547619048</v>
      </c>
      <c r="H590" s="64">
        <f t="shared" si="7"/>
        <v>0.9284436494</v>
      </c>
      <c r="I590" s="65">
        <f t="shared" si="8"/>
        <v>0.2450805009</v>
      </c>
      <c r="J590" s="55">
        <f t="shared" si="9"/>
        <v>3.021582734</v>
      </c>
      <c r="K590" s="58"/>
      <c r="L590" s="58"/>
      <c r="M590" s="58"/>
      <c r="N590" s="61">
        <f t="shared" si="10"/>
        <v>0.8489208633</v>
      </c>
      <c r="O590" s="61">
        <f t="shared" si="11"/>
        <v>0.9284436494</v>
      </c>
      <c r="P590" s="61">
        <f t="shared" si="12"/>
        <v>0.2450805009</v>
      </c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73">
        <v>118.0</v>
      </c>
      <c r="AB590" s="74">
        <v>19.0</v>
      </c>
      <c r="AC590" s="73">
        <v>401.0</v>
      </c>
      <c r="AD590" s="74">
        <v>21.0</v>
      </c>
    </row>
    <row r="591" ht="12.75" customHeight="1">
      <c r="A591" s="58" t="s">
        <v>1022</v>
      </c>
      <c r="B591" s="73">
        <f t="shared" si="1"/>
        <v>24</v>
      </c>
      <c r="C591" s="74">
        <f t="shared" si="2"/>
        <v>2</v>
      </c>
      <c r="D591" s="73">
        <f t="shared" si="3"/>
        <v>51</v>
      </c>
      <c r="E591" s="74">
        <f t="shared" si="4"/>
        <v>3</v>
      </c>
      <c r="F591" s="62">
        <f t="shared" si="5"/>
        <v>0.9230769231</v>
      </c>
      <c r="G591" s="63">
        <f t="shared" si="6"/>
        <v>0.9444444444</v>
      </c>
      <c r="H591" s="64">
        <f t="shared" si="7"/>
        <v>0.9375</v>
      </c>
      <c r="I591" s="65">
        <f t="shared" si="8"/>
        <v>0.3375</v>
      </c>
      <c r="J591" s="55">
        <f t="shared" si="9"/>
        <v>2.076923077</v>
      </c>
      <c r="K591" s="58"/>
      <c r="L591" s="58"/>
      <c r="M591" s="58"/>
      <c r="N591" s="61">
        <f t="shared" si="10"/>
        <v>0.9230769231</v>
      </c>
      <c r="O591" s="61">
        <f t="shared" si="11"/>
        <v>0.9375</v>
      </c>
      <c r="P591" s="61">
        <f t="shared" si="12"/>
        <v>0.3375</v>
      </c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73">
        <v>24.0</v>
      </c>
      <c r="AB591" s="74">
        <v>3.0</v>
      </c>
      <c r="AC591" s="73">
        <v>51.0</v>
      </c>
      <c r="AD591" s="74">
        <v>2.0</v>
      </c>
    </row>
    <row r="592" ht="12.75" customHeight="1">
      <c r="A592" s="58" t="s">
        <v>607</v>
      </c>
      <c r="B592" s="73">
        <f t="shared" si="1"/>
        <v>112</v>
      </c>
      <c r="C592" s="74">
        <f t="shared" si="2"/>
        <v>16</v>
      </c>
      <c r="D592" s="73">
        <f t="shared" si="3"/>
        <v>478</v>
      </c>
      <c r="E592" s="74">
        <f t="shared" si="4"/>
        <v>9</v>
      </c>
      <c r="F592" s="62">
        <f t="shared" si="5"/>
        <v>0.875</v>
      </c>
      <c r="G592" s="63">
        <f t="shared" si="6"/>
        <v>0.9815195072</v>
      </c>
      <c r="H592" s="64">
        <f t="shared" si="7"/>
        <v>0.9593495935</v>
      </c>
      <c r="I592" s="65">
        <f t="shared" si="8"/>
        <v>0.1967479675</v>
      </c>
      <c r="J592" s="55">
        <f t="shared" si="9"/>
        <v>3.8046875</v>
      </c>
      <c r="K592" s="58"/>
      <c r="L592" s="58"/>
      <c r="M592" s="58"/>
      <c r="N592" s="61">
        <f t="shared" si="10"/>
        <v>0.875</v>
      </c>
      <c r="O592" s="61">
        <f t="shared" si="11"/>
        <v>0.9593495935</v>
      </c>
      <c r="P592" s="61">
        <f t="shared" si="12"/>
        <v>0.1967479675</v>
      </c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73">
        <v>112.0</v>
      </c>
      <c r="AB592" s="74">
        <v>9.0</v>
      </c>
      <c r="AC592" s="73">
        <v>478.0</v>
      </c>
      <c r="AD592" s="74">
        <v>16.0</v>
      </c>
    </row>
    <row r="593" ht="12.75" customHeight="1">
      <c r="A593" s="58" t="s">
        <v>609</v>
      </c>
      <c r="B593" s="73">
        <f t="shared" si="1"/>
        <v>143</v>
      </c>
      <c r="C593" s="74">
        <f t="shared" si="2"/>
        <v>22</v>
      </c>
      <c r="D593" s="73">
        <f t="shared" si="3"/>
        <v>670</v>
      </c>
      <c r="E593" s="74">
        <f t="shared" si="4"/>
        <v>22</v>
      </c>
      <c r="F593" s="62">
        <f t="shared" si="5"/>
        <v>0.8666666667</v>
      </c>
      <c r="G593" s="63">
        <f t="shared" si="6"/>
        <v>0.9682080925</v>
      </c>
      <c r="H593" s="64">
        <f t="shared" si="7"/>
        <v>0.9486581097</v>
      </c>
      <c r="I593" s="65">
        <f t="shared" si="8"/>
        <v>0.1925320887</v>
      </c>
      <c r="J593" s="55">
        <f t="shared" si="9"/>
        <v>4.193939394</v>
      </c>
      <c r="K593" s="58"/>
      <c r="L593" s="58"/>
      <c r="M593" s="58"/>
      <c r="N593" s="61">
        <f t="shared" si="10"/>
        <v>0.8666666667</v>
      </c>
      <c r="O593" s="61">
        <f t="shared" si="11"/>
        <v>0.9486581097</v>
      </c>
      <c r="P593" s="61">
        <f t="shared" si="12"/>
        <v>0.1925320887</v>
      </c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73">
        <v>143.0</v>
      </c>
      <c r="AB593" s="74">
        <v>22.0</v>
      </c>
      <c r="AC593" s="73">
        <v>670.0</v>
      </c>
      <c r="AD593" s="74">
        <v>22.0</v>
      </c>
    </row>
    <row r="594" ht="12.75" customHeight="1">
      <c r="A594" s="58" t="s">
        <v>611</v>
      </c>
      <c r="B594" s="73">
        <f t="shared" si="1"/>
        <v>196</v>
      </c>
      <c r="C594" s="74">
        <f t="shared" si="2"/>
        <v>35</v>
      </c>
      <c r="D594" s="73">
        <f t="shared" si="3"/>
        <v>871</v>
      </c>
      <c r="E594" s="74">
        <f t="shared" si="4"/>
        <v>24</v>
      </c>
      <c r="F594" s="62">
        <f t="shared" si="5"/>
        <v>0.8484848485</v>
      </c>
      <c r="G594" s="63">
        <f t="shared" si="6"/>
        <v>0.9731843575</v>
      </c>
      <c r="H594" s="64">
        <f t="shared" si="7"/>
        <v>0.9476021314</v>
      </c>
      <c r="I594" s="65">
        <f t="shared" si="8"/>
        <v>0.1953818828</v>
      </c>
      <c r="J594" s="55">
        <f t="shared" si="9"/>
        <v>3.874458874</v>
      </c>
      <c r="K594" s="58"/>
      <c r="L594" s="58"/>
      <c r="M594" s="58"/>
      <c r="N594" s="61">
        <f t="shared" si="10"/>
        <v>0.8484848485</v>
      </c>
      <c r="O594" s="61">
        <f t="shared" si="11"/>
        <v>0.9476021314</v>
      </c>
      <c r="P594" s="61">
        <f t="shared" si="12"/>
        <v>0.1953818828</v>
      </c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73">
        <v>196.0</v>
      </c>
      <c r="AB594" s="74">
        <v>24.0</v>
      </c>
      <c r="AC594" s="73">
        <v>871.0</v>
      </c>
      <c r="AD594" s="74">
        <v>35.0</v>
      </c>
    </row>
    <row r="595" ht="12.75" customHeight="1">
      <c r="A595" s="58" t="s">
        <v>612</v>
      </c>
      <c r="B595" s="73">
        <f t="shared" si="1"/>
        <v>115</v>
      </c>
      <c r="C595" s="74">
        <f t="shared" si="2"/>
        <v>12</v>
      </c>
      <c r="D595" s="73">
        <f t="shared" si="3"/>
        <v>182</v>
      </c>
      <c r="E595" s="74">
        <f t="shared" si="4"/>
        <v>11</v>
      </c>
      <c r="F595" s="62">
        <f t="shared" si="5"/>
        <v>0.905511811</v>
      </c>
      <c r="G595" s="63">
        <f t="shared" si="6"/>
        <v>0.9430051813</v>
      </c>
      <c r="H595" s="64">
        <f t="shared" si="7"/>
        <v>0.928125</v>
      </c>
      <c r="I595" s="65">
        <f t="shared" si="8"/>
        <v>0.39375</v>
      </c>
      <c r="J595" s="55">
        <f t="shared" si="9"/>
        <v>1.519685039</v>
      </c>
      <c r="K595" s="58"/>
      <c r="L595" s="58"/>
      <c r="M595" s="58"/>
      <c r="N595" s="61">
        <f t="shared" si="10"/>
        <v>0.905511811</v>
      </c>
      <c r="O595" s="61">
        <f t="shared" si="11"/>
        <v>0.928125</v>
      </c>
      <c r="P595" s="61">
        <f t="shared" si="12"/>
        <v>0.39375</v>
      </c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73">
        <v>115.0</v>
      </c>
      <c r="AB595" s="74">
        <v>11.0</v>
      </c>
      <c r="AC595" s="73">
        <v>182.0</v>
      </c>
      <c r="AD595" s="74">
        <v>12.0</v>
      </c>
    </row>
    <row r="596" ht="12.75" customHeight="1">
      <c r="A596" s="58" t="s">
        <v>613</v>
      </c>
      <c r="B596" s="73">
        <f t="shared" si="1"/>
        <v>145</v>
      </c>
      <c r="C596" s="74">
        <f t="shared" si="2"/>
        <v>125</v>
      </c>
      <c r="D596" s="73">
        <f t="shared" si="3"/>
        <v>990</v>
      </c>
      <c r="E596" s="74">
        <f t="shared" si="4"/>
        <v>49</v>
      </c>
      <c r="F596" s="62">
        <f t="shared" si="5"/>
        <v>0.537037037</v>
      </c>
      <c r="G596" s="63">
        <f t="shared" si="6"/>
        <v>0.9528392685</v>
      </c>
      <c r="H596" s="64">
        <f t="shared" si="7"/>
        <v>0.8670741024</v>
      </c>
      <c r="I596" s="65">
        <f t="shared" si="8"/>
        <v>0.1482047364</v>
      </c>
      <c r="J596" s="55">
        <f t="shared" si="9"/>
        <v>3.848148148</v>
      </c>
      <c r="K596" s="58"/>
      <c r="L596" s="58"/>
      <c r="M596" s="58"/>
      <c r="N596" s="61">
        <f t="shared" si="10"/>
        <v>0.537037037</v>
      </c>
      <c r="O596" s="61">
        <f t="shared" si="11"/>
        <v>0.8670741024</v>
      </c>
      <c r="P596" s="61">
        <f t="shared" si="12"/>
        <v>0.1482047364</v>
      </c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73">
        <v>145.0</v>
      </c>
      <c r="AB596" s="74">
        <v>49.0</v>
      </c>
      <c r="AC596" s="73">
        <v>990.0</v>
      </c>
      <c r="AD596" s="74">
        <v>125.0</v>
      </c>
    </row>
    <row r="597" ht="12.75" customHeight="1">
      <c r="A597" s="58" t="s">
        <v>1023</v>
      </c>
      <c r="B597" s="73">
        <f t="shared" si="1"/>
        <v>129</v>
      </c>
      <c r="C597" s="74">
        <f t="shared" si="2"/>
        <v>142</v>
      </c>
      <c r="D597" s="73">
        <f t="shared" si="3"/>
        <v>547</v>
      </c>
      <c r="E597" s="74">
        <f t="shared" si="4"/>
        <v>99</v>
      </c>
      <c r="F597" s="62">
        <f t="shared" si="5"/>
        <v>0.4760147601</v>
      </c>
      <c r="G597" s="63">
        <f t="shared" si="6"/>
        <v>0.846749226</v>
      </c>
      <c r="H597" s="64">
        <f t="shared" si="7"/>
        <v>0.7371864776</v>
      </c>
      <c r="I597" s="65">
        <f t="shared" si="8"/>
        <v>0.2486368593</v>
      </c>
      <c r="J597" s="55">
        <f t="shared" si="9"/>
        <v>2.383763838</v>
      </c>
      <c r="K597" s="58"/>
      <c r="L597" s="58"/>
      <c r="M597" s="58"/>
      <c r="N597" s="61">
        <f t="shared" si="10"/>
        <v>0.4760147601</v>
      </c>
      <c r="O597" s="61">
        <f t="shared" si="11"/>
        <v>0.7371864776</v>
      </c>
      <c r="P597" s="61">
        <f t="shared" si="12"/>
        <v>0.2486368593</v>
      </c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73">
        <v>129.0</v>
      </c>
      <c r="AB597" s="74">
        <v>99.0</v>
      </c>
      <c r="AC597" s="73">
        <v>547.0</v>
      </c>
      <c r="AD597" s="74">
        <v>142.0</v>
      </c>
    </row>
    <row r="598" ht="12.75" customHeight="1">
      <c r="A598" s="58" t="s">
        <v>615</v>
      </c>
      <c r="B598" s="73">
        <f t="shared" si="1"/>
        <v>150</v>
      </c>
      <c r="C598" s="74">
        <f t="shared" si="2"/>
        <v>39</v>
      </c>
      <c r="D598" s="73">
        <f t="shared" si="3"/>
        <v>942</v>
      </c>
      <c r="E598" s="74">
        <f t="shared" si="4"/>
        <v>19</v>
      </c>
      <c r="F598" s="62">
        <f t="shared" si="5"/>
        <v>0.7936507937</v>
      </c>
      <c r="G598" s="63">
        <f t="shared" si="6"/>
        <v>0.9802289282</v>
      </c>
      <c r="H598" s="64">
        <f t="shared" si="7"/>
        <v>0.9495652174</v>
      </c>
      <c r="I598" s="65">
        <f t="shared" si="8"/>
        <v>0.1469565217</v>
      </c>
      <c r="J598" s="55">
        <f t="shared" si="9"/>
        <v>5.084656085</v>
      </c>
      <c r="K598" s="58"/>
      <c r="L598" s="58"/>
      <c r="M598" s="58"/>
      <c r="N598" s="61">
        <f t="shared" si="10"/>
        <v>0.7936507937</v>
      </c>
      <c r="O598" s="61">
        <f t="shared" si="11"/>
        <v>0.9495652174</v>
      </c>
      <c r="P598" s="61">
        <f t="shared" si="12"/>
        <v>0.1469565217</v>
      </c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73">
        <v>150.0</v>
      </c>
      <c r="AB598" s="74">
        <v>19.0</v>
      </c>
      <c r="AC598" s="73">
        <v>942.0</v>
      </c>
      <c r="AD598" s="74">
        <v>39.0</v>
      </c>
    </row>
    <row r="599" ht="12.75" customHeight="1">
      <c r="A599" s="58" t="s">
        <v>616</v>
      </c>
      <c r="B599" s="73">
        <f t="shared" si="1"/>
        <v>170</v>
      </c>
      <c r="C599" s="74">
        <f t="shared" si="2"/>
        <v>33</v>
      </c>
      <c r="D599" s="73">
        <f t="shared" si="3"/>
        <v>737</v>
      </c>
      <c r="E599" s="74">
        <f t="shared" si="4"/>
        <v>17</v>
      </c>
      <c r="F599" s="62">
        <f t="shared" si="5"/>
        <v>0.8374384236</v>
      </c>
      <c r="G599" s="63">
        <f t="shared" si="6"/>
        <v>0.9774535809</v>
      </c>
      <c r="H599" s="64">
        <f t="shared" si="7"/>
        <v>0.947753396</v>
      </c>
      <c r="I599" s="65">
        <f t="shared" si="8"/>
        <v>0.1954022989</v>
      </c>
      <c r="J599" s="55">
        <f t="shared" si="9"/>
        <v>3.714285714</v>
      </c>
      <c r="K599" s="58"/>
      <c r="L599" s="58"/>
      <c r="M599" s="58"/>
      <c r="N599" s="61">
        <f t="shared" si="10"/>
        <v>0.8374384236</v>
      </c>
      <c r="O599" s="61">
        <f t="shared" si="11"/>
        <v>0.947753396</v>
      </c>
      <c r="P599" s="61">
        <f t="shared" si="12"/>
        <v>0.1954022989</v>
      </c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73">
        <v>170.0</v>
      </c>
      <c r="AB599" s="74">
        <v>17.0</v>
      </c>
      <c r="AC599" s="73">
        <v>737.0</v>
      </c>
      <c r="AD599" s="74">
        <v>33.0</v>
      </c>
    </row>
    <row r="600" ht="12.75" customHeight="1">
      <c r="A600" s="58" t="s">
        <v>618</v>
      </c>
      <c r="B600" s="73">
        <f t="shared" si="1"/>
        <v>145</v>
      </c>
      <c r="C600" s="74">
        <f t="shared" si="2"/>
        <v>50</v>
      </c>
      <c r="D600" s="73">
        <f t="shared" si="3"/>
        <v>588</v>
      </c>
      <c r="E600" s="74">
        <f t="shared" si="4"/>
        <v>19</v>
      </c>
      <c r="F600" s="62">
        <f t="shared" si="5"/>
        <v>0.7435897436</v>
      </c>
      <c r="G600" s="63">
        <f t="shared" si="6"/>
        <v>0.9686985173</v>
      </c>
      <c r="H600" s="64">
        <f t="shared" si="7"/>
        <v>0.9139650873</v>
      </c>
      <c r="I600" s="65">
        <f t="shared" si="8"/>
        <v>0.2044887781</v>
      </c>
      <c r="J600" s="55">
        <f t="shared" si="9"/>
        <v>3.112820513</v>
      </c>
      <c r="K600" s="58"/>
      <c r="L600" s="58"/>
      <c r="M600" s="58"/>
      <c r="N600" s="61">
        <f t="shared" si="10"/>
        <v>0.7435897436</v>
      </c>
      <c r="O600" s="61">
        <f t="shared" si="11"/>
        <v>0.9139650873</v>
      </c>
      <c r="P600" s="61">
        <f t="shared" si="12"/>
        <v>0.2044887781</v>
      </c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73">
        <v>145.0</v>
      </c>
      <c r="AB600" s="74">
        <v>19.0</v>
      </c>
      <c r="AC600" s="73">
        <v>588.0</v>
      </c>
      <c r="AD600" s="74">
        <v>50.0</v>
      </c>
    </row>
    <row r="601" ht="12.75" customHeight="1">
      <c r="A601" s="58" t="s">
        <v>620</v>
      </c>
      <c r="B601" s="73">
        <f t="shared" si="1"/>
        <v>62</v>
      </c>
      <c r="C601" s="74">
        <f t="shared" si="2"/>
        <v>13</v>
      </c>
      <c r="D601" s="73">
        <f t="shared" si="3"/>
        <v>270</v>
      </c>
      <c r="E601" s="74">
        <f t="shared" si="4"/>
        <v>5</v>
      </c>
      <c r="F601" s="62">
        <f t="shared" si="5"/>
        <v>0.8266666667</v>
      </c>
      <c r="G601" s="63">
        <f t="shared" si="6"/>
        <v>0.9818181818</v>
      </c>
      <c r="H601" s="64">
        <f t="shared" si="7"/>
        <v>0.9485714286</v>
      </c>
      <c r="I601" s="65">
        <f t="shared" si="8"/>
        <v>0.1914285714</v>
      </c>
      <c r="J601" s="55">
        <f t="shared" si="9"/>
        <v>3.666666667</v>
      </c>
      <c r="K601" s="58"/>
      <c r="L601" s="58"/>
      <c r="M601" s="58"/>
      <c r="N601" s="61">
        <f t="shared" si="10"/>
        <v>0.8266666667</v>
      </c>
      <c r="O601" s="61">
        <f t="shared" si="11"/>
        <v>0.9485714286</v>
      </c>
      <c r="P601" s="61">
        <f t="shared" si="12"/>
        <v>0.1914285714</v>
      </c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73">
        <v>62.0</v>
      </c>
      <c r="AB601" s="74">
        <v>5.0</v>
      </c>
      <c r="AC601" s="73">
        <v>270.0</v>
      </c>
      <c r="AD601" s="74">
        <v>13.0</v>
      </c>
    </row>
    <row r="602" ht="12.75" customHeight="1">
      <c r="A602" s="58" t="s">
        <v>622</v>
      </c>
      <c r="B602" s="73">
        <f t="shared" si="1"/>
        <v>218</v>
      </c>
      <c r="C602" s="74">
        <f t="shared" si="2"/>
        <v>35</v>
      </c>
      <c r="D602" s="73">
        <f t="shared" si="3"/>
        <v>852</v>
      </c>
      <c r="E602" s="74">
        <f t="shared" si="4"/>
        <v>14</v>
      </c>
      <c r="F602" s="62">
        <f t="shared" si="5"/>
        <v>0.8616600791</v>
      </c>
      <c r="G602" s="63">
        <f t="shared" si="6"/>
        <v>0.9838337182</v>
      </c>
      <c r="H602" s="64">
        <f t="shared" si="7"/>
        <v>0.9562109026</v>
      </c>
      <c r="I602" s="65">
        <f t="shared" si="8"/>
        <v>0.2073279714</v>
      </c>
      <c r="J602" s="55">
        <f t="shared" si="9"/>
        <v>3.422924901</v>
      </c>
      <c r="K602" s="58"/>
      <c r="L602" s="58"/>
      <c r="M602" s="58"/>
      <c r="N602" s="61">
        <f t="shared" si="10"/>
        <v>0.8616600791</v>
      </c>
      <c r="O602" s="61">
        <f t="shared" si="11"/>
        <v>0.9562109026</v>
      </c>
      <c r="P602" s="61">
        <f t="shared" si="12"/>
        <v>0.2073279714</v>
      </c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73">
        <v>218.0</v>
      </c>
      <c r="AB602" s="74">
        <v>14.0</v>
      </c>
      <c r="AC602" s="73">
        <v>852.0</v>
      </c>
      <c r="AD602" s="74">
        <v>35.0</v>
      </c>
    </row>
    <row r="603" ht="12.75" customHeight="1">
      <c r="A603" s="58" t="s">
        <v>623</v>
      </c>
      <c r="B603" s="73">
        <f t="shared" si="1"/>
        <v>213</v>
      </c>
      <c r="C603" s="74">
        <f t="shared" si="2"/>
        <v>70</v>
      </c>
      <c r="D603" s="73">
        <f t="shared" si="3"/>
        <v>1025</v>
      </c>
      <c r="E603" s="74">
        <f t="shared" si="4"/>
        <v>38</v>
      </c>
      <c r="F603" s="62">
        <f t="shared" si="5"/>
        <v>0.7526501767</v>
      </c>
      <c r="G603" s="63">
        <f t="shared" si="6"/>
        <v>0.9642521167</v>
      </c>
      <c r="H603" s="64">
        <f t="shared" si="7"/>
        <v>0.9197622585</v>
      </c>
      <c r="I603" s="65">
        <f t="shared" si="8"/>
        <v>0.1864784547</v>
      </c>
      <c r="J603" s="55">
        <f t="shared" si="9"/>
        <v>3.756183746</v>
      </c>
      <c r="K603" s="58"/>
      <c r="L603" s="58"/>
      <c r="M603" s="58"/>
      <c r="N603" s="61">
        <f t="shared" si="10"/>
        <v>0.7526501767</v>
      </c>
      <c r="O603" s="61">
        <f t="shared" si="11"/>
        <v>0.9197622585</v>
      </c>
      <c r="P603" s="61">
        <f t="shared" si="12"/>
        <v>0.1864784547</v>
      </c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73">
        <v>213.0</v>
      </c>
      <c r="AB603" s="74">
        <v>38.0</v>
      </c>
      <c r="AC603" s="73">
        <v>1025.0</v>
      </c>
      <c r="AD603" s="74">
        <v>70.0</v>
      </c>
    </row>
    <row r="604" ht="12.75" customHeight="1">
      <c r="A604" s="58" t="s">
        <v>1024</v>
      </c>
      <c r="B604" s="73">
        <f t="shared" si="1"/>
        <v>0</v>
      </c>
      <c r="C604" s="74">
        <f t="shared" si="2"/>
        <v>1</v>
      </c>
      <c r="D604" s="73">
        <f t="shared" si="3"/>
        <v>0</v>
      </c>
      <c r="E604" s="74">
        <f t="shared" si="4"/>
        <v>0</v>
      </c>
      <c r="F604" s="62">
        <f t="shared" si="5"/>
        <v>0</v>
      </c>
      <c r="G604" s="63" t="str">
        <f t="shared" si="6"/>
        <v>#DIV/0!</v>
      </c>
      <c r="H604" s="64">
        <f t="shared" si="7"/>
        <v>0</v>
      </c>
      <c r="I604" s="65">
        <f t="shared" si="8"/>
        <v>0</v>
      </c>
      <c r="J604" s="55">
        <f t="shared" si="9"/>
        <v>0</v>
      </c>
      <c r="K604" s="58"/>
      <c r="L604" s="58"/>
      <c r="M604" s="58"/>
      <c r="N604" s="61">
        <f t="shared" si="10"/>
        <v>0</v>
      </c>
      <c r="O604" s="61">
        <f t="shared" si="11"/>
        <v>0</v>
      </c>
      <c r="P604" s="61">
        <f t="shared" si="12"/>
        <v>0</v>
      </c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73">
        <v>0.0</v>
      </c>
      <c r="AB604" s="74">
        <v>0.0</v>
      </c>
      <c r="AC604" s="73">
        <v>0.0</v>
      </c>
      <c r="AD604" s="74">
        <v>1.0</v>
      </c>
    </row>
    <row r="605" ht="12.75" customHeight="1">
      <c r="A605" s="58" t="s">
        <v>1025</v>
      </c>
      <c r="B605" s="73">
        <f t="shared" si="1"/>
        <v>0</v>
      </c>
      <c r="C605" s="74">
        <f t="shared" si="2"/>
        <v>0</v>
      </c>
      <c r="D605" s="73">
        <f t="shared" si="3"/>
        <v>0</v>
      </c>
      <c r="E605" s="74">
        <f t="shared" si="4"/>
        <v>0</v>
      </c>
      <c r="F605" s="62" t="str">
        <f t="shared" si="5"/>
        <v>#DIV/0!</v>
      </c>
      <c r="G605" s="63" t="str">
        <f t="shared" si="6"/>
        <v>#DIV/0!</v>
      </c>
      <c r="H605" s="64" t="str">
        <f t="shared" si="7"/>
        <v>#DIV/0!</v>
      </c>
      <c r="I605" s="65" t="str">
        <f t="shared" si="8"/>
        <v>#DIV/0!</v>
      </c>
      <c r="J605" s="55" t="str">
        <f t="shared" si="9"/>
        <v>#DIV/0!</v>
      </c>
      <c r="K605" s="58"/>
      <c r="L605" s="58"/>
      <c r="M605" s="58"/>
      <c r="N605" s="61" t="str">
        <f t="shared" si="10"/>
        <v>#DIV/0!</v>
      </c>
      <c r="O605" s="61" t="str">
        <f t="shared" si="11"/>
        <v>#DIV/0!</v>
      </c>
      <c r="P605" s="61" t="str">
        <f t="shared" si="12"/>
        <v>#DIV/0!</v>
      </c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73">
        <v>0.0</v>
      </c>
      <c r="AB605" s="74">
        <v>0.0</v>
      </c>
      <c r="AC605" s="73">
        <v>0.0</v>
      </c>
      <c r="AD605" s="74">
        <v>0.0</v>
      </c>
    </row>
    <row r="606" ht="12.75" customHeight="1">
      <c r="A606" s="58" t="s">
        <v>625</v>
      </c>
      <c r="B606" s="73">
        <f t="shared" si="1"/>
        <v>165</v>
      </c>
      <c r="C606" s="74">
        <f t="shared" si="2"/>
        <v>47</v>
      </c>
      <c r="D606" s="73">
        <f t="shared" si="3"/>
        <v>1287</v>
      </c>
      <c r="E606" s="74">
        <f t="shared" si="4"/>
        <v>19</v>
      </c>
      <c r="F606" s="62">
        <f t="shared" si="5"/>
        <v>0.7783018868</v>
      </c>
      <c r="G606" s="63">
        <f t="shared" si="6"/>
        <v>0.9854517611</v>
      </c>
      <c r="H606" s="64">
        <f t="shared" si="7"/>
        <v>0.9565217391</v>
      </c>
      <c r="I606" s="65">
        <f t="shared" si="8"/>
        <v>0.1212121212</v>
      </c>
      <c r="J606" s="55">
        <f t="shared" si="9"/>
        <v>6.160377358</v>
      </c>
      <c r="K606" s="58"/>
      <c r="L606" s="58"/>
      <c r="M606" s="58"/>
      <c r="N606" s="61">
        <f t="shared" si="10"/>
        <v>0.7783018868</v>
      </c>
      <c r="O606" s="61">
        <f t="shared" si="11"/>
        <v>0.9565217391</v>
      </c>
      <c r="P606" s="61">
        <f t="shared" si="12"/>
        <v>0.1212121212</v>
      </c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73">
        <v>165.0</v>
      </c>
      <c r="AB606" s="74">
        <v>19.0</v>
      </c>
      <c r="AC606" s="73">
        <v>1287.0</v>
      </c>
      <c r="AD606" s="74">
        <v>47.0</v>
      </c>
    </row>
    <row r="607" ht="12.75" customHeight="1">
      <c r="A607" s="58" t="s">
        <v>626</v>
      </c>
      <c r="B607" s="73">
        <f t="shared" si="1"/>
        <v>107</v>
      </c>
      <c r="C607" s="74">
        <f t="shared" si="2"/>
        <v>76</v>
      </c>
      <c r="D607" s="73">
        <f t="shared" si="3"/>
        <v>1142</v>
      </c>
      <c r="E607" s="74">
        <f t="shared" si="4"/>
        <v>26</v>
      </c>
      <c r="F607" s="62">
        <f t="shared" si="5"/>
        <v>0.5846994536</v>
      </c>
      <c r="G607" s="63">
        <f t="shared" si="6"/>
        <v>0.977739726</v>
      </c>
      <c r="H607" s="64">
        <f t="shared" si="7"/>
        <v>0.9245003701</v>
      </c>
      <c r="I607" s="65">
        <f t="shared" si="8"/>
        <v>0.09844559585</v>
      </c>
      <c r="J607" s="55">
        <f t="shared" si="9"/>
        <v>6.382513661</v>
      </c>
      <c r="K607" s="58"/>
      <c r="L607" s="58"/>
      <c r="M607" s="58"/>
      <c r="N607" s="61">
        <f t="shared" si="10"/>
        <v>0.5846994536</v>
      </c>
      <c r="O607" s="61">
        <f t="shared" si="11"/>
        <v>0.9245003701</v>
      </c>
      <c r="P607" s="61">
        <f t="shared" si="12"/>
        <v>0.09844559585</v>
      </c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73">
        <v>107.0</v>
      </c>
      <c r="AB607" s="74">
        <v>26.0</v>
      </c>
      <c r="AC607" s="73">
        <v>1142.0</v>
      </c>
      <c r="AD607" s="74">
        <v>76.0</v>
      </c>
    </row>
    <row r="608" ht="12.75" customHeight="1">
      <c r="A608" s="58" t="s">
        <v>628</v>
      </c>
      <c r="B608" s="73">
        <f t="shared" si="1"/>
        <v>122</v>
      </c>
      <c r="C608" s="74">
        <f t="shared" si="2"/>
        <v>57</v>
      </c>
      <c r="D608" s="73">
        <f t="shared" si="3"/>
        <v>1157</v>
      </c>
      <c r="E608" s="74">
        <f t="shared" si="4"/>
        <v>21</v>
      </c>
      <c r="F608" s="62">
        <f t="shared" si="5"/>
        <v>0.6815642458</v>
      </c>
      <c r="G608" s="63">
        <f t="shared" si="6"/>
        <v>0.9821731749</v>
      </c>
      <c r="H608" s="64">
        <f t="shared" si="7"/>
        <v>0.9425202653</v>
      </c>
      <c r="I608" s="65">
        <f t="shared" si="8"/>
        <v>0.1053795136</v>
      </c>
      <c r="J608" s="55">
        <f t="shared" si="9"/>
        <v>6.581005587</v>
      </c>
      <c r="K608" s="58"/>
      <c r="L608" s="58"/>
      <c r="M608" s="58"/>
      <c r="N608" s="61">
        <f t="shared" si="10"/>
        <v>0.6815642458</v>
      </c>
      <c r="O608" s="61">
        <f t="shared" si="11"/>
        <v>0.9425202653</v>
      </c>
      <c r="P608" s="61">
        <f t="shared" si="12"/>
        <v>0.1053795136</v>
      </c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73">
        <v>122.0</v>
      </c>
      <c r="AB608" s="74">
        <v>21.0</v>
      </c>
      <c r="AC608" s="73">
        <v>1157.0</v>
      </c>
      <c r="AD608" s="74">
        <v>57.0</v>
      </c>
    </row>
    <row r="609" ht="12.75" customHeight="1">
      <c r="A609" s="58" t="s">
        <v>629</v>
      </c>
      <c r="B609" s="73">
        <f t="shared" si="1"/>
        <v>210</v>
      </c>
      <c r="C609" s="74">
        <f t="shared" si="2"/>
        <v>100</v>
      </c>
      <c r="D609" s="73">
        <f t="shared" si="3"/>
        <v>956</v>
      </c>
      <c r="E609" s="74">
        <f t="shared" si="4"/>
        <v>43</v>
      </c>
      <c r="F609" s="62">
        <f t="shared" si="5"/>
        <v>0.6774193548</v>
      </c>
      <c r="G609" s="63">
        <f t="shared" si="6"/>
        <v>0.956956957</v>
      </c>
      <c r="H609" s="64">
        <f t="shared" si="7"/>
        <v>0.8907563025</v>
      </c>
      <c r="I609" s="65">
        <f t="shared" si="8"/>
        <v>0.1932773109</v>
      </c>
      <c r="J609" s="55">
        <f t="shared" si="9"/>
        <v>3.222580645</v>
      </c>
      <c r="K609" s="58"/>
      <c r="L609" s="58"/>
      <c r="M609" s="58"/>
      <c r="N609" s="61">
        <f t="shared" si="10"/>
        <v>0.6774193548</v>
      </c>
      <c r="O609" s="61">
        <f t="shared" si="11"/>
        <v>0.8907563025</v>
      </c>
      <c r="P609" s="61">
        <f t="shared" si="12"/>
        <v>0.1932773109</v>
      </c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73">
        <v>210.0</v>
      </c>
      <c r="AB609" s="74">
        <v>43.0</v>
      </c>
      <c r="AC609" s="73">
        <v>956.0</v>
      </c>
      <c r="AD609" s="74">
        <v>100.0</v>
      </c>
    </row>
    <row r="610" ht="12.75" customHeight="1">
      <c r="A610" s="58" t="s">
        <v>631</v>
      </c>
      <c r="B610" s="73">
        <f t="shared" si="1"/>
        <v>141</v>
      </c>
      <c r="C610" s="74">
        <f t="shared" si="2"/>
        <v>40</v>
      </c>
      <c r="D610" s="73">
        <f t="shared" si="3"/>
        <v>937</v>
      </c>
      <c r="E610" s="74">
        <f t="shared" si="4"/>
        <v>18</v>
      </c>
      <c r="F610" s="62">
        <f t="shared" si="5"/>
        <v>0.7790055249</v>
      </c>
      <c r="G610" s="63">
        <f t="shared" si="6"/>
        <v>0.9811518325</v>
      </c>
      <c r="H610" s="64">
        <f t="shared" si="7"/>
        <v>0.948943662</v>
      </c>
      <c r="I610" s="65">
        <f t="shared" si="8"/>
        <v>0.1399647887</v>
      </c>
      <c r="J610" s="55">
        <f t="shared" si="9"/>
        <v>5.276243094</v>
      </c>
      <c r="K610" s="58"/>
      <c r="L610" s="58"/>
      <c r="M610" s="58"/>
      <c r="N610" s="61">
        <f t="shared" si="10"/>
        <v>0.7790055249</v>
      </c>
      <c r="O610" s="61">
        <f t="shared" si="11"/>
        <v>0.948943662</v>
      </c>
      <c r="P610" s="61">
        <f t="shared" si="12"/>
        <v>0.1399647887</v>
      </c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73">
        <v>141.0</v>
      </c>
      <c r="AB610" s="74">
        <v>18.0</v>
      </c>
      <c r="AC610" s="73">
        <v>937.0</v>
      </c>
      <c r="AD610" s="74">
        <v>40.0</v>
      </c>
    </row>
    <row r="611" ht="12.75" customHeight="1">
      <c r="A611" s="58" t="s">
        <v>632</v>
      </c>
      <c r="B611" s="73">
        <f t="shared" si="1"/>
        <v>86</v>
      </c>
      <c r="C611" s="74">
        <f t="shared" si="2"/>
        <v>17</v>
      </c>
      <c r="D611" s="73">
        <f t="shared" si="3"/>
        <v>596</v>
      </c>
      <c r="E611" s="74">
        <f t="shared" si="4"/>
        <v>7</v>
      </c>
      <c r="F611" s="62">
        <f t="shared" si="5"/>
        <v>0.8349514563</v>
      </c>
      <c r="G611" s="63">
        <f t="shared" si="6"/>
        <v>0.9883913765</v>
      </c>
      <c r="H611" s="64">
        <f t="shared" si="7"/>
        <v>0.9660056657</v>
      </c>
      <c r="I611" s="65">
        <f t="shared" si="8"/>
        <v>0.1317280453</v>
      </c>
      <c r="J611" s="55">
        <f t="shared" si="9"/>
        <v>5.854368932</v>
      </c>
      <c r="K611" s="58"/>
      <c r="L611" s="58"/>
      <c r="M611" s="58"/>
      <c r="N611" s="61">
        <f t="shared" si="10"/>
        <v>0.8349514563</v>
      </c>
      <c r="O611" s="61">
        <f t="shared" si="11"/>
        <v>0.9660056657</v>
      </c>
      <c r="P611" s="61">
        <f t="shared" si="12"/>
        <v>0.1317280453</v>
      </c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73">
        <v>86.0</v>
      </c>
      <c r="AB611" s="74">
        <v>7.0</v>
      </c>
      <c r="AC611" s="73">
        <v>596.0</v>
      </c>
      <c r="AD611" s="74">
        <v>17.0</v>
      </c>
    </row>
    <row r="612" ht="12.75" customHeight="1">
      <c r="A612" s="58" t="s">
        <v>634</v>
      </c>
      <c r="B612" s="73">
        <f t="shared" si="1"/>
        <v>138</v>
      </c>
      <c r="C612" s="74">
        <f t="shared" si="2"/>
        <v>15</v>
      </c>
      <c r="D612" s="73">
        <f t="shared" si="3"/>
        <v>602</v>
      </c>
      <c r="E612" s="74">
        <f t="shared" si="4"/>
        <v>8</v>
      </c>
      <c r="F612" s="62">
        <f t="shared" si="5"/>
        <v>0.9019607843</v>
      </c>
      <c r="G612" s="63">
        <f t="shared" si="6"/>
        <v>0.9868852459</v>
      </c>
      <c r="H612" s="64">
        <f t="shared" si="7"/>
        <v>0.9698558322</v>
      </c>
      <c r="I612" s="65">
        <f t="shared" si="8"/>
        <v>0.1913499345</v>
      </c>
      <c r="J612" s="55">
        <f t="shared" si="9"/>
        <v>3.986928105</v>
      </c>
      <c r="K612" s="58"/>
      <c r="L612" s="58"/>
      <c r="M612" s="58"/>
      <c r="N612" s="61">
        <f t="shared" si="10"/>
        <v>0.9019607843</v>
      </c>
      <c r="O612" s="61">
        <f t="shared" si="11"/>
        <v>0.9698558322</v>
      </c>
      <c r="P612" s="61">
        <f t="shared" si="12"/>
        <v>0.1913499345</v>
      </c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73">
        <v>138.0</v>
      </c>
      <c r="AB612" s="74">
        <v>8.0</v>
      </c>
      <c r="AC612" s="73">
        <v>602.0</v>
      </c>
      <c r="AD612" s="74">
        <v>15.0</v>
      </c>
    </row>
    <row r="613" ht="12.75" customHeight="1">
      <c r="A613" s="58" t="s">
        <v>635</v>
      </c>
      <c r="B613" s="73">
        <f t="shared" si="1"/>
        <v>134</v>
      </c>
      <c r="C613" s="74">
        <f t="shared" si="2"/>
        <v>23</v>
      </c>
      <c r="D613" s="73">
        <f t="shared" si="3"/>
        <v>595</v>
      </c>
      <c r="E613" s="74">
        <f t="shared" si="4"/>
        <v>11</v>
      </c>
      <c r="F613" s="62">
        <f t="shared" si="5"/>
        <v>0.8535031847</v>
      </c>
      <c r="G613" s="63">
        <f t="shared" si="6"/>
        <v>0.9818481848</v>
      </c>
      <c r="H613" s="64">
        <f t="shared" si="7"/>
        <v>0.9554390564</v>
      </c>
      <c r="I613" s="65">
        <f t="shared" si="8"/>
        <v>0.1900393185</v>
      </c>
      <c r="J613" s="55">
        <f t="shared" si="9"/>
        <v>3.859872611</v>
      </c>
      <c r="K613" s="58"/>
      <c r="L613" s="58"/>
      <c r="M613" s="58"/>
      <c r="N613" s="61">
        <f t="shared" si="10"/>
        <v>0.8535031847</v>
      </c>
      <c r="O613" s="61">
        <f t="shared" si="11"/>
        <v>0.9554390564</v>
      </c>
      <c r="P613" s="61">
        <f t="shared" si="12"/>
        <v>0.1900393185</v>
      </c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73">
        <v>134.0</v>
      </c>
      <c r="AB613" s="74">
        <v>11.0</v>
      </c>
      <c r="AC613" s="73">
        <v>595.0</v>
      </c>
      <c r="AD613" s="74">
        <v>23.0</v>
      </c>
    </row>
    <row r="614" ht="12.75" customHeight="1">
      <c r="A614" s="58" t="s">
        <v>636</v>
      </c>
      <c r="B614" s="73">
        <f t="shared" si="1"/>
        <v>266</v>
      </c>
      <c r="C614" s="74">
        <f t="shared" si="2"/>
        <v>40</v>
      </c>
      <c r="D614" s="73">
        <f t="shared" si="3"/>
        <v>914</v>
      </c>
      <c r="E614" s="74">
        <f t="shared" si="4"/>
        <v>24</v>
      </c>
      <c r="F614" s="62">
        <f t="shared" si="5"/>
        <v>0.8692810458</v>
      </c>
      <c r="G614" s="63">
        <f t="shared" si="6"/>
        <v>0.9744136461</v>
      </c>
      <c r="H614" s="64">
        <f t="shared" si="7"/>
        <v>0.9485530547</v>
      </c>
      <c r="I614" s="65">
        <f t="shared" si="8"/>
        <v>0.2331189711</v>
      </c>
      <c r="J614" s="55">
        <f t="shared" si="9"/>
        <v>3.065359477</v>
      </c>
      <c r="K614" s="58"/>
      <c r="L614" s="58"/>
      <c r="M614" s="58"/>
      <c r="N614" s="61">
        <f t="shared" si="10"/>
        <v>0.8692810458</v>
      </c>
      <c r="O614" s="61">
        <f t="shared" si="11"/>
        <v>0.9485530547</v>
      </c>
      <c r="P614" s="61">
        <f t="shared" si="12"/>
        <v>0.2331189711</v>
      </c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73">
        <v>266.0</v>
      </c>
      <c r="AB614" s="74">
        <v>24.0</v>
      </c>
      <c r="AC614" s="73">
        <v>914.0</v>
      </c>
      <c r="AD614" s="74">
        <v>40.0</v>
      </c>
    </row>
    <row r="615" ht="12.75" customHeight="1">
      <c r="A615" s="58" t="s">
        <v>637</v>
      </c>
      <c r="B615" s="73">
        <f t="shared" si="1"/>
        <v>295</v>
      </c>
      <c r="C615" s="74">
        <f t="shared" si="2"/>
        <v>96</v>
      </c>
      <c r="D615" s="73">
        <f t="shared" si="3"/>
        <v>1529</v>
      </c>
      <c r="E615" s="74">
        <f t="shared" si="4"/>
        <v>40</v>
      </c>
      <c r="F615" s="62">
        <f t="shared" si="5"/>
        <v>0.7544757033</v>
      </c>
      <c r="G615" s="63">
        <f t="shared" si="6"/>
        <v>0.9745060548</v>
      </c>
      <c r="H615" s="64">
        <f t="shared" si="7"/>
        <v>0.9306122449</v>
      </c>
      <c r="I615" s="65">
        <f t="shared" si="8"/>
        <v>0.1709183673</v>
      </c>
      <c r="J615" s="55">
        <f t="shared" si="9"/>
        <v>4.012787724</v>
      </c>
      <c r="K615" s="58"/>
      <c r="L615" s="58"/>
      <c r="M615" s="58"/>
      <c r="N615" s="61">
        <f t="shared" si="10"/>
        <v>0.7544757033</v>
      </c>
      <c r="O615" s="61">
        <f t="shared" si="11"/>
        <v>0.9306122449</v>
      </c>
      <c r="P615" s="61">
        <f t="shared" si="12"/>
        <v>0.1709183673</v>
      </c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73">
        <v>295.0</v>
      </c>
      <c r="AB615" s="74">
        <v>40.0</v>
      </c>
      <c r="AC615" s="73">
        <v>1529.0</v>
      </c>
      <c r="AD615" s="74">
        <v>96.0</v>
      </c>
    </row>
    <row r="616" ht="12.75" customHeight="1">
      <c r="A616" s="58" t="s">
        <v>1026</v>
      </c>
      <c r="B616" s="73">
        <f t="shared" si="1"/>
        <v>0</v>
      </c>
      <c r="C616" s="74">
        <f t="shared" si="2"/>
        <v>0</v>
      </c>
      <c r="D616" s="73">
        <f t="shared" si="3"/>
        <v>0</v>
      </c>
      <c r="E616" s="74">
        <f t="shared" si="4"/>
        <v>0</v>
      </c>
      <c r="F616" s="62" t="str">
        <f t="shared" si="5"/>
        <v>#DIV/0!</v>
      </c>
      <c r="G616" s="63" t="str">
        <f t="shared" si="6"/>
        <v>#DIV/0!</v>
      </c>
      <c r="H616" s="64" t="str">
        <f t="shared" si="7"/>
        <v>#DIV/0!</v>
      </c>
      <c r="I616" s="65" t="str">
        <f t="shared" si="8"/>
        <v>#DIV/0!</v>
      </c>
      <c r="J616" s="55" t="str">
        <f t="shared" si="9"/>
        <v>#DIV/0!</v>
      </c>
      <c r="K616" s="58"/>
      <c r="L616" s="58"/>
      <c r="M616" s="58"/>
      <c r="N616" s="61" t="str">
        <f t="shared" si="10"/>
        <v>#DIV/0!</v>
      </c>
      <c r="O616" s="61" t="str">
        <f t="shared" si="11"/>
        <v>#DIV/0!</v>
      </c>
      <c r="P616" s="61" t="str">
        <f t="shared" si="12"/>
        <v>#DIV/0!</v>
      </c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73">
        <v>0.0</v>
      </c>
      <c r="AB616" s="74">
        <v>0.0</v>
      </c>
      <c r="AC616" s="73">
        <v>0.0</v>
      </c>
      <c r="AD616" s="74">
        <v>0.0</v>
      </c>
    </row>
    <row r="617" ht="12.75" customHeight="1">
      <c r="A617" s="58" t="s">
        <v>639</v>
      </c>
      <c r="B617" s="73">
        <f t="shared" si="1"/>
        <v>131</v>
      </c>
      <c r="C617" s="74">
        <f t="shared" si="2"/>
        <v>58</v>
      </c>
      <c r="D617" s="73">
        <f t="shared" si="3"/>
        <v>1161</v>
      </c>
      <c r="E617" s="74">
        <f t="shared" si="4"/>
        <v>18</v>
      </c>
      <c r="F617" s="62">
        <f t="shared" si="5"/>
        <v>0.6931216931</v>
      </c>
      <c r="G617" s="63">
        <f t="shared" si="6"/>
        <v>0.9847328244</v>
      </c>
      <c r="H617" s="64">
        <f t="shared" si="7"/>
        <v>0.9444444444</v>
      </c>
      <c r="I617" s="65">
        <f t="shared" si="8"/>
        <v>0.1089181287</v>
      </c>
      <c r="J617" s="55">
        <f t="shared" si="9"/>
        <v>6.238095238</v>
      </c>
      <c r="K617" s="58"/>
      <c r="L617" s="58"/>
      <c r="M617" s="58"/>
      <c r="N617" s="61">
        <f t="shared" si="10"/>
        <v>0.6931216931</v>
      </c>
      <c r="O617" s="61">
        <f t="shared" si="11"/>
        <v>0.9444444444</v>
      </c>
      <c r="P617" s="61">
        <f t="shared" si="12"/>
        <v>0.1089181287</v>
      </c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73">
        <v>131.0</v>
      </c>
      <c r="AB617" s="74">
        <v>18.0</v>
      </c>
      <c r="AC617" s="73">
        <v>1161.0</v>
      </c>
      <c r="AD617" s="74">
        <v>58.0</v>
      </c>
    </row>
    <row r="618" ht="12.75" customHeight="1">
      <c r="A618" s="58" t="s">
        <v>640</v>
      </c>
      <c r="B618" s="73">
        <f t="shared" si="1"/>
        <v>146</v>
      </c>
      <c r="C618" s="74">
        <f t="shared" si="2"/>
        <v>35</v>
      </c>
      <c r="D618" s="73">
        <f t="shared" si="3"/>
        <v>934</v>
      </c>
      <c r="E618" s="74">
        <f t="shared" si="4"/>
        <v>20</v>
      </c>
      <c r="F618" s="62">
        <f t="shared" si="5"/>
        <v>0.8066298343</v>
      </c>
      <c r="G618" s="63">
        <f t="shared" si="6"/>
        <v>0.9790356394</v>
      </c>
      <c r="H618" s="64">
        <f t="shared" si="7"/>
        <v>0.9515418502</v>
      </c>
      <c r="I618" s="65">
        <f t="shared" si="8"/>
        <v>0.1462555066</v>
      </c>
      <c r="J618" s="55">
        <f t="shared" si="9"/>
        <v>5.270718232</v>
      </c>
      <c r="K618" s="58"/>
      <c r="L618" s="58"/>
      <c r="M618" s="58"/>
      <c r="N618" s="61">
        <f t="shared" si="10"/>
        <v>0.8066298343</v>
      </c>
      <c r="O618" s="61">
        <f t="shared" si="11"/>
        <v>0.9515418502</v>
      </c>
      <c r="P618" s="61">
        <f t="shared" si="12"/>
        <v>0.1462555066</v>
      </c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73">
        <v>146.0</v>
      </c>
      <c r="AB618" s="74">
        <v>20.0</v>
      </c>
      <c r="AC618" s="73">
        <v>934.0</v>
      </c>
      <c r="AD618" s="74">
        <v>35.0</v>
      </c>
    </row>
    <row r="619" ht="12.75" customHeight="1">
      <c r="A619" s="58" t="s">
        <v>641</v>
      </c>
      <c r="B619" s="73">
        <f t="shared" si="1"/>
        <v>169</v>
      </c>
      <c r="C619" s="74">
        <f t="shared" si="2"/>
        <v>32</v>
      </c>
      <c r="D619" s="73">
        <f t="shared" si="3"/>
        <v>832</v>
      </c>
      <c r="E619" s="74">
        <f t="shared" si="4"/>
        <v>18</v>
      </c>
      <c r="F619" s="62">
        <f t="shared" si="5"/>
        <v>0.8407960199</v>
      </c>
      <c r="G619" s="63">
        <f t="shared" si="6"/>
        <v>0.9788235294</v>
      </c>
      <c r="H619" s="64">
        <f t="shared" si="7"/>
        <v>0.9524262607</v>
      </c>
      <c r="I619" s="65">
        <f t="shared" si="8"/>
        <v>0.177925785</v>
      </c>
      <c r="J619" s="55">
        <f t="shared" si="9"/>
        <v>4.228855721</v>
      </c>
      <c r="K619" s="58"/>
      <c r="L619" s="58"/>
      <c r="M619" s="58"/>
      <c r="N619" s="61">
        <f t="shared" si="10"/>
        <v>0.8407960199</v>
      </c>
      <c r="O619" s="61">
        <f t="shared" si="11"/>
        <v>0.9524262607</v>
      </c>
      <c r="P619" s="61">
        <f t="shared" si="12"/>
        <v>0.177925785</v>
      </c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73">
        <v>169.0</v>
      </c>
      <c r="AB619" s="74">
        <v>18.0</v>
      </c>
      <c r="AC619" s="73">
        <v>832.0</v>
      </c>
      <c r="AD619" s="74">
        <v>32.0</v>
      </c>
    </row>
    <row r="620" ht="12.75" customHeight="1">
      <c r="A620" s="58" t="s">
        <v>642</v>
      </c>
      <c r="B620" s="73">
        <f t="shared" si="1"/>
        <v>101</v>
      </c>
      <c r="C620" s="74">
        <f t="shared" si="2"/>
        <v>20</v>
      </c>
      <c r="D620" s="73">
        <f t="shared" si="3"/>
        <v>401</v>
      </c>
      <c r="E620" s="74">
        <f t="shared" si="4"/>
        <v>7</v>
      </c>
      <c r="F620" s="62">
        <f t="shared" si="5"/>
        <v>0.8347107438</v>
      </c>
      <c r="G620" s="63">
        <f t="shared" si="6"/>
        <v>0.9828431373</v>
      </c>
      <c r="H620" s="64">
        <f t="shared" si="7"/>
        <v>0.9489603025</v>
      </c>
      <c r="I620" s="65">
        <f t="shared" si="8"/>
        <v>0.2041587902</v>
      </c>
      <c r="J620" s="55">
        <f t="shared" si="9"/>
        <v>3.371900826</v>
      </c>
      <c r="K620" s="58"/>
      <c r="L620" s="58"/>
      <c r="M620" s="58"/>
      <c r="N620" s="61">
        <f t="shared" si="10"/>
        <v>0.8347107438</v>
      </c>
      <c r="O620" s="61">
        <f t="shared" si="11"/>
        <v>0.9489603025</v>
      </c>
      <c r="P620" s="61">
        <f t="shared" si="12"/>
        <v>0.2041587902</v>
      </c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73">
        <v>101.0</v>
      </c>
      <c r="AB620" s="74">
        <v>7.0</v>
      </c>
      <c r="AC620" s="73">
        <v>401.0</v>
      </c>
      <c r="AD620" s="74">
        <v>20.0</v>
      </c>
    </row>
    <row r="621" ht="12.75" customHeight="1">
      <c r="A621" s="58" t="s">
        <v>644</v>
      </c>
      <c r="B621" s="73">
        <f t="shared" si="1"/>
        <v>136</v>
      </c>
      <c r="C621" s="74">
        <f t="shared" si="2"/>
        <v>32</v>
      </c>
      <c r="D621" s="73">
        <f t="shared" si="3"/>
        <v>622</v>
      </c>
      <c r="E621" s="74">
        <f t="shared" si="4"/>
        <v>12</v>
      </c>
      <c r="F621" s="62">
        <f t="shared" si="5"/>
        <v>0.8095238095</v>
      </c>
      <c r="G621" s="63">
        <f t="shared" si="6"/>
        <v>0.9810725552</v>
      </c>
      <c r="H621" s="64">
        <f t="shared" si="7"/>
        <v>0.9451371571</v>
      </c>
      <c r="I621" s="65">
        <f t="shared" si="8"/>
        <v>0.1845386534</v>
      </c>
      <c r="J621" s="55">
        <f t="shared" si="9"/>
        <v>3.773809524</v>
      </c>
      <c r="K621" s="58"/>
      <c r="L621" s="58"/>
      <c r="M621" s="58"/>
      <c r="N621" s="61">
        <f t="shared" si="10"/>
        <v>0.8095238095</v>
      </c>
      <c r="O621" s="61">
        <f t="shared" si="11"/>
        <v>0.9451371571</v>
      </c>
      <c r="P621" s="61">
        <f t="shared" si="12"/>
        <v>0.1845386534</v>
      </c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73">
        <v>136.0</v>
      </c>
      <c r="AB621" s="74">
        <v>12.0</v>
      </c>
      <c r="AC621" s="73">
        <v>622.0</v>
      </c>
      <c r="AD621" s="74">
        <v>32.0</v>
      </c>
    </row>
    <row r="622" ht="12.75" customHeight="1">
      <c r="A622" s="58" t="s">
        <v>645</v>
      </c>
      <c r="B622" s="73">
        <f t="shared" si="1"/>
        <v>260</v>
      </c>
      <c r="C622" s="74">
        <f t="shared" si="2"/>
        <v>84</v>
      </c>
      <c r="D622" s="73">
        <f t="shared" si="3"/>
        <v>1733</v>
      </c>
      <c r="E622" s="74">
        <f t="shared" si="4"/>
        <v>37</v>
      </c>
      <c r="F622" s="62">
        <f t="shared" si="5"/>
        <v>0.7558139535</v>
      </c>
      <c r="G622" s="63">
        <f t="shared" si="6"/>
        <v>0.9790960452</v>
      </c>
      <c r="H622" s="64">
        <f t="shared" si="7"/>
        <v>0.9427625355</v>
      </c>
      <c r="I622" s="65">
        <f t="shared" si="8"/>
        <v>0.1404919584</v>
      </c>
      <c r="J622" s="55">
        <f t="shared" si="9"/>
        <v>5.145348837</v>
      </c>
      <c r="K622" s="58"/>
      <c r="L622" s="58"/>
      <c r="M622" s="58"/>
      <c r="N622" s="61">
        <f t="shared" si="10"/>
        <v>0.7558139535</v>
      </c>
      <c r="O622" s="61">
        <f t="shared" si="11"/>
        <v>0.9427625355</v>
      </c>
      <c r="P622" s="61">
        <f t="shared" si="12"/>
        <v>0.1404919584</v>
      </c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73">
        <v>260.0</v>
      </c>
      <c r="AB622" s="74">
        <v>37.0</v>
      </c>
      <c r="AC622" s="73">
        <v>1733.0</v>
      </c>
      <c r="AD622" s="74">
        <v>84.0</v>
      </c>
    </row>
    <row r="623" ht="12.75" customHeight="1">
      <c r="A623" s="58" t="s">
        <v>1027</v>
      </c>
      <c r="B623" s="73">
        <f t="shared" si="1"/>
        <v>1</v>
      </c>
      <c r="C623" s="74">
        <f t="shared" si="2"/>
        <v>1</v>
      </c>
      <c r="D623" s="73">
        <f t="shared" si="3"/>
        <v>5</v>
      </c>
      <c r="E623" s="74">
        <f t="shared" si="4"/>
        <v>0</v>
      </c>
      <c r="F623" s="62">
        <f t="shared" si="5"/>
        <v>0.5</v>
      </c>
      <c r="G623" s="63">
        <f t="shared" si="6"/>
        <v>1</v>
      </c>
      <c r="H623" s="64">
        <f t="shared" si="7"/>
        <v>0.8571428571</v>
      </c>
      <c r="I623" s="65">
        <f t="shared" si="8"/>
        <v>0.1428571429</v>
      </c>
      <c r="J623" s="55">
        <f t="shared" si="9"/>
        <v>2.5</v>
      </c>
      <c r="K623" s="58"/>
      <c r="L623" s="58"/>
      <c r="M623" s="58"/>
      <c r="N623" s="61">
        <f t="shared" si="10"/>
        <v>0.5</v>
      </c>
      <c r="O623" s="61">
        <f t="shared" si="11"/>
        <v>0.8571428571</v>
      </c>
      <c r="P623" s="61">
        <f t="shared" si="12"/>
        <v>0.1428571429</v>
      </c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73">
        <v>1.0</v>
      </c>
      <c r="AB623" s="74">
        <v>0.0</v>
      </c>
      <c r="AC623" s="73">
        <v>5.0</v>
      </c>
      <c r="AD623" s="74">
        <v>1.0</v>
      </c>
    </row>
    <row r="624" ht="12.75" customHeight="1">
      <c r="A624" s="58" t="s">
        <v>1028</v>
      </c>
      <c r="B624" s="73">
        <f t="shared" si="1"/>
        <v>0</v>
      </c>
      <c r="C624" s="74">
        <f t="shared" si="2"/>
        <v>0</v>
      </c>
      <c r="D624" s="73">
        <f t="shared" si="3"/>
        <v>0</v>
      </c>
      <c r="E624" s="74">
        <f t="shared" si="4"/>
        <v>0</v>
      </c>
      <c r="F624" s="62" t="str">
        <f t="shared" si="5"/>
        <v>#DIV/0!</v>
      </c>
      <c r="G624" s="63" t="str">
        <f t="shared" si="6"/>
        <v>#DIV/0!</v>
      </c>
      <c r="H624" s="64" t="str">
        <f t="shared" si="7"/>
        <v>#DIV/0!</v>
      </c>
      <c r="I624" s="65" t="str">
        <f t="shared" si="8"/>
        <v>#DIV/0!</v>
      </c>
      <c r="J624" s="55" t="str">
        <f t="shared" si="9"/>
        <v>#DIV/0!</v>
      </c>
      <c r="K624" s="58"/>
      <c r="L624" s="58"/>
      <c r="M624" s="58"/>
      <c r="N624" s="61" t="str">
        <f t="shared" si="10"/>
        <v>#DIV/0!</v>
      </c>
      <c r="O624" s="61" t="str">
        <f t="shared" si="11"/>
        <v>#DIV/0!</v>
      </c>
      <c r="P624" s="61" t="str">
        <f t="shared" si="12"/>
        <v>#DIV/0!</v>
      </c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73">
        <v>0.0</v>
      </c>
      <c r="AB624" s="74">
        <v>0.0</v>
      </c>
      <c r="AC624" s="73">
        <v>0.0</v>
      </c>
      <c r="AD624" s="74">
        <v>0.0</v>
      </c>
    </row>
    <row r="625" ht="12.75" customHeight="1">
      <c r="A625" s="58" t="s">
        <v>647</v>
      </c>
      <c r="B625" s="73">
        <f t="shared" si="1"/>
        <v>129</v>
      </c>
      <c r="C625" s="74">
        <f t="shared" si="2"/>
        <v>29</v>
      </c>
      <c r="D625" s="73">
        <f t="shared" si="3"/>
        <v>732</v>
      </c>
      <c r="E625" s="74">
        <f t="shared" si="4"/>
        <v>10</v>
      </c>
      <c r="F625" s="62">
        <f t="shared" si="5"/>
        <v>0.8164556962</v>
      </c>
      <c r="G625" s="63">
        <f t="shared" si="6"/>
        <v>0.9865229111</v>
      </c>
      <c r="H625" s="64">
        <f t="shared" si="7"/>
        <v>0.9566666667</v>
      </c>
      <c r="I625" s="65">
        <f t="shared" si="8"/>
        <v>0.1544444444</v>
      </c>
      <c r="J625" s="55">
        <f t="shared" si="9"/>
        <v>4.696202532</v>
      </c>
      <c r="K625" s="58"/>
      <c r="L625" s="58"/>
      <c r="M625" s="58"/>
      <c r="N625" s="61">
        <f t="shared" si="10"/>
        <v>0.8164556962</v>
      </c>
      <c r="O625" s="61">
        <f t="shared" si="11"/>
        <v>0.9566666667</v>
      </c>
      <c r="P625" s="61">
        <f t="shared" si="12"/>
        <v>0.1544444444</v>
      </c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73">
        <v>129.0</v>
      </c>
      <c r="AB625" s="74">
        <v>10.0</v>
      </c>
      <c r="AC625" s="73">
        <v>732.0</v>
      </c>
      <c r="AD625" s="74">
        <v>29.0</v>
      </c>
    </row>
    <row r="626" ht="12.75" customHeight="1">
      <c r="A626" s="58" t="s">
        <v>649</v>
      </c>
      <c r="B626" s="73">
        <f t="shared" si="1"/>
        <v>179</v>
      </c>
      <c r="C626" s="74">
        <f t="shared" si="2"/>
        <v>60</v>
      </c>
      <c r="D626" s="73">
        <f t="shared" si="3"/>
        <v>1320</v>
      </c>
      <c r="E626" s="74">
        <f t="shared" si="4"/>
        <v>21</v>
      </c>
      <c r="F626" s="62">
        <f t="shared" si="5"/>
        <v>0.7489539749</v>
      </c>
      <c r="G626" s="63">
        <f t="shared" si="6"/>
        <v>0.9843400447</v>
      </c>
      <c r="H626" s="64">
        <f t="shared" si="7"/>
        <v>0.9487341772</v>
      </c>
      <c r="I626" s="65">
        <f t="shared" si="8"/>
        <v>0.1265822785</v>
      </c>
      <c r="J626" s="55">
        <f t="shared" si="9"/>
        <v>5.610878661</v>
      </c>
      <c r="K626" s="58"/>
      <c r="L626" s="58"/>
      <c r="M626" s="58"/>
      <c r="N626" s="61">
        <f t="shared" si="10"/>
        <v>0.7489539749</v>
      </c>
      <c r="O626" s="61">
        <f t="shared" si="11"/>
        <v>0.9487341772</v>
      </c>
      <c r="P626" s="61">
        <f t="shared" si="12"/>
        <v>0.1265822785</v>
      </c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73">
        <v>179.0</v>
      </c>
      <c r="AB626" s="74">
        <v>21.0</v>
      </c>
      <c r="AC626" s="73">
        <v>1320.0</v>
      </c>
      <c r="AD626" s="74">
        <v>60.0</v>
      </c>
    </row>
    <row r="627" ht="12.75" customHeight="1">
      <c r="A627" s="58" t="s">
        <v>650</v>
      </c>
      <c r="B627" s="73">
        <f t="shared" si="1"/>
        <v>159</v>
      </c>
      <c r="C627" s="74">
        <f t="shared" si="2"/>
        <v>43</v>
      </c>
      <c r="D627" s="73">
        <f t="shared" si="3"/>
        <v>1015</v>
      </c>
      <c r="E627" s="74">
        <f t="shared" si="4"/>
        <v>30</v>
      </c>
      <c r="F627" s="62">
        <f t="shared" si="5"/>
        <v>0.7871287129</v>
      </c>
      <c r="G627" s="63">
        <f t="shared" si="6"/>
        <v>0.971291866</v>
      </c>
      <c r="H627" s="64">
        <f t="shared" si="7"/>
        <v>0.9414595028</v>
      </c>
      <c r="I627" s="65">
        <f t="shared" si="8"/>
        <v>0.151563753</v>
      </c>
      <c r="J627" s="55">
        <f t="shared" si="9"/>
        <v>5.173267327</v>
      </c>
      <c r="K627" s="58"/>
      <c r="L627" s="58"/>
      <c r="M627" s="58"/>
      <c r="N627" s="61">
        <f t="shared" si="10"/>
        <v>0.7871287129</v>
      </c>
      <c r="O627" s="61">
        <f t="shared" si="11"/>
        <v>0.9414595028</v>
      </c>
      <c r="P627" s="61">
        <f t="shared" si="12"/>
        <v>0.151563753</v>
      </c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73">
        <v>159.0</v>
      </c>
      <c r="AB627" s="74">
        <v>30.0</v>
      </c>
      <c r="AC627" s="73">
        <v>1015.0</v>
      </c>
      <c r="AD627" s="74">
        <v>43.0</v>
      </c>
    </row>
    <row r="628" ht="12.75" customHeight="1">
      <c r="A628" s="58" t="s">
        <v>652</v>
      </c>
      <c r="B628" s="73">
        <f t="shared" si="1"/>
        <v>7</v>
      </c>
      <c r="C628" s="74">
        <f t="shared" si="2"/>
        <v>2</v>
      </c>
      <c r="D628" s="73">
        <f t="shared" si="3"/>
        <v>15</v>
      </c>
      <c r="E628" s="74">
        <f t="shared" si="4"/>
        <v>1</v>
      </c>
      <c r="F628" s="62">
        <f t="shared" si="5"/>
        <v>0.7777777778</v>
      </c>
      <c r="G628" s="63">
        <f t="shared" si="6"/>
        <v>0.9375</v>
      </c>
      <c r="H628" s="64">
        <f t="shared" si="7"/>
        <v>0.88</v>
      </c>
      <c r="I628" s="65">
        <f t="shared" si="8"/>
        <v>0.32</v>
      </c>
      <c r="J628" s="55">
        <f t="shared" si="9"/>
        <v>1.777777778</v>
      </c>
      <c r="K628" s="58"/>
      <c r="L628" s="58"/>
      <c r="M628" s="58"/>
      <c r="N628" s="61">
        <f t="shared" si="10"/>
        <v>0.7777777778</v>
      </c>
      <c r="O628" s="61">
        <f t="shared" si="11"/>
        <v>0.88</v>
      </c>
      <c r="P628" s="61">
        <f t="shared" si="12"/>
        <v>0.32</v>
      </c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73">
        <v>7.0</v>
      </c>
      <c r="AB628" s="74">
        <v>1.0</v>
      </c>
      <c r="AC628" s="73">
        <v>15.0</v>
      </c>
      <c r="AD628" s="74">
        <v>2.0</v>
      </c>
    </row>
    <row r="629" ht="12.75" customHeight="1">
      <c r="A629" s="58" t="s">
        <v>1029</v>
      </c>
      <c r="B629" s="73">
        <f t="shared" si="1"/>
        <v>10</v>
      </c>
      <c r="C629" s="74">
        <f t="shared" si="2"/>
        <v>3</v>
      </c>
      <c r="D629" s="73">
        <f t="shared" si="3"/>
        <v>81</v>
      </c>
      <c r="E629" s="74">
        <f t="shared" si="4"/>
        <v>4</v>
      </c>
      <c r="F629" s="62">
        <f t="shared" si="5"/>
        <v>0.7692307692</v>
      </c>
      <c r="G629" s="63">
        <f t="shared" si="6"/>
        <v>0.9529411765</v>
      </c>
      <c r="H629" s="64">
        <f t="shared" si="7"/>
        <v>0.9285714286</v>
      </c>
      <c r="I629" s="65">
        <f t="shared" si="8"/>
        <v>0.1428571429</v>
      </c>
      <c r="J629" s="55">
        <f t="shared" si="9"/>
        <v>6.538461538</v>
      </c>
      <c r="K629" s="58"/>
      <c r="L629" s="58"/>
      <c r="M629" s="58"/>
      <c r="N629" s="61">
        <f t="shared" si="10"/>
        <v>0.7692307692</v>
      </c>
      <c r="O629" s="61">
        <f t="shared" si="11"/>
        <v>0.9285714286</v>
      </c>
      <c r="P629" s="61">
        <f t="shared" si="12"/>
        <v>0.1428571429</v>
      </c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73">
        <v>10.0</v>
      </c>
      <c r="AB629" s="74">
        <v>4.0</v>
      </c>
      <c r="AC629" s="73">
        <v>81.0</v>
      </c>
      <c r="AD629" s="74">
        <v>3.0</v>
      </c>
    </row>
    <row r="630" ht="12.75" customHeight="1">
      <c r="A630" s="58" t="s">
        <v>654</v>
      </c>
      <c r="B630" s="73">
        <f t="shared" si="1"/>
        <v>57</v>
      </c>
      <c r="C630" s="74">
        <f t="shared" si="2"/>
        <v>53</v>
      </c>
      <c r="D630" s="73">
        <f t="shared" si="3"/>
        <v>219</v>
      </c>
      <c r="E630" s="74">
        <f t="shared" si="4"/>
        <v>24</v>
      </c>
      <c r="F630" s="62">
        <f t="shared" si="5"/>
        <v>0.5181818182</v>
      </c>
      <c r="G630" s="63">
        <f t="shared" si="6"/>
        <v>0.9012345679</v>
      </c>
      <c r="H630" s="64">
        <f t="shared" si="7"/>
        <v>0.7818696884</v>
      </c>
      <c r="I630" s="65">
        <f t="shared" si="8"/>
        <v>0.2294617564</v>
      </c>
      <c r="J630" s="55">
        <f t="shared" si="9"/>
        <v>2.209090909</v>
      </c>
      <c r="K630" s="58"/>
      <c r="L630" s="58"/>
      <c r="M630" s="58"/>
      <c r="N630" s="61">
        <f t="shared" si="10"/>
        <v>0.5181818182</v>
      </c>
      <c r="O630" s="61">
        <f t="shared" si="11"/>
        <v>0.7818696884</v>
      </c>
      <c r="P630" s="61">
        <f t="shared" si="12"/>
        <v>0.2294617564</v>
      </c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73">
        <v>57.0</v>
      </c>
      <c r="AB630" s="74">
        <v>24.0</v>
      </c>
      <c r="AC630" s="73">
        <v>219.0</v>
      </c>
      <c r="AD630" s="74">
        <v>53.0</v>
      </c>
    </row>
    <row r="631" ht="12.75" customHeight="1">
      <c r="A631" s="58" t="s">
        <v>656</v>
      </c>
      <c r="B631" s="73">
        <f t="shared" si="1"/>
        <v>14</v>
      </c>
      <c r="C631" s="74">
        <f t="shared" si="2"/>
        <v>7</v>
      </c>
      <c r="D631" s="73">
        <f t="shared" si="3"/>
        <v>64</v>
      </c>
      <c r="E631" s="74">
        <f t="shared" si="4"/>
        <v>3</v>
      </c>
      <c r="F631" s="62">
        <f t="shared" si="5"/>
        <v>0.6666666667</v>
      </c>
      <c r="G631" s="63">
        <f t="shared" si="6"/>
        <v>0.9552238806</v>
      </c>
      <c r="H631" s="64">
        <f t="shared" si="7"/>
        <v>0.8863636364</v>
      </c>
      <c r="I631" s="65">
        <f t="shared" si="8"/>
        <v>0.1931818182</v>
      </c>
      <c r="J631" s="55">
        <f t="shared" si="9"/>
        <v>3.19047619</v>
      </c>
      <c r="K631" s="58"/>
      <c r="L631" s="58"/>
      <c r="M631" s="58"/>
      <c r="N631" s="61">
        <f t="shared" si="10"/>
        <v>0.6666666667</v>
      </c>
      <c r="O631" s="61">
        <f t="shared" si="11"/>
        <v>0.8863636364</v>
      </c>
      <c r="P631" s="61">
        <f t="shared" si="12"/>
        <v>0.1931818182</v>
      </c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73">
        <v>14.0</v>
      </c>
      <c r="AB631" s="74">
        <v>3.0</v>
      </c>
      <c r="AC631" s="73">
        <v>64.0</v>
      </c>
      <c r="AD631" s="74">
        <v>7.0</v>
      </c>
    </row>
    <row r="632" ht="12.75" customHeight="1">
      <c r="A632" s="58" t="s">
        <v>1030</v>
      </c>
      <c r="B632" s="73">
        <f t="shared" si="1"/>
        <v>0</v>
      </c>
      <c r="C632" s="74">
        <f t="shared" si="2"/>
        <v>0</v>
      </c>
      <c r="D632" s="73">
        <f t="shared" si="3"/>
        <v>3</v>
      </c>
      <c r="E632" s="74">
        <f t="shared" si="4"/>
        <v>0</v>
      </c>
      <c r="F632" s="62" t="str">
        <f t="shared" si="5"/>
        <v>#DIV/0!</v>
      </c>
      <c r="G632" s="63">
        <f t="shared" si="6"/>
        <v>1</v>
      </c>
      <c r="H632" s="64">
        <f t="shared" si="7"/>
        <v>1</v>
      </c>
      <c r="I632" s="65">
        <f t="shared" si="8"/>
        <v>0</v>
      </c>
      <c r="J632" s="55" t="str">
        <f t="shared" si="9"/>
        <v>#DIV/0!</v>
      </c>
      <c r="K632" s="58"/>
      <c r="L632" s="58"/>
      <c r="M632" s="58"/>
      <c r="N632" s="61" t="str">
        <f t="shared" si="10"/>
        <v>#DIV/0!</v>
      </c>
      <c r="O632" s="61">
        <f t="shared" si="11"/>
        <v>1</v>
      </c>
      <c r="P632" s="61">
        <f t="shared" si="12"/>
        <v>0</v>
      </c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73">
        <v>0.0</v>
      </c>
      <c r="AB632" s="74">
        <v>0.0</v>
      </c>
      <c r="AC632" s="73">
        <v>3.0</v>
      </c>
      <c r="AD632" s="74">
        <v>0.0</v>
      </c>
    </row>
    <row r="633" ht="12.75" customHeight="1">
      <c r="A633" s="58" t="s">
        <v>1031</v>
      </c>
      <c r="B633" s="73">
        <f t="shared" si="1"/>
        <v>0</v>
      </c>
      <c r="C633" s="74">
        <f t="shared" si="2"/>
        <v>0</v>
      </c>
      <c r="D633" s="73">
        <f t="shared" si="3"/>
        <v>0</v>
      </c>
      <c r="E633" s="74">
        <f t="shared" si="4"/>
        <v>0</v>
      </c>
      <c r="F633" s="62" t="str">
        <f t="shared" si="5"/>
        <v>#DIV/0!</v>
      </c>
      <c r="G633" s="63" t="str">
        <f t="shared" si="6"/>
        <v>#DIV/0!</v>
      </c>
      <c r="H633" s="64" t="str">
        <f t="shared" si="7"/>
        <v>#DIV/0!</v>
      </c>
      <c r="I633" s="65" t="str">
        <f t="shared" si="8"/>
        <v>#DIV/0!</v>
      </c>
      <c r="J633" s="55" t="str">
        <f t="shared" si="9"/>
        <v>#DIV/0!</v>
      </c>
      <c r="K633" s="58"/>
      <c r="L633" s="58"/>
      <c r="M633" s="58"/>
      <c r="N633" s="61" t="str">
        <f t="shared" si="10"/>
        <v>#DIV/0!</v>
      </c>
      <c r="O633" s="61" t="str">
        <f t="shared" si="11"/>
        <v>#DIV/0!</v>
      </c>
      <c r="P633" s="61" t="str">
        <f t="shared" si="12"/>
        <v>#DIV/0!</v>
      </c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73">
        <v>0.0</v>
      </c>
      <c r="AB633" s="74">
        <v>0.0</v>
      </c>
      <c r="AC633" s="73">
        <v>0.0</v>
      </c>
      <c r="AD633" s="74">
        <v>0.0</v>
      </c>
    </row>
    <row r="634" ht="12.75" customHeight="1">
      <c r="A634" s="58" t="s">
        <v>1032</v>
      </c>
      <c r="B634" s="73">
        <f t="shared" si="1"/>
        <v>0</v>
      </c>
      <c r="C634" s="74">
        <f t="shared" si="2"/>
        <v>0</v>
      </c>
      <c r="D634" s="73">
        <f t="shared" si="3"/>
        <v>0</v>
      </c>
      <c r="E634" s="74">
        <f t="shared" si="4"/>
        <v>0</v>
      </c>
      <c r="F634" s="62" t="str">
        <f t="shared" si="5"/>
        <v>#DIV/0!</v>
      </c>
      <c r="G634" s="63" t="str">
        <f t="shared" si="6"/>
        <v>#DIV/0!</v>
      </c>
      <c r="H634" s="64" t="str">
        <f t="shared" si="7"/>
        <v>#DIV/0!</v>
      </c>
      <c r="I634" s="65" t="str">
        <f t="shared" si="8"/>
        <v>#DIV/0!</v>
      </c>
      <c r="J634" s="55" t="str">
        <f t="shared" si="9"/>
        <v>#DIV/0!</v>
      </c>
      <c r="K634" s="58"/>
      <c r="L634" s="58"/>
      <c r="M634" s="58"/>
      <c r="N634" s="61" t="str">
        <f t="shared" si="10"/>
        <v>#DIV/0!</v>
      </c>
      <c r="O634" s="61" t="str">
        <f t="shared" si="11"/>
        <v>#DIV/0!</v>
      </c>
      <c r="P634" s="61" t="str">
        <f t="shared" si="12"/>
        <v>#DIV/0!</v>
      </c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73">
        <v>0.0</v>
      </c>
      <c r="AB634" s="74">
        <v>0.0</v>
      </c>
      <c r="AC634" s="73">
        <v>0.0</v>
      </c>
      <c r="AD634" s="74">
        <v>0.0</v>
      </c>
    </row>
    <row r="635" ht="12.75" customHeight="1">
      <c r="A635" s="58" t="s">
        <v>1033</v>
      </c>
      <c r="B635" s="73">
        <f t="shared" si="1"/>
        <v>0</v>
      </c>
      <c r="C635" s="74">
        <f t="shared" si="2"/>
        <v>0</v>
      </c>
      <c r="D635" s="73">
        <f t="shared" si="3"/>
        <v>0</v>
      </c>
      <c r="E635" s="74">
        <f t="shared" si="4"/>
        <v>0</v>
      </c>
      <c r="F635" s="62" t="str">
        <f t="shared" si="5"/>
        <v>#DIV/0!</v>
      </c>
      <c r="G635" s="63" t="str">
        <f t="shared" si="6"/>
        <v>#DIV/0!</v>
      </c>
      <c r="H635" s="64" t="str">
        <f t="shared" si="7"/>
        <v>#DIV/0!</v>
      </c>
      <c r="I635" s="65" t="str">
        <f t="shared" si="8"/>
        <v>#DIV/0!</v>
      </c>
      <c r="J635" s="55" t="str">
        <f t="shared" si="9"/>
        <v>#DIV/0!</v>
      </c>
      <c r="K635" s="58"/>
      <c r="L635" s="58"/>
      <c r="M635" s="58"/>
      <c r="N635" s="61" t="str">
        <f t="shared" si="10"/>
        <v>#DIV/0!</v>
      </c>
      <c r="O635" s="61" t="str">
        <f t="shared" si="11"/>
        <v>#DIV/0!</v>
      </c>
      <c r="P635" s="61" t="str">
        <f t="shared" si="12"/>
        <v>#DIV/0!</v>
      </c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73">
        <v>0.0</v>
      </c>
      <c r="AB635" s="74">
        <v>0.0</v>
      </c>
      <c r="AC635" s="73">
        <v>0.0</v>
      </c>
      <c r="AD635" s="74">
        <v>0.0</v>
      </c>
    </row>
    <row r="636" ht="12.75" customHeight="1">
      <c r="A636" s="58" t="s">
        <v>658</v>
      </c>
      <c r="B636" s="73">
        <f t="shared" si="1"/>
        <v>149</v>
      </c>
      <c r="C636" s="74">
        <f t="shared" si="2"/>
        <v>349</v>
      </c>
      <c r="D636" s="73">
        <f t="shared" si="3"/>
        <v>1404</v>
      </c>
      <c r="E636" s="74">
        <f t="shared" si="4"/>
        <v>73</v>
      </c>
      <c r="F636" s="62">
        <f t="shared" si="5"/>
        <v>0.2991967871</v>
      </c>
      <c r="G636" s="63">
        <f t="shared" si="6"/>
        <v>0.9505754909</v>
      </c>
      <c r="H636" s="64">
        <f t="shared" si="7"/>
        <v>0.7863291139</v>
      </c>
      <c r="I636" s="65">
        <f t="shared" si="8"/>
        <v>0.1124050633</v>
      </c>
      <c r="J636" s="55">
        <f t="shared" si="9"/>
        <v>2.965863454</v>
      </c>
      <c r="K636" s="58"/>
      <c r="L636" s="58"/>
      <c r="M636" s="58"/>
      <c r="N636" s="61">
        <f t="shared" si="10"/>
        <v>0.2991967871</v>
      </c>
      <c r="O636" s="61">
        <f t="shared" si="11"/>
        <v>0.7863291139</v>
      </c>
      <c r="P636" s="61">
        <f t="shared" si="12"/>
        <v>0.1124050633</v>
      </c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73">
        <v>149.0</v>
      </c>
      <c r="AB636" s="74">
        <v>73.0</v>
      </c>
      <c r="AC636" s="73">
        <v>1404.0</v>
      </c>
      <c r="AD636" s="74">
        <v>349.0</v>
      </c>
    </row>
    <row r="637" ht="12.75" customHeight="1">
      <c r="A637" s="58" t="s">
        <v>1034</v>
      </c>
      <c r="B637" s="73">
        <f t="shared" si="1"/>
        <v>0</v>
      </c>
      <c r="C637" s="74">
        <f t="shared" si="2"/>
        <v>0</v>
      </c>
      <c r="D637" s="73">
        <f t="shared" si="3"/>
        <v>0</v>
      </c>
      <c r="E637" s="74">
        <f t="shared" si="4"/>
        <v>0</v>
      </c>
      <c r="F637" s="62" t="str">
        <f t="shared" si="5"/>
        <v>#DIV/0!</v>
      </c>
      <c r="G637" s="63" t="str">
        <f t="shared" si="6"/>
        <v>#DIV/0!</v>
      </c>
      <c r="H637" s="64" t="str">
        <f t="shared" si="7"/>
        <v>#DIV/0!</v>
      </c>
      <c r="I637" s="65" t="str">
        <f t="shared" si="8"/>
        <v>#DIV/0!</v>
      </c>
      <c r="J637" s="55" t="str">
        <f t="shared" si="9"/>
        <v>#DIV/0!</v>
      </c>
      <c r="K637" s="58"/>
      <c r="L637" s="58"/>
      <c r="M637" s="58"/>
      <c r="N637" s="61" t="str">
        <f t="shared" si="10"/>
        <v>#DIV/0!</v>
      </c>
      <c r="O637" s="61" t="str">
        <f t="shared" si="11"/>
        <v>#DIV/0!</v>
      </c>
      <c r="P637" s="61" t="str">
        <f t="shared" si="12"/>
        <v>#DIV/0!</v>
      </c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73">
        <v>0.0</v>
      </c>
      <c r="AB637" s="74">
        <v>0.0</v>
      </c>
      <c r="AC637" s="73">
        <v>0.0</v>
      </c>
      <c r="AD637" s="74">
        <v>0.0</v>
      </c>
    </row>
    <row r="638" ht="12.75" customHeight="1">
      <c r="A638" s="58" t="s">
        <v>659</v>
      </c>
      <c r="B638" s="73">
        <f t="shared" si="1"/>
        <v>128</v>
      </c>
      <c r="C638" s="74">
        <f t="shared" si="2"/>
        <v>150</v>
      </c>
      <c r="D638" s="73">
        <f t="shared" si="3"/>
        <v>894</v>
      </c>
      <c r="E638" s="74">
        <f t="shared" si="4"/>
        <v>40</v>
      </c>
      <c r="F638" s="62">
        <f t="shared" si="5"/>
        <v>0.4604316547</v>
      </c>
      <c r="G638" s="63">
        <f t="shared" si="6"/>
        <v>0.9571734475</v>
      </c>
      <c r="H638" s="64">
        <f t="shared" si="7"/>
        <v>0.8432343234</v>
      </c>
      <c r="I638" s="65">
        <f t="shared" si="8"/>
        <v>0.1386138614</v>
      </c>
      <c r="J638" s="55">
        <f t="shared" si="9"/>
        <v>3.35971223</v>
      </c>
      <c r="K638" s="58"/>
      <c r="L638" s="58"/>
      <c r="M638" s="58"/>
      <c r="N638" s="61">
        <f t="shared" si="10"/>
        <v>0.4604316547</v>
      </c>
      <c r="O638" s="61">
        <f t="shared" si="11"/>
        <v>0.8432343234</v>
      </c>
      <c r="P638" s="61">
        <f t="shared" si="12"/>
        <v>0.1386138614</v>
      </c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73">
        <v>128.0</v>
      </c>
      <c r="AB638" s="74">
        <v>40.0</v>
      </c>
      <c r="AC638" s="73">
        <v>894.0</v>
      </c>
      <c r="AD638" s="74">
        <v>150.0</v>
      </c>
    </row>
    <row r="639" ht="12.75" customHeight="1">
      <c r="A639" s="58" t="s">
        <v>660</v>
      </c>
      <c r="B639" s="73">
        <f t="shared" si="1"/>
        <v>37</v>
      </c>
      <c r="C639" s="74">
        <f t="shared" si="2"/>
        <v>66</v>
      </c>
      <c r="D639" s="73">
        <f t="shared" si="3"/>
        <v>357</v>
      </c>
      <c r="E639" s="74">
        <f t="shared" si="4"/>
        <v>11</v>
      </c>
      <c r="F639" s="62">
        <f t="shared" si="5"/>
        <v>0.359223301</v>
      </c>
      <c r="G639" s="63">
        <f t="shared" si="6"/>
        <v>0.9701086957</v>
      </c>
      <c r="H639" s="64">
        <f t="shared" si="7"/>
        <v>0.8365180467</v>
      </c>
      <c r="I639" s="65">
        <f t="shared" si="8"/>
        <v>0.101910828</v>
      </c>
      <c r="J639" s="55">
        <f t="shared" si="9"/>
        <v>3.572815534</v>
      </c>
      <c r="K639" s="58"/>
      <c r="L639" s="58"/>
      <c r="M639" s="58"/>
      <c r="N639" s="61">
        <f t="shared" si="10"/>
        <v>0.359223301</v>
      </c>
      <c r="O639" s="61">
        <f t="shared" si="11"/>
        <v>0.8365180467</v>
      </c>
      <c r="P639" s="61">
        <f t="shared" si="12"/>
        <v>0.101910828</v>
      </c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73">
        <v>37.0</v>
      </c>
      <c r="AB639" s="74">
        <v>11.0</v>
      </c>
      <c r="AC639" s="73">
        <v>357.0</v>
      </c>
      <c r="AD639" s="74">
        <v>66.0</v>
      </c>
    </row>
    <row r="640" ht="12.75" customHeight="1">
      <c r="A640" s="58" t="s">
        <v>567</v>
      </c>
      <c r="B640" s="73">
        <f t="shared" si="1"/>
        <v>24</v>
      </c>
      <c r="C640" s="74">
        <f t="shared" si="2"/>
        <v>31</v>
      </c>
      <c r="D640" s="73">
        <f t="shared" si="3"/>
        <v>37</v>
      </c>
      <c r="E640" s="74">
        <f t="shared" si="4"/>
        <v>15</v>
      </c>
      <c r="F640" s="62">
        <f t="shared" si="5"/>
        <v>0.4363636364</v>
      </c>
      <c r="G640" s="63">
        <f t="shared" si="6"/>
        <v>0.7115384615</v>
      </c>
      <c r="H640" s="64">
        <f t="shared" si="7"/>
        <v>0.5700934579</v>
      </c>
      <c r="I640" s="65">
        <f t="shared" si="8"/>
        <v>0.3644859813</v>
      </c>
      <c r="J640" s="55">
        <f t="shared" si="9"/>
        <v>0.9454545455</v>
      </c>
      <c r="K640" s="58"/>
      <c r="L640" s="58"/>
      <c r="M640" s="58"/>
      <c r="N640" s="61">
        <f t="shared" si="10"/>
        <v>0.4363636364</v>
      </c>
      <c r="O640" s="61">
        <f t="shared" si="11"/>
        <v>0.5700934579</v>
      </c>
      <c r="P640" s="61">
        <f t="shared" si="12"/>
        <v>0.3644859813</v>
      </c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73">
        <v>24.0</v>
      </c>
      <c r="AB640" s="74">
        <v>15.0</v>
      </c>
      <c r="AC640" s="73">
        <v>37.0</v>
      </c>
      <c r="AD640" s="74">
        <v>31.0</v>
      </c>
    </row>
    <row r="641" ht="12.75" customHeight="1">
      <c r="A641" s="58" t="s">
        <v>661</v>
      </c>
      <c r="B641" s="73">
        <f t="shared" si="1"/>
        <v>19</v>
      </c>
      <c r="C641" s="74">
        <f t="shared" si="2"/>
        <v>57</v>
      </c>
      <c r="D641" s="73">
        <f t="shared" si="3"/>
        <v>100</v>
      </c>
      <c r="E641" s="74">
        <f t="shared" si="4"/>
        <v>6</v>
      </c>
      <c r="F641" s="62">
        <f t="shared" si="5"/>
        <v>0.25</v>
      </c>
      <c r="G641" s="63">
        <f t="shared" si="6"/>
        <v>0.9433962264</v>
      </c>
      <c r="H641" s="64">
        <f t="shared" si="7"/>
        <v>0.6538461538</v>
      </c>
      <c r="I641" s="65">
        <f t="shared" si="8"/>
        <v>0.1373626374</v>
      </c>
      <c r="J641" s="55">
        <f t="shared" si="9"/>
        <v>1.394736842</v>
      </c>
      <c r="K641" s="58"/>
      <c r="L641" s="58"/>
      <c r="M641" s="58"/>
      <c r="N641" s="61">
        <f t="shared" si="10"/>
        <v>0.25</v>
      </c>
      <c r="O641" s="61">
        <f t="shared" si="11"/>
        <v>0.6538461538</v>
      </c>
      <c r="P641" s="61">
        <f t="shared" si="12"/>
        <v>0.1373626374</v>
      </c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73">
        <v>19.0</v>
      </c>
      <c r="AB641" s="74">
        <v>6.0</v>
      </c>
      <c r="AC641" s="73">
        <v>100.0</v>
      </c>
      <c r="AD641" s="74">
        <v>57.0</v>
      </c>
    </row>
    <row r="642" ht="12.75" customHeight="1">
      <c r="A642" s="58" t="s">
        <v>653</v>
      </c>
      <c r="B642" s="73">
        <f t="shared" si="1"/>
        <v>81</v>
      </c>
      <c r="C642" s="74">
        <f t="shared" si="2"/>
        <v>167</v>
      </c>
      <c r="D642" s="73">
        <f t="shared" si="3"/>
        <v>389</v>
      </c>
      <c r="E642" s="74">
        <f t="shared" si="4"/>
        <v>43</v>
      </c>
      <c r="F642" s="62">
        <f t="shared" si="5"/>
        <v>0.3266129032</v>
      </c>
      <c r="G642" s="63">
        <f t="shared" si="6"/>
        <v>0.900462963</v>
      </c>
      <c r="H642" s="64">
        <f t="shared" si="7"/>
        <v>0.6911764706</v>
      </c>
      <c r="I642" s="65">
        <f t="shared" si="8"/>
        <v>0.1823529412</v>
      </c>
      <c r="J642" s="55">
        <f t="shared" si="9"/>
        <v>1.741935484</v>
      </c>
      <c r="K642" s="58"/>
      <c r="L642" s="58"/>
      <c r="M642" s="58"/>
      <c r="N642" s="61">
        <f t="shared" si="10"/>
        <v>0.3266129032</v>
      </c>
      <c r="O642" s="61">
        <f t="shared" si="11"/>
        <v>0.6911764706</v>
      </c>
      <c r="P642" s="61">
        <f t="shared" si="12"/>
        <v>0.1823529412</v>
      </c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73">
        <v>81.0</v>
      </c>
      <c r="AB642" s="74">
        <v>43.0</v>
      </c>
      <c r="AC642" s="73">
        <v>389.0</v>
      </c>
      <c r="AD642" s="74">
        <v>167.0</v>
      </c>
    </row>
    <row r="643" ht="12.75" customHeight="1">
      <c r="A643" s="58" t="s">
        <v>239</v>
      </c>
      <c r="B643" s="73">
        <f t="shared" si="1"/>
        <v>35</v>
      </c>
      <c r="C643" s="74">
        <f t="shared" si="2"/>
        <v>363</v>
      </c>
      <c r="D643" s="73">
        <f t="shared" si="3"/>
        <v>617</v>
      </c>
      <c r="E643" s="74">
        <f t="shared" si="4"/>
        <v>57</v>
      </c>
      <c r="F643" s="62">
        <f t="shared" si="5"/>
        <v>0.08793969849</v>
      </c>
      <c r="G643" s="63">
        <f t="shared" si="6"/>
        <v>0.9154302671</v>
      </c>
      <c r="H643" s="64">
        <f t="shared" si="7"/>
        <v>0.6082089552</v>
      </c>
      <c r="I643" s="65">
        <f t="shared" si="8"/>
        <v>0.08582089552</v>
      </c>
      <c r="J643" s="55">
        <f t="shared" si="9"/>
        <v>1.693467337</v>
      </c>
      <c r="K643" s="58"/>
      <c r="L643" s="58"/>
      <c r="M643" s="58"/>
      <c r="N643" s="61">
        <f t="shared" si="10"/>
        <v>0.08793969849</v>
      </c>
      <c r="O643" s="61">
        <f t="shared" si="11"/>
        <v>0.6082089552</v>
      </c>
      <c r="P643" s="61">
        <f t="shared" si="12"/>
        <v>0.08582089552</v>
      </c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73">
        <v>35.0</v>
      </c>
      <c r="AB643" s="74">
        <v>57.0</v>
      </c>
      <c r="AC643" s="73">
        <v>617.0</v>
      </c>
      <c r="AD643" s="74">
        <v>363.0</v>
      </c>
    </row>
    <row r="644" ht="12.75" customHeight="1">
      <c r="A644" s="58" t="s">
        <v>663</v>
      </c>
      <c r="B644" s="73">
        <f t="shared" si="1"/>
        <v>285</v>
      </c>
      <c r="C644" s="74">
        <f t="shared" si="2"/>
        <v>68</v>
      </c>
      <c r="D644" s="73">
        <f t="shared" si="3"/>
        <v>903</v>
      </c>
      <c r="E644" s="74">
        <f t="shared" si="4"/>
        <v>28</v>
      </c>
      <c r="F644" s="62">
        <f t="shared" si="5"/>
        <v>0.8073654391</v>
      </c>
      <c r="G644" s="63">
        <f t="shared" si="6"/>
        <v>0.969924812</v>
      </c>
      <c r="H644" s="64">
        <f t="shared" si="7"/>
        <v>0.9252336449</v>
      </c>
      <c r="I644" s="65">
        <f t="shared" si="8"/>
        <v>0.2437694704</v>
      </c>
      <c r="J644" s="55">
        <f t="shared" si="9"/>
        <v>2.637393768</v>
      </c>
      <c r="K644" s="58"/>
      <c r="L644" s="58"/>
      <c r="M644" s="58"/>
      <c r="N644" s="61">
        <f t="shared" si="10"/>
        <v>0.8073654391</v>
      </c>
      <c r="O644" s="61">
        <f t="shared" si="11"/>
        <v>0.9252336449</v>
      </c>
      <c r="P644" s="61">
        <f t="shared" si="12"/>
        <v>0.2437694704</v>
      </c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73">
        <v>285.0</v>
      </c>
      <c r="AB644" s="74">
        <v>28.0</v>
      </c>
      <c r="AC644" s="73">
        <v>903.0</v>
      </c>
      <c r="AD644" s="74">
        <v>68.0</v>
      </c>
    </row>
    <row r="645" ht="12.75" customHeight="1">
      <c r="A645" s="58" t="s">
        <v>595</v>
      </c>
      <c r="B645" s="73">
        <f t="shared" si="1"/>
        <v>114</v>
      </c>
      <c r="C645" s="74">
        <f t="shared" si="2"/>
        <v>191</v>
      </c>
      <c r="D645" s="73">
        <f t="shared" si="3"/>
        <v>478</v>
      </c>
      <c r="E645" s="74">
        <f t="shared" si="4"/>
        <v>69</v>
      </c>
      <c r="F645" s="62">
        <f t="shared" si="5"/>
        <v>0.3737704918</v>
      </c>
      <c r="G645" s="63">
        <f t="shared" si="6"/>
        <v>0.873857404</v>
      </c>
      <c r="H645" s="64">
        <f t="shared" si="7"/>
        <v>0.6948356808</v>
      </c>
      <c r="I645" s="65">
        <f t="shared" si="8"/>
        <v>0.2147887324</v>
      </c>
      <c r="J645" s="55">
        <f t="shared" si="9"/>
        <v>1.793442623</v>
      </c>
      <c r="K645" s="58"/>
      <c r="L645" s="58"/>
      <c r="M645" s="58"/>
      <c r="N645" s="61">
        <f t="shared" si="10"/>
        <v>0.3737704918</v>
      </c>
      <c r="O645" s="61">
        <f t="shared" si="11"/>
        <v>0.6948356808</v>
      </c>
      <c r="P645" s="61">
        <f t="shared" si="12"/>
        <v>0.2147887324</v>
      </c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73">
        <v>114.0</v>
      </c>
      <c r="AB645" s="74">
        <v>69.0</v>
      </c>
      <c r="AC645" s="73">
        <v>478.0</v>
      </c>
      <c r="AD645" s="74">
        <v>191.0</v>
      </c>
    </row>
    <row r="646" ht="12.75" customHeight="1">
      <c r="A646" s="58" t="s">
        <v>664</v>
      </c>
      <c r="B646" s="73">
        <f t="shared" si="1"/>
        <v>61</v>
      </c>
      <c r="C646" s="74">
        <f t="shared" si="2"/>
        <v>107</v>
      </c>
      <c r="D646" s="73">
        <f t="shared" si="3"/>
        <v>642</v>
      </c>
      <c r="E646" s="74">
        <f t="shared" si="4"/>
        <v>29</v>
      </c>
      <c r="F646" s="62">
        <f t="shared" si="5"/>
        <v>0.3630952381</v>
      </c>
      <c r="G646" s="63">
        <f t="shared" si="6"/>
        <v>0.956780924</v>
      </c>
      <c r="H646" s="64">
        <f t="shared" si="7"/>
        <v>0.8379022646</v>
      </c>
      <c r="I646" s="65">
        <f t="shared" si="8"/>
        <v>0.1072705602</v>
      </c>
      <c r="J646" s="55">
        <f t="shared" si="9"/>
        <v>3.994047619</v>
      </c>
      <c r="K646" s="58"/>
      <c r="L646" s="58"/>
      <c r="M646" s="58"/>
      <c r="N646" s="61">
        <f t="shared" si="10"/>
        <v>0.3630952381</v>
      </c>
      <c r="O646" s="61">
        <f t="shared" si="11"/>
        <v>0.8379022646</v>
      </c>
      <c r="P646" s="61">
        <f t="shared" si="12"/>
        <v>0.1072705602</v>
      </c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73">
        <v>61.0</v>
      </c>
      <c r="AB646" s="74">
        <v>29.0</v>
      </c>
      <c r="AC646" s="73">
        <v>642.0</v>
      </c>
      <c r="AD646" s="74">
        <v>107.0</v>
      </c>
    </row>
    <row r="647" ht="12.75" customHeight="1">
      <c r="A647" s="58" t="s">
        <v>307</v>
      </c>
      <c r="B647" s="73">
        <f t="shared" si="1"/>
        <v>160</v>
      </c>
      <c r="C647" s="74">
        <f t="shared" si="2"/>
        <v>882</v>
      </c>
      <c r="D647" s="73">
        <f t="shared" si="3"/>
        <v>1473</v>
      </c>
      <c r="E647" s="74">
        <f t="shared" si="4"/>
        <v>211</v>
      </c>
      <c r="F647" s="62">
        <f t="shared" si="5"/>
        <v>0.1535508637</v>
      </c>
      <c r="G647" s="63">
        <f t="shared" si="6"/>
        <v>0.8747030879</v>
      </c>
      <c r="H647" s="64">
        <f t="shared" si="7"/>
        <v>0.5990462216</v>
      </c>
      <c r="I647" s="65">
        <f t="shared" si="8"/>
        <v>0.1360968452</v>
      </c>
      <c r="J647" s="55">
        <f t="shared" si="9"/>
        <v>1.616122841</v>
      </c>
      <c r="K647" s="58"/>
      <c r="L647" s="58"/>
      <c r="M647" s="58"/>
      <c r="N647" s="61">
        <f t="shared" si="10"/>
        <v>0.1535508637</v>
      </c>
      <c r="O647" s="61">
        <f t="shared" si="11"/>
        <v>0.5990462216</v>
      </c>
      <c r="P647" s="61">
        <f t="shared" si="12"/>
        <v>0.1360968452</v>
      </c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73">
        <v>160.0</v>
      </c>
      <c r="AB647" s="74">
        <v>211.0</v>
      </c>
      <c r="AC647" s="73">
        <v>1473.0</v>
      </c>
      <c r="AD647" s="74">
        <v>882.0</v>
      </c>
    </row>
    <row r="648" ht="12.75" customHeight="1">
      <c r="A648" s="58" t="s">
        <v>1035</v>
      </c>
      <c r="B648" s="73">
        <f t="shared" si="1"/>
        <v>0</v>
      </c>
      <c r="C648" s="74">
        <f t="shared" si="2"/>
        <v>0</v>
      </c>
      <c r="D648" s="73">
        <f t="shared" si="3"/>
        <v>0</v>
      </c>
      <c r="E648" s="74">
        <f t="shared" si="4"/>
        <v>0</v>
      </c>
      <c r="F648" s="62" t="str">
        <f t="shared" si="5"/>
        <v>#DIV/0!</v>
      </c>
      <c r="G648" s="63" t="str">
        <f t="shared" si="6"/>
        <v>#DIV/0!</v>
      </c>
      <c r="H648" s="64" t="str">
        <f t="shared" si="7"/>
        <v>#DIV/0!</v>
      </c>
      <c r="I648" s="65" t="str">
        <f t="shared" si="8"/>
        <v>#DIV/0!</v>
      </c>
      <c r="J648" s="55" t="str">
        <f t="shared" si="9"/>
        <v>#DIV/0!</v>
      </c>
      <c r="K648" s="58"/>
      <c r="L648" s="58"/>
      <c r="M648" s="58"/>
      <c r="N648" s="61" t="str">
        <f t="shared" si="10"/>
        <v>#DIV/0!</v>
      </c>
      <c r="O648" s="61" t="str">
        <f t="shared" si="11"/>
        <v>#DIV/0!</v>
      </c>
      <c r="P648" s="61" t="str">
        <f t="shared" si="12"/>
        <v>#DIV/0!</v>
      </c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73">
        <v>0.0</v>
      </c>
      <c r="AB648" s="74">
        <v>0.0</v>
      </c>
      <c r="AC648" s="73">
        <v>0.0</v>
      </c>
      <c r="AD648" s="74">
        <v>0.0</v>
      </c>
    </row>
    <row r="649" ht="12.75" customHeight="1">
      <c r="A649" s="58" t="s">
        <v>1036</v>
      </c>
      <c r="B649" s="73">
        <f t="shared" si="1"/>
        <v>3</v>
      </c>
      <c r="C649" s="74">
        <f t="shared" si="2"/>
        <v>9</v>
      </c>
      <c r="D649" s="73">
        <f t="shared" si="3"/>
        <v>21</v>
      </c>
      <c r="E649" s="74">
        <f t="shared" si="4"/>
        <v>0</v>
      </c>
      <c r="F649" s="62">
        <f t="shared" si="5"/>
        <v>0.25</v>
      </c>
      <c r="G649" s="63">
        <f t="shared" si="6"/>
        <v>1</v>
      </c>
      <c r="H649" s="64">
        <f t="shared" si="7"/>
        <v>0.7272727273</v>
      </c>
      <c r="I649" s="65">
        <f t="shared" si="8"/>
        <v>0.09090909091</v>
      </c>
      <c r="J649" s="55">
        <f t="shared" si="9"/>
        <v>1.75</v>
      </c>
      <c r="K649" s="58"/>
      <c r="L649" s="58"/>
      <c r="M649" s="58"/>
      <c r="N649" s="61">
        <f t="shared" si="10"/>
        <v>0.25</v>
      </c>
      <c r="O649" s="61">
        <f t="shared" si="11"/>
        <v>0.7272727273</v>
      </c>
      <c r="P649" s="61">
        <f t="shared" si="12"/>
        <v>0.09090909091</v>
      </c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73">
        <v>3.0</v>
      </c>
      <c r="AB649" s="74">
        <v>0.0</v>
      </c>
      <c r="AC649" s="73">
        <v>21.0</v>
      </c>
      <c r="AD649" s="74">
        <v>9.0</v>
      </c>
    </row>
    <row r="650" ht="12.75" customHeight="1">
      <c r="A650" s="58" t="s">
        <v>416</v>
      </c>
      <c r="B650" s="73">
        <f t="shared" si="1"/>
        <v>1</v>
      </c>
      <c r="C650" s="74">
        <f t="shared" si="2"/>
        <v>33</v>
      </c>
      <c r="D650" s="73">
        <f t="shared" si="3"/>
        <v>18</v>
      </c>
      <c r="E650" s="74">
        <f t="shared" si="4"/>
        <v>1</v>
      </c>
      <c r="F650" s="62">
        <f t="shared" si="5"/>
        <v>0.02941176471</v>
      </c>
      <c r="G650" s="63">
        <f t="shared" si="6"/>
        <v>0.9473684211</v>
      </c>
      <c r="H650" s="64">
        <f t="shared" si="7"/>
        <v>0.358490566</v>
      </c>
      <c r="I650" s="65">
        <f t="shared" si="8"/>
        <v>0.03773584906</v>
      </c>
      <c r="J650" s="55">
        <f t="shared" si="9"/>
        <v>0.5588235294</v>
      </c>
      <c r="K650" s="58"/>
      <c r="L650" s="58"/>
      <c r="M650" s="58"/>
      <c r="N650" s="61">
        <f t="shared" si="10"/>
        <v>0.02941176471</v>
      </c>
      <c r="O650" s="61">
        <f t="shared" si="11"/>
        <v>0.358490566</v>
      </c>
      <c r="P650" s="61">
        <f t="shared" si="12"/>
        <v>0.03773584906</v>
      </c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73">
        <v>1.0</v>
      </c>
      <c r="AB650" s="74">
        <v>1.0</v>
      </c>
      <c r="AC650" s="73">
        <v>18.0</v>
      </c>
      <c r="AD650" s="74">
        <v>33.0</v>
      </c>
    </row>
    <row r="651" ht="12.75" customHeight="1">
      <c r="A651" s="58" t="s">
        <v>520</v>
      </c>
      <c r="B651" s="73">
        <f t="shared" si="1"/>
        <v>69</v>
      </c>
      <c r="C651" s="74">
        <f t="shared" si="2"/>
        <v>176</v>
      </c>
      <c r="D651" s="73">
        <f t="shared" si="3"/>
        <v>768</v>
      </c>
      <c r="E651" s="74">
        <f t="shared" si="4"/>
        <v>51</v>
      </c>
      <c r="F651" s="62">
        <f t="shared" si="5"/>
        <v>0.2816326531</v>
      </c>
      <c r="G651" s="63">
        <f t="shared" si="6"/>
        <v>0.9377289377</v>
      </c>
      <c r="H651" s="64">
        <f t="shared" si="7"/>
        <v>0.7866541353</v>
      </c>
      <c r="I651" s="65">
        <f t="shared" si="8"/>
        <v>0.1127819549</v>
      </c>
      <c r="J651" s="55">
        <f t="shared" si="9"/>
        <v>3.342857143</v>
      </c>
      <c r="K651" s="58"/>
      <c r="L651" s="58"/>
      <c r="M651" s="58"/>
      <c r="N651" s="61">
        <f t="shared" si="10"/>
        <v>0.2816326531</v>
      </c>
      <c r="O651" s="61">
        <f t="shared" si="11"/>
        <v>0.7866541353</v>
      </c>
      <c r="P651" s="61">
        <f t="shared" si="12"/>
        <v>0.1127819549</v>
      </c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73">
        <v>69.0</v>
      </c>
      <c r="AB651" s="74">
        <v>51.0</v>
      </c>
      <c r="AC651" s="73">
        <v>768.0</v>
      </c>
      <c r="AD651" s="74">
        <v>176.0</v>
      </c>
    </row>
    <row r="652" ht="12.75" customHeight="1">
      <c r="A652" s="58" t="s">
        <v>1037</v>
      </c>
      <c r="B652" s="73">
        <f t="shared" si="1"/>
        <v>0</v>
      </c>
      <c r="C652" s="74">
        <f t="shared" si="2"/>
        <v>0</v>
      </c>
      <c r="D652" s="73">
        <f t="shared" si="3"/>
        <v>0</v>
      </c>
      <c r="E652" s="74">
        <f t="shared" si="4"/>
        <v>0</v>
      </c>
      <c r="F652" s="62" t="str">
        <f t="shared" si="5"/>
        <v>#DIV/0!</v>
      </c>
      <c r="G652" s="63" t="str">
        <f t="shared" si="6"/>
        <v>#DIV/0!</v>
      </c>
      <c r="H652" s="64" t="str">
        <f t="shared" si="7"/>
        <v>#DIV/0!</v>
      </c>
      <c r="I652" s="65" t="str">
        <f t="shared" si="8"/>
        <v>#DIV/0!</v>
      </c>
      <c r="J652" s="55" t="str">
        <f t="shared" si="9"/>
        <v>#DIV/0!</v>
      </c>
      <c r="K652" s="58"/>
      <c r="L652" s="58"/>
      <c r="M652" s="58"/>
      <c r="N652" s="61" t="str">
        <f t="shared" si="10"/>
        <v>#DIV/0!</v>
      </c>
      <c r="O652" s="61" t="str">
        <f t="shared" si="11"/>
        <v>#DIV/0!</v>
      </c>
      <c r="P652" s="61" t="str">
        <f t="shared" si="12"/>
        <v>#DIV/0!</v>
      </c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73">
        <v>0.0</v>
      </c>
      <c r="AB652" s="74">
        <v>0.0</v>
      </c>
      <c r="AC652" s="73">
        <v>0.0</v>
      </c>
      <c r="AD652" s="74">
        <v>0.0</v>
      </c>
    </row>
    <row r="653" ht="12.75" customHeight="1">
      <c r="A653" s="58" t="s">
        <v>667</v>
      </c>
      <c r="B653" s="73">
        <f t="shared" si="1"/>
        <v>146</v>
      </c>
      <c r="C653" s="74">
        <f t="shared" si="2"/>
        <v>38</v>
      </c>
      <c r="D653" s="73">
        <f t="shared" si="3"/>
        <v>583</v>
      </c>
      <c r="E653" s="74">
        <f t="shared" si="4"/>
        <v>21</v>
      </c>
      <c r="F653" s="62">
        <f t="shared" si="5"/>
        <v>0.7934782609</v>
      </c>
      <c r="G653" s="63">
        <f t="shared" si="6"/>
        <v>0.9652317881</v>
      </c>
      <c r="H653" s="64">
        <f t="shared" si="7"/>
        <v>0.9251269036</v>
      </c>
      <c r="I653" s="65">
        <f t="shared" si="8"/>
        <v>0.211928934</v>
      </c>
      <c r="J653" s="55">
        <f t="shared" si="9"/>
        <v>3.282608696</v>
      </c>
      <c r="K653" s="58"/>
      <c r="L653" s="58"/>
      <c r="M653" s="58"/>
      <c r="N653" s="61">
        <f t="shared" si="10"/>
        <v>0.7934782609</v>
      </c>
      <c r="O653" s="61">
        <f t="shared" si="11"/>
        <v>0.9251269036</v>
      </c>
      <c r="P653" s="61">
        <f t="shared" si="12"/>
        <v>0.211928934</v>
      </c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73">
        <v>146.0</v>
      </c>
      <c r="AB653" s="74">
        <v>21.0</v>
      </c>
      <c r="AC653" s="73">
        <v>583.0</v>
      </c>
      <c r="AD653" s="74">
        <v>38.0</v>
      </c>
    </row>
    <row r="654" ht="12.75" customHeight="1">
      <c r="A654" s="58" t="s">
        <v>1038</v>
      </c>
      <c r="B654" s="73">
        <f t="shared" si="1"/>
        <v>0</v>
      </c>
      <c r="C654" s="74">
        <f t="shared" si="2"/>
        <v>1</v>
      </c>
      <c r="D654" s="73">
        <f t="shared" si="3"/>
        <v>3</v>
      </c>
      <c r="E654" s="74">
        <f t="shared" si="4"/>
        <v>0</v>
      </c>
      <c r="F654" s="62">
        <f t="shared" si="5"/>
        <v>0</v>
      </c>
      <c r="G654" s="63">
        <f t="shared" si="6"/>
        <v>1</v>
      </c>
      <c r="H654" s="64">
        <f t="shared" si="7"/>
        <v>0.75</v>
      </c>
      <c r="I654" s="65">
        <f t="shared" si="8"/>
        <v>0</v>
      </c>
      <c r="J654" s="55">
        <f t="shared" si="9"/>
        <v>3</v>
      </c>
      <c r="K654" s="58"/>
      <c r="L654" s="58"/>
      <c r="M654" s="58"/>
      <c r="N654" s="61">
        <f t="shared" si="10"/>
        <v>0</v>
      </c>
      <c r="O654" s="61">
        <f t="shared" si="11"/>
        <v>0.75</v>
      </c>
      <c r="P654" s="61">
        <f t="shared" si="12"/>
        <v>0</v>
      </c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73">
        <v>0.0</v>
      </c>
      <c r="AB654" s="74">
        <v>0.0</v>
      </c>
      <c r="AC654" s="73">
        <v>3.0</v>
      </c>
      <c r="AD654" s="74">
        <v>1.0</v>
      </c>
    </row>
    <row r="655" ht="12.75" customHeight="1">
      <c r="A655" s="58" t="s">
        <v>1039</v>
      </c>
      <c r="B655" s="73">
        <f t="shared" si="1"/>
        <v>3</v>
      </c>
      <c r="C655" s="74">
        <f t="shared" si="2"/>
        <v>0</v>
      </c>
      <c r="D655" s="73">
        <f t="shared" si="3"/>
        <v>4</v>
      </c>
      <c r="E655" s="74">
        <f t="shared" si="4"/>
        <v>0</v>
      </c>
      <c r="F655" s="62">
        <f t="shared" si="5"/>
        <v>1</v>
      </c>
      <c r="G655" s="63">
        <f t="shared" si="6"/>
        <v>1</v>
      </c>
      <c r="H655" s="64">
        <f t="shared" si="7"/>
        <v>1</v>
      </c>
      <c r="I655" s="65">
        <f t="shared" si="8"/>
        <v>0.4285714286</v>
      </c>
      <c r="J655" s="55">
        <f t="shared" si="9"/>
        <v>1.333333333</v>
      </c>
      <c r="K655" s="58"/>
      <c r="L655" s="58"/>
      <c r="M655" s="58"/>
      <c r="N655" s="61">
        <f t="shared" si="10"/>
        <v>1</v>
      </c>
      <c r="O655" s="61">
        <f t="shared" si="11"/>
        <v>1</v>
      </c>
      <c r="P655" s="61">
        <f t="shared" si="12"/>
        <v>0.4285714286</v>
      </c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73">
        <v>3.0</v>
      </c>
      <c r="AB655" s="74">
        <v>0.0</v>
      </c>
      <c r="AC655" s="73">
        <v>4.0</v>
      </c>
      <c r="AD655" s="74">
        <v>0.0</v>
      </c>
    </row>
    <row r="656" ht="12.75" customHeight="1">
      <c r="A656" s="58" t="s">
        <v>1040</v>
      </c>
      <c r="B656" s="73">
        <f t="shared" si="1"/>
        <v>0</v>
      </c>
      <c r="C656" s="74">
        <f t="shared" si="2"/>
        <v>0</v>
      </c>
      <c r="D656" s="73">
        <f t="shared" si="3"/>
        <v>1</v>
      </c>
      <c r="E656" s="74">
        <f t="shared" si="4"/>
        <v>0</v>
      </c>
      <c r="F656" s="62" t="str">
        <f t="shared" si="5"/>
        <v>#DIV/0!</v>
      </c>
      <c r="G656" s="63">
        <f t="shared" si="6"/>
        <v>1</v>
      </c>
      <c r="H656" s="64">
        <f t="shared" si="7"/>
        <v>1</v>
      </c>
      <c r="I656" s="65">
        <f t="shared" si="8"/>
        <v>0</v>
      </c>
      <c r="J656" s="55" t="str">
        <f t="shared" si="9"/>
        <v>#DIV/0!</v>
      </c>
      <c r="K656" s="58"/>
      <c r="L656" s="58"/>
      <c r="M656" s="58"/>
      <c r="N656" s="61" t="str">
        <f t="shared" si="10"/>
        <v>#DIV/0!</v>
      </c>
      <c r="O656" s="61">
        <f t="shared" si="11"/>
        <v>1</v>
      </c>
      <c r="P656" s="61">
        <f t="shared" si="12"/>
        <v>0</v>
      </c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73">
        <v>0.0</v>
      </c>
      <c r="AB656" s="74">
        <v>0.0</v>
      </c>
      <c r="AC656" s="73">
        <v>1.0</v>
      </c>
      <c r="AD656" s="74">
        <v>0.0</v>
      </c>
    </row>
    <row r="657" ht="12.75" customHeight="1">
      <c r="A657" s="58" t="s">
        <v>1041</v>
      </c>
      <c r="B657" s="73">
        <f t="shared" si="1"/>
        <v>0</v>
      </c>
      <c r="C657" s="74">
        <f t="shared" si="2"/>
        <v>0</v>
      </c>
      <c r="D657" s="73">
        <f t="shared" si="3"/>
        <v>0</v>
      </c>
      <c r="E657" s="74">
        <f t="shared" si="4"/>
        <v>0</v>
      </c>
      <c r="F657" s="62" t="str">
        <f t="shared" si="5"/>
        <v>#DIV/0!</v>
      </c>
      <c r="G657" s="63" t="str">
        <f t="shared" si="6"/>
        <v>#DIV/0!</v>
      </c>
      <c r="H657" s="64" t="str">
        <f t="shared" si="7"/>
        <v>#DIV/0!</v>
      </c>
      <c r="I657" s="65" t="str">
        <f t="shared" si="8"/>
        <v>#DIV/0!</v>
      </c>
      <c r="J657" s="55" t="str">
        <f t="shared" si="9"/>
        <v>#DIV/0!</v>
      </c>
      <c r="K657" s="58"/>
      <c r="L657" s="58"/>
      <c r="M657" s="58"/>
      <c r="N657" s="61" t="str">
        <f t="shared" si="10"/>
        <v>#DIV/0!</v>
      </c>
      <c r="O657" s="61" t="str">
        <f t="shared" si="11"/>
        <v>#DIV/0!</v>
      </c>
      <c r="P657" s="61" t="str">
        <f t="shared" si="12"/>
        <v>#DIV/0!</v>
      </c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73">
        <v>0.0</v>
      </c>
      <c r="AB657" s="74">
        <v>0.0</v>
      </c>
      <c r="AC657" s="73">
        <v>0.0</v>
      </c>
      <c r="AD657" s="74">
        <v>0.0</v>
      </c>
    </row>
    <row r="658" ht="12.75" customHeight="1">
      <c r="A658" s="58" t="s">
        <v>1042</v>
      </c>
      <c r="B658" s="73">
        <f t="shared" si="1"/>
        <v>0</v>
      </c>
      <c r="C658" s="74">
        <f t="shared" si="2"/>
        <v>0</v>
      </c>
      <c r="D658" s="73">
        <f t="shared" si="3"/>
        <v>0</v>
      </c>
      <c r="E658" s="74">
        <f t="shared" si="4"/>
        <v>0</v>
      </c>
      <c r="F658" s="62" t="str">
        <f t="shared" si="5"/>
        <v>#DIV/0!</v>
      </c>
      <c r="G658" s="63" t="str">
        <f t="shared" si="6"/>
        <v>#DIV/0!</v>
      </c>
      <c r="H658" s="64" t="str">
        <f t="shared" si="7"/>
        <v>#DIV/0!</v>
      </c>
      <c r="I658" s="65" t="str">
        <f t="shared" si="8"/>
        <v>#DIV/0!</v>
      </c>
      <c r="J658" s="55" t="str">
        <f t="shared" si="9"/>
        <v>#DIV/0!</v>
      </c>
      <c r="K658" s="58"/>
      <c r="L658" s="58"/>
      <c r="M658" s="58"/>
      <c r="N658" s="61" t="str">
        <f t="shared" si="10"/>
        <v>#DIV/0!</v>
      </c>
      <c r="O658" s="61" t="str">
        <f t="shared" si="11"/>
        <v>#DIV/0!</v>
      </c>
      <c r="P658" s="61" t="str">
        <f t="shared" si="12"/>
        <v>#DIV/0!</v>
      </c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73">
        <v>0.0</v>
      </c>
      <c r="AB658" s="74">
        <v>0.0</v>
      </c>
      <c r="AC658" s="73">
        <v>0.0</v>
      </c>
      <c r="AD658" s="74">
        <v>0.0</v>
      </c>
    </row>
    <row r="659" ht="12.75" customHeight="1">
      <c r="A659" s="58" t="s">
        <v>1043</v>
      </c>
      <c r="B659" s="73">
        <f t="shared" si="1"/>
        <v>8</v>
      </c>
      <c r="C659" s="74">
        <f t="shared" si="2"/>
        <v>1</v>
      </c>
      <c r="D659" s="73">
        <f t="shared" si="3"/>
        <v>75</v>
      </c>
      <c r="E659" s="74">
        <f t="shared" si="4"/>
        <v>0</v>
      </c>
      <c r="F659" s="62">
        <f t="shared" si="5"/>
        <v>0.8888888889</v>
      </c>
      <c r="G659" s="63">
        <f t="shared" si="6"/>
        <v>1</v>
      </c>
      <c r="H659" s="64">
        <f t="shared" si="7"/>
        <v>0.9880952381</v>
      </c>
      <c r="I659" s="65">
        <f t="shared" si="8"/>
        <v>0.09523809524</v>
      </c>
      <c r="J659" s="55">
        <f t="shared" si="9"/>
        <v>8.333333333</v>
      </c>
      <c r="K659" s="58"/>
      <c r="L659" s="58"/>
      <c r="M659" s="58"/>
      <c r="N659" s="61">
        <f t="shared" si="10"/>
        <v>0.8888888889</v>
      </c>
      <c r="O659" s="61">
        <f t="shared" si="11"/>
        <v>0.9880952381</v>
      </c>
      <c r="P659" s="61">
        <f t="shared" si="12"/>
        <v>0.09523809524</v>
      </c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73">
        <v>8.0</v>
      </c>
      <c r="AB659" s="74">
        <v>0.0</v>
      </c>
      <c r="AC659" s="73">
        <v>75.0</v>
      </c>
      <c r="AD659" s="74">
        <v>1.0</v>
      </c>
    </row>
    <row r="660" ht="12.75" customHeight="1">
      <c r="A660" s="58" t="s">
        <v>669</v>
      </c>
      <c r="B660" s="73">
        <f t="shared" si="1"/>
        <v>29</v>
      </c>
      <c r="C660" s="74">
        <f t="shared" si="2"/>
        <v>3</v>
      </c>
      <c r="D660" s="73">
        <f t="shared" si="3"/>
        <v>103</v>
      </c>
      <c r="E660" s="74">
        <f t="shared" si="4"/>
        <v>1</v>
      </c>
      <c r="F660" s="62">
        <f t="shared" si="5"/>
        <v>0.90625</v>
      </c>
      <c r="G660" s="63">
        <f t="shared" si="6"/>
        <v>0.9903846154</v>
      </c>
      <c r="H660" s="64">
        <f t="shared" si="7"/>
        <v>0.9705882353</v>
      </c>
      <c r="I660" s="65">
        <f t="shared" si="8"/>
        <v>0.2205882353</v>
      </c>
      <c r="J660" s="55">
        <f t="shared" si="9"/>
        <v>3.25</v>
      </c>
      <c r="K660" s="58"/>
      <c r="L660" s="58"/>
      <c r="M660" s="58"/>
      <c r="N660" s="61">
        <f t="shared" si="10"/>
        <v>0.90625</v>
      </c>
      <c r="O660" s="61">
        <f t="shared" si="11"/>
        <v>0.9705882353</v>
      </c>
      <c r="P660" s="61">
        <f t="shared" si="12"/>
        <v>0.2205882353</v>
      </c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73">
        <v>29.0</v>
      </c>
      <c r="AB660" s="74">
        <v>1.0</v>
      </c>
      <c r="AC660" s="73">
        <v>103.0</v>
      </c>
      <c r="AD660" s="74">
        <v>3.0</v>
      </c>
    </row>
    <row r="661" ht="12.75" customHeight="1">
      <c r="A661" s="58" t="s">
        <v>670</v>
      </c>
      <c r="B661" s="73">
        <f t="shared" si="1"/>
        <v>22</v>
      </c>
      <c r="C661" s="74">
        <f t="shared" si="2"/>
        <v>8</v>
      </c>
      <c r="D661" s="73">
        <f t="shared" si="3"/>
        <v>106</v>
      </c>
      <c r="E661" s="74">
        <f t="shared" si="4"/>
        <v>1</v>
      </c>
      <c r="F661" s="62">
        <f t="shared" si="5"/>
        <v>0.7333333333</v>
      </c>
      <c r="G661" s="63">
        <f t="shared" si="6"/>
        <v>0.9906542056</v>
      </c>
      <c r="H661" s="64">
        <f t="shared" si="7"/>
        <v>0.9343065693</v>
      </c>
      <c r="I661" s="65">
        <f t="shared" si="8"/>
        <v>0.1678832117</v>
      </c>
      <c r="J661" s="55">
        <f t="shared" si="9"/>
        <v>3.566666667</v>
      </c>
      <c r="K661" s="58"/>
      <c r="L661" s="58"/>
      <c r="M661" s="58"/>
      <c r="N661" s="61">
        <f t="shared" si="10"/>
        <v>0.7333333333</v>
      </c>
      <c r="O661" s="61">
        <f t="shared" si="11"/>
        <v>0.9343065693</v>
      </c>
      <c r="P661" s="61">
        <f t="shared" si="12"/>
        <v>0.1678832117</v>
      </c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73">
        <v>22.0</v>
      </c>
      <c r="AB661" s="74">
        <v>1.0</v>
      </c>
      <c r="AC661" s="73">
        <v>106.0</v>
      </c>
      <c r="AD661" s="74">
        <v>8.0</v>
      </c>
    </row>
    <row r="662" ht="12.75" customHeight="1">
      <c r="A662" s="58" t="s">
        <v>671</v>
      </c>
      <c r="B662" s="73">
        <f t="shared" si="1"/>
        <v>88</v>
      </c>
      <c r="C662" s="74">
        <f t="shared" si="2"/>
        <v>317</v>
      </c>
      <c r="D662" s="73">
        <f t="shared" si="3"/>
        <v>1135</v>
      </c>
      <c r="E662" s="74">
        <f t="shared" si="4"/>
        <v>43</v>
      </c>
      <c r="F662" s="62">
        <f t="shared" si="5"/>
        <v>0.2172839506</v>
      </c>
      <c r="G662" s="63">
        <f t="shared" si="6"/>
        <v>0.9634974533</v>
      </c>
      <c r="H662" s="64">
        <f t="shared" si="7"/>
        <v>0.7725837018</v>
      </c>
      <c r="I662" s="65">
        <f t="shared" si="8"/>
        <v>0.08275426406</v>
      </c>
      <c r="J662" s="55">
        <f t="shared" si="9"/>
        <v>2.908641975</v>
      </c>
      <c r="K662" s="58"/>
      <c r="L662" s="58"/>
      <c r="M662" s="58"/>
      <c r="N662" s="61">
        <f t="shared" si="10"/>
        <v>0.2172839506</v>
      </c>
      <c r="O662" s="61">
        <f t="shared" si="11"/>
        <v>0.7725837018</v>
      </c>
      <c r="P662" s="61">
        <f t="shared" si="12"/>
        <v>0.08275426406</v>
      </c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73">
        <v>88.0</v>
      </c>
      <c r="AB662" s="74">
        <v>43.0</v>
      </c>
      <c r="AC662" s="73">
        <v>1135.0</v>
      </c>
      <c r="AD662" s="74">
        <v>317.0</v>
      </c>
    </row>
    <row r="663" ht="12.75" customHeight="1">
      <c r="A663" s="58" t="s">
        <v>1044</v>
      </c>
      <c r="B663" s="73">
        <f t="shared" si="1"/>
        <v>16</v>
      </c>
      <c r="C663" s="74">
        <f t="shared" si="2"/>
        <v>56</v>
      </c>
      <c r="D663" s="73">
        <f t="shared" si="3"/>
        <v>355</v>
      </c>
      <c r="E663" s="74">
        <f t="shared" si="4"/>
        <v>5</v>
      </c>
      <c r="F663" s="62">
        <f t="shared" si="5"/>
        <v>0.2222222222</v>
      </c>
      <c r="G663" s="63">
        <f t="shared" si="6"/>
        <v>0.9861111111</v>
      </c>
      <c r="H663" s="64">
        <f t="shared" si="7"/>
        <v>0.8587962963</v>
      </c>
      <c r="I663" s="65">
        <f t="shared" si="8"/>
        <v>0.04861111111</v>
      </c>
      <c r="J663" s="55">
        <f t="shared" si="9"/>
        <v>5</v>
      </c>
      <c r="K663" s="58"/>
      <c r="L663" s="58"/>
      <c r="M663" s="58"/>
      <c r="N663" s="61">
        <f t="shared" si="10"/>
        <v>0.2222222222</v>
      </c>
      <c r="O663" s="61">
        <f t="shared" si="11"/>
        <v>0.8587962963</v>
      </c>
      <c r="P663" s="61">
        <f t="shared" si="12"/>
        <v>0.04861111111</v>
      </c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73">
        <v>16.0</v>
      </c>
      <c r="AB663" s="74">
        <v>5.0</v>
      </c>
      <c r="AC663" s="73">
        <v>355.0</v>
      </c>
      <c r="AD663" s="74">
        <v>56.0</v>
      </c>
    </row>
    <row r="664" ht="12.75" customHeight="1">
      <c r="A664" s="58" t="s">
        <v>199</v>
      </c>
      <c r="B664" s="73">
        <f t="shared" si="1"/>
        <v>4</v>
      </c>
      <c r="C664" s="74">
        <f t="shared" si="2"/>
        <v>89</v>
      </c>
      <c r="D664" s="73">
        <f t="shared" si="3"/>
        <v>65</v>
      </c>
      <c r="E664" s="74">
        <f t="shared" si="4"/>
        <v>7</v>
      </c>
      <c r="F664" s="62">
        <f t="shared" si="5"/>
        <v>0.04301075269</v>
      </c>
      <c r="G664" s="63">
        <f t="shared" si="6"/>
        <v>0.9027777778</v>
      </c>
      <c r="H664" s="64">
        <f t="shared" si="7"/>
        <v>0.4181818182</v>
      </c>
      <c r="I664" s="65">
        <f t="shared" si="8"/>
        <v>0.06666666667</v>
      </c>
      <c r="J664" s="55">
        <f t="shared" si="9"/>
        <v>0.7741935484</v>
      </c>
      <c r="K664" s="58"/>
      <c r="L664" s="58"/>
      <c r="M664" s="58"/>
      <c r="N664" s="61">
        <f t="shared" si="10"/>
        <v>0.04301075269</v>
      </c>
      <c r="O664" s="61">
        <f t="shared" si="11"/>
        <v>0.4181818182</v>
      </c>
      <c r="P664" s="61">
        <f t="shared" si="12"/>
        <v>0.06666666667</v>
      </c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73">
        <v>4.0</v>
      </c>
      <c r="AB664" s="74">
        <v>7.0</v>
      </c>
      <c r="AC664" s="73">
        <v>65.0</v>
      </c>
      <c r="AD664" s="74">
        <v>89.0</v>
      </c>
    </row>
    <row r="665" ht="12.75" customHeight="1">
      <c r="A665" s="58" t="s">
        <v>1045</v>
      </c>
      <c r="B665" s="73">
        <f t="shared" si="1"/>
        <v>0</v>
      </c>
      <c r="C665" s="74">
        <f t="shared" si="2"/>
        <v>0</v>
      </c>
      <c r="D665" s="73">
        <f t="shared" si="3"/>
        <v>0</v>
      </c>
      <c r="E665" s="74">
        <f t="shared" si="4"/>
        <v>0</v>
      </c>
      <c r="F665" s="62" t="str">
        <f t="shared" si="5"/>
        <v>#DIV/0!</v>
      </c>
      <c r="G665" s="63" t="str">
        <f t="shared" si="6"/>
        <v>#DIV/0!</v>
      </c>
      <c r="H665" s="64" t="str">
        <f t="shared" si="7"/>
        <v>#DIV/0!</v>
      </c>
      <c r="I665" s="65" t="str">
        <f t="shared" si="8"/>
        <v>#DIV/0!</v>
      </c>
      <c r="J665" s="55" t="str">
        <f t="shared" si="9"/>
        <v>#DIV/0!</v>
      </c>
      <c r="K665" s="58"/>
      <c r="L665" s="58"/>
      <c r="M665" s="58"/>
      <c r="N665" s="61" t="str">
        <f t="shared" si="10"/>
        <v>#DIV/0!</v>
      </c>
      <c r="O665" s="61" t="str">
        <f t="shared" si="11"/>
        <v>#DIV/0!</v>
      </c>
      <c r="P665" s="61" t="str">
        <f t="shared" si="12"/>
        <v>#DIV/0!</v>
      </c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73">
        <v>0.0</v>
      </c>
      <c r="AB665" s="74">
        <v>0.0</v>
      </c>
      <c r="AC665" s="73">
        <v>0.0</v>
      </c>
      <c r="AD665" s="74">
        <v>0.0</v>
      </c>
    </row>
    <row r="666" ht="12.75" customHeight="1">
      <c r="A666" s="58" t="s">
        <v>674</v>
      </c>
      <c r="B666" s="73">
        <f t="shared" si="1"/>
        <v>156</v>
      </c>
      <c r="C666" s="74">
        <f t="shared" si="2"/>
        <v>251</v>
      </c>
      <c r="D666" s="73">
        <f t="shared" si="3"/>
        <v>1325</v>
      </c>
      <c r="E666" s="74">
        <f t="shared" si="4"/>
        <v>57</v>
      </c>
      <c r="F666" s="62">
        <f t="shared" si="5"/>
        <v>0.3832923833</v>
      </c>
      <c r="G666" s="63">
        <f t="shared" si="6"/>
        <v>0.9587554269</v>
      </c>
      <c r="H666" s="64">
        <f t="shared" si="7"/>
        <v>0.8278367803</v>
      </c>
      <c r="I666" s="65">
        <f t="shared" si="8"/>
        <v>0.1190609279</v>
      </c>
      <c r="J666" s="55">
        <f t="shared" si="9"/>
        <v>3.395577396</v>
      </c>
      <c r="K666" s="58"/>
      <c r="L666" s="58"/>
      <c r="M666" s="58"/>
      <c r="N666" s="61">
        <f t="shared" si="10"/>
        <v>0.3832923833</v>
      </c>
      <c r="O666" s="61">
        <f t="shared" si="11"/>
        <v>0.8278367803</v>
      </c>
      <c r="P666" s="61">
        <f t="shared" si="12"/>
        <v>0.1190609279</v>
      </c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73">
        <v>156.0</v>
      </c>
      <c r="AB666" s="74">
        <v>57.0</v>
      </c>
      <c r="AC666" s="73">
        <v>1325.0</v>
      </c>
      <c r="AD666" s="74">
        <v>251.0</v>
      </c>
    </row>
    <row r="667" ht="12.75" customHeight="1">
      <c r="A667" s="58" t="s">
        <v>675</v>
      </c>
      <c r="B667" s="73">
        <f t="shared" si="1"/>
        <v>97</v>
      </c>
      <c r="C667" s="74">
        <f t="shared" si="2"/>
        <v>241</v>
      </c>
      <c r="D667" s="73">
        <f t="shared" si="3"/>
        <v>1114</v>
      </c>
      <c r="E667" s="74">
        <f t="shared" si="4"/>
        <v>29</v>
      </c>
      <c r="F667" s="62">
        <f t="shared" si="5"/>
        <v>0.2869822485</v>
      </c>
      <c r="G667" s="63">
        <f t="shared" si="6"/>
        <v>0.9746281715</v>
      </c>
      <c r="H667" s="64">
        <f t="shared" si="7"/>
        <v>0.8176907495</v>
      </c>
      <c r="I667" s="65">
        <f t="shared" si="8"/>
        <v>0.08507765024</v>
      </c>
      <c r="J667" s="55">
        <f t="shared" si="9"/>
        <v>3.381656805</v>
      </c>
      <c r="K667" s="58"/>
      <c r="L667" s="58"/>
      <c r="M667" s="58"/>
      <c r="N667" s="61">
        <f t="shared" si="10"/>
        <v>0.2869822485</v>
      </c>
      <c r="O667" s="61">
        <f t="shared" si="11"/>
        <v>0.8176907495</v>
      </c>
      <c r="P667" s="61">
        <f t="shared" si="12"/>
        <v>0.08507765024</v>
      </c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73">
        <v>97.0</v>
      </c>
      <c r="AB667" s="74">
        <v>29.0</v>
      </c>
      <c r="AC667" s="73">
        <v>1114.0</v>
      </c>
      <c r="AD667" s="74">
        <v>241.0</v>
      </c>
    </row>
    <row r="668" ht="12.75" customHeight="1">
      <c r="A668" s="58" t="s">
        <v>1046</v>
      </c>
      <c r="B668" s="73">
        <f t="shared" si="1"/>
        <v>20</v>
      </c>
      <c r="C668" s="74">
        <f t="shared" si="2"/>
        <v>48</v>
      </c>
      <c r="D668" s="73">
        <f t="shared" si="3"/>
        <v>442</v>
      </c>
      <c r="E668" s="74">
        <f t="shared" si="4"/>
        <v>8</v>
      </c>
      <c r="F668" s="62">
        <f t="shared" si="5"/>
        <v>0.2941176471</v>
      </c>
      <c r="G668" s="63">
        <f t="shared" si="6"/>
        <v>0.9822222222</v>
      </c>
      <c r="H668" s="64">
        <f t="shared" si="7"/>
        <v>0.8918918919</v>
      </c>
      <c r="I668" s="65">
        <f t="shared" si="8"/>
        <v>0.05405405405</v>
      </c>
      <c r="J668" s="55">
        <f t="shared" si="9"/>
        <v>6.617647059</v>
      </c>
      <c r="K668" s="58"/>
      <c r="L668" s="58"/>
      <c r="M668" s="58"/>
      <c r="N668" s="61">
        <f t="shared" si="10"/>
        <v>0.2941176471</v>
      </c>
      <c r="O668" s="61">
        <f t="shared" si="11"/>
        <v>0.8918918919</v>
      </c>
      <c r="P668" s="61">
        <f t="shared" si="12"/>
        <v>0.05405405405</v>
      </c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73">
        <v>20.0</v>
      </c>
      <c r="AB668" s="74">
        <v>8.0</v>
      </c>
      <c r="AC668" s="73">
        <v>442.0</v>
      </c>
      <c r="AD668" s="74">
        <v>48.0</v>
      </c>
    </row>
    <row r="669" ht="12.75" customHeight="1">
      <c r="A669" s="58" t="s">
        <v>677</v>
      </c>
      <c r="B669" s="73">
        <f t="shared" si="1"/>
        <v>175</v>
      </c>
      <c r="C669" s="74">
        <f t="shared" si="2"/>
        <v>535</v>
      </c>
      <c r="D669" s="73">
        <f t="shared" si="3"/>
        <v>2320</v>
      </c>
      <c r="E669" s="74">
        <f t="shared" si="4"/>
        <v>84</v>
      </c>
      <c r="F669" s="62">
        <f t="shared" si="5"/>
        <v>0.2464788732</v>
      </c>
      <c r="G669" s="63">
        <f t="shared" si="6"/>
        <v>0.9650582363</v>
      </c>
      <c r="H669" s="64">
        <f t="shared" si="7"/>
        <v>0.8012202954</v>
      </c>
      <c r="I669" s="65">
        <f t="shared" si="8"/>
        <v>0.08317276814</v>
      </c>
      <c r="J669" s="55">
        <f t="shared" si="9"/>
        <v>3.385915493</v>
      </c>
      <c r="K669" s="58"/>
      <c r="L669" s="58"/>
      <c r="M669" s="58"/>
      <c r="N669" s="61">
        <f t="shared" si="10"/>
        <v>0.2464788732</v>
      </c>
      <c r="O669" s="61">
        <f t="shared" si="11"/>
        <v>0.8012202954</v>
      </c>
      <c r="P669" s="61">
        <f t="shared" si="12"/>
        <v>0.08317276814</v>
      </c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73">
        <v>175.0</v>
      </c>
      <c r="AB669" s="74">
        <v>84.0</v>
      </c>
      <c r="AC669" s="73">
        <v>2320.0</v>
      </c>
      <c r="AD669" s="74">
        <v>535.0</v>
      </c>
    </row>
    <row r="670" ht="12.75" customHeight="1">
      <c r="A670" s="58" t="s">
        <v>679</v>
      </c>
      <c r="B670" s="73">
        <f t="shared" si="1"/>
        <v>6</v>
      </c>
      <c r="C670" s="74">
        <f t="shared" si="2"/>
        <v>3</v>
      </c>
      <c r="D670" s="73">
        <f t="shared" si="3"/>
        <v>70</v>
      </c>
      <c r="E670" s="74">
        <f t="shared" si="4"/>
        <v>2</v>
      </c>
      <c r="F670" s="62">
        <f t="shared" si="5"/>
        <v>0.6666666667</v>
      </c>
      <c r="G670" s="63">
        <f t="shared" si="6"/>
        <v>0.9722222222</v>
      </c>
      <c r="H670" s="64">
        <f t="shared" si="7"/>
        <v>0.9382716049</v>
      </c>
      <c r="I670" s="65">
        <f t="shared" si="8"/>
        <v>0.0987654321</v>
      </c>
      <c r="J670" s="55">
        <f t="shared" si="9"/>
        <v>8</v>
      </c>
      <c r="K670" s="58"/>
      <c r="L670" s="58"/>
      <c r="M670" s="58"/>
      <c r="N670" s="61">
        <f t="shared" si="10"/>
        <v>0.6666666667</v>
      </c>
      <c r="O670" s="61">
        <f t="shared" si="11"/>
        <v>0.9382716049</v>
      </c>
      <c r="P670" s="61">
        <f t="shared" si="12"/>
        <v>0.0987654321</v>
      </c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73">
        <v>6.0</v>
      </c>
      <c r="AB670" s="74">
        <v>2.0</v>
      </c>
      <c r="AC670" s="73">
        <v>70.0</v>
      </c>
      <c r="AD670" s="74">
        <v>3.0</v>
      </c>
    </row>
    <row r="671" ht="12.75" customHeight="1">
      <c r="A671" s="58" t="s">
        <v>657</v>
      </c>
      <c r="B671" s="73">
        <f t="shared" si="1"/>
        <v>93</v>
      </c>
      <c r="C671" s="74">
        <f t="shared" si="2"/>
        <v>360</v>
      </c>
      <c r="D671" s="73">
        <f t="shared" si="3"/>
        <v>1099</v>
      </c>
      <c r="E671" s="74">
        <f t="shared" si="4"/>
        <v>49</v>
      </c>
      <c r="F671" s="62">
        <f t="shared" si="5"/>
        <v>0.2052980132</v>
      </c>
      <c r="G671" s="63">
        <f t="shared" si="6"/>
        <v>0.9573170732</v>
      </c>
      <c r="H671" s="64">
        <f t="shared" si="7"/>
        <v>0.7445346658</v>
      </c>
      <c r="I671" s="65">
        <f t="shared" si="8"/>
        <v>0.0886945659</v>
      </c>
      <c r="J671" s="55">
        <f t="shared" si="9"/>
        <v>2.534216336</v>
      </c>
      <c r="K671" s="58"/>
      <c r="L671" s="58"/>
      <c r="M671" s="58"/>
      <c r="N671" s="61">
        <f t="shared" si="10"/>
        <v>0.2052980132</v>
      </c>
      <c r="O671" s="61">
        <f t="shared" si="11"/>
        <v>0.7445346658</v>
      </c>
      <c r="P671" s="61">
        <f t="shared" si="12"/>
        <v>0.0886945659</v>
      </c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73">
        <v>93.0</v>
      </c>
      <c r="AB671" s="74">
        <v>49.0</v>
      </c>
      <c r="AC671" s="73">
        <v>1099.0</v>
      </c>
      <c r="AD671" s="74">
        <v>360.0</v>
      </c>
    </row>
    <row r="672" ht="12.75" customHeight="1">
      <c r="A672" s="58" t="s">
        <v>418</v>
      </c>
      <c r="B672" s="73">
        <f t="shared" si="1"/>
        <v>3</v>
      </c>
      <c r="C672" s="74">
        <f t="shared" si="2"/>
        <v>31</v>
      </c>
      <c r="D672" s="73">
        <f t="shared" si="3"/>
        <v>25</v>
      </c>
      <c r="E672" s="74">
        <f t="shared" si="4"/>
        <v>3</v>
      </c>
      <c r="F672" s="62">
        <f t="shared" si="5"/>
        <v>0.08823529412</v>
      </c>
      <c r="G672" s="63">
        <f t="shared" si="6"/>
        <v>0.8928571429</v>
      </c>
      <c r="H672" s="64">
        <f t="shared" si="7"/>
        <v>0.4516129032</v>
      </c>
      <c r="I672" s="65">
        <f t="shared" si="8"/>
        <v>0.09677419355</v>
      </c>
      <c r="J672" s="55">
        <f t="shared" si="9"/>
        <v>0.8235294118</v>
      </c>
      <c r="K672" s="58"/>
      <c r="L672" s="58"/>
      <c r="M672" s="58"/>
      <c r="N672" s="61">
        <f t="shared" si="10"/>
        <v>0.08823529412</v>
      </c>
      <c r="O672" s="61">
        <f t="shared" si="11"/>
        <v>0.4516129032</v>
      </c>
      <c r="P672" s="61">
        <f t="shared" si="12"/>
        <v>0.09677419355</v>
      </c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73">
        <v>3.0</v>
      </c>
      <c r="AB672" s="74">
        <v>3.0</v>
      </c>
      <c r="AC672" s="73">
        <v>25.0</v>
      </c>
      <c r="AD672" s="74">
        <v>31.0</v>
      </c>
    </row>
    <row r="673" ht="12.75" customHeight="1">
      <c r="A673" s="58" t="s">
        <v>682</v>
      </c>
      <c r="B673" s="73">
        <f t="shared" si="1"/>
        <v>165</v>
      </c>
      <c r="C673" s="74">
        <f t="shared" si="2"/>
        <v>374</v>
      </c>
      <c r="D673" s="73">
        <f t="shared" si="3"/>
        <v>1750</v>
      </c>
      <c r="E673" s="74">
        <f t="shared" si="4"/>
        <v>66</v>
      </c>
      <c r="F673" s="62">
        <f t="shared" si="5"/>
        <v>0.306122449</v>
      </c>
      <c r="G673" s="63">
        <f t="shared" si="6"/>
        <v>0.9636563877</v>
      </c>
      <c r="H673" s="64">
        <f t="shared" si="7"/>
        <v>0.813163482</v>
      </c>
      <c r="I673" s="65">
        <f t="shared" si="8"/>
        <v>0.09808917197</v>
      </c>
      <c r="J673" s="55">
        <f t="shared" si="9"/>
        <v>3.369202226</v>
      </c>
      <c r="K673" s="58"/>
      <c r="L673" s="58"/>
      <c r="M673" s="58"/>
      <c r="N673" s="61">
        <f t="shared" si="10"/>
        <v>0.306122449</v>
      </c>
      <c r="O673" s="61">
        <f t="shared" si="11"/>
        <v>0.813163482</v>
      </c>
      <c r="P673" s="61">
        <f t="shared" si="12"/>
        <v>0.09808917197</v>
      </c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73">
        <v>165.0</v>
      </c>
      <c r="AB673" s="74">
        <v>66.0</v>
      </c>
      <c r="AC673" s="73">
        <v>1750.0</v>
      </c>
      <c r="AD673" s="74">
        <v>374.0</v>
      </c>
    </row>
    <row r="674" ht="12.75" customHeight="1">
      <c r="A674" s="58" t="s">
        <v>684</v>
      </c>
      <c r="B674" s="73">
        <f t="shared" si="1"/>
        <v>118</v>
      </c>
      <c r="C674" s="74">
        <f t="shared" si="2"/>
        <v>203</v>
      </c>
      <c r="D674" s="73">
        <f t="shared" si="3"/>
        <v>1380</v>
      </c>
      <c r="E674" s="74">
        <f t="shared" si="4"/>
        <v>21</v>
      </c>
      <c r="F674" s="62">
        <f t="shared" si="5"/>
        <v>0.3676012461</v>
      </c>
      <c r="G674" s="63">
        <f t="shared" si="6"/>
        <v>0.9850107066</v>
      </c>
      <c r="H674" s="64">
        <f t="shared" si="7"/>
        <v>0.8699186992</v>
      </c>
      <c r="I674" s="65">
        <f t="shared" si="8"/>
        <v>0.08072009292</v>
      </c>
      <c r="J674" s="55">
        <f t="shared" si="9"/>
        <v>4.364485981</v>
      </c>
      <c r="K674" s="58"/>
      <c r="L674" s="58"/>
      <c r="M674" s="58"/>
      <c r="N674" s="61">
        <f t="shared" si="10"/>
        <v>0.3676012461</v>
      </c>
      <c r="O674" s="61">
        <f t="shared" si="11"/>
        <v>0.8699186992</v>
      </c>
      <c r="P674" s="61">
        <f t="shared" si="12"/>
        <v>0.08072009292</v>
      </c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73">
        <v>118.0</v>
      </c>
      <c r="AB674" s="74">
        <v>21.0</v>
      </c>
      <c r="AC674" s="73">
        <v>1380.0</v>
      </c>
      <c r="AD674" s="74">
        <v>203.0</v>
      </c>
    </row>
    <row r="675" ht="12.75" customHeight="1">
      <c r="A675" s="58" t="s">
        <v>519</v>
      </c>
      <c r="B675" s="73">
        <f t="shared" si="1"/>
        <v>110</v>
      </c>
      <c r="C675" s="74">
        <f t="shared" si="2"/>
        <v>575</v>
      </c>
      <c r="D675" s="73">
        <f t="shared" si="3"/>
        <v>822</v>
      </c>
      <c r="E675" s="74">
        <f t="shared" si="4"/>
        <v>82</v>
      </c>
      <c r="F675" s="62">
        <f t="shared" si="5"/>
        <v>0.1605839416</v>
      </c>
      <c r="G675" s="63">
        <f t="shared" si="6"/>
        <v>0.9092920354</v>
      </c>
      <c r="H675" s="64">
        <f t="shared" si="7"/>
        <v>0.5865324103</v>
      </c>
      <c r="I675" s="65">
        <f t="shared" si="8"/>
        <v>0.1208307111</v>
      </c>
      <c r="J675" s="55">
        <f t="shared" si="9"/>
        <v>1.319708029</v>
      </c>
      <c r="K675" s="58"/>
      <c r="L675" s="58"/>
      <c r="M675" s="58"/>
      <c r="N675" s="61">
        <f t="shared" si="10"/>
        <v>0.1605839416</v>
      </c>
      <c r="O675" s="61">
        <f t="shared" si="11"/>
        <v>0.5865324103</v>
      </c>
      <c r="P675" s="61">
        <f t="shared" si="12"/>
        <v>0.1208307111</v>
      </c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73">
        <v>110.0</v>
      </c>
      <c r="AB675" s="74">
        <v>82.0</v>
      </c>
      <c r="AC675" s="73">
        <v>822.0</v>
      </c>
      <c r="AD675" s="74">
        <v>575.0</v>
      </c>
    </row>
    <row r="676" ht="12.75" customHeight="1">
      <c r="A676" s="58" t="s">
        <v>235</v>
      </c>
      <c r="B676" s="73">
        <f t="shared" si="1"/>
        <v>85</v>
      </c>
      <c r="C676" s="74">
        <f t="shared" si="2"/>
        <v>974</v>
      </c>
      <c r="D676" s="73">
        <f t="shared" si="3"/>
        <v>1344</v>
      </c>
      <c r="E676" s="74">
        <f t="shared" si="4"/>
        <v>139</v>
      </c>
      <c r="F676" s="62">
        <f t="shared" si="5"/>
        <v>0.08026440038</v>
      </c>
      <c r="G676" s="63">
        <f t="shared" si="6"/>
        <v>0.9062710722</v>
      </c>
      <c r="H676" s="64">
        <f t="shared" si="7"/>
        <v>0.5621557828</v>
      </c>
      <c r="I676" s="65">
        <f t="shared" si="8"/>
        <v>0.08811959087</v>
      </c>
      <c r="J676" s="55">
        <f t="shared" si="9"/>
        <v>1.400377715</v>
      </c>
      <c r="K676" s="58"/>
      <c r="L676" s="58"/>
      <c r="M676" s="58"/>
      <c r="N676" s="61">
        <f t="shared" si="10"/>
        <v>0.08026440038</v>
      </c>
      <c r="O676" s="61">
        <f t="shared" si="11"/>
        <v>0.5621557828</v>
      </c>
      <c r="P676" s="61">
        <f t="shared" si="12"/>
        <v>0.08811959087</v>
      </c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73">
        <v>85.0</v>
      </c>
      <c r="AB676" s="74">
        <v>139.0</v>
      </c>
      <c r="AC676" s="73">
        <v>1344.0</v>
      </c>
      <c r="AD676" s="74">
        <v>974.0</v>
      </c>
    </row>
    <row r="677" ht="12.75" customHeight="1">
      <c r="A677" s="58" t="s">
        <v>1047</v>
      </c>
      <c r="B677" s="73">
        <f t="shared" si="1"/>
        <v>0</v>
      </c>
      <c r="C677" s="74">
        <f t="shared" si="2"/>
        <v>0</v>
      </c>
      <c r="D677" s="73">
        <f t="shared" si="3"/>
        <v>0</v>
      </c>
      <c r="E677" s="74">
        <f t="shared" si="4"/>
        <v>0</v>
      </c>
      <c r="F677" s="62" t="str">
        <f t="shared" si="5"/>
        <v>#DIV/0!</v>
      </c>
      <c r="G677" s="63" t="str">
        <f t="shared" si="6"/>
        <v>#DIV/0!</v>
      </c>
      <c r="H677" s="64" t="str">
        <f t="shared" si="7"/>
        <v>#DIV/0!</v>
      </c>
      <c r="I677" s="65" t="str">
        <f t="shared" si="8"/>
        <v>#DIV/0!</v>
      </c>
      <c r="J677" s="55" t="str">
        <f t="shared" si="9"/>
        <v>#DIV/0!</v>
      </c>
      <c r="K677" s="58"/>
      <c r="L677" s="58"/>
      <c r="M677" s="58"/>
      <c r="N677" s="61" t="str">
        <f t="shared" si="10"/>
        <v>#DIV/0!</v>
      </c>
      <c r="O677" s="61" t="str">
        <f t="shared" si="11"/>
        <v>#DIV/0!</v>
      </c>
      <c r="P677" s="61" t="str">
        <f t="shared" si="12"/>
        <v>#DIV/0!</v>
      </c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73">
        <v>0.0</v>
      </c>
      <c r="AB677" s="74">
        <v>0.0</v>
      </c>
      <c r="AC677" s="73">
        <v>0.0</v>
      </c>
      <c r="AD677" s="74">
        <v>0.0</v>
      </c>
    </row>
    <row r="678" ht="12.75" customHeight="1">
      <c r="A678" s="58" t="s">
        <v>1048</v>
      </c>
      <c r="B678" s="73">
        <f t="shared" si="1"/>
        <v>135</v>
      </c>
      <c r="C678" s="74">
        <f t="shared" si="2"/>
        <v>249</v>
      </c>
      <c r="D678" s="73">
        <f t="shared" si="3"/>
        <v>1615</v>
      </c>
      <c r="E678" s="74">
        <f t="shared" si="4"/>
        <v>41</v>
      </c>
      <c r="F678" s="62">
        <f t="shared" si="5"/>
        <v>0.3515625</v>
      </c>
      <c r="G678" s="63">
        <f t="shared" si="6"/>
        <v>0.9752415459</v>
      </c>
      <c r="H678" s="64">
        <f t="shared" si="7"/>
        <v>0.8578431373</v>
      </c>
      <c r="I678" s="65">
        <f t="shared" si="8"/>
        <v>0.0862745098</v>
      </c>
      <c r="J678" s="55">
        <f t="shared" si="9"/>
        <v>4.3125</v>
      </c>
      <c r="K678" s="58"/>
      <c r="L678" s="58"/>
      <c r="M678" s="58"/>
      <c r="N678" s="61">
        <f t="shared" si="10"/>
        <v>0.3515625</v>
      </c>
      <c r="O678" s="61">
        <f t="shared" si="11"/>
        <v>0.8578431373</v>
      </c>
      <c r="P678" s="61">
        <f t="shared" si="12"/>
        <v>0.0862745098</v>
      </c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73">
        <v>135.0</v>
      </c>
      <c r="AB678" s="74">
        <v>41.0</v>
      </c>
      <c r="AC678" s="73">
        <v>1615.0</v>
      </c>
      <c r="AD678" s="74">
        <v>249.0</v>
      </c>
    </row>
    <row r="679" ht="12.75" customHeight="1">
      <c r="A679" s="58" t="s">
        <v>1049</v>
      </c>
      <c r="B679" s="73">
        <f t="shared" si="1"/>
        <v>0</v>
      </c>
      <c r="C679" s="74">
        <f t="shared" si="2"/>
        <v>5</v>
      </c>
      <c r="D679" s="73">
        <f t="shared" si="3"/>
        <v>1</v>
      </c>
      <c r="E679" s="74">
        <f t="shared" si="4"/>
        <v>1</v>
      </c>
      <c r="F679" s="62">
        <f t="shared" si="5"/>
        <v>0</v>
      </c>
      <c r="G679" s="63">
        <f t="shared" si="6"/>
        <v>0.5</v>
      </c>
      <c r="H679" s="64">
        <f t="shared" si="7"/>
        <v>0.1428571429</v>
      </c>
      <c r="I679" s="65">
        <f t="shared" si="8"/>
        <v>0.1428571429</v>
      </c>
      <c r="J679" s="55">
        <f t="shared" si="9"/>
        <v>0.4</v>
      </c>
      <c r="K679" s="58"/>
      <c r="L679" s="58"/>
      <c r="M679" s="58"/>
      <c r="N679" s="61">
        <f t="shared" si="10"/>
        <v>0</v>
      </c>
      <c r="O679" s="61">
        <f t="shared" si="11"/>
        <v>0.1428571429</v>
      </c>
      <c r="P679" s="61">
        <f t="shared" si="12"/>
        <v>0.1428571429</v>
      </c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73">
        <v>0.0</v>
      </c>
      <c r="AB679" s="74">
        <v>1.0</v>
      </c>
      <c r="AC679" s="73">
        <v>1.0</v>
      </c>
      <c r="AD679" s="74">
        <v>5.0</v>
      </c>
    </row>
    <row r="680" ht="12.75" customHeight="1">
      <c r="A680" s="58" t="s">
        <v>1050</v>
      </c>
      <c r="B680" s="73">
        <f t="shared" si="1"/>
        <v>0</v>
      </c>
      <c r="C680" s="74">
        <f t="shared" si="2"/>
        <v>0</v>
      </c>
      <c r="D680" s="73">
        <f t="shared" si="3"/>
        <v>0</v>
      </c>
      <c r="E680" s="74">
        <f t="shared" si="4"/>
        <v>0</v>
      </c>
      <c r="F680" s="62" t="str">
        <f t="shared" si="5"/>
        <v>#DIV/0!</v>
      </c>
      <c r="G680" s="63" t="str">
        <f t="shared" si="6"/>
        <v>#DIV/0!</v>
      </c>
      <c r="H680" s="64" t="str">
        <f t="shared" si="7"/>
        <v>#DIV/0!</v>
      </c>
      <c r="I680" s="65" t="str">
        <f t="shared" si="8"/>
        <v>#DIV/0!</v>
      </c>
      <c r="J680" s="55" t="str">
        <f t="shared" si="9"/>
        <v>#DIV/0!</v>
      </c>
      <c r="K680" s="58"/>
      <c r="L680" s="58"/>
      <c r="M680" s="58"/>
      <c r="N680" s="61" t="str">
        <f t="shared" si="10"/>
        <v>#DIV/0!</v>
      </c>
      <c r="O680" s="61" t="str">
        <f t="shared" si="11"/>
        <v>#DIV/0!</v>
      </c>
      <c r="P680" s="61" t="str">
        <f t="shared" si="12"/>
        <v>#DIV/0!</v>
      </c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73">
        <v>0.0</v>
      </c>
      <c r="AB680" s="74">
        <v>0.0</v>
      </c>
      <c r="AC680" s="73">
        <v>0.0</v>
      </c>
      <c r="AD680" s="74">
        <v>0.0</v>
      </c>
    </row>
    <row r="681" ht="12.75" customHeight="1">
      <c r="A681" s="58" t="s">
        <v>434</v>
      </c>
      <c r="B681" s="73">
        <f t="shared" si="1"/>
        <v>1</v>
      </c>
      <c r="C681" s="74">
        <f t="shared" si="2"/>
        <v>5</v>
      </c>
      <c r="D681" s="73">
        <f t="shared" si="3"/>
        <v>16</v>
      </c>
      <c r="E681" s="74">
        <f t="shared" si="4"/>
        <v>1</v>
      </c>
      <c r="F681" s="62">
        <f t="shared" si="5"/>
        <v>0.1666666667</v>
      </c>
      <c r="G681" s="63">
        <f t="shared" si="6"/>
        <v>0.9411764706</v>
      </c>
      <c r="H681" s="64">
        <f t="shared" si="7"/>
        <v>0.7391304348</v>
      </c>
      <c r="I681" s="65">
        <f t="shared" si="8"/>
        <v>0.08695652174</v>
      </c>
      <c r="J681" s="55">
        <f t="shared" si="9"/>
        <v>2.833333333</v>
      </c>
      <c r="K681" s="58"/>
      <c r="L681" s="58"/>
      <c r="M681" s="58"/>
      <c r="N681" s="61">
        <f t="shared" si="10"/>
        <v>0.1666666667</v>
      </c>
      <c r="O681" s="61">
        <f t="shared" si="11"/>
        <v>0.7391304348</v>
      </c>
      <c r="P681" s="61">
        <f t="shared" si="12"/>
        <v>0.08695652174</v>
      </c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73">
        <v>1.0</v>
      </c>
      <c r="AB681" s="74">
        <v>1.0</v>
      </c>
      <c r="AC681" s="73">
        <v>16.0</v>
      </c>
      <c r="AD681" s="74">
        <v>5.0</v>
      </c>
    </row>
    <row r="682" ht="12.75" customHeight="1">
      <c r="A682" s="58" t="s">
        <v>1051</v>
      </c>
      <c r="B682" s="73">
        <f t="shared" si="1"/>
        <v>0</v>
      </c>
      <c r="C682" s="74">
        <f t="shared" si="2"/>
        <v>0</v>
      </c>
      <c r="D682" s="73">
        <f t="shared" si="3"/>
        <v>5</v>
      </c>
      <c r="E682" s="74">
        <f t="shared" si="4"/>
        <v>0</v>
      </c>
      <c r="F682" s="62" t="str">
        <f t="shared" si="5"/>
        <v>#DIV/0!</v>
      </c>
      <c r="G682" s="63">
        <f t="shared" si="6"/>
        <v>1</v>
      </c>
      <c r="H682" s="64">
        <f t="shared" si="7"/>
        <v>1</v>
      </c>
      <c r="I682" s="65">
        <f t="shared" si="8"/>
        <v>0</v>
      </c>
      <c r="J682" s="55" t="str">
        <f t="shared" si="9"/>
        <v>#DIV/0!</v>
      </c>
      <c r="K682" s="58"/>
      <c r="L682" s="58"/>
      <c r="M682" s="58"/>
      <c r="N682" s="61" t="str">
        <f t="shared" si="10"/>
        <v>#DIV/0!</v>
      </c>
      <c r="O682" s="61">
        <f t="shared" si="11"/>
        <v>1</v>
      </c>
      <c r="P682" s="61">
        <f t="shared" si="12"/>
        <v>0</v>
      </c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73">
        <v>0.0</v>
      </c>
      <c r="AB682" s="74">
        <v>0.0</v>
      </c>
      <c r="AC682" s="73">
        <v>5.0</v>
      </c>
      <c r="AD682" s="74">
        <v>0.0</v>
      </c>
    </row>
    <row r="683" ht="12.75" customHeight="1">
      <c r="A683" s="58" t="s">
        <v>1052</v>
      </c>
      <c r="B683" s="73">
        <f t="shared" si="1"/>
        <v>0</v>
      </c>
      <c r="C683" s="74">
        <f t="shared" si="2"/>
        <v>1</v>
      </c>
      <c r="D683" s="73">
        <f t="shared" si="3"/>
        <v>2</v>
      </c>
      <c r="E683" s="74">
        <f t="shared" si="4"/>
        <v>1</v>
      </c>
      <c r="F683" s="62">
        <f t="shared" si="5"/>
        <v>0</v>
      </c>
      <c r="G683" s="63">
        <f t="shared" si="6"/>
        <v>0.6666666667</v>
      </c>
      <c r="H683" s="64">
        <f t="shared" si="7"/>
        <v>0.5</v>
      </c>
      <c r="I683" s="65">
        <f t="shared" si="8"/>
        <v>0.25</v>
      </c>
      <c r="J683" s="55">
        <f t="shared" si="9"/>
        <v>3</v>
      </c>
      <c r="K683" s="58"/>
      <c r="L683" s="58"/>
      <c r="M683" s="58"/>
      <c r="N683" s="61">
        <f t="shared" si="10"/>
        <v>0</v>
      </c>
      <c r="O683" s="61">
        <f t="shared" si="11"/>
        <v>0.5</v>
      </c>
      <c r="P683" s="61">
        <f t="shared" si="12"/>
        <v>0.25</v>
      </c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73">
        <v>0.0</v>
      </c>
      <c r="AB683" s="74">
        <v>1.0</v>
      </c>
      <c r="AC683" s="73">
        <v>2.0</v>
      </c>
      <c r="AD683" s="74">
        <v>1.0</v>
      </c>
    </row>
    <row r="684" ht="12.75" customHeight="1">
      <c r="A684" s="58" t="s">
        <v>451</v>
      </c>
      <c r="B684" s="73">
        <f t="shared" si="1"/>
        <v>51</v>
      </c>
      <c r="C684" s="74">
        <f t="shared" si="2"/>
        <v>534</v>
      </c>
      <c r="D684" s="73">
        <f t="shared" si="3"/>
        <v>806</v>
      </c>
      <c r="E684" s="74">
        <f t="shared" si="4"/>
        <v>45</v>
      </c>
      <c r="F684" s="62">
        <f t="shared" si="5"/>
        <v>0.08717948718</v>
      </c>
      <c r="G684" s="63">
        <f t="shared" si="6"/>
        <v>0.9471210341</v>
      </c>
      <c r="H684" s="64">
        <f t="shared" si="7"/>
        <v>0.5967966574</v>
      </c>
      <c r="I684" s="65">
        <f t="shared" si="8"/>
        <v>0.06685236769</v>
      </c>
      <c r="J684" s="55">
        <f t="shared" si="9"/>
        <v>1.454700855</v>
      </c>
      <c r="K684" s="58"/>
      <c r="L684" s="58"/>
      <c r="M684" s="58"/>
      <c r="N684" s="61">
        <f t="shared" si="10"/>
        <v>0.08717948718</v>
      </c>
      <c r="O684" s="61">
        <f t="shared" si="11"/>
        <v>0.5967966574</v>
      </c>
      <c r="P684" s="61">
        <f t="shared" si="12"/>
        <v>0.06685236769</v>
      </c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73">
        <v>51.0</v>
      </c>
      <c r="AB684" s="74">
        <v>45.0</v>
      </c>
      <c r="AC684" s="73">
        <v>806.0</v>
      </c>
      <c r="AD684" s="74">
        <v>534.0</v>
      </c>
    </row>
    <row r="685" ht="12.75" customHeight="1">
      <c r="A685" s="58" t="s">
        <v>72</v>
      </c>
      <c r="B685" s="73">
        <f t="shared" si="1"/>
        <v>1</v>
      </c>
      <c r="C685" s="74">
        <f t="shared" si="2"/>
        <v>21</v>
      </c>
      <c r="D685" s="73">
        <f t="shared" si="3"/>
        <v>34</v>
      </c>
      <c r="E685" s="74">
        <f t="shared" si="4"/>
        <v>3</v>
      </c>
      <c r="F685" s="62">
        <f t="shared" si="5"/>
        <v>0.04545454545</v>
      </c>
      <c r="G685" s="63">
        <f t="shared" si="6"/>
        <v>0.9189189189</v>
      </c>
      <c r="H685" s="64">
        <f t="shared" si="7"/>
        <v>0.593220339</v>
      </c>
      <c r="I685" s="65">
        <f t="shared" si="8"/>
        <v>0.06779661017</v>
      </c>
      <c r="J685" s="55">
        <f t="shared" si="9"/>
        <v>1.681818182</v>
      </c>
      <c r="K685" s="58"/>
      <c r="L685" s="58"/>
      <c r="M685" s="58"/>
      <c r="N685" s="61">
        <f t="shared" si="10"/>
        <v>0.04545454545</v>
      </c>
      <c r="O685" s="61">
        <f t="shared" si="11"/>
        <v>0.593220339</v>
      </c>
      <c r="P685" s="61">
        <f t="shared" si="12"/>
        <v>0.06779661017</v>
      </c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73">
        <v>1.0</v>
      </c>
      <c r="AB685" s="74">
        <v>3.0</v>
      </c>
      <c r="AC685" s="73">
        <v>34.0</v>
      </c>
      <c r="AD685" s="74">
        <v>21.0</v>
      </c>
    </row>
    <row r="686" ht="12.75" customHeight="1">
      <c r="A686" s="58" t="s">
        <v>484</v>
      </c>
      <c r="B686" s="73">
        <f t="shared" si="1"/>
        <v>44</v>
      </c>
      <c r="C686" s="74">
        <f t="shared" si="2"/>
        <v>358</v>
      </c>
      <c r="D686" s="73">
        <f t="shared" si="3"/>
        <v>409</v>
      </c>
      <c r="E686" s="74">
        <f t="shared" si="4"/>
        <v>36</v>
      </c>
      <c r="F686" s="62">
        <f t="shared" si="5"/>
        <v>0.1094527363</v>
      </c>
      <c r="G686" s="63">
        <f t="shared" si="6"/>
        <v>0.9191011236</v>
      </c>
      <c r="H686" s="64">
        <f t="shared" si="7"/>
        <v>0.5348288076</v>
      </c>
      <c r="I686" s="65">
        <f t="shared" si="8"/>
        <v>0.09445100354</v>
      </c>
      <c r="J686" s="55">
        <f t="shared" si="9"/>
        <v>1.106965174</v>
      </c>
      <c r="K686" s="58"/>
      <c r="L686" s="58"/>
      <c r="M686" s="58"/>
      <c r="N686" s="61">
        <f t="shared" si="10"/>
        <v>0.1094527363</v>
      </c>
      <c r="O686" s="61">
        <f t="shared" si="11"/>
        <v>0.5348288076</v>
      </c>
      <c r="P686" s="61">
        <f t="shared" si="12"/>
        <v>0.09445100354</v>
      </c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73">
        <v>44.0</v>
      </c>
      <c r="AB686" s="74">
        <v>36.0</v>
      </c>
      <c r="AC686" s="73">
        <v>409.0</v>
      </c>
      <c r="AD686" s="74">
        <v>358.0</v>
      </c>
    </row>
    <row r="687" ht="12.75" customHeight="1">
      <c r="A687" s="58" t="s">
        <v>534</v>
      </c>
      <c r="B687" s="73">
        <f t="shared" si="1"/>
        <v>18</v>
      </c>
      <c r="C687" s="74">
        <f t="shared" si="2"/>
        <v>48</v>
      </c>
      <c r="D687" s="73">
        <f t="shared" si="3"/>
        <v>146</v>
      </c>
      <c r="E687" s="74">
        <f t="shared" si="4"/>
        <v>13</v>
      </c>
      <c r="F687" s="62">
        <f t="shared" si="5"/>
        <v>0.2727272727</v>
      </c>
      <c r="G687" s="63">
        <f t="shared" si="6"/>
        <v>0.9182389937</v>
      </c>
      <c r="H687" s="64">
        <f t="shared" si="7"/>
        <v>0.7288888889</v>
      </c>
      <c r="I687" s="65">
        <f t="shared" si="8"/>
        <v>0.1377777778</v>
      </c>
      <c r="J687" s="55">
        <f t="shared" si="9"/>
        <v>2.409090909</v>
      </c>
      <c r="K687" s="58"/>
      <c r="L687" s="58"/>
      <c r="M687" s="58"/>
      <c r="N687" s="61">
        <f t="shared" si="10"/>
        <v>0.2727272727</v>
      </c>
      <c r="O687" s="61">
        <f t="shared" si="11"/>
        <v>0.7288888889</v>
      </c>
      <c r="P687" s="61">
        <f t="shared" si="12"/>
        <v>0.1377777778</v>
      </c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73">
        <v>18.0</v>
      </c>
      <c r="AB687" s="74">
        <v>13.0</v>
      </c>
      <c r="AC687" s="73">
        <v>146.0</v>
      </c>
      <c r="AD687" s="74">
        <v>48.0</v>
      </c>
    </row>
    <row r="688" ht="12.75" customHeight="1">
      <c r="A688" s="58" t="s">
        <v>1053</v>
      </c>
      <c r="B688" s="73">
        <f t="shared" si="1"/>
        <v>0</v>
      </c>
      <c r="C688" s="74">
        <f t="shared" si="2"/>
        <v>0</v>
      </c>
      <c r="D688" s="73">
        <f t="shared" si="3"/>
        <v>0</v>
      </c>
      <c r="E688" s="74">
        <f t="shared" si="4"/>
        <v>0</v>
      </c>
      <c r="F688" s="62" t="str">
        <f t="shared" si="5"/>
        <v>#DIV/0!</v>
      </c>
      <c r="G688" s="63" t="str">
        <f t="shared" si="6"/>
        <v>#DIV/0!</v>
      </c>
      <c r="H688" s="64" t="str">
        <f t="shared" si="7"/>
        <v>#DIV/0!</v>
      </c>
      <c r="I688" s="65" t="str">
        <f t="shared" si="8"/>
        <v>#DIV/0!</v>
      </c>
      <c r="J688" s="55" t="str">
        <f t="shared" si="9"/>
        <v>#DIV/0!</v>
      </c>
      <c r="K688" s="58"/>
      <c r="L688" s="58"/>
      <c r="M688" s="58"/>
      <c r="N688" s="61" t="str">
        <f t="shared" si="10"/>
        <v>#DIV/0!</v>
      </c>
      <c r="O688" s="61" t="str">
        <f t="shared" si="11"/>
        <v>#DIV/0!</v>
      </c>
      <c r="P688" s="61" t="str">
        <f t="shared" si="12"/>
        <v>#DIV/0!</v>
      </c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73">
        <v>0.0</v>
      </c>
      <c r="AB688" s="74">
        <v>0.0</v>
      </c>
      <c r="AC688" s="73">
        <v>0.0</v>
      </c>
      <c r="AD688" s="74">
        <v>0.0</v>
      </c>
    </row>
    <row r="689" ht="12.75" customHeight="1">
      <c r="A689" s="58" t="s">
        <v>575</v>
      </c>
      <c r="B689" s="73">
        <f t="shared" si="1"/>
        <v>82</v>
      </c>
      <c r="C689" s="74">
        <f t="shared" si="2"/>
        <v>295</v>
      </c>
      <c r="D689" s="73">
        <f t="shared" si="3"/>
        <v>926</v>
      </c>
      <c r="E689" s="74">
        <f t="shared" si="4"/>
        <v>51</v>
      </c>
      <c r="F689" s="62">
        <f t="shared" si="5"/>
        <v>0.2175066313</v>
      </c>
      <c r="G689" s="63">
        <f t="shared" si="6"/>
        <v>0.9477993859</v>
      </c>
      <c r="H689" s="64">
        <f t="shared" si="7"/>
        <v>0.7444608567</v>
      </c>
      <c r="I689" s="65">
        <f t="shared" si="8"/>
        <v>0.09822747415</v>
      </c>
      <c r="J689" s="55">
        <f t="shared" si="9"/>
        <v>2.591511936</v>
      </c>
      <c r="K689" s="58"/>
      <c r="L689" s="58"/>
      <c r="M689" s="58"/>
      <c r="N689" s="61">
        <f t="shared" si="10"/>
        <v>0.2175066313</v>
      </c>
      <c r="O689" s="61">
        <f t="shared" si="11"/>
        <v>0.7444608567</v>
      </c>
      <c r="P689" s="61">
        <f t="shared" si="12"/>
        <v>0.09822747415</v>
      </c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73">
        <v>82.0</v>
      </c>
      <c r="AB689" s="74">
        <v>51.0</v>
      </c>
      <c r="AC689" s="73">
        <v>926.0</v>
      </c>
      <c r="AD689" s="74">
        <v>295.0</v>
      </c>
    </row>
    <row r="690" ht="12.75" customHeight="1">
      <c r="A690" s="58" t="s">
        <v>1054</v>
      </c>
      <c r="B690" s="73">
        <f t="shared" si="1"/>
        <v>1</v>
      </c>
      <c r="C690" s="74">
        <f t="shared" si="2"/>
        <v>3</v>
      </c>
      <c r="D690" s="73">
        <f t="shared" si="3"/>
        <v>9</v>
      </c>
      <c r="E690" s="74">
        <f t="shared" si="4"/>
        <v>0</v>
      </c>
      <c r="F690" s="62">
        <f t="shared" si="5"/>
        <v>0.25</v>
      </c>
      <c r="G690" s="63">
        <f t="shared" si="6"/>
        <v>1</v>
      </c>
      <c r="H690" s="64">
        <f t="shared" si="7"/>
        <v>0.7692307692</v>
      </c>
      <c r="I690" s="65">
        <f t="shared" si="8"/>
        <v>0.07692307692</v>
      </c>
      <c r="J690" s="55">
        <f t="shared" si="9"/>
        <v>2.25</v>
      </c>
      <c r="K690" s="58"/>
      <c r="L690" s="58"/>
      <c r="M690" s="58"/>
      <c r="N690" s="61">
        <f t="shared" si="10"/>
        <v>0.25</v>
      </c>
      <c r="O690" s="61">
        <f t="shared" si="11"/>
        <v>0.7692307692</v>
      </c>
      <c r="P690" s="61">
        <f t="shared" si="12"/>
        <v>0.07692307692</v>
      </c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73">
        <v>1.0</v>
      </c>
      <c r="AB690" s="74">
        <v>0.0</v>
      </c>
      <c r="AC690" s="73">
        <v>9.0</v>
      </c>
      <c r="AD690" s="74">
        <v>3.0</v>
      </c>
    </row>
    <row r="691" ht="12.75" customHeight="1">
      <c r="A691" s="58" t="s">
        <v>1055</v>
      </c>
      <c r="B691" s="73">
        <f t="shared" si="1"/>
        <v>0</v>
      </c>
      <c r="C691" s="74">
        <f t="shared" si="2"/>
        <v>0</v>
      </c>
      <c r="D691" s="73">
        <f t="shared" si="3"/>
        <v>2</v>
      </c>
      <c r="E691" s="74">
        <f t="shared" si="4"/>
        <v>0</v>
      </c>
      <c r="F691" s="62" t="str">
        <f t="shared" si="5"/>
        <v>#DIV/0!</v>
      </c>
      <c r="G691" s="63">
        <f t="shared" si="6"/>
        <v>1</v>
      </c>
      <c r="H691" s="64">
        <f t="shared" si="7"/>
        <v>1</v>
      </c>
      <c r="I691" s="65">
        <f t="shared" si="8"/>
        <v>0</v>
      </c>
      <c r="J691" s="55" t="str">
        <f t="shared" si="9"/>
        <v>#DIV/0!</v>
      </c>
      <c r="K691" s="58"/>
      <c r="L691" s="58"/>
      <c r="M691" s="58"/>
      <c r="N691" s="61" t="str">
        <f t="shared" si="10"/>
        <v>#DIV/0!</v>
      </c>
      <c r="O691" s="61">
        <f t="shared" si="11"/>
        <v>1</v>
      </c>
      <c r="P691" s="61">
        <f t="shared" si="12"/>
        <v>0</v>
      </c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73">
        <v>0.0</v>
      </c>
      <c r="AB691" s="74">
        <v>0.0</v>
      </c>
      <c r="AC691" s="73">
        <v>2.0</v>
      </c>
      <c r="AD691" s="74">
        <v>0.0</v>
      </c>
    </row>
    <row r="692" ht="12.75" customHeight="1">
      <c r="A692" s="58" t="s">
        <v>1056</v>
      </c>
      <c r="B692" s="73">
        <f t="shared" si="1"/>
        <v>0</v>
      </c>
      <c r="C692" s="74">
        <f t="shared" si="2"/>
        <v>0</v>
      </c>
      <c r="D692" s="73">
        <f t="shared" si="3"/>
        <v>0</v>
      </c>
      <c r="E692" s="74">
        <f t="shared" si="4"/>
        <v>0</v>
      </c>
      <c r="F692" s="62" t="str">
        <f t="shared" si="5"/>
        <v>#DIV/0!</v>
      </c>
      <c r="G692" s="63" t="str">
        <f t="shared" si="6"/>
        <v>#DIV/0!</v>
      </c>
      <c r="H692" s="64" t="str">
        <f t="shared" si="7"/>
        <v>#DIV/0!</v>
      </c>
      <c r="I692" s="65" t="str">
        <f t="shared" si="8"/>
        <v>#DIV/0!</v>
      </c>
      <c r="J692" s="55" t="str">
        <f t="shared" si="9"/>
        <v>#DIV/0!</v>
      </c>
      <c r="K692" s="58"/>
      <c r="L692" s="58"/>
      <c r="M692" s="58"/>
      <c r="N692" s="61" t="str">
        <f t="shared" si="10"/>
        <v>#DIV/0!</v>
      </c>
      <c r="O692" s="61" t="str">
        <f t="shared" si="11"/>
        <v>#DIV/0!</v>
      </c>
      <c r="P692" s="61" t="str">
        <f t="shared" si="12"/>
        <v>#DIV/0!</v>
      </c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73">
        <v>0.0</v>
      </c>
      <c r="AB692" s="74">
        <v>0.0</v>
      </c>
      <c r="AC692" s="73">
        <v>0.0</v>
      </c>
      <c r="AD692" s="74">
        <v>0.0</v>
      </c>
    </row>
    <row r="693" ht="12.75" customHeight="1">
      <c r="A693" s="58" t="s">
        <v>542</v>
      </c>
      <c r="B693" s="73">
        <f t="shared" si="1"/>
        <v>75</v>
      </c>
      <c r="C693" s="74">
        <f t="shared" si="2"/>
        <v>305</v>
      </c>
      <c r="D693" s="73">
        <f t="shared" si="3"/>
        <v>667</v>
      </c>
      <c r="E693" s="74">
        <f t="shared" si="4"/>
        <v>51</v>
      </c>
      <c r="F693" s="62">
        <f t="shared" si="5"/>
        <v>0.1973684211</v>
      </c>
      <c r="G693" s="63">
        <f t="shared" si="6"/>
        <v>0.9289693593</v>
      </c>
      <c r="H693" s="64">
        <f t="shared" si="7"/>
        <v>0.6757741348</v>
      </c>
      <c r="I693" s="65">
        <f t="shared" si="8"/>
        <v>0.1147540984</v>
      </c>
      <c r="J693" s="55">
        <f t="shared" si="9"/>
        <v>1.889473684</v>
      </c>
      <c r="K693" s="58"/>
      <c r="L693" s="58"/>
      <c r="M693" s="58"/>
      <c r="N693" s="61">
        <f t="shared" si="10"/>
        <v>0.1973684211</v>
      </c>
      <c r="O693" s="61">
        <f t="shared" si="11"/>
        <v>0.6757741348</v>
      </c>
      <c r="P693" s="61">
        <f t="shared" si="12"/>
        <v>0.1147540984</v>
      </c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73">
        <v>75.0</v>
      </c>
      <c r="AB693" s="74">
        <v>51.0</v>
      </c>
      <c r="AC693" s="73">
        <v>667.0</v>
      </c>
      <c r="AD693" s="74">
        <v>305.0</v>
      </c>
    </row>
    <row r="694" ht="12.75" customHeight="1">
      <c r="A694" s="58" t="s">
        <v>691</v>
      </c>
      <c r="B694" s="73">
        <f t="shared" si="1"/>
        <v>17</v>
      </c>
      <c r="C694" s="74">
        <f t="shared" si="2"/>
        <v>20</v>
      </c>
      <c r="D694" s="73">
        <f t="shared" si="3"/>
        <v>159</v>
      </c>
      <c r="E694" s="74">
        <f t="shared" si="4"/>
        <v>7</v>
      </c>
      <c r="F694" s="62">
        <f t="shared" si="5"/>
        <v>0.4594594595</v>
      </c>
      <c r="G694" s="63">
        <f t="shared" si="6"/>
        <v>0.9578313253</v>
      </c>
      <c r="H694" s="64">
        <f t="shared" si="7"/>
        <v>0.8669950739</v>
      </c>
      <c r="I694" s="65">
        <f t="shared" si="8"/>
        <v>0.118226601</v>
      </c>
      <c r="J694" s="55">
        <f t="shared" si="9"/>
        <v>4.486486486</v>
      </c>
      <c r="K694" s="58"/>
      <c r="L694" s="58"/>
      <c r="M694" s="58"/>
      <c r="N694" s="61">
        <f t="shared" si="10"/>
        <v>0.4594594595</v>
      </c>
      <c r="O694" s="61">
        <f t="shared" si="11"/>
        <v>0.8669950739</v>
      </c>
      <c r="P694" s="61">
        <f t="shared" si="12"/>
        <v>0.118226601</v>
      </c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73">
        <v>17.0</v>
      </c>
      <c r="AB694" s="74">
        <v>7.0</v>
      </c>
      <c r="AC694" s="73">
        <v>159.0</v>
      </c>
      <c r="AD694" s="74">
        <v>20.0</v>
      </c>
    </row>
    <row r="695" ht="12.75" customHeight="1">
      <c r="A695" s="58" t="s">
        <v>693</v>
      </c>
      <c r="B695" s="73">
        <f t="shared" si="1"/>
        <v>122</v>
      </c>
      <c r="C695" s="74">
        <f t="shared" si="2"/>
        <v>385</v>
      </c>
      <c r="D695" s="73">
        <f t="shared" si="3"/>
        <v>674</v>
      </c>
      <c r="E695" s="74">
        <f t="shared" si="4"/>
        <v>43</v>
      </c>
      <c r="F695" s="62">
        <f t="shared" si="5"/>
        <v>0.2406311637</v>
      </c>
      <c r="G695" s="63">
        <f t="shared" si="6"/>
        <v>0.940027894</v>
      </c>
      <c r="H695" s="64">
        <f t="shared" si="7"/>
        <v>0.6503267974</v>
      </c>
      <c r="I695" s="65">
        <f t="shared" si="8"/>
        <v>0.1348039216</v>
      </c>
      <c r="J695" s="55">
        <f t="shared" si="9"/>
        <v>1.414201183</v>
      </c>
      <c r="K695" s="58"/>
      <c r="L695" s="58"/>
      <c r="M695" s="58"/>
      <c r="N695" s="61">
        <f t="shared" si="10"/>
        <v>0.2406311637</v>
      </c>
      <c r="O695" s="61">
        <f t="shared" si="11"/>
        <v>0.6503267974</v>
      </c>
      <c r="P695" s="61">
        <f t="shared" si="12"/>
        <v>0.1348039216</v>
      </c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73">
        <v>122.0</v>
      </c>
      <c r="AB695" s="74">
        <v>43.0</v>
      </c>
      <c r="AC695" s="73">
        <v>674.0</v>
      </c>
      <c r="AD695" s="74">
        <v>385.0</v>
      </c>
    </row>
    <row r="696" ht="12.75" customHeight="1">
      <c r="A696" s="58" t="s">
        <v>435</v>
      </c>
      <c r="B696" s="73">
        <f t="shared" si="1"/>
        <v>23</v>
      </c>
      <c r="C696" s="74">
        <f t="shared" si="2"/>
        <v>48</v>
      </c>
      <c r="D696" s="73">
        <f t="shared" si="3"/>
        <v>181</v>
      </c>
      <c r="E696" s="74">
        <f t="shared" si="4"/>
        <v>23</v>
      </c>
      <c r="F696" s="62">
        <f t="shared" si="5"/>
        <v>0.323943662</v>
      </c>
      <c r="G696" s="63">
        <f t="shared" si="6"/>
        <v>0.887254902</v>
      </c>
      <c r="H696" s="64">
        <f t="shared" si="7"/>
        <v>0.7418181818</v>
      </c>
      <c r="I696" s="65">
        <f t="shared" si="8"/>
        <v>0.1672727273</v>
      </c>
      <c r="J696" s="55">
        <f t="shared" si="9"/>
        <v>2.873239437</v>
      </c>
      <c r="K696" s="58"/>
      <c r="L696" s="58"/>
      <c r="M696" s="58"/>
      <c r="N696" s="61">
        <f t="shared" si="10"/>
        <v>0.323943662</v>
      </c>
      <c r="O696" s="61">
        <f t="shared" si="11"/>
        <v>0.7418181818</v>
      </c>
      <c r="P696" s="61">
        <f t="shared" si="12"/>
        <v>0.1672727273</v>
      </c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73">
        <v>23.0</v>
      </c>
      <c r="AB696" s="74">
        <v>23.0</v>
      </c>
      <c r="AC696" s="73">
        <v>181.0</v>
      </c>
      <c r="AD696" s="74">
        <v>48.0</v>
      </c>
    </row>
    <row r="697" ht="12.75" customHeight="1">
      <c r="A697" s="58" t="s">
        <v>694</v>
      </c>
      <c r="B697" s="73">
        <f t="shared" si="1"/>
        <v>109</v>
      </c>
      <c r="C697" s="74">
        <f t="shared" si="2"/>
        <v>123</v>
      </c>
      <c r="D697" s="73">
        <f t="shared" si="3"/>
        <v>937</v>
      </c>
      <c r="E697" s="74">
        <f t="shared" si="4"/>
        <v>27</v>
      </c>
      <c r="F697" s="62">
        <f t="shared" si="5"/>
        <v>0.4698275862</v>
      </c>
      <c r="G697" s="63">
        <f t="shared" si="6"/>
        <v>0.9719917012</v>
      </c>
      <c r="H697" s="64">
        <f t="shared" si="7"/>
        <v>0.8745819398</v>
      </c>
      <c r="I697" s="65">
        <f t="shared" si="8"/>
        <v>0.1137123746</v>
      </c>
      <c r="J697" s="55">
        <f t="shared" si="9"/>
        <v>4.155172414</v>
      </c>
      <c r="K697" s="58"/>
      <c r="L697" s="58"/>
      <c r="M697" s="58"/>
      <c r="N697" s="61">
        <f t="shared" si="10"/>
        <v>0.4698275862</v>
      </c>
      <c r="O697" s="61">
        <f t="shared" si="11"/>
        <v>0.8745819398</v>
      </c>
      <c r="P697" s="61">
        <f t="shared" si="12"/>
        <v>0.1137123746</v>
      </c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73">
        <v>109.0</v>
      </c>
      <c r="AB697" s="74">
        <v>27.0</v>
      </c>
      <c r="AC697" s="73">
        <v>937.0</v>
      </c>
      <c r="AD697" s="74">
        <v>123.0</v>
      </c>
    </row>
    <row r="698" ht="12.75" customHeight="1">
      <c r="A698" s="58" t="s">
        <v>554</v>
      </c>
      <c r="B698" s="73">
        <f t="shared" si="1"/>
        <v>86</v>
      </c>
      <c r="C698" s="74">
        <f t="shared" si="2"/>
        <v>605</v>
      </c>
      <c r="D698" s="73">
        <f t="shared" si="3"/>
        <v>824</v>
      </c>
      <c r="E698" s="74">
        <f t="shared" si="4"/>
        <v>57</v>
      </c>
      <c r="F698" s="62">
        <f t="shared" si="5"/>
        <v>0.1244573082</v>
      </c>
      <c r="G698" s="63">
        <f t="shared" si="6"/>
        <v>0.9353007946</v>
      </c>
      <c r="H698" s="64">
        <f t="shared" si="7"/>
        <v>0.5788804071</v>
      </c>
      <c r="I698" s="65">
        <f t="shared" si="8"/>
        <v>0.09096692112</v>
      </c>
      <c r="J698" s="55">
        <f t="shared" si="9"/>
        <v>1.274963821</v>
      </c>
      <c r="K698" s="58"/>
      <c r="L698" s="58"/>
      <c r="M698" s="58"/>
      <c r="N698" s="61">
        <f t="shared" si="10"/>
        <v>0.1244573082</v>
      </c>
      <c r="O698" s="61">
        <f t="shared" si="11"/>
        <v>0.5788804071</v>
      </c>
      <c r="P698" s="61">
        <f t="shared" si="12"/>
        <v>0.09096692112</v>
      </c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73">
        <v>86.0</v>
      </c>
      <c r="AB698" s="74">
        <v>57.0</v>
      </c>
      <c r="AC698" s="73">
        <v>824.0</v>
      </c>
      <c r="AD698" s="74">
        <v>605.0</v>
      </c>
    </row>
    <row r="699" ht="12.75" customHeight="1">
      <c r="A699" s="58" t="s">
        <v>529</v>
      </c>
      <c r="B699" s="73">
        <f t="shared" si="1"/>
        <v>103</v>
      </c>
      <c r="C699" s="74">
        <f t="shared" si="2"/>
        <v>510</v>
      </c>
      <c r="D699" s="73">
        <f t="shared" si="3"/>
        <v>645</v>
      </c>
      <c r="E699" s="74">
        <f t="shared" si="4"/>
        <v>75</v>
      </c>
      <c r="F699" s="62">
        <f t="shared" si="5"/>
        <v>0.1680261011</v>
      </c>
      <c r="G699" s="63">
        <f t="shared" si="6"/>
        <v>0.8958333333</v>
      </c>
      <c r="H699" s="64">
        <f t="shared" si="7"/>
        <v>0.5611402851</v>
      </c>
      <c r="I699" s="65">
        <f t="shared" si="8"/>
        <v>0.1335333833</v>
      </c>
      <c r="J699" s="55">
        <f t="shared" si="9"/>
        <v>1.174551387</v>
      </c>
      <c r="K699" s="58"/>
      <c r="L699" s="58"/>
      <c r="M699" s="58"/>
      <c r="N699" s="61">
        <f t="shared" si="10"/>
        <v>0.1680261011</v>
      </c>
      <c r="O699" s="61">
        <f t="shared" si="11"/>
        <v>0.5611402851</v>
      </c>
      <c r="P699" s="61">
        <f t="shared" si="12"/>
        <v>0.1335333833</v>
      </c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73">
        <v>103.0</v>
      </c>
      <c r="AB699" s="74">
        <v>75.0</v>
      </c>
      <c r="AC699" s="73">
        <v>645.0</v>
      </c>
      <c r="AD699" s="74">
        <v>510.0</v>
      </c>
    </row>
    <row r="700" ht="12.75" customHeight="1">
      <c r="A700" s="58" t="s">
        <v>697</v>
      </c>
      <c r="B700" s="73">
        <f t="shared" si="1"/>
        <v>56</v>
      </c>
      <c r="C700" s="74">
        <f t="shared" si="2"/>
        <v>21</v>
      </c>
      <c r="D700" s="73">
        <f t="shared" si="3"/>
        <v>247</v>
      </c>
      <c r="E700" s="74">
        <f t="shared" si="4"/>
        <v>5</v>
      </c>
      <c r="F700" s="62">
        <f t="shared" si="5"/>
        <v>0.7272727273</v>
      </c>
      <c r="G700" s="63">
        <f t="shared" si="6"/>
        <v>0.9801587302</v>
      </c>
      <c r="H700" s="64">
        <f t="shared" si="7"/>
        <v>0.9209726444</v>
      </c>
      <c r="I700" s="65">
        <f t="shared" si="8"/>
        <v>0.1854103343</v>
      </c>
      <c r="J700" s="55">
        <f t="shared" si="9"/>
        <v>3.272727273</v>
      </c>
      <c r="K700" s="58"/>
      <c r="L700" s="58"/>
      <c r="M700" s="58"/>
      <c r="N700" s="61">
        <f t="shared" si="10"/>
        <v>0.7272727273</v>
      </c>
      <c r="O700" s="61">
        <f t="shared" si="11"/>
        <v>0.9209726444</v>
      </c>
      <c r="P700" s="61">
        <f t="shared" si="12"/>
        <v>0.1854103343</v>
      </c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73">
        <v>56.0</v>
      </c>
      <c r="AB700" s="74">
        <v>5.0</v>
      </c>
      <c r="AC700" s="73">
        <v>247.0</v>
      </c>
      <c r="AD700" s="74">
        <v>21.0</v>
      </c>
    </row>
    <row r="701" ht="12.75" customHeight="1">
      <c r="A701" s="58" t="s">
        <v>688</v>
      </c>
      <c r="B701" s="73">
        <f t="shared" si="1"/>
        <v>101</v>
      </c>
      <c r="C701" s="74">
        <f t="shared" si="2"/>
        <v>291</v>
      </c>
      <c r="D701" s="73">
        <f t="shared" si="3"/>
        <v>617</v>
      </c>
      <c r="E701" s="74">
        <f t="shared" si="4"/>
        <v>50</v>
      </c>
      <c r="F701" s="62">
        <f t="shared" si="5"/>
        <v>0.2576530612</v>
      </c>
      <c r="G701" s="63">
        <f t="shared" si="6"/>
        <v>0.9250374813</v>
      </c>
      <c r="H701" s="64">
        <f t="shared" si="7"/>
        <v>0.6779981114</v>
      </c>
      <c r="I701" s="65">
        <f t="shared" si="8"/>
        <v>0.1425873466</v>
      </c>
      <c r="J701" s="55">
        <f t="shared" si="9"/>
        <v>1.701530612</v>
      </c>
      <c r="K701" s="58"/>
      <c r="L701" s="58"/>
      <c r="M701" s="58"/>
      <c r="N701" s="61">
        <f t="shared" si="10"/>
        <v>0.2576530612</v>
      </c>
      <c r="O701" s="61">
        <f t="shared" si="11"/>
        <v>0.6779981114</v>
      </c>
      <c r="P701" s="61">
        <f t="shared" si="12"/>
        <v>0.1425873466</v>
      </c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73">
        <v>101.0</v>
      </c>
      <c r="AB701" s="74">
        <v>50.0</v>
      </c>
      <c r="AC701" s="73">
        <v>617.0</v>
      </c>
      <c r="AD701" s="74">
        <v>291.0</v>
      </c>
    </row>
    <row r="702" ht="12.75" customHeight="1">
      <c r="A702" s="58" t="s">
        <v>1057</v>
      </c>
      <c r="B702" s="73">
        <f t="shared" si="1"/>
        <v>0</v>
      </c>
      <c r="C702" s="74">
        <f t="shared" si="2"/>
        <v>0</v>
      </c>
      <c r="D702" s="73">
        <f t="shared" si="3"/>
        <v>0</v>
      </c>
      <c r="E702" s="74">
        <f t="shared" si="4"/>
        <v>0</v>
      </c>
      <c r="F702" s="62" t="str">
        <f t="shared" si="5"/>
        <v>#DIV/0!</v>
      </c>
      <c r="G702" s="63" t="str">
        <f t="shared" si="6"/>
        <v>#DIV/0!</v>
      </c>
      <c r="H702" s="64" t="str">
        <f t="shared" si="7"/>
        <v>#DIV/0!</v>
      </c>
      <c r="I702" s="65" t="str">
        <f t="shared" si="8"/>
        <v>#DIV/0!</v>
      </c>
      <c r="J702" s="55" t="str">
        <f t="shared" si="9"/>
        <v>#DIV/0!</v>
      </c>
      <c r="K702" s="58"/>
      <c r="L702" s="58"/>
      <c r="M702" s="58"/>
      <c r="N702" s="61" t="str">
        <f t="shared" si="10"/>
        <v>#DIV/0!</v>
      </c>
      <c r="O702" s="61" t="str">
        <f t="shared" si="11"/>
        <v>#DIV/0!</v>
      </c>
      <c r="P702" s="61" t="str">
        <f t="shared" si="12"/>
        <v>#DIV/0!</v>
      </c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73">
        <v>0.0</v>
      </c>
      <c r="AB702" s="74">
        <v>0.0</v>
      </c>
      <c r="AC702" s="73">
        <v>0.0</v>
      </c>
      <c r="AD702" s="74">
        <v>0.0</v>
      </c>
    </row>
    <row r="703" ht="12.75" customHeight="1">
      <c r="A703" s="58" t="s">
        <v>159</v>
      </c>
      <c r="B703" s="73">
        <f t="shared" si="1"/>
        <v>4</v>
      </c>
      <c r="C703" s="74">
        <f t="shared" si="2"/>
        <v>50</v>
      </c>
      <c r="D703" s="73">
        <f t="shared" si="3"/>
        <v>59</v>
      </c>
      <c r="E703" s="74">
        <f t="shared" si="4"/>
        <v>8</v>
      </c>
      <c r="F703" s="62">
        <f t="shared" si="5"/>
        <v>0.07407407407</v>
      </c>
      <c r="G703" s="63">
        <f t="shared" si="6"/>
        <v>0.8805970149</v>
      </c>
      <c r="H703" s="64">
        <f t="shared" si="7"/>
        <v>0.520661157</v>
      </c>
      <c r="I703" s="65">
        <f t="shared" si="8"/>
        <v>0.09917355372</v>
      </c>
      <c r="J703" s="55">
        <f t="shared" si="9"/>
        <v>1.240740741</v>
      </c>
      <c r="K703" s="58"/>
      <c r="L703" s="58"/>
      <c r="M703" s="58"/>
      <c r="N703" s="61">
        <f t="shared" si="10"/>
        <v>0.07407407407</v>
      </c>
      <c r="O703" s="61">
        <f t="shared" si="11"/>
        <v>0.520661157</v>
      </c>
      <c r="P703" s="61">
        <f t="shared" si="12"/>
        <v>0.09917355372</v>
      </c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73">
        <v>4.0</v>
      </c>
      <c r="AB703" s="74">
        <v>8.0</v>
      </c>
      <c r="AC703" s="73">
        <v>59.0</v>
      </c>
      <c r="AD703" s="74">
        <v>50.0</v>
      </c>
    </row>
    <row r="704" ht="12.75" customHeight="1">
      <c r="A704" s="58" t="s">
        <v>619</v>
      </c>
      <c r="B704" s="73">
        <f t="shared" si="1"/>
        <v>110</v>
      </c>
      <c r="C704" s="74">
        <f t="shared" si="2"/>
        <v>412</v>
      </c>
      <c r="D704" s="73">
        <f t="shared" si="3"/>
        <v>735</v>
      </c>
      <c r="E704" s="74">
        <f t="shared" si="4"/>
        <v>63</v>
      </c>
      <c r="F704" s="62">
        <f t="shared" si="5"/>
        <v>0.2107279693</v>
      </c>
      <c r="G704" s="63">
        <f t="shared" si="6"/>
        <v>0.9210526316</v>
      </c>
      <c r="H704" s="64">
        <f t="shared" si="7"/>
        <v>0.6401515152</v>
      </c>
      <c r="I704" s="65">
        <f t="shared" si="8"/>
        <v>0.1310606061</v>
      </c>
      <c r="J704" s="55">
        <f t="shared" si="9"/>
        <v>1.528735632</v>
      </c>
      <c r="K704" s="58"/>
      <c r="L704" s="58"/>
      <c r="M704" s="58"/>
      <c r="N704" s="61">
        <f t="shared" si="10"/>
        <v>0.2107279693</v>
      </c>
      <c r="O704" s="61">
        <f t="shared" si="11"/>
        <v>0.6401515152</v>
      </c>
      <c r="P704" s="61">
        <f t="shared" si="12"/>
        <v>0.1310606061</v>
      </c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73">
        <v>110.0</v>
      </c>
      <c r="AB704" s="74">
        <v>63.0</v>
      </c>
      <c r="AC704" s="73">
        <v>735.0</v>
      </c>
      <c r="AD704" s="74">
        <v>412.0</v>
      </c>
    </row>
    <row r="705" ht="12.75" customHeight="1">
      <c r="A705" s="58" t="s">
        <v>1058</v>
      </c>
      <c r="B705" s="73">
        <f t="shared" si="1"/>
        <v>0</v>
      </c>
      <c r="C705" s="74">
        <f t="shared" si="2"/>
        <v>0</v>
      </c>
      <c r="D705" s="73">
        <f t="shared" si="3"/>
        <v>0</v>
      </c>
      <c r="E705" s="74">
        <f t="shared" si="4"/>
        <v>0</v>
      </c>
      <c r="F705" s="62" t="str">
        <f t="shared" si="5"/>
        <v>#DIV/0!</v>
      </c>
      <c r="G705" s="63" t="str">
        <f t="shared" si="6"/>
        <v>#DIV/0!</v>
      </c>
      <c r="H705" s="64" t="str">
        <f t="shared" si="7"/>
        <v>#DIV/0!</v>
      </c>
      <c r="I705" s="65" t="str">
        <f t="shared" si="8"/>
        <v>#DIV/0!</v>
      </c>
      <c r="J705" s="55" t="str">
        <f t="shared" si="9"/>
        <v>#DIV/0!</v>
      </c>
      <c r="K705" s="58"/>
      <c r="L705" s="58"/>
      <c r="M705" s="58"/>
      <c r="N705" s="61" t="str">
        <f t="shared" si="10"/>
        <v>#DIV/0!</v>
      </c>
      <c r="O705" s="61" t="str">
        <f t="shared" si="11"/>
        <v>#DIV/0!</v>
      </c>
      <c r="P705" s="61" t="str">
        <f t="shared" si="12"/>
        <v>#DIV/0!</v>
      </c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73">
        <v>0.0</v>
      </c>
      <c r="AB705" s="74">
        <v>0.0</v>
      </c>
      <c r="AC705" s="73">
        <v>0.0</v>
      </c>
      <c r="AD705" s="74">
        <v>0.0</v>
      </c>
    </row>
    <row r="706" ht="12.75" customHeight="1">
      <c r="A706" s="58" t="s">
        <v>672</v>
      </c>
      <c r="B706" s="73">
        <f t="shared" si="1"/>
        <v>89</v>
      </c>
      <c r="C706" s="74">
        <f t="shared" si="2"/>
        <v>153</v>
      </c>
      <c r="D706" s="73">
        <f t="shared" si="3"/>
        <v>410</v>
      </c>
      <c r="E706" s="74">
        <f t="shared" si="4"/>
        <v>45</v>
      </c>
      <c r="F706" s="62">
        <f t="shared" si="5"/>
        <v>0.367768595</v>
      </c>
      <c r="G706" s="63">
        <f t="shared" si="6"/>
        <v>0.9010989011</v>
      </c>
      <c r="H706" s="64">
        <f t="shared" si="7"/>
        <v>0.7159253945</v>
      </c>
      <c r="I706" s="65">
        <f t="shared" si="8"/>
        <v>0.1922525108</v>
      </c>
      <c r="J706" s="55">
        <f t="shared" si="9"/>
        <v>1.880165289</v>
      </c>
      <c r="K706" s="58"/>
      <c r="L706" s="58"/>
      <c r="M706" s="58"/>
      <c r="N706" s="61">
        <f t="shared" si="10"/>
        <v>0.367768595</v>
      </c>
      <c r="O706" s="61">
        <f t="shared" si="11"/>
        <v>0.7159253945</v>
      </c>
      <c r="P706" s="61">
        <f t="shared" si="12"/>
        <v>0.1922525108</v>
      </c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73">
        <v>89.0</v>
      </c>
      <c r="AB706" s="74">
        <v>45.0</v>
      </c>
      <c r="AC706" s="73">
        <v>410.0</v>
      </c>
      <c r="AD706" s="74">
        <v>153.0</v>
      </c>
    </row>
    <row r="707" ht="12.75" customHeight="1">
      <c r="A707" s="58" t="s">
        <v>349</v>
      </c>
      <c r="B707" s="73">
        <f t="shared" si="1"/>
        <v>115</v>
      </c>
      <c r="C707" s="74">
        <f t="shared" si="2"/>
        <v>725</v>
      </c>
      <c r="D707" s="73">
        <f t="shared" si="3"/>
        <v>824</v>
      </c>
      <c r="E707" s="74">
        <f t="shared" si="4"/>
        <v>140</v>
      </c>
      <c r="F707" s="62">
        <f t="shared" si="5"/>
        <v>0.1369047619</v>
      </c>
      <c r="G707" s="63">
        <f t="shared" si="6"/>
        <v>0.8547717842</v>
      </c>
      <c r="H707" s="64">
        <f t="shared" si="7"/>
        <v>0.5205099778</v>
      </c>
      <c r="I707" s="65">
        <f t="shared" si="8"/>
        <v>0.1413525499</v>
      </c>
      <c r="J707" s="55">
        <f t="shared" si="9"/>
        <v>1.147619048</v>
      </c>
      <c r="K707" s="58"/>
      <c r="L707" s="58"/>
      <c r="M707" s="58"/>
      <c r="N707" s="61">
        <f t="shared" si="10"/>
        <v>0.1369047619</v>
      </c>
      <c r="O707" s="61">
        <f t="shared" si="11"/>
        <v>0.5205099778</v>
      </c>
      <c r="P707" s="61">
        <f t="shared" si="12"/>
        <v>0.1413525499</v>
      </c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73">
        <v>115.0</v>
      </c>
      <c r="AB707" s="74">
        <v>140.0</v>
      </c>
      <c r="AC707" s="73">
        <v>824.0</v>
      </c>
      <c r="AD707" s="74">
        <v>725.0</v>
      </c>
    </row>
    <row r="708" ht="12.75" customHeight="1">
      <c r="A708" s="58" t="s">
        <v>436</v>
      </c>
      <c r="B708" s="73">
        <f t="shared" si="1"/>
        <v>1</v>
      </c>
      <c r="C708" s="74">
        <f t="shared" si="2"/>
        <v>3</v>
      </c>
      <c r="D708" s="73">
        <f t="shared" si="3"/>
        <v>18</v>
      </c>
      <c r="E708" s="74">
        <f t="shared" si="4"/>
        <v>1</v>
      </c>
      <c r="F708" s="62">
        <f t="shared" si="5"/>
        <v>0.25</v>
      </c>
      <c r="G708" s="63">
        <f t="shared" si="6"/>
        <v>0.9473684211</v>
      </c>
      <c r="H708" s="64">
        <f t="shared" si="7"/>
        <v>0.8260869565</v>
      </c>
      <c r="I708" s="65">
        <f t="shared" si="8"/>
        <v>0.08695652174</v>
      </c>
      <c r="J708" s="55">
        <f t="shared" si="9"/>
        <v>4.75</v>
      </c>
      <c r="K708" s="58"/>
      <c r="L708" s="58"/>
      <c r="M708" s="58"/>
      <c r="N708" s="61">
        <f t="shared" si="10"/>
        <v>0.25</v>
      </c>
      <c r="O708" s="61">
        <f t="shared" si="11"/>
        <v>0.8260869565</v>
      </c>
      <c r="P708" s="61">
        <f t="shared" si="12"/>
        <v>0.08695652174</v>
      </c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73">
        <v>1.0</v>
      </c>
      <c r="AB708" s="74">
        <v>1.0</v>
      </c>
      <c r="AC708" s="73">
        <v>18.0</v>
      </c>
      <c r="AD708" s="74">
        <v>3.0</v>
      </c>
    </row>
    <row r="709" ht="12.75" customHeight="1">
      <c r="A709" s="58" t="s">
        <v>1059</v>
      </c>
      <c r="B709" s="73">
        <f t="shared" si="1"/>
        <v>0</v>
      </c>
      <c r="C709" s="74">
        <f t="shared" si="2"/>
        <v>0</v>
      </c>
      <c r="D709" s="73">
        <f t="shared" si="3"/>
        <v>0</v>
      </c>
      <c r="E709" s="74">
        <f t="shared" si="4"/>
        <v>0</v>
      </c>
      <c r="F709" s="62" t="str">
        <f t="shared" si="5"/>
        <v>#DIV/0!</v>
      </c>
      <c r="G709" s="63" t="str">
        <f t="shared" si="6"/>
        <v>#DIV/0!</v>
      </c>
      <c r="H709" s="64" t="str">
        <f t="shared" si="7"/>
        <v>#DIV/0!</v>
      </c>
      <c r="I709" s="65" t="str">
        <f t="shared" si="8"/>
        <v>#DIV/0!</v>
      </c>
      <c r="J709" s="55" t="str">
        <f t="shared" si="9"/>
        <v>#DIV/0!</v>
      </c>
      <c r="K709" s="58"/>
      <c r="L709" s="58"/>
      <c r="M709" s="58"/>
      <c r="N709" s="61" t="str">
        <f t="shared" si="10"/>
        <v>#DIV/0!</v>
      </c>
      <c r="O709" s="61" t="str">
        <f t="shared" si="11"/>
        <v>#DIV/0!</v>
      </c>
      <c r="P709" s="61" t="str">
        <f t="shared" si="12"/>
        <v>#DIV/0!</v>
      </c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73">
        <v>0.0</v>
      </c>
      <c r="AB709" s="74">
        <v>0.0</v>
      </c>
      <c r="AC709" s="73">
        <v>0.0</v>
      </c>
      <c r="AD709" s="74">
        <v>0.0</v>
      </c>
    </row>
    <row r="710" ht="12.75" customHeight="1">
      <c r="A710" s="58" t="s">
        <v>380</v>
      </c>
      <c r="B710" s="73">
        <f t="shared" si="1"/>
        <v>126</v>
      </c>
      <c r="C710" s="74">
        <f t="shared" si="2"/>
        <v>691</v>
      </c>
      <c r="D710" s="73">
        <f t="shared" si="3"/>
        <v>675</v>
      </c>
      <c r="E710" s="74">
        <f t="shared" si="4"/>
        <v>145</v>
      </c>
      <c r="F710" s="62">
        <f t="shared" si="5"/>
        <v>0.1542227662</v>
      </c>
      <c r="G710" s="63">
        <f t="shared" si="6"/>
        <v>0.8231707317</v>
      </c>
      <c r="H710" s="64">
        <f t="shared" si="7"/>
        <v>0.4893097129</v>
      </c>
      <c r="I710" s="65">
        <f t="shared" si="8"/>
        <v>0.1655467318</v>
      </c>
      <c r="J710" s="55">
        <f t="shared" si="9"/>
        <v>1.003671971</v>
      </c>
      <c r="K710" s="58"/>
      <c r="L710" s="58"/>
      <c r="M710" s="58"/>
      <c r="N710" s="61">
        <f t="shared" si="10"/>
        <v>0.1542227662</v>
      </c>
      <c r="O710" s="61">
        <f t="shared" si="11"/>
        <v>0.4893097129</v>
      </c>
      <c r="P710" s="61">
        <f t="shared" si="12"/>
        <v>0.1655467318</v>
      </c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73">
        <v>126.0</v>
      </c>
      <c r="AB710" s="74">
        <v>145.0</v>
      </c>
      <c r="AC710" s="73">
        <v>675.0</v>
      </c>
      <c r="AD710" s="74">
        <v>691.0</v>
      </c>
    </row>
    <row r="711" ht="12.75" customHeight="1">
      <c r="A711" s="58" t="s">
        <v>422</v>
      </c>
      <c r="B711" s="73">
        <f t="shared" si="1"/>
        <v>92</v>
      </c>
      <c r="C711" s="74">
        <f t="shared" si="2"/>
        <v>316</v>
      </c>
      <c r="D711" s="73">
        <f t="shared" si="3"/>
        <v>400</v>
      </c>
      <c r="E711" s="74">
        <f t="shared" si="4"/>
        <v>92</v>
      </c>
      <c r="F711" s="62">
        <f t="shared" si="5"/>
        <v>0.2254901961</v>
      </c>
      <c r="G711" s="63">
        <f t="shared" si="6"/>
        <v>0.8130081301</v>
      </c>
      <c r="H711" s="64">
        <f t="shared" si="7"/>
        <v>0.5466666667</v>
      </c>
      <c r="I711" s="65">
        <f t="shared" si="8"/>
        <v>0.2044444444</v>
      </c>
      <c r="J711" s="55">
        <f t="shared" si="9"/>
        <v>1.205882353</v>
      </c>
      <c r="K711" s="58"/>
      <c r="L711" s="58"/>
      <c r="M711" s="58"/>
      <c r="N711" s="61">
        <f t="shared" si="10"/>
        <v>0.2254901961</v>
      </c>
      <c r="O711" s="61">
        <f t="shared" si="11"/>
        <v>0.5466666667</v>
      </c>
      <c r="P711" s="61">
        <f t="shared" si="12"/>
        <v>0.2044444444</v>
      </c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73">
        <v>92.0</v>
      </c>
      <c r="AB711" s="74">
        <v>92.0</v>
      </c>
      <c r="AC711" s="73">
        <v>400.0</v>
      </c>
      <c r="AD711" s="74">
        <v>316.0</v>
      </c>
    </row>
    <row r="712" ht="12.75" customHeight="1">
      <c r="A712" s="58" t="s">
        <v>689</v>
      </c>
      <c r="B712" s="73">
        <f t="shared" si="1"/>
        <v>200</v>
      </c>
      <c r="C712" s="74">
        <f t="shared" si="2"/>
        <v>392</v>
      </c>
      <c r="D712" s="73">
        <f t="shared" si="3"/>
        <v>978</v>
      </c>
      <c r="E712" s="74">
        <f t="shared" si="4"/>
        <v>99</v>
      </c>
      <c r="F712" s="62">
        <f t="shared" si="5"/>
        <v>0.3378378378</v>
      </c>
      <c r="G712" s="63">
        <f t="shared" si="6"/>
        <v>0.9080779944</v>
      </c>
      <c r="H712" s="64">
        <f t="shared" si="7"/>
        <v>0.7058118634</v>
      </c>
      <c r="I712" s="65">
        <f t="shared" si="8"/>
        <v>0.1791491911</v>
      </c>
      <c r="J712" s="55">
        <f t="shared" si="9"/>
        <v>1.819256757</v>
      </c>
      <c r="K712" s="58"/>
      <c r="L712" s="58"/>
      <c r="M712" s="58"/>
      <c r="N712" s="61">
        <f t="shared" si="10"/>
        <v>0.3378378378</v>
      </c>
      <c r="O712" s="61">
        <f t="shared" si="11"/>
        <v>0.7058118634</v>
      </c>
      <c r="P712" s="61">
        <f t="shared" si="12"/>
        <v>0.1791491911</v>
      </c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73">
        <v>200.0</v>
      </c>
      <c r="AB712" s="74">
        <v>99.0</v>
      </c>
      <c r="AC712" s="73">
        <v>978.0</v>
      </c>
      <c r="AD712" s="74">
        <v>392.0</v>
      </c>
    </row>
    <row r="713" ht="12.75" customHeight="1">
      <c r="A713" s="58" t="s">
        <v>414</v>
      </c>
      <c r="B713" s="73">
        <f t="shared" si="1"/>
        <v>135</v>
      </c>
      <c r="C713" s="74">
        <f t="shared" si="2"/>
        <v>683</v>
      </c>
      <c r="D713" s="73">
        <f t="shared" si="3"/>
        <v>810</v>
      </c>
      <c r="E713" s="74">
        <f t="shared" si="4"/>
        <v>137</v>
      </c>
      <c r="F713" s="62">
        <f t="shared" si="5"/>
        <v>0.1650366748</v>
      </c>
      <c r="G713" s="63">
        <f t="shared" si="6"/>
        <v>0.8553326294</v>
      </c>
      <c r="H713" s="64">
        <f t="shared" si="7"/>
        <v>0.5354107649</v>
      </c>
      <c r="I713" s="65">
        <f t="shared" si="8"/>
        <v>0.1541076487</v>
      </c>
      <c r="J713" s="55">
        <f t="shared" si="9"/>
        <v>1.157701711</v>
      </c>
      <c r="K713" s="58"/>
      <c r="L713" s="58"/>
      <c r="M713" s="58"/>
      <c r="N713" s="61">
        <f t="shared" si="10"/>
        <v>0.1650366748</v>
      </c>
      <c r="O713" s="61">
        <f t="shared" si="11"/>
        <v>0.5354107649</v>
      </c>
      <c r="P713" s="61">
        <f t="shared" si="12"/>
        <v>0.1541076487</v>
      </c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73">
        <v>135.0</v>
      </c>
      <c r="AB713" s="74">
        <v>137.0</v>
      </c>
      <c r="AC713" s="73">
        <v>810.0</v>
      </c>
      <c r="AD713" s="74">
        <v>683.0</v>
      </c>
    </row>
    <row r="714" ht="12.75" customHeight="1">
      <c r="A714" s="58" t="s">
        <v>502</v>
      </c>
      <c r="B714" s="73">
        <f t="shared" si="1"/>
        <v>168</v>
      </c>
      <c r="C714" s="74">
        <f t="shared" si="2"/>
        <v>989</v>
      </c>
      <c r="D714" s="73">
        <f t="shared" si="3"/>
        <v>1290</v>
      </c>
      <c r="E714" s="74">
        <f t="shared" si="4"/>
        <v>133</v>
      </c>
      <c r="F714" s="62">
        <f t="shared" si="5"/>
        <v>0.1452031115</v>
      </c>
      <c r="G714" s="63">
        <f t="shared" si="6"/>
        <v>0.9065354884</v>
      </c>
      <c r="H714" s="64">
        <f t="shared" si="7"/>
        <v>0.5651162791</v>
      </c>
      <c r="I714" s="65">
        <f t="shared" si="8"/>
        <v>0.1166666667</v>
      </c>
      <c r="J714" s="55">
        <f t="shared" si="9"/>
        <v>1.229904927</v>
      </c>
      <c r="K714" s="58"/>
      <c r="L714" s="58"/>
      <c r="M714" s="58"/>
      <c r="N714" s="61">
        <f t="shared" si="10"/>
        <v>0.1452031115</v>
      </c>
      <c r="O714" s="61">
        <f t="shared" si="11"/>
        <v>0.5651162791</v>
      </c>
      <c r="P714" s="61">
        <f t="shared" si="12"/>
        <v>0.1166666667</v>
      </c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73">
        <v>168.0</v>
      </c>
      <c r="AB714" s="74">
        <v>133.0</v>
      </c>
      <c r="AC714" s="73">
        <v>1290.0</v>
      </c>
      <c r="AD714" s="74">
        <v>989.0</v>
      </c>
    </row>
    <row r="715" ht="12.75" customHeight="1">
      <c r="A715" s="58" t="s">
        <v>553</v>
      </c>
      <c r="B715" s="73">
        <f t="shared" si="1"/>
        <v>95</v>
      </c>
      <c r="C715" s="74">
        <f t="shared" si="2"/>
        <v>315</v>
      </c>
      <c r="D715" s="73">
        <f t="shared" si="3"/>
        <v>450</v>
      </c>
      <c r="E715" s="74">
        <f t="shared" si="4"/>
        <v>63</v>
      </c>
      <c r="F715" s="62">
        <f t="shared" si="5"/>
        <v>0.2317073171</v>
      </c>
      <c r="G715" s="63">
        <f t="shared" si="6"/>
        <v>0.8771929825</v>
      </c>
      <c r="H715" s="64">
        <f t="shared" si="7"/>
        <v>0.5904658722</v>
      </c>
      <c r="I715" s="65">
        <f t="shared" si="8"/>
        <v>0.1711809317</v>
      </c>
      <c r="J715" s="55">
        <f t="shared" si="9"/>
        <v>1.251219512</v>
      </c>
      <c r="K715" s="58"/>
      <c r="L715" s="58"/>
      <c r="M715" s="58"/>
      <c r="N715" s="61">
        <f t="shared" si="10"/>
        <v>0.2317073171</v>
      </c>
      <c r="O715" s="61">
        <f t="shared" si="11"/>
        <v>0.5904658722</v>
      </c>
      <c r="P715" s="61">
        <f t="shared" si="12"/>
        <v>0.1711809317</v>
      </c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73">
        <v>95.0</v>
      </c>
      <c r="AB715" s="74">
        <v>63.0</v>
      </c>
      <c r="AC715" s="73">
        <v>450.0</v>
      </c>
      <c r="AD715" s="74">
        <v>315.0</v>
      </c>
    </row>
    <row r="716" ht="12.75" customHeight="1">
      <c r="A716" s="58" t="s">
        <v>541</v>
      </c>
      <c r="B716" s="73">
        <f t="shared" si="1"/>
        <v>133</v>
      </c>
      <c r="C716" s="74">
        <f t="shared" si="2"/>
        <v>264</v>
      </c>
      <c r="D716" s="73">
        <f t="shared" si="3"/>
        <v>582</v>
      </c>
      <c r="E716" s="74">
        <f t="shared" si="4"/>
        <v>91</v>
      </c>
      <c r="F716" s="62">
        <f t="shared" si="5"/>
        <v>0.3350125945</v>
      </c>
      <c r="G716" s="63">
        <f t="shared" si="6"/>
        <v>0.8647845468</v>
      </c>
      <c r="H716" s="64">
        <f t="shared" si="7"/>
        <v>0.6682242991</v>
      </c>
      <c r="I716" s="65">
        <f t="shared" si="8"/>
        <v>0.2093457944</v>
      </c>
      <c r="J716" s="55">
        <f t="shared" si="9"/>
        <v>1.695214106</v>
      </c>
      <c r="K716" s="58"/>
      <c r="L716" s="58"/>
      <c r="M716" s="58"/>
      <c r="N716" s="61">
        <f t="shared" si="10"/>
        <v>0.3350125945</v>
      </c>
      <c r="O716" s="61">
        <f t="shared" si="11"/>
        <v>0.6682242991</v>
      </c>
      <c r="P716" s="61">
        <f t="shared" si="12"/>
        <v>0.2093457944</v>
      </c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73">
        <v>133.0</v>
      </c>
      <c r="AB716" s="74">
        <v>91.0</v>
      </c>
      <c r="AC716" s="73">
        <v>582.0</v>
      </c>
      <c r="AD716" s="74">
        <v>264.0</v>
      </c>
    </row>
    <row r="717" ht="12.75" customHeight="1">
      <c r="A717" s="58" t="s">
        <v>707</v>
      </c>
      <c r="B717" s="73">
        <f t="shared" si="1"/>
        <v>124</v>
      </c>
      <c r="C717" s="74">
        <f t="shared" si="2"/>
        <v>393</v>
      </c>
      <c r="D717" s="73">
        <f t="shared" si="3"/>
        <v>600</v>
      </c>
      <c r="E717" s="74">
        <f t="shared" si="4"/>
        <v>57</v>
      </c>
      <c r="F717" s="62">
        <f t="shared" si="5"/>
        <v>0.2398452611</v>
      </c>
      <c r="G717" s="63">
        <f t="shared" si="6"/>
        <v>0.9132420091</v>
      </c>
      <c r="H717" s="64">
        <f t="shared" si="7"/>
        <v>0.6166950596</v>
      </c>
      <c r="I717" s="65">
        <f t="shared" si="8"/>
        <v>0.1541737649</v>
      </c>
      <c r="J717" s="55">
        <f t="shared" si="9"/>
        <v>1.270793037</v>
      </c>
      <c r="K717" s="58"/>
      <c r="L717" s="58"/>
      <c r="M717" s="58"/>
      <c r="N717" s="61">
        <f t="shared" si="10"/>
        <v>0.2398452611</v>
      </c>
      <c r="O717" s="61">
        <f t="shared" si="11"/>
        <v>0.6166950596</v>
      </c>
      <c r="P717" s="61">
        <f t="shared" si="12"/>
        <v>0.1541737649</v>
      </c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73">
        <v>124.0</v>
      </c>
      <c r="AB717" s="74">
        <v>57.0</v>
      </c>
      <c r="AC717" s="73">
        <v>600.0</v>
      </c>
      <c r="AD717" s="74">
        <v>393.0</v>
      </c>
    </row>
    <row r="718" ht="12.75" customHeight="1">
      <c r="A718" s="58" t="s">
        <v>560</v>
      </c>
      <c r="B718" s="73">
        <f t="shared" si="1"/>
        <v>80</v>
      </c>
      <c r="C718" s="74">
        <f t="shared" si="2"/>
        <v>487</v>
      </c>
      <c r="D718" s="73">
        <f t="shared" si="3"/>
        <v>675</v>
      </c>
      <c r="E718" s="74">
        <f t="shared" si="4"/>
        <v>51</v>
      </c>
      <c r="F718" s="62">
        <f t="shared" si="5"/>
        <v>0.1410934744</v>
      </c>
      <c r="G718" s="63">
        <f t="shared" si="6"/>
        <v>0.9297520661</v>
      </c>
      <c r="H718" s="64">
        <f t="shared" si="7"/>
        <v>0.5839133797</v>
      </c>
      <c r="I718" s="65">
        <f t="shared" si="8"/>
        <v>0.1013147718</v>
      </c>
      <c r="J718" s="55">
        <f t="shared" si="9"/>
        <v>1.28042328</v>
      </c>
      <c r="K718" s="58"/>
      <c r="L718" s="58"/>
      <c r="M718" s="58"/>
      <c r="N718" s="61">
        <f t="shared" si="10"/>
        <v>0.1410934744</v>
      </c>
      <c r="O718" s="61">
        <f t="shared" si="11"/>
        <v>0.5839133797</v>
      </c>
      <c r="P718" s="61">
        <f t="shared" si="12"/>
        <v>0.1013147718</v>
      </c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73">
        <v>80.0</v>
      </c>
      <c r="AB718" s="74">
        <v>51.0</v>
      </c>
      <c r="AC718" s="73">
        <v>675.0</v>
      </c>
      <c r="AD718" s="74">
        <v>487.0</v>
      </c>
    </row>
    <row r="719" ht="12.75" customHeight="1">
      <c r="A719" s="58" t="s">
        <v>400</v>
      </c>
      <c r="B719" s="73">
        <f t="shared" si="1"/>
        <v>113</v>
      </c>
      <c r="C719" s="74">
        <f t="shared" si="2"/>
        <v>635</v>
      </c>
      <c r="D719" s="73">
        <f t="shared" si="3"/>
        <v>712</v>
      </c>
      <c r="E719" s="74">
        <f t="shared" si="4"/>
        <v>124</v>
      </c>
      <c r="F719" s="62">
        <f t="shared" si="5"/>
        <v>0.1510695187</v>
      </c>
      <c r="G719" s="63">
        <f t="shared" si="6"/>
        <v>0.8516746411</v>
      </c>
      <c r="H719" s="64">
        <f t="shared" si="7"/>
        <v>0.5208333333</v>
      </c>
      <c r="I719" s="65">
        <f t="shared" si="8"/>
        <v>0.1496212121</v>
      </c>
      <c r="J719" s="55">
        <f t="shared" si="9"/>
        <v>1.117647059</v>
      </c>
      <c r="K719" s="58"/>
      <c r="L719" s="58"/>
      <c r="M719" s="58"/>
      <c r="N719" s="61">
        <f t="shared" si="10"/>
        <v>0.1510695187</v>
      </c>
      <c r="O719" s="61">
        <f t="shared" si="11"/>
        <v>0.5208333333</v>
      </c>
      <c r="P719" s="61">
        <f t="shared" si="12"/>
        <v>0.1496212121</v>
      </c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73">
        <v>113.0</v>
      </c>
      <c r="AB719" s="74">
        <v>124.0</v>
      </c>
      <c r="AC719" s="73">
        <v>712.0</v>
      </c>
      <c r="AD719" s="74">
        <v>635.0</v>
      </c>
    </row>
    <row r="720" ht="12.75" customHeight="1">
      <c r="A720" s="58" t="s">
        <v>389</v>
      </c>
      <c r="B720" s="73">
        <f t="shared" si="1"/>
        <v>109</v>
      </c>
      <c r="C720" s="74">
        <f t="shared" si="2"/>
        <v>560</v>
      </c>
      <c r="D720" s="73">
        <f t="shared" si="3"/>
        <v>577</v>
      </c>
      <c r="E720" s="74">
        <f t="shared" si="4"/>
        <v>123</v>
      </c>
      <c r="F720" s="62">
        <f t="shared" si="5"/>
        <v>0.1629297459</v>
      </c>
      <c r="G720" s="63">
        <f t="shared" si="6"/>
        <v>0.8242857143</v>
      </c>
      <c r="H720" s="64">
        <f t="shared" si="7"/>
        <v>0.5010956903</v>
      </c>
      <c r="I720" s="65">
        <f t="shared" si="8"/>
        <v>0.1694667641</v>
      </c>
      <c r="J720" s="55">
        <f t="shared" si="9"/>
        <v>1.046337818</v>
      </c>
      <c r="K720" s="58"/>
      <c r="L720" s="58"/>
      <c r="M720" s="58"/>
      <c r="N720" s="61">
        <f t="shared" si="10"/>
        <v>0.1629297459</v>
      </c>
      <c r="O720" s="61">
        <f t="shared" si="11"/>
        <v>0.5010956903</v>
      </c>
      <c r="P720" s="61">
        <f t="shared" si="12"/>
        <v>0.1694667641</v>
      </c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73">
        <v>109.0</v>
      </c>
      <c r="AB720" s="74">
        <v>123.0</v>
      </c>
      <c r="AC720" s="73">
        <v>577.0</v>
      </c>
      <c r="AD720" s="74">
        <v>560.0</v>
      </c>
    </row>
    <row r="721" ht="12.75" customHeight="1">
      <c r="A721" s="58" t="s">
        <v>512</v>
      </c>
      <c r="B721" s="73">
        <f t="shared" si="1"/>
        <v>175</v>
      </c>
      <c r="C721" s="74">
        <f t="shared" si="2"/>
        <v>668</v>
      </c>
      <c r="D721" s="73">
        <f t="shared" si="3"/>
        <v>1078</v>
      </c>
      <c r="E721" s="74">
        <f t="shared" si="4"/>
        <v>132</v>
      </c>
      <c r="F721" s="62">
        <f t="shared" si="5"/>
        <v>0.2075919336</v>
      </c>
      <c r="G721" s="63">
        <f t="shared" si="6"/>
        <v>0.8909090909</v>
      </c>
      <c r="H721" s="64">
        <f t="shared" si="7"/>
        <v>0.6103263517</v>
      </c>
      <c r="I721" s="65">
        <f t="shared" si="8"/>
        <v>0.1495372625</v>
      </c>
      <c r="J721" s="55">
        <f t="shared" si="9"/>
        <v>1.435349941</v>
      </c>
      <c r="K721" s="58"/>
      <c r="L721" s="58"/>
      <c r="M721" s="58"/>
      <c r="N721" s="61">
        <f t="shared" si="10"/>
        <v>0.2075919336</v>
      </c>
      <c r="O721" s="61">
        <f t="shared" si="11"/>
        <v>0.6103263517</v>
      </c>
      <c r="P721" s="61">
        <f t="shared" si="12"/>
        <v>0.1495372625</v>
      </c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73">
        <v>175.0</v>
      </c>
      <c r="AB721" s="74">
        <v>132.0</v>
      </c>
      <c r="AC721" s="73">
        <v>1078.0</v>
      </c>
      <c r="AD721" s="74">
        <v>668.0</v>
      </c>
    </row>
    <row r="722" ht="12.75" customHeight="1">
      <c r="A722" s="58" t="s">
        <v>610</v>
      </c>
      <c r="B722" s="73">
        <f t="shared" si="1"/>
        <v>323</v>
      </c>
      <c r="C722" s="74">
        <f t="shared" si="2"/>
        <v>845</v>
      </c>
      <c r="D722" s="73">
        <f t="shared" si="3"/>
        <v>2156</v>
      </c>
      <c r="E722" s="74">
        <f t="shared" si="4"/>
        <v>190</v>
      </c>
      <c r="F722" s="62">
        <f t="shared" si="5"/>
        <v>0.2765410959</v>
      </c>
      <c r="G722" s="63">
        <f t="shared" si="6"/>
        <v>0.9190110827</v>
      </c>
      <c r="H722" s="64">
        <f t="shared" si="7"/>
        <v>0.7054638589</v>
      </c>
      <c r="I722" s="65">
        <f t="shared" si="8"/>
        <v>0.1459874787</v>
      </c>
      <c r="J722" s="55">
        <f t="shared" si="9"/>
        <v>2.008561644</v>
      </c>
      <c r="K722" s="58"/>
      <c r="L722" s="58"/>
      <c r="M722" s="58"/>
      <c r="N722" s="61">
        <f t="shared" si="10"/>
        <v>0.2765410959</v>
      </c>
      <c r="O722" s="61">
        <f t="shared" si="11"/>
        <v>0.7054638589</v>
      </c>
      <c r="P722" s="61">
        <f t="shared" si="12"/>
        <v>0.1459874787</v>
      </c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73">
        <v>323.0</v>
      </c>
      <c r="AB722" s="74">
        <v>190.0</v>
      </c>
      <c r="AC722" s="73">
        <v>2156.0</v>
      </c>
      <c r="AD722" s="74">
        <v>845.0</v>
      </c>
    </row>
    <row r="723" ht="12.75" customHeight="1">
      <c r="A723" s="58" t="s">
        <v>617</v>
      </c>
      <c r="B723" s="73">
        <f t="shared" si="1"/>
        <v>176</v>
      </c>
      <c r="C723" s="74">
        <f t="shared" si="2"/>
        <v>624</v>
      </c>
      <c r="D723" s="73">
        <f t="shared" si="3"/>
        <v>1403</v>
      </c>
      <c r="E723" s="74">
        <f t="shared" si="4"/>
        <v>101</v>
      </c>
      <c r="F723" s="62">
        <f t="shared" si="5"/>
        <v>0.22</v>
      </c>
      <c r="G723" s="63">
        <f t="shared" si="6"/>
        <v>0.9328457447</v>
      </c>
      <c r="H723" s="64">
        <f t="shared" si="7"/>
        <v>0.6853298611</v>
      </c>
      <c r="I723" s="65">
        <f t="shared" si="8"/>
        <v>0.1202256944</v>
      </c>
      <c r="J723" s="55">
        <f t="shared" si="9"/>
        <v>1.88</v>
      </c>
      <c r="K723" s="58"/>
      <c r="L723" s="58"/>
      <c r="M723" s="58"/>
      <c r="N723" s="61">
        <f t="shared" si="10"/>
        <v>0.22</v>
      </c>
      <c r="O723" s="61">
        <f t="shared" si="11"/>
        <v>0.6853298611</v>
      </c>
      <c r="P723" s="61">
        <f t="shared" si="12"/>
        <v>0.1202256944</v>
      </c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73">
        <v>176.0</v>
      </c>
      <c r="AB723" s="74">
        <v>101.0</v>
      </c>
      <c r="AC723" s="73">
        <v>1403.0</v>
      </c>
      <c r="AD723" s="74">
        <v>624.0</v>
      </c>
    </row>
    <row r="724" ht="12.75" customHeight="1">
      <c r="A724" s="58" t="s">
        <v>1060</v>
      </c>
      <c r="B724" s="73">
        <f t="shared" si="1"/>
        <v>1</v>
      </c>
      <c r="C724" s="74">
        <f t="shared" si="2"/>
        <v>9</v>
      </c>
      <c r="D724" s="73">
        <f t="shared" si="3"/>
        <v>6</v>
      </c>
      <c r="E724" s="74">
        <f t="shared" si="4"/>
        <v>4</v>
      </c>
      <c r="F724" s="62">
        <f t="shared" si="5"/>
        <v>0.1</v>
      </c>
      <c r="G724" s="63">
        <f t="shared" si="6"/>
        <v>0.6</v>
      </c>
      <c r="H724" s="64">
        <f t="shared" si="7"/>
        <v>0.35</v>
      </c>
      <c r="I724" s="65">
        <f t="shared" si="8"/>
        <v>0.25</v>
      </c>
      <c r="J724" s="55">
        <f t="shared" si="9"/>
        <v>1</v>
      </c>
      <c r="K724" s="58"/>
      <c r="L724" s="58"/>
      <c r="M724" s="58"/>
      <c r="N724" s="61">
        <f t="shared" si="10"/>
        <v>0.1</v>
      </c>
      <c r="O724" s="61">
        <f t="shared" si="11"/>
        <v>0.35</v>
      </c>
      <c r="P724" s="61">
        <f t="shared" si="12"/>
        <v>0.25</v>
      </c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73">
        <v>1.0</v>
      </c>
      <c r="AB724" s="74">
        <v>4.0</v>
      </c>
      <c r="AC724" s="73">
        <v>6.0</v>
      </c>
      <c r="AD724" s="74">
        <v>9.0</v>
      </c>
    </row>
    <row r="725" ht="12.75" customHeight="1">
      <c r="A725" s="58" t="s">
        <v>712</v>
      </c>
      <c r="B725" s="73">
        <f t="shared" si="1"/>
        <v>22</v>
      </c>
      <c r="C725" s="74">
        <f t="shared" si="2"/>
        <v>27</v>
      </c>
      <c r="D725" s="73">
        <f t="shared" si="3"/>
        <v>186</v>
      </c>
      <c r="E725" s="74">
        <f t="shared" si="4"/>
        <v>9</v>
      </c>
      <c r="F725" s="62">
        <f t="shared" si="5"/>
        <v>0.4489795918</v>
      </c>
      <c r="G725" s="63">
        <f t="shared" si="6"/>
        <v>0.9538461538</v>
      </c>
      <c r="H725" s="64">
        <f t="shared" si="7"/>
        <v>0.8524590164</v>
      </c>
      <c r="I725" s="65">
        <f t="shared" si="8"/>
        <v>0.1270491803</v>
      </c>
      <c r="J725" s="55">
        <f t="shared" si="9"/>
        <v>3.979591837</v>
      </c>
      <c r="K725" s="58"/>
      <c r="L725" s="58"/>
      <c r="M725" s="58"/>
      <c r="N725" s="61">
        <f t="shared" si="10"/>
        <v>0.4489795918</v>
      </c>
      <c r="O725" s="61">
        <f t="shared" si="11"/>
        <v>0.8524590164</v>
      </c>
      <c r="P725" s="61">
        <f t="shared" si="12"/>
        <v>0.1270491803</v>
      </c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73">
        <v>22.0</v>
      </c>
      <c r="AB725" s="74">
        <v>9.0</v>
      </c>
      <c r="AC725" s="73">
        <v>186.0</v>
      </c>
      <c r="AD725" s="74">
        <v>27.0</v>
      </c>
    </row>
    <row r="726" ht="12.75" customHeight="1">
      <c r="A726" s="58" t="s">
        <v>713</v>
      </c>
      <c r="B726" s="73">
        <f t="shared" si="1"/>
        <v>119</v>
      </c>
      <c r="C726" s="74">
        <f t="shared" si="2"/>
        <v>192</v>
      </c>
      <c r="D726" s="73">
        <f t="shared" si="3"/>
        <v>402</v>
      </c>
      <c r="E726" s="74">
        <f t="shared" si="4"/>
        <v>51</v>
      </c>
      <c r="F726" s="62">
        <f t="shared" si="5"/>
        <v>0.3826366559</v>
      </c>
      <c r="G726" s="63">
        <f t="shared" si="6"/>
        <v>0.8874172185</v>
      </c>
      <c r="H726" s="64">
        <f t="shared" si="7"/>
        <v>0.6819371728</v>
      </c>
      <c r="I726" s="65">
        <f t="shared" si="8"/>
        <v>0.222513089</v>
      </c>
      <c r="J726" s="55">
        <f t="shared" si="9"/>
        <v>1.45659164</v>
      </c>
      <c r="K726" s="58"/>
      <c r="L726" s="58"/>
      <c r="M726" s="58"/>
      <c r="N726" s="61">
        <f t="shared" si="10"/>
        <v>0.3826366559</v>
      </c>
      <c r="O726" s="61">
        <f t="shared" si="11"/>
        <v>0.6819371728</v>
      </c>
      <c r="P726" s="61">
        <f t="shared" si="12"/>
        <v>0.222513089</v>
      </c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73">
        <v>119.0</v>
      </c>
      <c r="AB726" s="74">
        <v>51.0</v>
      </c>
      <c r="AC726" s="73">
        <v>402.0</v>
      </c>
      <c r="AD726" s="74">
        <v>192.0</v>
      </c>
    </row>
    <row r="727" ht="12.75" customHeight="1">
      <c r="A727" s="58" t="s">
        <v>479</v>
      </c>
      <c r="B727" s="73">
        <f t="shared" si="1"/>
        <v>146</v>
      </c>
      <c r="C727" s="74">
        <f t="shared" si="2"/>
        <v>629</v>
      </c>
      <c r="D727" s="73">
        <f t="shared" si="3"/>
        <v>913</v>
      </c>
      <c r="E727" s="74">
        <f t="shared" si="4"/>
        <v>120</v>
      </c>
      <c r="F727" s="62">
        <f t="shared" si="5"/>
        <v>0.1883870968</v>
      </c>
      <c r="G727" s="63">
        <f t="shared" si="6"/>
        <v>0.8838334947</v>
      </c>
      <c r="H727" s="64">
        <f t="shared" si="7"/>
        <v>0.5857300885</v>
      </c>
      <c r="I727" s="65">
        <f t="shared" si="8"/>
        <v>0.1471238938</v>
      </c>
      <c r="J727" s="55">
        <f t="shared" si="9"/>
        <v>1.332903226</v>
      </c>
      <c r="K727" s="58"/>
      <c r="L727" s="58"/>
      <c r="M727" s="58"/>
      <c r="N727" s="61">
        <f t="shared" si="10"/>
        <v>0.1883870968</v>
      </c>
      <c r="O727" s="61">
        <f t="shared" si="11"/>
        <v>0.5857300885</v>
      </c>
      <c r="P727" s="61">
        <f t="shared" si="12"/>
        <v>0.1471238938</v>
      </c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73">
        <v>146.0</v>
      </c>
      <c r="AB727" s="74">
        <v>120.0</v>
      </c>
      <c r="AC727" s="73">
        <v>913.0</v>
      </c>
      <c r="AD727" s="74">
        <v>629.0</v>
      </c>
    </row>
    <row r="728" ht="12.75" customHeight="1">
      <c r="A728" s="58" t="s">
        <v>708</v>
      </c>
      <c r="B728" s="73">
        <f t="shared" si="1"/>
        <v>95</v>
      </c>
      <c r="C728" s="74">
        <f t="shared" si="2"/>
        <v>323</v>
      </c>
      <c r="D728" s="73">
        <f t="shared" si="3"/>
        <v>885</v>
      </c>
      <c r="E728" s="74">
        <f t="shared" si="4"/>
        <v>44</v>
      </c>
      <c r="F728" s="62">
        <f t="shared" si="5"/>
        <v>0.2272727273</v>
      </c>
      <c r="G728" s="63">
        <f t="shared" si="6"/>
        <v>0.9526372443</v>
      </c>
      <c r="H728" s="64">
        <f t="shared" si="7"/>
        <v>0.7275426875</v>
      </c>
      <c r="I728" s="65">
        <f t="shared" si="8"/>
        <v>0.1031922791</v>
      </c>
      <c r="J728" s="55">
        <f t="shared" si="9"/>
        <v>2.222488038</v>
      </c>
      <c r="K728" s="58"/>
      <c r="L728" s="58"/>
      <c r="M728" s="58"/>
      <c r="N728" s="61">
        <f t="shared" si="10"/>
        <v>0.2272727273</v>
      </c>
      <c r="O728" s="61">
        <f t="shared" si="11"/>
        <v>0.7275426875</v>
      </c>
      <c r="P728" s="61">
        <f t="shared" si="12"/>
        <v>0.1031922791</v>
      </c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73">
        <v>95.0</v>
      </c>
      <c r="AB728" s="74">
        <v>44.0</v>
      </c>
      <c r="AC728" s="73">
        <v>885.0</v>
      </c>
      <c r="AD728" s="74">
        <v>323.0</v>
      </c>
    </row>
    <row r="729" ht="12.75" customHeight="1">
      <c r="A729" s="58" t="s">
        <v>517</v>
      </c>
      <c r="B729" s="73">
        <f t="shared" si="1"/>
        <v>63</v>
      </c>
      <c r="C729" s="74">
        <f t="shared" si="2"/>
        <v>326</v>
      </c>
      <c r="D729" s="73">
        <f t="shared" si="3"/>
        <v>598</v>
      </c>
      <c r="E729" s="74">
        <f t="shared" si="4"/>
        <v>47</v>
      </c>
      <c r="F729" s="62">
        <f t="shared" si="5"/>
        <v>0.1619537275</v>
      </c>
      <c r="G729" s="63">
        <f t="shared" si="6"/>
        <v>0.9271317829</v>
      </c>
      <c r="H729" s="64">
        <f t="shared" si="7"/>
        <v>0.6392649903</v>
      </c>
      <c r="I729" s="65">
        <f t="shared" si="8"/>
        <v>0.1063829787</v>
      </c>
      <c r="J729" s="55">
        <f t="shared" si="9"/>
        <v>1.658097686</v>
      </c>
      <c r="K729" s="58"/>
      <c r="L729" s="58"/>
      <c r="M729" s="58"/>
      <c r="N729" s="61">
        <f t="shared" si="10"/>
        <v>0.1619537275</v>
      </c>
      <c r="O729" s="61">
        <f t="shared" si="11"/>
        <v>0.6392649903</v>
      </c>
      <c r="P729" s="61">
        <f t="shared" si="12"/>
        <v>0.1063829787</v>
      </c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73">
        <v>63.0</v>
      </c>
      <c r="AB729" s="74">
        <v>47.0</v>
      </c>
      <c r="AC729" s="73">
        <v>598.0</v>
      </c>
      <c r="AD729" s="74">
        <v>326.0</v>
      </c>
    </row>
    <row r="730" ht="12.75" customHeight="1">
      <c r="A730" s="58" t="s">
        <v>716</v>
      </c>
      <c r="B730" s="73">
        <f t="shared" si="1"/>
        <v>40</v>
      </c>
      <c r="C730" s="74">
        <f t="shared" si="2"/>
        <v>71</v>
      </c>
      <c r="D730" s="73">
        <f t="shared" si="3"/>
        <v>307</v>
      </c>
      <c r="E730" s="74">
        <f t="shared" si="4"/>
        <v>11</v>
      </c>
      <c r="F730" s="62">
        <f t="shared" si="5"/>
        <v>0.3603603604</v>
      </c>
      <c r="G730" s="63">
        <f t="shared" si="6"/>
        <v>0.965408805</v>
      </c>
      <c r="H730" s="64">
        <f t="shared" si="7"/>
        <v>0.8088578089</v>
      </c>
      <c r="I730" s="65">
        <f t="shared" si="8"/>
        <v>0.1188811189</v>
      </c>
      <c r="J730" s="55">
        <f t="shared" si="9"/>
        <v>2.864864865</v>
      </c>
      <c r="K730" s="58"/>
      <c r="L730" s="58"/>
      <c r="M730" s="58"/>
      <c r="N730" s="61">
        <f t="shared" si="10"/>
        <v>0.3603603604</v>
      </c>
      <c r="O730" s="61">
        <f t="shared" si="11"/>
        <v>0.8088578089</v>
      </c>
      <c r="P730" s="61">
        <f t="shared" si="12"/>
        <v>0.1188811189</v>
      </c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73">
        <v>40.0</v>
      </c>
      <c r="AB730" s="74">
        <v>11.0</v>
      </c>
      <c r="AC730" s="73">
        <v>307.0</v>
      </c>
      <c r="AD730" s="74">
        <v>71.0</v>
      </c>
    </row>
    <row r="731" ht="12.75" customHeight="1">
      <c r="A731" s="58" t="s">
        <v>1061</v>
      </c>
      <c r="B731" s="73">
        <f t="shared" si="1"/>
        <v>0</v>
      </c>
      <c r="C731" s="74">
        <f t="shared" si="2"/>
        <v>0</v>
      </c>
      <c r="D731" s="73">
        <f t="shared" si="3"/>
        <v>0</v>
      </c>
      <c r="E731" s="74">
        <f t="shared" si="4"/>
        <v>0</v>
      </c>
      <c r="F731" s="62" t="str">
        <f t="shared" si="5"/>
        <v>#DIV/0!</v>
      </c>
      <c r="G731" s="63" t="str">
        <f t="shared" si="6"/>
        <v>#DIV/0!</v>
      </c>
      <c r="H731" s="64" t="str">
        <f t="shared" si="7"/>
        <v>#DIV/0!</v>
      </c>
      <c r="I731" s="65" t="str">
        <f t="shared" si="8"/>
        <v>#DIV/0!</v>
      </c>
      <c r="J731" s="55" t="str">
        <f t="shared" si="9"/>
        <v>#DIV/0!</v>
      </c>
      <c r="K731" s="58"/>
      <c r="L731" s="58"/>
      <c r="M731" s="58"/>
      <c r="N731" s="61" t="str">
        <f t="shared" si="10"/>
        <v>#DIV/0!</v>
      </c>
      <c r="O731" s="61" t="str">
        <f t="shared" si="11"/>
        <v>#DIV/0!</v>
      </c>
      <c r="P731" s="61" t="str">
        <f t="shared" si="12"/>
        <v>#DIV/0!</v>
      </c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73">
        <v>0.0</v>
      </c>
      <c r="AB731" s="74">
        <v>0.0</v>
      </c>
      <c r="AC731" s="73">
        <v>0.0</v>
      </c>
      <c r="AD731" s="74">
        <v>0.0</v>
      </c>
    </row>
    <row r="732" ht="12.75" customHeight="1">
      <c r="A732" s="58" t="s">
        <v>1062</v>
      </c>
      <c r="B732" s="73">
        <f t="shared" si="1"/>
        <v>1</v>
      </c>
      <c r="C732" s="74">
        <f t="shared" si="2"/>
        <v>3</v>
      </c>
      <c r="D732" s="73">
        <f t="shared" si="3"/>
        <v>0</v>
      </c>
      <c r="E732" s="74">
        <f t="shared" si="4"/>
        <v>0</v>
      </c>
      <c r="F732" s="62">
        <f t="shared" si="5"/>
        <v>0.25</v>
      </c>
      <c r="G732" s="63" t="str">
        <f t="shared" si="6"/>
        <v>#DIV/0!</v>
      </c>
      <c r="H732" s="64">
        <f t="shared" si="7"/>
        <v>0.25</v>
      </c>
      <c r="I732" s="65">
        <f t="shared" si="8"/>
        <v>0.25</v>
      </c>
      <c r="J732" s="55">
        <f t="shared" si="9"/>
        <v>0</v>
      </c>
      <c r="K732" s="58"/>
      <c r="L732" s="58"/>
      <c r="M732" s="58"/>
      <c r="N732" s="61">
        <f t="shared" si="10"/>
        <v>0.25</v>
      </c>
      <c r="O732" s="61">
        <f t="shared" si="11"/>
        <v>0.25</v>
      </c>
      <c r="P732" s="61">
        <f t="shared" si="12"/>
        <v>0.25</v>
      </c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73">
        <v>1.0</v>
      </c>
      <c r="AB732" s="74">
        <v>0.0</v>
      </c>
      <c r="AC732" s="73">
        <v>0.0</v>
      </c>
      <c r="AD732" s="74">
        <v>3.0</v>
      </c>
    </row>
    <row r="733" ht="12.75" customHeight="1">
      <c r="A733" s="58" t="s">
        <v>1063</v>
      </c>
      <c r="B733" s="73">
        <f t="shared" si="1"/>
        <v>0</v>
      </c>
      <c r="C733" s="74">
        <f t="shared" si="2"/>
        <v>0</v>
      </c>
      <c r="D733" s="73">
        <f t="shared" si="3"/>
        <v>0</v>
      </c>
      <c r="E733" s="74">
        <f t="shared" si="4"/>
        <v>0</v>
      </c>
      <c r="F733" s="62" t="str">
        <f t="shared" si="5"/>
        <v>#DIV/0!</v>
      </c>
      <c r="G733" s="63" t="str">
        <f t="shared" si="6"/>
        <v>#DIV/0!</v>
      </c>
      <c r="H733" s="64" t="str">
        <f t="shared" si="7"/>
        <v>#DIV/0!</v>
      </c>
      <c r="I733" s="65" t="str">
        <f t="shared" si="8"/>
        <v>#DIV/0!</v>
      </c>
      <c r="J733" s="55" t="str">
        <f t="shared" si="9"/>
        <v>#DIV/0!</v>
      </c>
      <c r="K733" s="58"/>
      <c r="L733" s="58"/>
      <c r="M733" s="58"/>
      <c r="N733" s="61" t="str">
        <f t="shared" si="10"/>
        <v>#DIV/0!</v>
      </c>
      <c r="O733" s="61" t="str">
        <f t="shared" si="11"/>
        <v>#DIV/0!</v>
      </c>
      <c r="P733" s="61" t="str">
        <f t="shared" si="12"/>
        <v>#DIV/0!</v>
      </c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73">
        <v>0.0</v>
      </c>
      <c r="AB733" s="74">
        <v>0.0</v>
      </c>
      <c r="AC733" s="73">
        <v>0.0</v>
      </c>
      <c r="AD733" s="74">
        <v>0.0</v>
      </c>
    </row>
    <row r="734" ht="12.75" customHeight="1">
      <c r="A734" s="58" t="s">
        <v>1064</v>
      </c>
      <c r="B734" s="73">
        <f t="shared" si="1"/>
        <v>7</v>
      </c>
      <c r="C734" s="74">
        <f t="shared" si="2"/>
        <v>4</v>
      </c>
      <c r="D734" s="73">
        <f t="shared" si="3"/>
        <v>14</v>
      </c>
      <c r="E734" s="74">
        <f t="shared" si="4"/>
        <v>1</v>
      </c>
      <c r="F734" s="62">
        <f t="shared" si="5"/>
        <v>0.6363636364</v>
      </c>
      <c r="G734" s="63">
        <f t="shared" si="6"/>
        <v>0.9333333333</v>
      </c>
      <c r="H734" s="64">
        <f t="shared" si="7"/>
        <v>0.8076923077</v>
      </c>
      <c r="I734" s="65">
        <f t="shared" si="8"/>
        <v>0.3076923077</v>
      </c>
      <c r="J734" s="55">
        <f t="shared" si="9"/>
        <v>1.363636364</v>
      </c>
      <c r="K734" s="58"/>
      <c r="L734" s="58"/>
      <c r="M734" s="58"/>
      <c r="N734" s="61">
        <f t="shared" si="10"/>
        <v>0.6363636364</v>
      </c>
      <c r="O734" s="61">
        <f t="shared" si="11"/>
        <v>0.8076923077</v>
      </c>
      <c r="P734" s="61">
        <f t="shared" si="12"/>
        <v>0.3076923077</v>
      </c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73">
        <v>7.0</v>
      </c>
      <c r="AB734" s="74">
        <v>1.0</v>
      </c>
      <c r="AC734" s="73">
        <v>14.0</v>
      </c>
      <c r="AD734" s="74">
        <v>4.0</v>
      </c>
    </row>
    <row r="735" ht="12.75" customHeight="1">
      <c r="A735" s="58" t="s">
        <v>718</v>
      </c>
      <c r="B735" s="73">
        <f t="shared" si="1"/>
        <v>32</v>
      </c>
      <c r="C735" s="74">
        <f t="shared" si="2"/>
        <v>45</v>
      </c>
      <c r="D735" s="73">
        <f t="shared" si="3"/>
        <v>109</v>
      </c>
      <c r="E735" s="74">
        <f t="shared" si="4"/>
        <v>10</v>
      </c>
      <c r="F735" s="62">
        <f t="shared" si="5"/>
        <v>0.4155844156</v>
      </c>
      <c r="G735" s="63">
        <f t="shared" si="6"/>
        <v>0.9159663866</v>
      </c>
      <c r="H735" s="64">
        <f t="shared" si="7"/>
        <v>0.7193877551</v>
      </c>
      <c r="I735" s="65">
        <f t="shared" si="8"/>
        <v>0.2142857143</v>
      </c>
      <c r="J735" s="55">
        <f t="shared" si="9"/>
        <v>1.545454545</v>
      </c>
      <c r="K735" s="58"/>
      <c r="L735" s="58"/>
      <c r="M735" s="58"/>
      <c r="N735" s="61">
        <f t="shared" si="10"/>
        <v>0.4155844156</v>
      </c>
      <c r="O735" s="61">
        <f t="shared" si="11"/>
        <v>0.7193877551</v>
      </c>
      <c r="P735" s="61">
        <f t="shared" si="12"/>
        <v>0.2142857143</v>
      </c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73">
        <v>32.0</v>
      </c>
      <c r="AB735" s="74">
        <v>10.0</v>
      </c>
      <c r="AC735" s="73">
        <v>109.0</v>
      </c>
      <c r="AD735" s="74">
        <v>45.0</v>
      </c>
    </row>
    <row r="736" ht="12.75" customHeight="1">
      <c r="A736" s="58" t="s">
        <v>719</v>
      </c>
      <c r="B736" s="73">
        <f t="shared" si="1"/>
        <v>56</v>
      </c>
      <c r="C736" s="74">
        <f t="shared" si="2"/>
        <v>56</v>
      </c>
      <c r="D736" s="73">
        <f t="shared" si="3"/>
        <v>236</v>
      </c>
      <c r="E736" s="74">
        <f t="shared" si="4"/>
        <v>12</v>
      </c>
      <c r="F736" s="62">
        <f t="shared" si="5"/>
        <v>0.5</v>
      </c>
      <c r="G736" s="63">
        <f t="shared" si="6"/>
        <v>0.9516129032</v>
      </c>
      <c r="H736" s="64">
        <f t="shared" si="7"/>
        <v>0.8111111111</v>
      </c>
      <c r="I736" s="65">
        <f t="shared" si="8"/>
        <v>0.1888888889</v>
      </c>
      <c r="J736" s="55">
        <f t="shared" si="9"/>
        <v>2.214285714</v>
      </c>
      <c r="K736" s="58"/>
      <c r="L736" s="58"/>
      <c r="M736" s="58"/>
      <c r="N736" s="61">
        <f t="shared" si="10"/>
        <v>0.5</v>
      </c>
      <c r="O736" s="61">
        <f t="shared" si="11"/>
        <v>0.8111111111</v>
      </c>
      <c r="P736" s="61">
        <f t="shared" si="12"/>
        <v>0.1888888889</v>
      </c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73">
        <v>56.0</v>
      </c>
      <c r="AB736" s="74">
        <v>12.0</v>
      </c>
      <c r="AC736" s="73">
        <v>236.0</v>
      </c>
      <c r="AD736" s="74">
        <v>56.0</v>
      </c>
    </row>
    <row r="737" ht="12.75" customHeight="1">
      <c r="A737" s="58" t="s">
        <v>648</v>
      </c>
      <c r="B737" s="73">
        <f t="shared" si="1"/>
        <v>30</v>
      </c>
      <c r="C737" s="74">
        <f t="shared" si="2"/>
        <v>71</v>
      </c>
      <c r="D737" s="73">
        <f t="shared" si="3"/>
        <v>152</v>
      </c>
      <c r="E737" s="74">
        <f t="shared" si="4"/>
        <v>16</v>
      </c>
      <c r="F737" s="62">
        <f t="shared" si="5"/>
        <v>0.297029703</v>
      </c>
      <c r="G737" s="63">
        <f t="shared" si="6"/>
        <v>0.9047619048</v>
      </c>
      <c r="H737" s="64">
        <f t="shared" si="7"/>
        <v>0.6765799257</v>
      </c>
      <c r="I737" s="65">
        <f t="shared" si="8"/>
        <v>0.1710037175</v>
      </c>
      <c r="J737" s="55">
        <f t="shared" si="9"/>
        <v>1.663366337</v>
      </c>
      <c r="K737" s="58"/>
      <c r="L737" s="58"/>
      <c r="M737" s="58"/>
      <c r="N737" s="61">
        <f t="shared" si="10"/>
        <v>0.297029703</v>
      </c>
      <c r="O737" s="61">
        <f t="shared" si="11"/>
        <v>0.6765799257</v>
      </c>
      <c r="P737" s="61">
        <f t="shared" si="12"/>
        <v>0.1710037175</v>
      </c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73">
        <v>30.0</v>
      </c>
      <c r="AB737" s="74">
        <v>16.0</v>
      </c>
      <c r="AC737" s="73">
        <v>152.0</v>
      </c>
      <c r="AD737" s="74">
        <v>71.0</v>
      </c>
    </row>
    <row r="738" ht="12.75" customHeight="1">
      <c r="A738" s="58" t="s">
        <v>651</v>
      </c>
      <c r="B738" s="73">
        <f t="shared" si="1"/>
        <v>81</v>
      </c>
      <c r="C738" s="74">
        <f t="shared" si="2"/>
        <v>149</v>
      </c>
      <c r="D738" s="73">
        <f t="shared" si="3"/>
        <v>312</v>
      </c>
      <c r="E738" s="74">
        <f t="shared" si="4"/>
        <v>43</v>
      </c>
      <c r="F738" s="62">
        <f t="shared" si="5"/>
        <v>0.352173913</v>
      </c>
      <c r="G738" s="63">
        <f t="shared" si="6"/>
        <v>0.8788732394</v>
      </c>
      <c r="H738" s="64">
        <f t="shared" si="7"/>
        <v>0.6717948718</v>
      </c>
      <c r="I738" s="65">
        <f t="shared" si="8"/>
        <v>0.211965812</v>
      </c>
      <c r="J738" s="55">
        <f t="shared" si="9"/>
        <v>1.543478261</v>
      </c>
      <c r="K738" s="58"/>
      <c r="L738" s="58"/>
      <c r="M738" s="58"/>
      <c r="N738" s="61">
        <f t="shared" si="10"/>
        <v>0.352173913</v>
      </c>
      <c r="O738" s="61">
        <f t="shared" si="11"/>
        <v>0.6717948718</v>
      </c>
      <c r="P738" s="61">
        <f t="shared" si="12"/>
        <v>0.211965812</v>
      </c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73">
        <v>81.0</v>
      </c>
      <c r="AB738" s="74">
        <v>43.0</v>
      </c>
      <c r="AC738" s="73">
        <v>312.0</v>
      </c>
      <c r="AD738" s="74">
        <v>149.0</v>
      </c>
    </row>
    <row r="739" ht="12.75" customHeight="1">
      <c r="A739" s="58" t="s">
        <v>1065</v>
      </c>
      <c r="B739" s="73">
        <f t="shared" si="1"/>
        <v>1</v>
      </c>
      <c r="C739" s="74">
        <f t="shared" si="2"/>
        <v>0</v>
      </c>
      <c r="D739" s="73">
        <f t="shared" si="3"/>
        <v>0</v>
      </c>
      <c r="E739" s="74">
        <f t="shared" si="4"/>
        <v>0</v>
      </c>
      <c r="F739" s="62">
        <f t="shared" si="5"/>
        <v>1</v>
      </c>
      <c r="G739" s="63" t="str">
        <f t="shared" si="6"/>
        <v>#DIV/0!</v>
      </c>
      <c r="H739" s="64">
        <f t="shared" si="7"/>
        <v>1</v>
      </c>
      <c r="I739" s="65">
        <f t="shared" si="8"/>
        <v>1</v>
      </c>
      <c r="J739" s="55">
        <f t="shared" si="9"/>
        <v>0</v>
      </c>
      <c r="K739" s="58"/>
      <c r="L739" s="58"/>
      <c r="M739" s="58"/>
      <c r="N739" s="61">
        <f t="shared" si="10"/>
        <v>1</v>
      </c>
      <c r="O739" s="61">
        <f t="shared" si="11"/>
        <v>1</v>
      </c>
      <c r="P739" s="61">
        <f t="shared" si="12"/>
        <v>1</v>
      </c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73">
        <v>1.0</v>
      </c>
      <c r="AB739" s="74">
        <v>0.0</v>
      </c>
      <c r="AC739" s="73">
        <v>0.0</v>
      </c>
      <c r="AD739" s="74">
        <v>0.0</v>
      </c>
    </row>
    <row r="740" ht="12.75" customHeight="1">
      <c r="A740" s="58" t="s">
        <v>703</v>
      </c>
      <c r="B740" s="73">
        <f t="shared" si="1"/>
        <v>36</v>
      </c>
      <c r="C740" s="74">
        <f t="shared" si="2"/>
        <v>108</v>
      </c>
      <c r="D740" s="73">
        <f t="shared" si="3"/>
        <v>183</v>
      </c>
      <c r="E740" s="74">
        <f t="shared" si="4"/>
        <v>17</v>
      </c>
      <c r="F740" s="62">
        <f t="shared" si="5"/>
        <v>0.25</v>
      </c>
      <c r="G740" s="63">
        <f t="shared" si="6"/>
        <v>0.915</v>
      </c>
      <c r="H740" s="64">
        <f t="shared" si="7"/>
        <v>0.636627907</v>
      </c>
      <c r="I740" s="65">
        <f t="shared" si="8"/>
        <v>0.1540697674</v>
      </c>
      <c r="J740" s="55">
        <f t="shared" si="9"/>
        <v>1.388888889</v>
      </c>
      <c r="K740" s="58"/>
      <c r="L740" s="58"/>
      <c r="M740" s="58"/>
      <c r="N740" s="61">
        <f t="shared" si="10"/>
        <v>0.25</v>
      </c>
      <c r="O740" s="61">
        <f t="shared" si="11"/>
        <v>0.636627907</v>
      </c>
      <c r="P740" s="61">
        <f t="shared" si="12"/>
        <v>0.1540697674</v>
      </c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73">
        <v>36.0</v>
      </c>
      <c r="AB740" s="74">
        <v>17.0</v>
      </c>
      <c r="AC740" s="73">
        <v>183.0</v>
      </c>
      <c r="AD740" s="74">
        <v>108.0</v>
      </c>
    </row>
    <row r="741" ht="12.75" customHeight="1">
      <c r="A741" s="58" t="s">
        <v>692</v>
      </c>
      <c r="B741" s="73">
        <f t="shared" si="1"/>
        <v>146</v>
      </c>
      <c r="C741" s="74">
        <f t="shared" si="2"/>
        <v>279</v>
      </c>
      <c r="D741" s="73">
        <f t="shared" si="3"/>
        <v>907</v>
      </c>
      <c r="E741" s="74">
        <f t="shared" si="4"/>
        <v>72</v>
      </c>
      <c r="F741" s="62">
        <f t="shared" si="5"/>
        <v>0.3435294118</v>
      </c>
      <c r="G741" s="63">
        <f t="shared" si="6"/>
        <v>0.9264555669</v>
      </c>
      <c r="H741" s="64">
        <f t="shared" si="7"/>
        <v>0.75</v>
      </c>
      <c r="I741" s="65">
        <f t="shared" si="8"/>
        <v>0.1552706553</v>
      </c>
      <c r="J741" s="55">
        <f t="shared" si="9"/>
        <v>2.303529412</v>
      </c>
      <c r="K741" s="58"/>
      <c r="L741" s="58"/>
      <c r="M741" s="58"/>
      <c r="N741" s="61">
        <f t="shared" si="10"/>
        <v>0.3435294118</v>
      </c>
      <c r="O741" s="61">
        <f t="shared" si="11"/>
        <v>0.75</v>
      </c>
      <c r="P741" s="61">
        <f t="shared" si="12"/>
        <v>0.1552706553</v>
      </c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73">
        <v>146.0</v>
      </c>
      <c r="AB741" s="74">
        <v>72.0</v>
      </c>
      <c r="AC741" s="73">
        <v>907.0</v>
      </c>
      <c r="AD741" s="74">
        <v>279.0</v>
      </c>
    </row>
    <row r="742" ht="12.75" customHeight="1">
      <c r="A742" s="58" t="s">
        <v>1066</v>
      </c>
      <c r="B742" s="73">
        <f t="shared" si="1"/>
        <v>0</v>
      </c>
      <c r="C742" s="74">
        <f t="shared" si="2"/>
        <v>0</v>
      </c>
      <c r="D742" s="73">
        <f t="shared" si="3"/>
        <v>0</v>
      </c>
      <c r="E742" s="74">
        <f t="shared" si="4"/>
        <v>0</v>
      </c>
      <c r="F742" s="62" t="str">
        <f t="shared" si="5"/>
        <v>#DIV/0!</v>
      </c>
      <c r="G742" s="63" t="str">
        <f t="shared" si="6"/>
        <v>#DIV/0!</v>
      </c>
      <c r="H742" s="64" t="str">
        <f t="shared" si="7"/>
        <v>#DIV/0!</v>
      </c>
      <c r="I742" s="65" t="str">
        <f t="shared" si="8"/>
        <v>#DIV/0!</v>
      </c>
      <c r="J742" s="55" t="str">
        <f t="shared" si="9"/>
        <v>#DIV/0!</v>
      </c>
      <c r="K742" s="58"/>
      <c r="L742" s="58"/>
      <c r="M742" s="58"/>
      <c r="N742" s="61" t="str">
        <f t="shared" si="10"/>
        <v>#DIV/0!</v>
      </c>
      <c r="O742" s="61" t="str">
        <f t="shared" si="11"/>
        <v>#DIV/0!</v>
      </c>
      <c r="P742" s="61" t="str">
        <f t="shared" si="12"/>
        <v>#DIV/0!</v>
      </c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73">
        <v>0.0</v>
      </c>
      <c r="AB742" s="74">
        <v>0.0</v>
      </c>
      <c r="AC742" s="73">
        <v>0.0</v>
      </c>
      <c r="AD742" s="74">
        <v>0.0</v>
      </c>
    </row>
    <row r="743" ht="12.75" customHeight="1">
      <c r="A743" s="58" t="s">
        <v>1067</v>
      </c>
      <c r="B743" s="73">
        <f t="shared" si="1"/>
        <v>0</v>
      </c>
      <c r="C743" s="74">
        <f t="shared" si="2"/>
        <v>0</v>
      </c>
      <c r="D743" s="73">
        <f t="shared" si="3"/>
        <v>0</v>
      </c>
      <c r="E743" s="74">
        <f t="shared" si="4"/>
        <v>0</v>
      </c>
      <c r="F743" s="62" t="str">
        <f t="shared" si="5"/>
        <v>#DIV/0!</v>
      </c>
      <c r="G743" s="63" t="str">
        <f t="shared" si="6"/>
        <v>#DIV/0!</v>
      </c>
      <c r="H743" s="64" t="str">
        <f t="shared" si="7"/>
        <v>#DIV/0!</v>
      </c>
      <c r="I743" s="65" t="str">
        <f t="shared" si="8"/>
        <v>#DIV/0!</v>
      </c>
      <c r="J743" s="55" t="str">
        <f t="shared" si="9"/>
        <v>#DIV/0!</v>
      </c>
      <c r="K743" s="58"/>
      <c r="L743" s="58"/>
      <c r="M743" s="58"/>
      <c r="N743" s="61" t="str">
        <f t="shared" si="10"/>
        <v>#DIV/0!</v>
      </c>
      <c r="O743" s="61" t="str">
        <f t="shared" si="11"/>
        <v>#DIV/0!</v>
      </c>
      <c r="P743" s="61" t="str">
        <f t="shared" si="12"/>
        <v>#DIV/0!</v>
      </c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73">
        <v>0.0</v>
      </c>
      <c r="AB743" s="74">
        <v>0.0</v>
      </c>
      <c r="AC743" s="73">
        <v>0.0</v>
      </c>
      <c r="AD743" s="74">
        <v>0.0</v>
      </c>
    </row>
    <row r="744" ht="12.75" customHeight="1">
      <c r="A744" s="58" t="s">
        <v>1068</v>
      </c>
      <c r="B744" s="73">
        <f t="shared" si="1"/>
        <v>0</v>
      </c>
      <c r="C744" s="74">
        <f t="shared" si="2"/>
        <v>14</v>
      </c>
      <c r="D744" s="73">
        <f t="shared" si="3"/>
        <v>4</v>
      </c>
      <c r="E744" s="74">
        <f t="shared" si="4"/>
        <v>1</v>
      </c>
      <c r="F744" s="62">
        <f t="shared" si="5"/>
        <v>0</v>
      </c>
      <c r="G744" s="63">
        <f t="shared" si="6"/>
        <v>0.8</v>
      </c>
      <c r="H744" s="64">
        <f t="shared" si="7"/>
        <v>0.2105263158</v>
      </c>
      <c r="I744" s="65">
        <f t="shared" si="8"/>
        <v>0.05263157895</v>
      </c>
      <c r="J744" s="55">
        <f t="shared" si="9"/>
        <v>0.3571428571</v>
      </c>
      <c r="K744" s="58"/>
      <c r="L744" s="58"/>
      <c r="M744" s="58"/>
      <c r="N744" s="61">
        <f t="shared" si="10"/>
        <v>0</v>
      </c>
      <c r="O744" s="61">
        <f t="shared" si="11"/>
        <v>0.2105263158</v>
      </c>
      <c r="P744" s="61">
        <f t="shared" si="12"/>
        <v>0.05263157895</v>
      </c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73">
        <v>0.0</v>
      </c>
      <c r="AB744" s="74">
        <v>1.0</v>
      </c>
      <c r="AC744" s="73">
        <v>4.0</v>
      </c>
      <c r="AD744" s="74">
        <v>14.0</v>
      </c>
    </row>
    <row r="745" ht="12.75" customHeight="1">
      <c r="A745" s="58" t="s">
        <v>1069</v>
      </c>
      <c r="B745" s="73">
        <f t="shared" si="1"/>
        <v>0</v>
      </c>
      <c r="C745" s="74">
        <f t="shared" si="2"/>
        <v>0</v>
      </c>
      <c r="D745" s="73">
        <f t="shared" si="3"/>
        <v>0</v>
      </c>
      <c r="E745" s="74">
        <f t="shared" si="4"/>
        <v>0</v>
      </c>
      <c r="F745" s="62" t="str">
        <f t="shared" si="5"/>
        <v>#DIV/0!</v>
      </c>
      <c r="G745" s="63" t="str">
        <f t="shared" si="6"/>
        <v>#DIV/0!</v>
      </c>
      <c r="H745" s="64" t="str">
        <f t="shared" si="7"/>
        <v>#DIV/0!</v>
      </c>
      <c r="I745" s="65" t="str">
        <f t="shared" si="8"/>
        <v>#DIV/0!</v>
      </c>
      <c r="J745" s="55" t="str">
        <f t="shared" si="9"/>
        <v>#DIV/0!</v>
      </c>
      <c r="K745" s="58"/>
      <c r="L745" s="58"/>
      <c r="M745" s="58"/>
      <c r="N745" s="61" t="str">
        <f t="shared" si="10"/>
        <v>#DIV/0!</v>
      </c>
      <c r="O745" s="61" t="str">
        <f t="shared" si="11"/>
        <v>#DIV/0!</v>
      </c>
      <c r="P745" s="61" t="str">
        <f t="shared" si="12"/>
        <v>#DIV/0!</v>
      </c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73">
        <v>0.0</v>
      </c>
      <c r="AB745" s="74">
        <v>0.0</v>
      </c>
      <c r="AC745" s="73">
        <v>0.0</v>
      </c>
      <c r="AD745" s="74">
        <v>0.0</v>
      </c>
    </row>
    <row r="746" ht="12.75" customHeight="1">
      <c r="A746" s="58" t="s">
        <v>1070</v>
      </c>
      <c r="B746" s="73">
        <f t="shared" si="1"/>
        <v>0</v>
      </c>
      <c r="C746" s="74">
        <f t="shared" si="2"/>
        <v>0</v>
      </c>
      <c r="D746" s="73">
        <f t="shared" si="3"/>
        <v>0</v>
      </c>
      <c r="E746" s="74">
        <f t="shared" si="4"/>
        <v>0</v>
      </c>
      <c r="F746" s="62" t="str">
        <f t="shared" si="5"/>
        <v>#DIV/0!</v>
      </c>
      <c r="G746" s="63" t="str">
        <f t="shared" si="6"/>
        <v>#DIV/0!</v>
      </c>
      <c r="H746" s="64" t="str">
        <f t="shared" si="7"/>
        <v>#DIV/0!</v>
      </c>
      <c r="I746" s="65" t="str">
        <f t="shared" si="8"/>
        <v>#DIV/0!</v>
      </c>
      <c r="J746" s="55" t="str">
        <f t="shared" si="9"/>
        <v>#DIV/0!</v>
      </c>
      <c r="K746" s="58"/>
      <c r="L746" s="58"/>
      <c r="M746" s="58"/>
      <c r="N746" s="61" t="str">
        <f t="shared" si="10"/>
        <v>#DIV/0!</v>
      </c>
      <c r="O746" s="61" t="str">
        <f t="shared" si="11"/>
        <v>#DIV/0!</v>
      </c>
      <c r="P746" s="61" t="str">
        <f t="shared" si="12"/>
        <v>#DIV/0!</v>
      </c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73">
        <v>0.0</v>
      </c>
      <c r="AB746" s="74">
        <v>0.0</v>
      </c>
      <c r="AC746" s="73">
        <v>0.0</v>
      </c>
      <c r="AD746" s="74">
        <v>0.0</v>
      </c>
    </row>
    <row r="747" ht="12.75" customHeight="1">
      <c r="A747" s="58" t="s">
        <v>371</v>
      </c>
      <c r="B747" s="73">
        <f t="shared" si="1"/>
        <v>18</v>
      </c>
      <c r="C747" s="74">
        <f t="shared" si="2"/>
        <v>82</v>
      </c>
      <c r="D747" s="73">
        <f t="shared" si="3"/>
        <v>85</v>
      </c>
      <c r="E747" s="74">
        <f t="shared" si="4"/>
        <v>21</v>
      </c>
      <c r="F747" s="62">
        <f t="shared" si="5"/>
        <v>0.18</v>
      </c>
      <c r="G747" s="63">
        <f t="shared" si="6"/>
        <v>0.8018867925</v>
      </c>
      <c r="H747" s="64">
        <f t="shared" si="7"/>
        <v>0.5</v>
      </c>
      <c r="I747" s="65">
        <f t="shared" si="8"/>
        <v>0.1893203883</v>
      </c>
      <c r="J747" s="55">
        <f t="shared" si="9"/>
        <v>1.06</v>
      </c>
      <c r="K747" s="58"/>
      <c r="L747" s="58"/>
      <c r="M747" s="58"/>
      <c r="N747" s="61">
        <f t="shared" si="10"/>
        <v>0.18</v>
      </c>
      <c r="O747" s="61">
        <f t="shared" si="11"/>
        <v>0.5</v>
      </c>
      <c r="P747" s="61">
        <f t="shared" si="12"/>
        <v>0.1893203883</v>
      </c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73">
        <v>18.0</v>
      </c>
      <c r="AB747" s="74">
        <v>21.0</v>
      </c>
      <c r="AC747" s="73">
        <v>85.0</v>
      </c>
      <c r="AD747" s="74">
        <v>82.0</v>
      </c>
    </row>
    <row r="748" ht="12.75" customHeight="1">
      <c r="A748" s="58" t="s">
        <v>581</v>
      </c>
      <c r="B748" s="73">
        <f t="shared" si="1"/>
        <v>26</v>
      </c>
      <c r="C748" s="74">
        <f t="shared" si="2"/>
        <v>39</v>
      </c>
      <c r="D748" s="73">
        <f t="shared" si="3"/>
        <v>51</v>
      </c>
      <c r="E748" s="74">
        <f t="shared" si="4"/>
        <v>16</v>
      </c>
      <c r="F748" s="62">
        <f t="shared" si="5"/>
        <v>0.4</v>
      </c>
      <c r="G748" s="63">
        <f t="shared" si="6"/>
        <v>0.7611940299</v>
      </c>
      <c r="H748" s="64">
        <f t="shared" si="7"/>
        <v>0.5833333333</v>
      </c>
      <c r="I748" s="65">
        <f t="shared" si="8"/>
        <v>0.3181818182</v>
      </c>
      <c r="J748" s="55">
        <f t="shared" si="9"/>
        <v>1.030769231</v>
      </c>
      <c r="K748" s="58"/>
      <c r="L748" s="58"/>
      <c r="M748" s="58"/>
      <c r="N748" s="61">
        <f t="shared" si="10"/>
        <v>0.4</v>
      </c>
      <c r="O748" s="61">
        <f t="shared" si="11"/>
        <v>0.5833333333</v>
      </c>
      <c r="P748" s="61">
        <f t="shared" si="12"/>
        <v>0.3181818182</v>
      </c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73">
        <v>26.0</v>
      </c>
      <c r="AB748" s="74">
        <v>16.0</v>
      </c>
      <c r="AC748" s="73">
        <v>51.0</v>
      </c>
      <c r="AD748" s="74">
        <v>39.0</v>
      </c>
    </row>
    <row r="749" ht="12.75" customHeight="1">
      <c r="A749" s="58" t="s">
        <v>725</v>
      </c>
      <c r="B749" s="73">
        <f t="shared" si="1"/>
        <v>70</v>
      </c>
      <c r="C749" s="74">
        <f t="shared" si="2"/>
        <v>89</v>
      </c>
      <c r="D749" s="73">
        <f t="shared" si="3"/>
        <v>248</v>
      </c>
      <c r="E749" s="74">
        <f t="shared" si="4"/>
        <v>26</v>
      </c>
      <c r="F749" s="62">
        <f t="shared" si="5"/>
        <v>0.4402515723</v>
      </c>
      <c r="G749" s="63">
        <f t="shared" si="6"/>
        <v>0.9051094891</v>
      </c>
      <c r="H749" s="64">
        <f t="shared" si="7"/>
        <v>0.7344110855</v>
      </c>
      <c r="I749" s="65">
        <f t="shared" si="8"/>
        <v>0.2217090069</v>
      </c>
      <c r="J749" s="55">
        <f t="shared" si="9"/>
        <v>1.72327044</v>
      </c>
      <c r="K749" s="58"/>
      <c r="L749" s="58"/>
      <c r="M749" s="58"/>
      <c r="N749" s="61">
        <f t="shared" si="10"/>
        <v>0.4402515723</v>
      </c>
      <c r="O749" s="61">
        <f t="shared" si="11"/>
        <v>0.7344110855</v>
      </c>
      <c r="P749" s="61">
        <f t="shared" si="12"/>
        <v>0.2217090069</v>
      </c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73">
        <v>70.0</v>
      </c>
      <c r="AB749" s="74">
        <v>26.0</v>
      </c>
      <c r="AC749" s="73">
        <v>248.0</v>
      </c>
      <c r="AD749" s="74">
        <v>89.0</v>
      </c>
    </row>
    <row r="750" ht="12.75" customHeight="1">
      <c r="A750" s="58" t="s">
        <v>621</v>
      </c>
      <c r="B750" s="73">
        <f t="shared" si="1"/>
        <v>21</v>
      </c>
      <c r="C750" s="74">
        <f t="shared" si="2"/>
        <v>77</v>
      </c>
      <c r="D750" s="73">
        <f t="shared" si="3"/>
        <v>139</v>
      </c>
      <c r="E750" s="74">
        <f t="shared" si="4"/>
        <v>12</v>
      </c>
      <c r="F750" s="62">
        <f t="shared" si="5"/>
        <v>0.2142857143</v>
      </c>
      <c r="G750" s="63">
        <f t="shared" si="6"/>
        <v>0.9205298013</v>
      </c>
      <c r="H750" s="64">
        <f t="shared" si="7"/>
        <v>0.6425702811</v>
      </c>
      <c r="I750" s="65">
        <f t="shared" si="8"/>
        <v>0.1325301205</v>
      </c>
      <c r="J750" s="55">
        <f t="shared" si="9"/>
        <v>1.540816327</v>
      </c>
      <c r="K750" s="58"/>
      <c r="L750" s="58"/>
      <c r="M750" s="58"/>
      <c r="N750" s="61">
        <f t="shared" si="10"/>
        <v>0.2142857143</v>
      </c>
      <c r="O750" s="61">
        <f t="shared" si="11"/>
        <v>0.6425702811</v>
      </c>
      <c r="P750" s="61">
        <f t="shared" si="12"/>
        <v>0.1325301205</v>
      </c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73">
        <v>21.0</v>
      </c>
      <c r="AB750" s="74">
        <v>12.0</v>
      </c>
      <c r="AC750" s="73">
        <v>139.0</v>
      </c>
      <c r="AD750" s="74">
        <v>77.0</v>
      </c>
    </row>
    <row r="751" ht="12.75" customHeight="1">
      <c r="A751" s="58" t="s">
        <v>726</v>
      </c>
      <c r="B751" s="73">
        <f t="shared" si="1"/>
        <v>24</v>
      </c>
      <c r="C751" s="74">
        <f t="shared" si="2"/>
        <v>17</v>
      </c>
      <c r="D751" s="73">
        <f t="shared" si="3"/>
        <v>133</v>
      </c>
      <c r="E751" s="74">
        <f t="shared" si="4"/>
        <v>6</v>
      </c>
      <c r="F751" s="62">
        <f t="shared" si="5"/>
        <v>0.5853658537</v>
      </c>
      <c r="G751" s="63">
        <f t="shared" si="6"/>
        <v>0.9568345324</v>
      </c>
      <c r="H751" s="64">
        <f t="shared" si="7"/>
        <v>0.8722222222</v>
      </c>
      <c r="I751" s="65">
        <f t="shared" si="8"/>
        <v>0.1666666667</v>
      </c>
      <c r="J751" s="55">
        <f t="shared" si="9"/>
        <v>3.390243902</v>
      </c>
      <c r="K751" s="58"/>
      <c r="L751" s="58"/>
      <c r="M751" s="58"/>
      <c r="N751" s="61">
        <f t="shared" si="10"/>
        <v>0.5853658537</v>
      </c>
      <c r="O751" s="61">
        <f t="shared" si="11"/>
        <v>0.8722222222</v>
      </c>
      <c r="P751" s="61">
        <f t="shared" si="12"/>
        <v>0.1666666667</v>
      </c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73">
        <v>24.0</v>
      </c>
      <c r="AB751" s="74">
        <v>6.0</v>
      </c>
      <c r="AC751" s="73">
        <v>133.0</v>
      </c>
      <c r="AD751" s="74">
        <v>17.0</v>
      </c>
    </row>
    <row r="752" ht="12.75" customHeight="1">
      <c r="A752" s="58" t="s">
        <v>359</v>
      </c>
      <c r="B752" s="73">
        <f t="shared" si="1"/>
        <v>20</v>
      </c>
      <c r="C752" s="74">
        <f t="shared" si="2"/>
        <v>55</v>
      </c>
      <c r="D752" s="73">
        <f t="shared" si="3"/>
        <v>126</v>
      </c>
      <c r="E752" s="74">
        <f t="shared" si="4"/>
        <v>24</v>
      </c>
      <c r="F752" s="62">
        <f t="shared" si="5"/>
        <v>0.2666666667</v>
      </c>
      <c r="G752" s="63">
        <f t="shared" si="6"/>
        <v>0.84</v>
      </c>
      <c r="H752" s="64">
        <f t="shared" si="7"/>
        <v>0.6488888889</v>
      </c>
      <c r="I752" s="65">
        <f t="shared" si="8"/>
        <v>0.1955555556</v>
      </c>
      <c r="J752" s="55">
        <f t="shared" si="9"/>
        <v>2</v>
      </c>
      <c r="K752" s="58"/>
      <c r="L752" s="58"/>
      <c r="M752" s="58"/>
      <c r="N752" s="61">
        <f t="shared" si="10"/>
        <v>0.2666666667</v>
      </c>
      <c r="O752" s="61">
        <f t="shared" si="11"/>
        <v>0.6488888889</v>
      </c>
      <c r="P752" s="61">
        <f t="shared" si="12"/>
        <v>0.1955555556</v>
      </c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73">
        <v>20.0</v>
      </c>
      <c r="AB752" s="74">
        <v>24.0</v>
      </c>
      <c r="AC752" s="73">
        <v>126.0</v>
      </c>
      <c r="AD752" s="74">
        <v>55.0</v>
      </c>
    </row>
    <row r="753" ht="12.75" customHeight="1">
      <c r="A753" s="58" t="s">
        <v>584</v>
      </c>
      <c r="B753" s="73">
        <f t="shared" si="1"/>
        <v>18</v>
      </c>
      <c r="C753" s="74">
        <f t="shared" si="2"/>
        <v>32</v>
      </c>
      <c r="D753" s="73">
        <f t="shared" si="3"/>
        <v>60</v>
      </c>
      <c r="E753" s="74">
        <f t="shared" si="4"/>
        <v>11</v>
      </c>
      <c r="F753" s="62">
        <f t="shared" si="5"/>
        <v>0.36</v>
      </c>
      <c r="G753" s="63">
        <f t="shared" si="6"/>
        <v>0.8450704225</v>
      </c>
      <c r="H753" s="64">
        <f t="shared" si="7"/>
        <v>0.6446280992</v>
      </c>
      <c r="I753" s="65">
        <f t="shared" si="8"/>
        <v>0.2396694215</v>
      </c>
      <c r="J753" s="55">
        <f t="shared" si="9"/>
        <v>1.42</v>
      </c>
      <c r="K753" s="58"/>
      <c r="L753" s="58"/>
      <c r="M753" s="58"/>
      <c r="N753" s="61">
        <f t="shared" si="10"/>
        <v>0.36</v>
      </c>
      <c r="O753" s="61">
        <f t="shared" si="11"/>
        <v>0.6446280992</v>
      </c>
      <c r="P753" s="61">
        <f t="shared" si="12"/>
        <v>0.2396694215</v>
      </c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73">
        <v>18.0</v>
      </c>
      <c r="AB753" s="74">
        <v>11.0</v>
      </c>
      <c r="AC753" s="73">
        <v>60.0</v>
      </c>
      <c r="AD753" s="74">
        <v>32.0</v>
      </c>
    </row>
    <row r="754" ht="12.75" customHeight="1">
      <c r="A754" s="58" t="s">
        <v>1071</v>
      </c>
      <c r="B754" s="73">
        <f t="shared" si="1"/>
        <v>0</v>
      </c>
      <c r="C754" s="74">
        <f t="shared" si="2"/>
        <v>0</v>
      </c>
      <c r="D754" s="73">
        <f t="shared" si="3"/>
        <v>0</v>
      </c>
      <c r="E754" s="74">
        <f t="shared" si="4"/>
        <v>0</v>
      </c>
      <c r="F754" s="62" t="str">
        <f t="shared" si="5"/>
        <v>#DIV/0!</v>
      </c>
      <c r="G754" s="63" t="str">
        <f t="shared" si="6"/>
        <v>#DIV/0!</v>
      </c>
      <c r="H754" s="64" t="str">
        <f t="shared" si="7"/>
        <v>#DIV/0!</v>
      </c>
      <c r="I754" s="65" t="str">
        <f t="shared" si="8"/>
        <v>#DIV/0!</v>
      </c>
      <c r="J754" s="55" t="str">
        <f t="shared" si="9"/>
        <v>#DIV/0!</v>
      </c>
      <c r="K754" s="58"/>
      <c r="L754" s="58"/>
      <c r="M754" s="58"/>
      <c r="N754" s="61" t="str">
        <f t="shared" si="10"/>
        <v>#DIV/0!</v>
      </c>
      <c r="O754" s="61" t="str">
        <f t="shared" si="11"/>
        <v>#DIV/0!</v>
      </c>
      <c r="P754" s="61" t="str">
        <f t="shared" si="12"/>
        <v>#DIV/0!</v>
      </c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73">
        <v>0.0</v>
      </c>
      <c r="AB754" s="74">
        <v>0.0</v>
      </c>
      <c r="AC754" s="73">
        <v>0.0</v>
      </c>
      <c r="AD754" s="74">
        <v>0.0</v>
      </c>
    </row>
    <row r="755" ht="12.75" customHeight="1">
      <c r="A755" s="58" t="s">
        <v>533</v>
      </c>
      <c r="B755" s="73">
        <f t="shared" si="1"/>
        <v>18</v>
      </c>
      <c r="C755" s="74">
        <f t="shared" si="2"/>
        <v>39</v>
      </c>
      <c r="D755" s="73">
        <f t="shared" si="3"/>
        <v>108</v>
      </c>
      <c r="E755" s="74">
        <f t="shared" si="4"/>
        <v>13</v>
      </c>
      <c r="F755" s="62">
        <f t="shared" si="5"/>
        <v>0.3157894737</v>
      </c>
      <c r="G755" s="63">
        <f t="shared" si="6"/>
        <v>0.8925619835</v>
      </c>
      <c r="H755" s="64">
        <f t="shared" si="7"/>
        <v>0.7078651685</v>
      </c>
      <c r="I755" s="65">
        <f t="shared" si="8"/>
        <v>0.1741573034</v>
      </c>
      <c r="J755" s="55">
        <f t="shared" si="9"/>
        <v>2.122807018</v>
      </c>
      <c r="K755" s="58"/>
      <c r="L755" s="58"/>
      <c r="M755" s="58"/>
      <c r="N755" s="61">
        <f t="shared" si="10"/>
        <v>0.3157894737</v>
      </c>
      <c r="O755" s="61">
        <f t="shared" si="11"/>
        <v>0.7078651685</v>
      </c>
      <c r="P755" s="61">
        <f t="shared" si="12"/>
        <v>0.1741573034</v>
      </c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73">
        <v>18.0</v>
      </c>
      <c r="AB755" s="74">
        <v>13.0</v>
      </c>
      <c r="AC755" s="73">
        <v>108.0</v>
      </c>
      <c r="AD755" s="74">
        <v>39.0</v>
      </c>
    </row>
    <row r="756" ht="12.75" customHeight="1">
      <c r="A756" s="58" t="s">
        <v>1072</v>
      </c>
      <c r="B756" s="73">
        <f t="shared" si="1"/>
        <v>1</v>
      </c>
      <c r="C756" s="74">
        <f t="shared" si="2"/>
        <v>1</v>
      </c>
      <c r="D756" s="73">
        <f t="shared" si="3"/>
        <v>0</v>
      </c>
      <c r="E756" s="74">
        <f t="shared" si="4"/>
        <v>0</v>
      </c>
      <c r="F756" s="62">
        <f t="shared" si="5"/>
        <v>0.5</v>
      </c>
      <c r="G756" s="63" t="str">
        <f t="shared" si="6"/>
        <v>#DIV/0!</v>
      </c>
      <c r="H756" s="64">
        <f t="shared" si="7"/>
        <v>0.5</v>
      </c>
      <c r="I756" s="65">
        <f t="shared" si="8"/>
        <v>0.5</v>
      </c>
      <c r="J756" s="55">
        <f t="shared" si="9"/>
        <v>0</v>
      </c>
      <c r="K756" s="58"/>
      <c r="L756" s="58"/>
      <c r="M756" s="58"/>
      <c r="N756" s="61">
        <f t="shared" si="10"/>
        <v>0.5</v>
      </c>
      <c r="O756" s="61">
        <f t="shared" si="11"/>
        <v>0.5</v>
      </c>
      <c r="P756" s="61">
        <f t="shared" si="12"/>
        <v>0.5</v>
      </c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73">
        <v>1.0</v>
      </c>
      <c r="AB756" s="74">
        <v>0.0</v>
      </c>
      <c r="AC756" s="73">
        <v>0.0</v>
      </c>
      <c r="AD756" s="74">
        <v>1.0</v>
      </c>
    </row>
    <row r="757" ht="12.75" customHeight="1">
      <c r="A757" s="58" t="s">
        <v>106</v>
      </c>
      <c r="B757" s="73">
        <f t="shared" si="1"/>
        <v>176</v>
      </c>
      <c r="C757" s="74">
        <f t="shared" si="2"/>
        <v>2186</v>
      </c>
      <c r="D757" s="73">
        <f t="shared" si="3"/>
        <v>1255</v>
      </c>
      <c r="E757" s="74">
        <f t="shared" si="4"/>
        <v>460</v>
      </c>
      <c r="F757" s="62">
        <f t="shared" si="5"/>
        <v>0.07451312447</v>
      </c>
      <c r="G757" s="63">
        <f t="shared" si="6"/>
        <v>0.7317784257</v>
      </c>
      <c r="H757" s="64">
        <f t="shared" si="7"/>
        <v>0.3509933775</v>
      </c>
      <c r="I757" s="65">
        <f t="shared" si="8"/>
        <v>0.1559970567</v>
      </c>
      <c r="J757" s="55">
        <f t="shared" si="9"/>
        <v>0.7260795936</v>
      </c>
      <c r="K757" s="58"/>
      <c r="L757" s="58"/>
      <c r="M757" s="58"/>
      <c r="N757" s="61">
        <f t="shared" si="10"/>
        <v>0.07451312447</v>
      </c>
      <c r="O757" s="61">
        <f t="shared" si="11"/>
        <v>0.3509933775</v>
      </c>
      <c r="P757" s="61">
        <f t="shared" si="12"/>
        <v>0.1559970567</v>
      </c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73">
        <v>176.0</v>
      </c>
      <c r="AB757" s="74">
        <v>460.0</v>
      </c>
      <c r="AC757" s="73">
        <v>1255.0</v>
      </c>
      <c r="AD757" s="74">
        <v>2186.0</v>
      </c>
    </row>
    <row r="758" ht="12.75" customHeight="1">
      <c r="A758" s="58" t="s">
        <v>1073</v>
      </c>
      <c r="B758" s="73">
        <f t="shared" si="1"/>
        <v>0</v>
      </c>
      <c r="C758" s="74">
        <f t="shared" si="2"/>
        <v>6</v>
      </c>
      <c r="D758" s="73">
        <f t="shared" si="3"/>
        <v>1</v>
      </c>
      <c r="E758" s="74">
        <f t="shared" si="4"/>
        <v>0</v>
      </c>
      <c r="F758" s="62">
        <f t="shared" si="5"/>
        <v>0</v>
      </c>
      <c r="G758" s="63">
        <f t="shared" si="6"/>
        <v>1</v>
      </c>
      <c r="H758" s="64">
        <f t="shared" si="7"/>
        <v>0.1428571429</v>
      </c>
      <c r="I758" s="65">
        <f t="shared" si="8"/>
        <v>0</v>
      </c>
      <c r="J758" s="55">
        <f t="shared" si="9"/>
        <v>0.1666666667</v>
      </c>
      <c r="K758" s="58"/>
      <c r="L758" s="58"/>
      <c r="M758" s="58"/>
      <c r="N758" s="61">
        <f t="shared" si="10"/>
        <v>0</v>
      </c>
      <c r="O758" s="61">
        <f t="shared" si="11"/>
        <v>0.1428571429</v>
      </c>
      <c r="P758" s="61">
        <f t="shared" si="12"/>
        <v>0</v>
      </c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73">
        <v>0.0</v>
      </c>
      <c r="AB758" s="74">
        <v>0.0</v>
      </c>
      <c r="AC758" s="73">
        <v>1.0</v>
      </c>
      <c r="AD758" s="74">
        <v>6.0</v>
      </c>
    </row>
    <row r="759" ht="12.75" customHeight="1">
      <c r="A759" s="58" t="s">
        <v>1074</v>
      </c>
      <c r="B759" s="73">
        <f t="shared" si="1"/>
        <v>0</v>
      </c>
      <c r="C759" s="74">
        <f t="shared" si="2"/>
        <v>0</v>
      </c>
      <c r="D759" s="73">
        <f t="shared" si="3"/>
        <v>0</v>
      </c>
      <c r="E759" s="74">
        <f t="shared" si="4"/>
        <v>0</v>
      </c>
      <c r="F759" s="62" t="str">
        <f t="shared" si="5"/>
        <v>#DIV/0!</v>
      </c>
      <c r="G759" s="63" t="str">
        <f t="shared" si="6"/>
        <v>#DIV/0!</v>
      </c>
      <c r="H759" s="64" t="str">
        <f t="shared" si="7"/>
        <v>#DIV/0!</v>
      </c>
      <c r="I759" s="65" t="str">
        <f t="shared" si="8"/>
        <v>#DIV/0!</v>
      </c>
      <c r="J759" s="55" t="str">
        <f t="shared" si="9"/>
        <v>#DIV/0!</v>
      </c>
      <c r="K759" s="58"/>
      <c r="L759" s="58"/>
      <c r="M759" s="58"/>
      <c r="N759" s="61" t="str">
        <f t="shared" si="10"/>
        <v>#DIV/0!</v>
      </c>
      <c r="O759" s="61" t="str">
        <f t="shared" si="11"/>
        <v>#DIV/0!</v>
      </c>
      <c r="P759" s="61" t="str">
        <f t="shared" si="12"/>
        <v>#DIV/0!</v>
      </c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73">
        <v>0.0</v>
      </c>
      <c r="AB759" s="74">
        <v>0.0</v>
      </c>
      <c r="AC759" s="73">
        <v>0.0</v>
      </c>
      <c r="AD759" s="74">
        <v>0.0</v>
      </c>
    </row>
    <row r="760" ht="12.75" customHeight="1">
      <c r="A760" s="58" t="s">
        <v>729</v>
      </c>
      <c r="B760" s="73">
        <f t="shared" si="1"/>
        <v>41</v>
      </c>
      <c r="C760" s="74">
        <f t="shared" si="2"/>
        <v>126</v>
      </c>
      <c r="D760" s="73">
        <f t="shared" si="3"/>
        <v>653</v>
      </c>
      <c r="E760" s="74">
        <f t="shared" si="4"/>
        <v>10</v>
      </c>
      <c r="F760" s="62">
        <f t="shared" si="5"/>
        <v>0.245508982</v>
      </c>
      <c r="G760" s="63">
        <f t="shared" si="6"/>
        <v>0.9849170437</v>
      </c>
      <c r="H760" s="64">
        <f t="shared" si="7"/>
        <v>0.8361445783</v>
      </c>
      <c r="I760" s="65">
        <f t="shared" si="8"/>
        <v>0.06144578313</v>
      </c>
      <c r="J760" s="55">
        <f t="shared" si="9"/>
        <v>3.97005988</v>
      </c>
      <c r="K760" s="58"/>
      <c r="L760" s="58"/>
      <c r="M760" s="58"/>
      <c r="N760" s="61">
        <f t="shared" si="10"/>
        <v>0.245508982</v>
      </c>
      <c r="O760" s="61">
        <f t="shared" si="11"/>
        <v>0.8361445783</v>
      </c>
      <c r="P760" s="61">
        <f t="shared" si="12"/>
        <v>0.06144578313</v>
      </c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73">
        <v>41.0</v>
      </c>
      <c r="AB760" s="74">
        <v>10.0</v>
      </c>
      <c r="AC760" s="73">
        <v>653.0</v>
      </c>
      <c r="AD760" s="74">
        <v>126.0</v>
      </c>
    </row>
    <row r="761" ht="12.75" customHeight="1">
      <c r="A761" s="58" t="s">
        <v>731</v>
      </c>
      <c r="B761" s="73">
        <f t="shared" si="1"/>
        <v>31</v>
      </c>
      <c r="C761" s="74">
        <f t="shared" si="2"/>
        <v>27</v>
      </c>
      <c r="D761" s="73">
        <f t="shared" si="3"/>
        <v>314</v>
      </c>
      <c r="E761" s="74">
        <f t="shared" si="4"/>
        <v>2</v>
      </c>
      <c r="F761" s="62">
        <f t="shared" si="5"/>
        <v>0.5344827586</v>
      </c>
      <c r="G761" s="63">
        <f t="shared" si="6"/>
        <v>0.9936708861</v>
      </c>
      <c r="H761" s="64">
        <f t="shared" si="7"/>
        <v>0.922459893</v>
      </c>
      <c r="I761" s="65">
        <f t="shared" si="8"/>
        <v>0.08823529412</v>
      </c>
      <c r="J761" s="55">
        <f t="shared" si="9"/>
        <v>5.448275862</v>
      </c>
      <c r="K761" s="58"/>
      <c r="L761" s="58"/>
      <c r="M761" s="58"/>
      <c r="N761" s="61">
        <f t="shared" si="10"/>
        <v>0.5344827586</v>
      </c>
      <c r="O761" s="61">
        <f t="shared" si="11"/>
        <v>0.922459893</v>
      </c>
      <c r="P761" s="61">
        <f t="shared" si="12"/>
        <v>0.08823529412</v>
      </c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73">
        <v>31.0</v>
      </c>
      <c r="AB761" s="74">
        <v>2.0</v>
      </c>
      <c r="AC761" s="73">
        <v>314.0</v>
      </c>
      <c r="AD761" s="74">
        <v>27.0</v>
      </c>
    </row>
    <row r="762" ht="12.75" customHeight="1">
      <c r="A762" s="58" t="s">
        <v>1075</v>
      </c>
      <c r="B762" s="73">
        <f t="shared" si="1"/>
        <v>19</v>
      </c>
      <c r="C762" s="74">
        <f t="shared" si="2"/>
        <v>29</v>
      </c>
      <c r="D762" s="73">
        <f t="shared" si="3"/>
        <v>30</v>
      </c>
      <c r="E762" s="74">
        <f t="shared" si="4"/>
        <v>9</v>
      </c>
      <c r="F762" s="62">
        <f t="shared" si="5"/>
        <v>0.3958333333</v>
      </c>
      <c r="G762" s="63">
        <f t="shared" si="6"/>
        <v>0.7692307692</v>
      </c>
      <c r="H762" s="64">
        <f t="shared" si="7"/>
        <v>0.5632183908</v>
      </c>
      <c r="I762" s="65">
        <f t="shared" si="8"/>
        <v>0.3218390805</v>
      </c>
      <c r="J762" s="55">
        <f t="shared" si="9"/>
        <v>0.8125</v>
      </c>
      <c r="K762" s="58"/>
      <c r="L762" s="58"/>
      <c r="M762" s="58"/>
      <c r="N762" s="61">
        <f t="shared" si="10"/>
        <v>0.3958333333</v>
      </c>
      <c r="O762" s="61">
        <f t="shared" si="11"/>
        <v>0.5632183908</v>
      </c>
      <c r="P762" s="61">
        <f t="shared" si="12"/>
        <v>0.3218390805</v>
      </c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73">
        <v>19.0</v>
      </c>
      <c r="AB762" s="74">
        <v>9.0</v>
      </c>
      <c r="AC762" s="73">
        <v>30.0</v>
      </c>
      <c r="AD762" s="74">
        <v>29.0</v>
      </c>
    </row>
    <row r="763" ht="12.75" customHeight="1">
      <c r="A763" s="58" t="s">
        <v>1076</v>
      </c>
      <c r="B763" s="73">
        <f t="shared" si="1"/>
        <v>0</v>
      </c>
      <c r="C763" s="74">
        <f t="shared" si="2"/>
        <v>0</v>
      </c>
      <c r="D763" s="73">
        <f t="shared" si="3"/>
        <v>6</v>
      </c>
      <c r="E763" s="74">
        <f t="shared" si="4"/>
        <v>0</v>
      </c>
      <c r="F763" s="62" t="str">
        <f t="shared" si="5"/>
        <v>#DIV/0!</v>
      </c>
      <c r="G763" s="63">
        <f t="shared" si="6"/>
        <v>1</v>
      </c>
      <c r="H763" s="64">
        <f t="shared" si="7"/>
        <v>1</v>
      </c>
      <c r="I763" s="65">
        <f t="shared" si="8"/>
        <v>0</v>
      </c>
      <c r="J763" s="55" t="str">
        <f t="shared" si="9"/>
        <v>#DIV/0!</v>
      </c>
      <c r="K763" s="58"/>
      <c r="L763" s="58"/>
      <c r="M763" s="58"/>
      <c r="N763" s="61" t="str">
        <f t="shared" si="10"/>
        <v>#DIV/0!</v>
      </c>
      <c r="O763" s="61">
        <f t="shared" si="11"/>
        <v>1</v>
      </c>
      <c r="P763" s="61">
        <f t="shared" si="12"/>
        <v>0</v>
      </c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73">
        <v>0.0</v>
      </c>
      <c r="AB763" s="74">
        <v>0.0</v>
      </c>
      <c r="AC763" s="73">
        <v>6.0</v>
      </c>
      <c r="AD763" s="74">
        <v>0.0</v>
      </c>
    </row>
    <row r="764" ht="12.75" customHeight="1">
      <c r="A764" s="58" t="s">
        <v>698</v>
      </c>
      <c r="B764" s="73">
        <f t="shared" si="1"/>
        <v>58</v>
      </c>
      <c r="C764" s="74">
        <f t="shared" si="2"/>
        <v>218</v>
      </c>
      <c r="D764" s="73">
        <f t="shared" si="3"/>
        <v>1105</v>
      </c>
      <c r="E764" s="74">
        <f t="shared" si="4"/>
        <v>28</v>
      </c>
      <c r="F764" s="62">
        <f t="shared" si="5"/>
        <v>0.2101449275</v>
      </c>
      <c r="G764" s="63">
        <f t="shared" si="6"/>
        <v>0.9752868491</v>
      </c>
      <c r="H764" s="64">
        <f t="shared" si="7"/>
        <v>0.8254080908</v>
      </c>
      <c r="I764" s="65">
        <f t="shared" si="8"/>
        <v>0.06103619588</v>
      </c>
      <c r="J764" s="55">
        <f t="shared" si="9"/>
        <v>4.105072464</v>
      </c>
      <c r="K764" s="58"/>
      <c r="L764" s="58"/>
      <c r="M764" s="58"/>
      <c r="N764" s="61">
        <f t="shared" si="10"/>
        <v>0.2101449275</v>
      </c>
      <c r="O764" s="61">
        <f t="shared" si="11"/>
        <v>0.8254080908</v>
      </c>
      <c r="P764" s="61">
        <f t="shared" si="12"/>
        <v>0.06103619588</v>
      </c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73">
        <v>58.0</v>
      </c>
      <c r="AB764" s="74">
        <v>28.0</v>
      </c>
      <c r="AC764" s="73">
        <v>1105.0</v>
      </c>
      <c r="AD764" s="74">
        <v>218.0</v>
      </c>
    </row>
    <row r="765" ht="12.75" customHeight="1">
      <c r="A765" s="58" t="s">
        <v>427</v>
      </c>
      <c r="B765" s="73">
        <f t="shared" si="1"/>
        <v>2</v>
      </c>
      <c r="C765" s="74">
        <f t="shared" si="2"/>
        <v>9</v>
      </c>
      <c r="D765" s="73">
        <f t="shared" si="3"/>
        <v>12</v>
      </c>
      <c r="E765" s="74">
        <f t="shared" si="4"/>
        <v>2</v>
      </c>
      <c r="F765" s="62">
        <f t="shared" si="5"/>
        <v>0.1818181818</v>
      </c>
      <c r="G765" s="63">
        <f t="shared" si="6"/>
        <v>0.8571428571</v>
      </c>
      <c r="H765" s="64">
        <f t="shared" si="7"/>
        <v>0.56</v>
      </c>
      <c r="I765" s="65">
        <f t="shared" si="8"/>
        <v>0.16</v>
      </c>
      <c r="J765" s="55">
        <f t="shared" si="9"/>
        <v>1.272727273</v>
      </c>
      <c r="K765" s="58"/>
      <c r="L765" s="58"/>
      <c r="M765" s="58"/>
      <c r="N765" s="61">
        <f t="shared" si="10"/>
        <v>0.1818181818</v>
      </c>
      <c r="O765" s="61">
        <f t="shared" si="11"/>
        <v>0.56</v>
      </c>
      <c r="P765" s="61">
        <f t="shared" si="12"/>
        <v>0.16</v>
      </c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73">
        <v>2.0</v>
      </c>
      <c r="AB765" s="74">
        <v>2.0</v>
      </c>
      <c r="AC765" s="73">
        <v>12.0</v>
      </c>
      <c r="AD765" s="74">
        <v>9.0</v>
      </c>
    </row>
    <row r="766" ht="12.75" customHeight="1">
      <c r="A766" s="58" t="s">
        <v>1077</v>
      </c>
      <c r="B766" s="73">
        <f t="shared" si="1"/>
        <v>14</v>
      </c>
      <c r="C766" s="74">
        <f t="shared" si="2"/>
        <v>68</v>
      </c>
      <c r="D766" s="73">
        <f t="shared" si="3"/>
        <v>375</v>
      </c>
      <c r="E766" s="74">
        <f t="shared" si="4"/>
        <v>6</v>
      </c>
      <c r="F766" s="62">
        <f t="shared" si="5"/>
        <v>0.1707317073</v>
      </c>
      <c r="G766" s="63">
        <f t="shared" si="6"/>
        <v>0.9842519685</v>
      </c>
      <c r="H766" s="64">
        <f t="shared" si="7"/>
        <v>0.8401727862</v>
      </c>
      <c r="I766" s="65">
        <f t="shared" si="8"/>
        <v>0.04319654428</v>
      </c>
      <c r="J766" s="55">
        <f t="shared" si="9"/>
        <v>4.646341463</v>
      </c>
      <c r="K766" s="58"/>
      <c r="L766" s="58"/>
      <c r="M766" s="58"/>
      <c r="N766" s="61">
        <f t="shared" si="10"/>
        <v>0.1707317073</v>
      </c>
      <c r="O766" s="61">
        <f t="shared" si="11"/>
        <v>0.8401727862</v>
      </c>
      <c r="P766" s="61">
        <f t="shared" si="12"/>
        <v>0.04319654428</v>
      </c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73">
        <v>14.0</v>
      </c>
      <c r="AB766" s="74">
        <v>6.0</v>
      </c>
      <c r="AC766" s="73">
        <v>375.0</v>
      </c>
      <c r="AD766" s="74">
        <v>68.0</v>
      </c>
    </row>
    <row r="767" ht="12.75" customHeight="1">
      <c r="A767" s="58" t="s">
        <v>732</v>
      </c>
      <c r="B767" s="73">
        <f t="shared" si="1"/>
        <v>4</v>
      </c>
      <c r="C767" s="74">
        <f t="shared" si="2"/>
        <v>31</v>
      </c>
      <c r="D767" s="73">
        <f t="shared" si="3"/>
        <v>111</v>
      </c>
      <c r="E767" s="74">
        <f t="shared" si="4"/>
        <v>1</v>
      </c>
      <c r="F767" s="62">
        <f t="shared" si="5"/>
        <v>0.1142857143</v>
      </c>
      <c r="G767" s="63">
        <f t="shared" si="6"/>
        <v>0.9910714286</v>
      </c>
      <c r="H767" s="64">
        <f t="shared" si="7"/>
        <v>0.7823129252</v>
      </c>
      <c r="I767" s="65">
        <f t="shared" si="8"/>
        <v>0.03401360544</v>
      </c>
      <c r="J767" s="55">
        <f t="shared" si="9"/>
        <v>3.2</v>
      </c>
      <c r="K767" s="58"/>
      <c r="L767" s="58"/>
      <c r="M767" s="58"/>
      <c r="N767" s="61">
        <f t="shared" si="10"/>
        <v>0.1142857143</v>
      </c>
      <c r="O767" s="61">
        <f t="shared" si="11"/>
        <v>0.7823129252</v>
      </c>
      <c r="P767" s="61">
        <f t="shared" si="12"/>
        <v>0.03401360544</v>
      </c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73">
        <v>4.0</v>
      </c>
      <c r="AB767" s="74">
        <v>1.0</v>
      </c>
      <c r="AC767" s="73">
        <v>111.0</v>
      </c>
      <c r="AD767" s="74">
        <v>31.0</v>
      </c>
    </row>
    <row r="768" ht="12.75" customHeight="1">
      <c r="A768" s="58" t="s">
        <v>1078</v>
      </c>
      <c r="B768" s="73">
        <f t="shared" si="1"/>
        <v>0</v>
      </c>
      <c r="C768" s="74">
        <f t="shared" si="2"/>
        <v>3</v>
      </c>
      <c r="D768" s="73">
        <f t="shared" si="3"/>
        <v>18</v>
      </c>
      <c r="E768" s="74">
        <f t="shared" si="4"/>
        <v>0</v>
      </c>
      <c r="F768" s="62">
        <f t="shared" si="5"/>
        <v>0</v>
      </c>
      <c r="G768" s="63">
        <f t="shared" si="6"/>
        <v>1</v>
      </c>
      <c r="H768" s="64">
        <f t="shared" si="7"/>
        <v>0.8571428571</v>
      </c>
      <c r="I768" s="65">
        <f t="shared" si="8"/>
        <v>0</v>
      </c>
      <c r="J768" s="55">
        <f t="shared" si="9"/>
        <v>6</v>
      </c>
      <c r="K768" s="58"/>
      <c r="L768" s="58"/>
      <c r="M768" s="58"/>
      <c r="N768" s="61">
        <f t="shared" si="10"/>
        <v>0</v>
      </c>
      <c r="O768" s="61">
        <f t="shared" si="11"/>
        <v>0.8571428571</v>
      </c>
      <c r="P768" s="61">
        <f t="shared" si="12"/>
        <v>0</v>
      </c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73">
        <v>0.0</v>
      </c>
      <c r="AB768" s="74">
        <v>0.0</v>
      </c>
      <c r="AC768" s="73">
        <v>18.0</v>
      </c>
      <c r="AD768" s="74">
        <v>3.0</v>
      </c>
    </row>
    <row r="769" ht="12.75" customHeight="1">
      <c r="A769" s="58" t="s">
        <v>734</v>
      </c>
      <c r="B769" s="73">
        <f t="shared" si="1"/>
        <v>125</v>
      </c>
      <c r="C769" s="74">
        <f t="shared" si="2"/>
        <v>290</v>
      </c>
      <c r="D769" s="73">
        <f t="shared" si="3"/>
        <v>1340</v>
      </c>
      <c r="E769" s="74">
        <f t="shared" si="4"/>
        <v>41</v>
      </c>
      <c r="F769" s="62">
        <f t="shared" si="5"/>
        <v>0.3012048193</v>
      </c>
      <c r="G769" s="63">
        <f t="shared" si="6"/>
        <v>0.9703113686</v>
      </c>
      <c r="H769" s="64">
        <f t="shared" si="7"/>
        <v>0.815701559</v>
      </c>
      <c r="I769" s="65">
        <f t="shared" si="8"/>
        <v>0.09242761693</v>
      </c>
      <c r="J769" s="55">
        <f t="shared" si="9"/>
        <v>3.327710843</v>
      </c>
      <c r="K769" s="58"/>
      <c r="L769" s="58"/>
      <c r="M769" s="58"/>
      <c r="N769" s="61">
        <f t="shared" si="10"/>
        <v>0.3012048193</v>
      </c>
      <c r="O769" s="61">
        <f t="shared" si="11"/>
        <v>0.815701559</v>
      </c>
      <c r="P769" s="61">
        <f t="shared" si="12"/>
        <v>0.09242761693</v>
      </c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73">
        <v>125.0</v>
      </c>
      <c r="AB769" s="74">
        <v>41.0</v>
      </c>
      <c r="AC769" s="73">
        <v>1340.0</v>
      </c>
      <c r="AD769" s="74">
        <v>290.0</v>
      </c>
    </row>
    <row r="770" ht="12.75" customHeight="1">
      <c r="A770" s="58" t="s">
        <v>735</v>
      </c>
      <c r="B770" s="73">
        <f t="shared" si="1"/>
        <v>146</v>
      </c>
      <c r="C770" s="74">
        <f t="shared" si="2"/>
        <v>223</v>
      </c>
      <c r="D770" s="73">
        <f t="shared" si="3"/>
        <v>1469</v>
      </c>
      <c r="E770" s="74">
        <f t="shared" si="4"/>
        <v>44</v>
      </c>
      <c r="F770" s="62">
        <f t="shared" si="5"/>
        <v>0.3956639566</v>
      </c>
      <c r="G770" s="63">
        <f t="shared" si="6"/>
        <v>0.9709187046</v>
      </c>
      <c r="H770" s="64">
        <f t="shared" si="7"/>
        <v>0.8581296493</v>
      </c>
      <c r="I770" s="65">
        <f t="shared" si="8"/>
        <v>0.1009564293</v>
      </c>
      <c r="J770" s="55">
        <f t="shared" si="9"/>
        <v>4.100271003</v>
      </c>
      <c r="K770" s="58"/>
      <c r="L770" s="58"/>
      <c r="M770" s="58"/>
      <c r="N770" s="61">
        <f t="shared" si="10"/>
        <v>0.3956639566</v>
      </c>
      <c r="O770" s="61">
        <f t="shared" si="11"/>
        <v>0.8581296493</v>
      </c>
      <c r="P770" s="61">
        <f t="shared" si="12"/>
        <v>0.1009564293</v>
      </c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73">
        <v>146.0</v>
      </c>
      <c r="AB770" s="74">
        <v>44.0</v>
      </c>
      <c r="AC770" s="73">
        <v>1469.0</v>
      </c>
      <c r="AD770" s="74">
        <v>223.0</v>
      </c>
    </row>
    <row r="771" ht="12.75" customHeight="1">
      <c r="A771" s="58" t="s">
        <v>736</v>
      </c>
      <c r="B771" s="73">
        <f t="shared" si="1"/>
        <v>100</v>
      </c>
      <c r="C771" s="74">
        <f t="shared" si="2"/>
        <v>107</v>
      </c>
      <c r="D771" s="73">
        <f t="shared" si="3"/>
        <v>1305</v>
      </c>
      <c r="E771" s="74">
        <f t="shared" si="4"/>
        <v>23</v>
      </c>
      <c r="F771" s="62">
        <f t="shared" si="5"/>
        <v>0.4830917874</v>
      </c>
      <c r="G771" s="63">
        <f t="shared" si="6"/>
        <v>0.9826807229</v>
      </c>
      <c r="H771" s="64">
        <f t="shared" si="7"/>
        <v>0.9153094463</v>
      </c>
      <c r="I771" s="65">
        <f t="shared" si="8"/>
        <v>0.08013029316</v>
      </c>
      <c r="J771" s="55">
        <f t="shared" si="9"/>
        <v>6.415458937</v>
      </c>
      <c r="K771" s="58"/>
      <c r="L771" s="58"/>
      <c r="M771" s="58"/>
      <c r="N771" s="61">
        <f t="shared" si="10"/>
        <v>0.4830917874</v>
      </c>
      <c r="O771" s="61">
        <f t="shared" si="11"/>
        <v>0.9153094463</v>
      </c>
      <c r="P771" s="61">
        <f t="shared" si="12"/>
        <v>0.08013029316</v>
      </c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73">
        <v>100.0</v>
      </c>
      <c r="AB771" s="74">
        <v>23.0</v>
      </c>
      <c r="AC771" s="73">
        <v>1305.0</v>
      </c>
      <c r="AD771" s="74">
        <v>107.0</v>
      </c>
    </row>
    <row r="772" ht="12.75" customHeight="1">
      <c r="A772" s="58" t="s">
        <v>163</v>
      </c>
      <c r="B772" s="73">
        <f t="shared" si="1"/>
        <v>1</v>
      </c>
      <c r="C772" s="74">
        <f t="shared" si="2"/>
        <v>7</v>
      </c>
      <c r="D772" s="73">
        <f t="shared" si="3"/>
        <v>14</v>
      </c>
      <c r="E772" s="74">
        <f t="shared" si="4"/>
        <v>2</v>
      </c>
      <c r="F772" s="62">
        <f t="shared" si="5"/>
        <v>0.125</v>
      </c>
      <c r="G772" s="63">
        <f t="shared" si="6"/>
        <v>0.875</v>
      </c>
      <c r="H772" s="64">
        <f t="shared" si="7"/>
        <v>0.625</v>
      </c>
      <c r="I772" s="65">
        <f t="shared" si="8"/>
        <v>0.125</v>
      </c>
      <c r="J772" s="55">
        <f t="shared" si="9"/>
        <v>2</v>
      </c>
      <c r="K772" s="58"/>
      <c r="L772" s="58"/>
      <c r="M772" s="58"/>
      <c r="N772" s="61">
        <f t="shared" si="10"/>
        <v>0.125</v>
      </c>
      <c r="O772" s="61">
        <f t="shared" si="11"/>
        <v>0.625</v>
      </c>
      <c r="P772" s="61">
        <f t="shared" si="12"/>
        <v>0.125</v>
      </c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73">
        <v>1.0</v>
      </c>
      <c r="AB772" s="74">
        <v>2.0</v>
      </c>
      <c r="AC772" s="73">
        <v>14.0</v>
      </c>
      <c r="AD772" s="74">
        <v>7.0</v>
      </c>
    </row>
    <row r="773" ht="12.75" customHeight="1">
      <c r="A773" s="58" t="s">
        <v>739</v>
      </c>
      <c r="B773" s="73">
        <f t="shared" si="1"/>
        <v>154</v>
      </c>
      <c r="C773" s="74">
        <f t="shared" si="2"/>
        <v>257</v>
      </c>
      <c r="D773" s="73">
        <f t="shared" si="3"/>
        <v>2322</v>
      </c>
      <c r="E773" s="74">
        <f t="shared" si="4"/>
        <v>42</v>
      </c>
      <c r="F773" s="62">
        <f t="shared" si="5"/>
        <v>0.3746958637</v>
      </c>
      <c r="G773" s="63">
        <f t="shared" si="6"/>
        <v>0.9822335025</v>
      </c>
      <c r="H773" s="64">
        <f t="shared" si="7"/>
        <v>0.8922522523</v>
      </c>
      <c r="I773" s="65">
        <f t="shared" si="8"/>
        <v>0.07063063063</v>
      </c>
      <c r="J773" s="55">
        <f t="shared" si="9"/>
        <v>5.751824818</v>
      </c>
      <c r="K773" s="58"/>
      <c r="L773" s="58"/>
      <c r="M773" s="58"/>
      <c r="N773" s="61">
        <f t="shared" si="10"/>
        <v>0.3746958637</v>
      </c>
      <c r="O773" s="61">
        <f t="shared" si="11"/>
        <v>0.8922522523</v>
      </c>
      <c r="P773" s="61">
        <f t="shared" si="12"/>
        <v>0.07063063063</v>
      </c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73">
        <v>154.0</v>
      </c>
      <c r="AB773" s="74">
        <v>42.0</v>
      </c>
      <c r="AC773" s="73">
        <v>2322.0</v>
      </c>
      <c r="AD773" s="74">
        <v>257.0</v>
      </c>
    </row>
    <row r="774" ht="12.75" customHeight="1">
      <c r="A774" s="58" t="s">
        <v>741</v>
      </c>
      <c r="B774" s="73">
        <f t="shared" si="1"/>
        <v>146</v>
      </c>
      <c r="C774" s="74">
        <f t="shared" si="2"/>
        <v>124</v>
      </c>
      <c r="D774" s="73">
        <f t="shared" si="3"/>
        <v>1993</v>
      </c>
      <c r="E774" s="74">
        <f t="shared" si="4"/>
        <v>27</v>
      </c>
      <c r="F774" s="62">
        <f t="shared" si="5"/>
        <v>0.5407407407</v>
      </c>
      <c r="G774" s="63">
        <f t="shared" si="6"/>
        <v>0.9866336634</v>
      </c>
      <c r="H774" s="64">
        <f t="shared" si="7"/>
        <v>0.9340611354</v>
      </c>
      <c r="I774" s="65">
        <f t="shared" si="8"/>
        <v>0.07554585153</v>
      </c>
      <c r="J774" s="55">
        <f t="shared" si="9"/>
        <v>7.481481481</v>
      </c>
      <c r="K774" s="58"/>
      <c r="L774" s="58"/>
      <c r="M774" s="58"/>
      <c r="N774" s="61">
        <f t="shared" si="10"/>
        <v>0.5407407407</v>
      </c>
      <c r="O774" s="61">
        <f t="shared" si="11"/>
        <v>0.9340611354</v>
      </c>
      <c r="P774" s="61">
        <f t="shared" si="12"/>
        <v>0.07554585153</v>
      </c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73">
        <v>146.0</v>
      </c>
      <c r="AB774" s="74">
        <v>27.0</v>
      </c>
      <c r="AC774" s="73">
        <v>1993.0</v>
      </c>
      <c r="AD774" s="74">
        <v>124.0</v>
      </c>
    </row>
    <row r="775" ht="12.75" customHeight="1">
      <c r="A775" s="58" t="s">
        <v>742</v>
      </c>
      <c r="B775" s="73">
        <f t="shared" si="1"/>
        <v>109</v>
      </c>
      <c r="C775" s="74">
        <f t="shared" si="2"/>
        <v>314</v>
      </c>
      <c r="D775" s="73">
        <f t="shared" si="3"/>
        <v>1715</v>
      </c>
      <c r="E775" s="74">
        <f t="shared" si="4"/>
        <v>23</v>
      </c>
      <c r="F775" s="62">
        <f t="shared" si="5"/>
        <v>0.2576832151</v>
      </c>
      <c r="G775" s="63">
        <f t="shared" si="6"/>
        <v>0.9867663982</v>
      </c>
      <c r="H775" s="64">
        <f t="shared" si="7"/>
        <v>0.8440536789</v>
      </c>
      <c r="I775" s="65">
        <f t="shared" si="8"/>
        <v>0.06108283202</v>
      </c>
      <c r="J775" s="55">
        <f t="shared" si="9"/>
        <v>4.108747045</v>
      </c>
      <c r="K775" s="58"/>
      <c r="L775" s="58"/>
      <c r="M775" s="58"/>
      <c r="N775" s="61">
        <f t="shared" si="10"/>
        <v>0.2576832151</v>
      </c>
      <c r="O775" s="61">
        <f t="shared" si="11"/>
        <v>0.8440536789</v>
      </c>
      <c r="P775" s="61">
        <f t="shared" si="12"/>
        <v>0.06108283202</v>
      </c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73">
        <v>109.0</v>
      </c>
      <c r="AB775" s="74">
        <v>23.0</v>
      </c>
      <c r="AC775" s="73">
        <v>1715.0</v>
      </c>
      <c r="AD775" s="74">
        <v>314.0</v>
      </c>
    </row>
    <row r="776" ht="12.75" customHeight="1">
      <c r="A776" s="58" t="s">
        <v>630</v>
      </c>
      <c r="B776" s="73">
        <f t="shared" si="1"/>
        <v>18</v>
      </c>
      <c r="C776" s="74">
        <f t="shared" si="2"/>
        <v>89</v>
      </c>
      <c r="D776" s="73">
        <f t="shared" si="3"/>
        <v>238</v>
      </c>
      <c r="E776" s="74">
        <f t="shared" si="4"/>
        <v>10</v>
      </c>
      <c r="F776" s="62">
        <f t="shared" si="5"/>
        <v>0.1682242991</v>
      </c>
      <c r="G776" s="63">
        <f t="shared" si="6"/>
        <v>0.9596774194</v>
      </c>
      <c r="H776" s="64">
        <f t="shared" si="7"/>
        <v>0.7211267606</v>
      </c>
      <c r="I776" s="65">
        <f t="shared" si="8"/>
        <v>0.07887323944</v>
      </c>
      <c r="J776" s="55">
        <f t="shared" si="9"/>
        <v>2.317757009</v>
      </c>
      <c r="K776" s="58"/>
      <c r="L776" s="58"/>
      <c r="M776" s="58"/>
      <c r="N776" s="61">
        <f t="shared" si="10"/>
        <v>0.1682242991</v>
      </c>
      <c r="O776" s="61">
        <f t="shared" si="11"/>
        <v>0.7211267606</v>
      </c>
      <c r="P776" s="61">
        <f t="shared" si="12"/>
        <v>0.07887323944</v>
      </c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73">
        <v>18.0</v>
      </c>
      <c r="AB776" s="74">
        <v>10.0</v>
      </c>
      <c r="AC776" s="73">
        <v>238.0</v>
      </c>
      <c r="AD776" s="74">
        <v>89.0</v>
      </c>
    </row>
    <row r="777" ht="12.75" customHeight="1">
      <c r="A777" s="58" t="s">
        <v>550</v>
      </c>
      <c r="B777" s="73">
        <f t="shared" si="1"/>
        <v>42</v>
      </c>
      <c r="C777" s="74">
        <f t="shared" si="2"/>
        <v>154</v>
      </c>
      <c r="D777" s="73">
        <f t="shared" si="3"/>
        <v>504</v>
      </c>
      <c r="E777" s="74">
        <f t="shared" si="4"/>
        <v>28</v>
      </c>
      <c r="F777" s="62">
        <f t="shared" si="5"/>
        <v>0.2142857143</v>
      </c>
      <c r="G777" s="63">
        <f t="shared" si="6"/>
        <v>0.9473684211</v>
      </c>
      <c r="H777" s="64">
        <f t="shared" si="7"/>
        <v>0.75</v>
      </c>
      <c r="I777" s="65">
        <f t="shared" si="8"/>
        <v>0.09615384615</v>
      </c>
      <c r="J777" s="55">
        <f t="shared" si="9"/>
        <v>2.714285714</v>
      </c>
      <c r="K777" s="58"/>
      <c r="L777" s="58"/>
      <c r="M777" s="58"/>
      <c r="N777" s="61">
        <f t="shared" si="10"/>
        <v>0.2142857143</v>
      </c>
      <c r="O777" s="61">
        <f t="shared" si="11"/>
        <v>0.75</v>
      </c>
      <c r="P777" s="61">
        <f t="shared" si="12"/>
        <v>0.09615384615</v>
      </c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73">
        <v>42.0</v>
      </c>
      <c r="AB777" s="74">
        <v>28.0</v>
      </c>
      <c r="AC777" s="73">
        <v>504.0</v>
      </c>
      <c r="AD777" s="74">
        <v>154.0</v>
      </c>
    </row>
    <row r="778" ht="12.75" customHeight="1">
      <c r="A778" s="58" t="s">
        <v>744</v>
      </c>
      <c r="B778" s="73">
        <f t="shared" si="1"/>
        <v>125</v>
      </c>
      <c r="C778" s="74">
        <f t="shared" si="2"/>
        <v>240</v>
      </c>
      <c r="D778" s="73">
        <f t="shared" si="3"/>
        <v>1650</v>
      </c>
      <c r="E778" s="74">
        <f t="shared" si="4"/>
        <v>19</v>
      </c>
      <c r="F778" s="62">
        <f t="shared" si="5"/>
        <v>0.3424657534</v>
      </c>
      <c r="G778" s="63">
        <f t="shared" si="6"/>
        <v>0.9886159377</v>
      </c>
      <c r="H778" s="64">
        <f t="shared" si="7"/>
        <v>0.8726647001</v>
      </c>
      <c r="I778" s="65">
        <f t="shared" si="8"/>
        <v>0.07079646018</v>
      </c>
      <c r="J778" s="55">
        <f t="shared" si="9"/>
        <v>4.57260274</v>
      </c>
      <c r="K778" s="58"/>
      <c r="L778" s="58"/>
      <c r="M778" s="58"/>
      <c r="N778" s="61">
        <f t="shared" si="10"/>
        <v>0.3424657534</v>
      </c>
      <c r="O778" s="61">
        <f t="shared" si="11"/>
        <v>0.8726647001</v>
      </c>
      <c r="P778" s="61">
        <f t="shared" si="12"/>
        <v>0.07079646018</v>
      </c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73">
        <v>125.0</v>
      </c>
      <c r="AB778" s="74">
        <v>19.0</v>
      </c>
      <c r="AC778" s="73">
        <v>1650.0</v>
      </c>
      <c r="AD778" s="74">
        <v>240.0</v>
      </c>
    </row>
    <row r="779" ht="12.75" customHeight="1">
      <c r="A779" s="58" t="s">
        <v>746</v>
      </c>
      <c r="B779" s="73">
        <f t="shared" si="1"/>
        <v>32</v>
      </c>
      <c r="C779" s="74">
        <f t="shared" si="2"/>
        <v>97</v>
      </c>
      <c r="D779" s="73">
        <f t="shared" si="3"/>
        <v>302</v>
      </c>
      <c r="E779" s="74">
        <f t="shared" si="4"/>
        <v>10</v>
      </c>
      <c r="F779" s="62">
        <f t="shared" si="5"/>
        <v>0.2480620155</v>
      </c>
      <c r="G779" s="63">
        <f t="shared" si="6"/>
        <v>0.9679487179</v>
      </c>
      <c r="H779" s="64">
        <f t="shared" si="7"/>
        <v>0.7573696145</v>
      </c>
      <c r="I779" s="65">
        <f t="shared" si="8"/>
        <v>0.09523809524</v>
      </c>
      <c r="J779" s="55">
        <f t="shared" si="9"/>
        <v>2.418604651</v>
      </c>
      <c r="K779" s="58"/>
      <c r="L779" s="58"/>
      <c r="M779" s="58"/>
      <c r="N779" s="61">
        <f t="shared" si="10"/>
        <v>0.2480620155</v>
      </c>
      <c r="O779" s="61">
        <f t="shared" si="11"/>
        <v>0.7573696145</v>
      </c>
      <c r="P779" s="61">
        <f t="shared" si="12"/>
        <v>0.09523809524</v>
      </c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73">
        <v>32.0</v>
      </c>
      <c r="AB779" s="74">
        <v>10.0</v>
      </c>
      <c r="AC779" s="73">
        <v>302.0</v>
      </c>
      <c r="AD779" s="74">
        <v>97.0</v>
      </c>
    </row>
    <row r="780" ht="12.75" customHeight="1">
      <c r="A780" s="58" t="s">
        <v>748</v>
      </c>
      <c r="B780" s="73">
        <f t="shared" si="1"/>
        <v>52</v>
      </c>
      <c r="C780" s="74">
        <f t="shared" si="2"/>
        <v>52</v>
      </c>
      <c r="D780" s="73">
        <f t="shared" si="3"/>
        <v>513</v>
      </c>
      <c r="E780" s="74">
        <f t="shared" si="4"/>
        <v>5</v>
      </c>
      <c r="F780" s="62">
        <f t="shared" si="5"/>
        <v>0.5</v>
      </c>
      <c r="G780" s="63">
        <f t="shared" si="6"/>
        <v>0.9903474903</v>
      </c>
      <c r="H780" s="64">
        <f t="shared" si="7"/>
        <v>0.9083601286</v>
      </c>
      <c r="I780" s="65">
        <f t="shared" si="8"/>
        <v>0.09163987138</v>
      </c>
      <c r="J780" s="55">
        <f t="shared" si="9"/>
        <v>4.980769231</v>
      </c>
      <c r="K780" s="58"/>
      <c r="L780" s="58"/>
      <c r="M780" s="58"/>
      <c r="N780" s="61">
        <f t="shared" si="10"/>
        <v>0.5</v>
      </c>
      <c r="O780" s="61">
        <f t="shared" si="11"/>
        <v>0.9083601286</v>
      </c>
      <c r="P780" s="61">
        <f t="shared" si="12"/>
        <v>0.09163987138</v>
      </c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73">
        <v>52.0</v>
      </c>
      <c r="AB780" s="74">
        <v>5.0</v>
      </c>
      <c r="AC780" s="73">
        <v>513.0</v>
      </c>
      <c r="AD780" s="74">
        <v>52.0</v>
      </c>
    </row>
    <row r="781" ht="12.75" customHeight="1">
      <c r="A781" s="58" t="s">
        <v>750</v>
      </c>
      <c r="B781" s="73">
        <f t="shared" si="1"/>
        <v>102</v>
      </c>
      <c r="C781" s="74">
        <f t="shared" si="2"/>
        <v>151</v>
      </c>
      <c r="D781" s="73">
        <f t="shared" si="3"/>
        <v>1434</v>
      </c>
      <c r="E781" s="74">
        <f t="shared" si="4"/>
        <v>33</v>
      </c>
      <c r="F781" s="62">
        <f t="shared" si="5"/>
        <v>0.4031620553</v>
      </c>
      <c r="G781" s="63">
        <f t="shared" si="6"/>
        <v>0.9775051125</v>
      </c>
      <c r="H781" s="64">
        <f t="shared" si="7"/>
        <v>0.8930232558</v>
      </c>
      <c r="I781" s="65">
        <f t="shared" si="8"/>
        <v>0.07848837209</v>
      </c>
      <c r="J781" s="55">
        <f t="shared" si="9"/>
        <v>5.798418972</v>
      </c>
      <c r="K781" s="58"/>
      <c r="L781" s="58"/>
      <c r="M781" s="58"/>
      <c r="N781" s="61">
        <f t="shared" si="10"/>
        <v>0.4031620553</v>
      </c>
      <c r="O781" s="61">
        <f t="shared" si="11"/>
        <v>0.8930232558</v>
      </c>
      <c r="P781" s="61">
        <f t="shared" si="12"/>
        <v>0.07848837209</v>
      </c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73">
        <v>102.0</v>
      </c>
      <c r="AB781" s="74">
        <v>33.0</v>
      </c>
      <c r="AC781" s="73">
        <v>1434.0</v>
      </c>
      <c r="AD781" s="74">
        <v>151.0</v>
      </c>
    </row>
    <row r="782" ht="12.75" customHeight="1">
      <c r="A782" s="58" t="s">
        <v>751</v>
      </c>
      <c r="B782" s="73">
        <f t="shared" si="1"/>
        <v>35</v>
      </c>
      <c r="C782" s="74">
        <f t="shared" si="2"/>
        <v>42</v>
      </c>
      <c r="D782" s="73">
        <f t="shared" si="3"/>
        <v>339</v>
      </c>
      <c r="E782" s="74">
        <f t="shared" si="4"/>
        <v>8</v>
      </c>
      <c r="F782" s="62">
        <f t="shared" si="5"/>
        <v>0.4545454545</v>
      </c>
      <c r="G782" s="63">
        <f t="shared" si="6"/>
        <v>0.976945245</v>
      </c>
      <c r="H782" s="64">
        <f t="shared" si="7"/>
        <v>0.8820754717</v>
      </c>
      <c r="I782" s="65">
        <f t="shared" si="8"/>
        <v>0.1014150943</v>
      </c>
      <c r="J782" s="55">
        <f t="shared" si="9"/>
        <v>4.506493506</v>
      </c>
      <c r="K782" s="58"/>
      <c r="L782" s="58"/>
      <c r="M782" s="58"/>
      <c r="N782" s="61">
        <f t="shared" si="10"/>
        <v>0.4545454545</v>
      </c>
      <c r="O782" s="61">
        <f t="shared" si="11"/>
        <v>0.8820754717</v>
      </c>
      <c r="P782" s="61">
        <f t="shared" si="12"/>
        <v>0.1014150943</v>
      </c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73">
        <v>35.0</v>
      </c>
      <c r="AB782" s="74">
        <v>8.0</v>
      </c>
      <c r="AC782" s="73">
        <v>339.0</v>
      </c>
      <c r="AD782" s="74">
        <v>42.0</v>
      </c>
    </row>
    <row r="783" ht="12.75" customHeight="1">
      <c r="A783" s="58" t="s">
        <v>753</v>
      </c>
      <c r="B783" s="73">
        <f t="shared" si="1"/>
        <v>103</v>
      </c>
      <c r="C783" s="74">
        <f t="shared" si="2"/>
        <v>87</v>
      </c>
      <c r="D783" s="73">
        <f t="shared" si="3"/>
        <v>1439</v>
      </c>
      <c r="E783" s="74">
        <f t="shared" si="4"/>
        <v>16</v>
      </c>
      <c r="F783" s="62">
        <f t="shared" si="5"/>
        <v>0.5421052632</v>
      </c>
      <c r="G783" s="63">
        <f t="shared" si="6"/>
        <v>0.9890034364</v>
      </c>
      <c r="H783" s="64">
        <f t="shared" si="7"/>
        <v>0.9373860182</v>
      </c>
      <c r="I783" s="65">
        <f t="shared" si="8"/>
        <v>0.07234042553</v>
      </c>
      <c r="J783" s="55">
        <f t="shared" si="9"/>
        <v>7.657894737</v>
      </c>
      <c r="K783" s="58"/>
      <c r="L783" s="58"/>
      <c r="M783" s="58"/>
      <c r="N783" s="61">
        <f t="shared" si="10"/>
        <v>0.5421052632</v>
      </c>
      <c r="O783" s="61">
        <f t="shared" si="11"/>
        <v>0.9373860182</v>
      </c>
      <c r="P783" s="61">
        <f t="shared" si="12"/>
        <v>0.07234042553</v>
      </c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73">
        <v>103.0</v>
      </c>
      <c r="AB783" s="74">
        <v>16.0</v>
      </c>
      <c r="AC783" s="73">
        <v>1439.0</v>
      </c>
      <c r="AD783" s="74">
        <v>87.0</v>
      </c>
    </row>
    <row r="784" ht="12.75" customHeight="1">
      <c r="A784" s="58" t="s">
        <v>549</v>
      </c>
      <c r="B784" s="73">
        <f t="shared" si="1"/>
        <v>3</v>
      </c>
      <c r="C784" s="74">
        <f t="shared" si="2"/>
        <v>8</v>
      </c>
      <c r="D784" s="73">
        <f t="shared" si="3"/>
        <v>21</v>
      </c>
      <c r="E784" s="74">
        <f t="shared" si="4"/>
        <v>2</v>
      </c>
      <c r="F784" s="62">
        <f t="shared" si="5"/>
        <v>0.2727272727</v>
      </c>
      <c r="G784" s="63">
        <f t="shared" si="6"/>
        <v>0.9130434783</v>
      </c>
      <c r="H784" s="64">
        <f t="shared" si="7"/>
        <v>0.7058823529</v>
      </c>
      <c r="I784" s="65">
        <f t="shared" si="8"/>
        <v>0.1470588235</v>
      </c>
      <c r="J784" s="55">
        <f t="shared" si="9"/>
        <v>2.090909091</v>
      </c>
      <c r="K784" s="58"/>
      <c r="L784" s="58"/>
      <c r="M784" s="58"/>
      <c r="N784" s="61">
        <f t="shared" si="10"/>
        <v>0.2727272727</v>
      </c>
      <c r="O784" s="61">
        <f t="shared" si="11"/>
        <v>0.7058823529</v>
      </c>
      <c r="P784" s="61">
        <f t="shared" si="12"/>
        <v>0.1470588235</v>
      </c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73">
        <v>3.0</v>
      </c>
      <c r="AB784" s="74">
        <v>2.0</v>
      </c>
      <c r="AC784" s="73">
        <v>21.0</v>
      </c>
      <c r="AD784" s="74">
        <v>8.0</v>
      </c>
    </row>
    <row r="785" ht="12.75" customHeight="1">
      <c r="A785" s="58" t="s">
        <v>687</v>
      </c>
      <c r="B785" s="73">
        <f t="shared" si="1"/>
        <v>20</v>
      </c>
      <c r="C785" s="74">
        <f t="shared" si="2"/>
        <v>29</v>
      </c>
      <c r="D785" s="73">
        <f t="shared" si="3"/>
        <v>326</v>
      </c>
      <c r="E785" s="74">
        <f t="shared" si="4"/>
        <v>10</v>
      </c>
      <c r="F785" s="62">
        <f t="shared" si="5"/>
        <v>0.4081632653</v>
      </c>
      <c r="G785" s="63">
        <f t="shared" si="6"/>
        <v>0.9702380952</v>
      </c>
      <c r="H785" s="64">
        <f t="shared" si="7"/>
        <v>0.8987012987</v>
      </c>
      <c r="I785" s="65">
        <f t="shared" si="8"/>
        <v>0.07792207792</v>
      </c>
      <c r="J785" s="55">
        <f t="shared" si="9"/>
        <v>6.857142857</v>
      </c>
      <c r="K785" s="58"/>
      <c r="L785" s="58"/>
      <c r="M785" s="58"/>
      <c r="N785" s="61">
        <f t="shared" si="10"/>
        <v>0.4081632653</v>
      </c>
      <c r="O785" s="61">
        <f t="shared" si="11"/>
        <v>0.8987012987</v>
      </c>
      <c r="P785" s="61">
        <f t="shared" si="12"/>
        <v>0.07792207792</v>
      </c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73">
        <v>20.0</v>
      </c>
      <c r="AB785" s="74">
        <v>10.0</v>
      </c>
      <c r="AC785" s="73">
        <v>326.0</v>
      </c>
      <c r="AD785" s="74">
        <v>29.0</v>
      </c>
    </row>
    <row r="786" ht="12.75" customHeight="1">
      <c r="A786" s="58" t="s">
        <v>565</v>
      </c>
      <c r="B786" s="73">
        <f t="shared" si="1"/>
        <v>19</v>
      </c>
      <c r="C786" s="74">
        <f t="shared" si="2"/>
        <v>42</v>
      </c>
      <c r="D786" s="73">
        <f t="shared" si="3"/>
        <v>84</v>
      </c>
      <c r="E786" s="74">
        <f t="shared" si="4"/>
        <v>12</v>
      </c>
      <c r="F786" s="62">
        <f t="shared" si="5"/>
        <v>0.3114754098</v>
      </c>
      <c r="G786" s="63">
        <f t="shared" si="6"/>
        <v>0.875</v>
      </c>
      <c r="H786" s="64">
        <f t="shared" si="7"/>
        <v>0.6560509554</v>
      </c>
      <c r="I786" s="65">
        <f t="shared" si="8"/>
        <v>0.1974522293</v>
      </c>
      <c r="J786" s="55">
        <f t="shared" si="9"/>
        <v>1.573770492</v>
      </c>
      <c r="K786" s="58"/>
      <c r="L786" s="58"/>
      <c r="M786" s="58"/>
      <c r="N786" s="61">
        <f t="shared" si="10"/>
        <v>0.3114754098</v>
      </c>
      <c r="O786" s="61">
        <f t="shared" si="11"/>
        <v>0.6560509554</v>
      </c>
      <c r="P786" s="61">
        <f t="shared" si="12"/>
        <v>0.1974522293</v>
      </c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73">
        <v>19.0</v>
      </c>
      <c r="AB786" s="74">
        <v>12.0</v>
      </c>
      <c r="AC786" s="73">
        <v>84.0</v>
      </c>
      <c r="AD786" s="74">
        <v>42.0</v>
      </c>
    </row>
    <row r="787" ht="12.75" customHeight="1">
      <c r="A787" s="58" t="s">
        <v>756</v>
      </c>
      <c r="B787" s="73">
        <f t="shared" si="1"/>
        <v>55</v>
      </c>
      <c r="C787" s="74">
        <f t="shared" si="2"/>
        <v>106</v>
      </c>
      <c r="D787" s="73">
        <f t="shared" si="3"/>
        <v>757</v>
      </c>
      <c r="E787" s="74">
        <f t="shared" si="4"/>
        <v>15</v>
      </c>
      <c r="F787" s="62">
        <f t="shared" si="5"/>
        <v>0.3416149068</v>
      </c>
      <c r="G787" s="63">
        <f t="shared" si="6"/>
        <v>0.9805699482</v>
      </c>
      <c r="H787" s="64">
        <f t="shared" si="7"/>
        <v>0.8703108253</v>
      </c>
      <c r="I787" s="65">
        <f t="shared" si="8"/>
        <v>0.07502679528</v>
      </c>
      <c r="J787" s="55">
        <f t="shared" si="9"/>
        <v>4.795031056</v>
      </c>
      <c r="K787" s="58"/>
      <c r="L787" s="58"/>
      <c r="M787" s="58"/>
      <c r="N787" s="61">
        <f t="shared" si="10"/>
        <v>0.3416149068</v>
      </c>
      <c r="O787" s="61">
        <f t="shared" si="11"/>
        <v>0.8703108253</v>
      </c>
      <c r="P787" s="61">
        <f t="shared" si="12"/>
        <v>0.07502679528</v>
      </c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73">
        <v>55.0</v>
      </c>
      <c r="AB787" s="74">
        <v>15.0</v>
      </c>
      <c r="AC787" s="73">
        <v>757.0</v>
      </c>
      <c r="AD787" s="74">
        <v>106.0</v>
      </c>
    </row>
    <row r="788" ht="12.75" customHeight="1">
      <c r="A788" s="58" t="s">
        <v>1079</v>
      </c>
      <c r="B788" s="73">
        <f t="shared" si="1"/>
        <v>0</v>
      </c>
      <c r="C788" s="74">
        <f t="shared" si="2"/>
        <v>0</v>
      </c>
      <c r="D788" s="73">
        <f t="shared" si="3"/>
        <v>0</v>
      </c>
      <c r="E788" s="74">
        <f t="shared" si="4"/>
        <v>0</v>
      </c>
      <c r="F788" s="62" t="str">
        <f t="shared" si="5"/>
        <v>#DIV/0!</v>
      </c>
      <c r="G788" s="63" t="str">
        <f t="shared" si="6"/>
        <v>#DIV/0!</v>
      </c>
      <c r="H788" s="64" t="str">
        <f t="shared" si="7"/>
        <v>#DIV/0!</v>
      </c>
      <c r="I788" s="65" t="str">
        <f t="shared" si="8"/>
        <v>#DIV/0!</v>
      </c>
      <c r="J788" s="55" t="str">
        <f t="shared" si="9"/>
        <v>#DIV/0!</v>
      </c>
      <c r="K788" s="58"/>
      <c r="L788" s="58"/>
      <c r="M788" s="58"/>
      <c r="N788" s="61" t="str">
        <f t="shared" si="10"/>
        <v>#DIV/0!</v>
      </c>
      <c r="O788" s="61" t="str">
        <f t="shared" si="11"/>
        <v>#DIV/0!</v>
      </c>
      <c r="P788" s="61" t="str">
        <f t="shared" si="12"/>
        <v>#DIV/0!</v>
      </c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73">
        <v>0.0</v>
      </c>
      <c r="AB788" s="74">
        <v>0.0</v>
      </c>
      <c r="AC788" s="73">
        <v>0.0</v>
      </c>
      <c r="AD788" s="74">
        <v>0.0</v>
      </c>
    </row>
    <row r="789" ht="12.75" customHeight="1">
      <c r="A789" s="58" t="s">
        <v>458</v>
      </c>
      <c r="B789" s="73">
        <f t="shared" si="1"/>
        <v>180</v>
      </c>
      <c r="C789" s="74">
        <f t="shared" si="2"/>
        <v>718</v>
      </c>
      <c r="D789" s="73">
        <f t="shared" si="3"/>
        <v>1298</v>
      </c>
      <c r="E789" s="74">
        <f t="shared" si="4"/>
        <v>155</v>
      </c>
      <c r="F789" s="62">
        <f t="shared" si="5"/>
        <v>0.2004454343</v>
      </c>
      <c r="G789" s="63">
        <f t="shared" si="6"/>
        <v>0.8933241569</v>
      </c>
      <c r="H789" s="64">
        <f t="shared" si="7"/>
        <v>0.6286686516</v>
      </c>
      <c r="I789" s="65">
        <f t="shared" si="8"/>
        <v>0.1424925564</v>
      </c>
      <c r="J789" s="55">
        <f t="shared" si="9"/>
        <v>1.618040089</v>
      </c>
      <c r="K789" s="58"/>
      <c r="L789" s="58"/>
      <c r="M789" s="58"/>
      <c r="N789" s="61">
        <f t="shared" si="10"/>
        <v>0.2004454343</v>
      </c>
      <c r="O789" s="61">
        <f t="shared" si="11"/>
        <v>0.6286686516</v>
      </c>
      <c r="P789" s="61">
        <f t="shared" si="12"/>
        <v>0.1424925564</v>
      </c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73">
        <v>180.0</v>
      </c>
      <c r="AB789" s="74">
        <v>155.0</v>
      </c>
      <c r="AC789" s="73">
        <v>1298.0</v>
      </c>
      <c r="AD789" s="74">
        <v>718.0</v>
      </c>
    </row>
    <row r="790" ht="12.75" customHeight="1">
      <c r="A790" s="58" t="s">
        <v>1080</v>
      </c>
      <c r="B790" s="73">
        <f t="shared" si="1"/>
        <v>0</v>
      </c>
      <c r="C790" s="74">
        <f t="shared" si="2"/>
        <v>0</v>
      </c>
      <c r="D790" s="73">
        <f t="shared" si="3"/>
        <v>0</v>
      </c>
      <c r="E790" s="74">
        <f t="shared" si="4"/>
        <v>0</v>
      </c>
      <c r="F790" s="62" t="str">
        <f t="shared" si="5"/>
        <v>#DIV/0!</v>
      </c>
      <c r="G790" s="63" t="str">
        <f t="shared" si="6"/>
        <v>#DIV/0!</v>
      </c>
      <c r="H790" s="64" t="str">
        <f t="shared" si="7"/>
        <v>#DIV/0!</v>
      </c>
      <c r="I790" s="65" t="str">
        <f t="shared" si="8"/>
        <v>#DIV/0!</v>
      </c>
      <c r="J790" s="55" t="str">
        <f t="shared" si="9"/>
        <v>#DIV/0!</v>
      </c>
      <c r="K790" s="58"/>
      <c r="L790" s="58"/>
      <c r="M790" s="58"/>
      <c r="N790" s="61" t="str">
        <f t="shared" si="10"/>
        <v>#DIV/0!</v>
      </c>
      <c r="O790" s="61" t="str">
        <f t="shared" si="11"/>
        <v>#DIV/0!</v>
      </c>
      <c r="P790" s="61" t="str">
        <f t="shared" si="12"/>
        <v>#DIV/0!</v>
      </c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73">
        <v>0.0</v>
      </c>
      <c r="AB790" s="74">
        <v>0.0</v>
      </c>
      <c r="AC790" s="73">
        <v>0.0</v>
      </c>
      <c r="AD790" s="74">
        <v>0.0</v>
      </c>
    </row>
    <row r="791" ht="12.75" customHeight="1">
      <c r="A791" s="58" t="s">
        <v>627</v>
      </c>
      <c r="B791" s="73">
        <f t="shared" si="1"/>
        <v>39</v>
      </c>
      <c r="C791" s="74">
        <f t="shared" si="2"/>
        <v>135</v>
      </c>
      <c r="D791" s="73">
        <f t="shared" si="3"/>
        <v>231</v>
      </c>
      <c r="E791" s="74">
        <f t="shared" si="4"/>
        <v>22</v>
      </c>
      <c r="F791" s="62">
        <f t="shared" si="5"/>
        <v>0.224137931</v>
      </c>
      <c r="G791" s="63">
        <f t="shared" si="6"/>
        <v>0.9130434783</v>
      </c>
      <c r="H791" s="64">
        <f t="shared" si="7"/>
        <v>0.6323185012</v>
      </c>
      <c r="I791" s="65">
        <f t="shared" si="8"/>
        <v>0.1428571429</v>
      </c>
      <c r="J791" s="55">
        <f t="shared" si="9"/>
        <v>1.454022989</v>
      </c>
      <c r="K791" s="58"/>
      <c r="L791" s="58"/>
      <c r="M791" s="58"/>
      <c r="N791" s="61">
        <f t="shared" si="10"/>
        <v>0.224137931</v>
      </c>
      <c r="O791" s="61">
        <f t="shared" si="11"/>
        <v>0.6323185012</v>
      </c>
      <c r="P791" s="61">
        <f t="shared" si="12"/>
        <v>0.1428571429</v>
      </c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73">
        <v>39.0</v>
      </c>
      <c r="AB791" s="74">
        <v>22.0</v>
      </c>
      <c r="AC791" s="73">
        <v>231.0</v>
      </c>
      <c r="AD791" s="74">
        <v>135.0</v>
      </c>
    </row>
    <row r="792" ht="12.75" customHeight="1">
      <c r="A792" s="58" t="s">
        <v>443</v>
      </c>
      <c r="B792" s="73">
        <f t="shared" si="1"/>
        <v>235</v>
      </c>
      <c r="C792" s="74">
        <f t="shared" si="2"/>
        <v>858</v>
      </c>
      <c r="D792" s="73">
        <f t="shared" si="3"/>
        <v>1240</v>
      </c>
      <c r="E792" s="74">
        <f t="shared" si="4"/>
        <v>221</v>
      </c>
      <c r="F792" s="62">
        <f t="shared" si="5"/>
        <v>0.2150045746</v>
      </c>
      <c r="G792" s="63">
        <f t="shared" si="6"/>
        <v>0.848733744</v>
      </c>
      <c r="H792" s="64">
        <f t="shared" si="7"/>
        <v>0.5775254503</v>
      </c>
      <c r="I792" s="65">
        <f t="shared" si="8"/>
        <v>0.1785434612</v>
      </c>
      <c r="J792" s="55">
        <f t="shared" si="9"/>
        <v>1.336688015</v>
      </c>
      <c r="K792" s="58"/>
      <c r="L792" s="58"/>
      <c r="M792" s="58"/>
      <c r="N792" s="61">
        <f t="shared" si="10"/>
        <v>0.2150045746</v>
      </c>
      <c r="O792" s="61">
        <f t="shared" si="11"/>
        <v>0.5775254503</v>
      </c>
      <c r="P792" s="61">
        <f t="shared" si="12"/>
        <v>0.1785434612</v>
      </c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73">
        <v>235.0</v>
      </c>
      <c r="AB792" s="74">
        <v>221.0</v>
      </c>
      <c r="AC792" s="73">
        <v>1240.0</v>
      </c>
      <c r="AD792" s="74">
        <v>858.0</v>
      </c>
    </row>
    <row r="793" ht="12.75" customHeight="1">
      <c r="A793" s="58" t="s">
        <v>1081</v>
      </c>
      <c r="B793" s="73">
        <f t="shared" si="1"/>
        <v>0</v>
      </c>
      <c r="C793" s="74">
        <f t="shared" si="2"/>
        <v>1</v>
      </c>
      <c r="D793" s="73">
        <f t="shared" si="3"/>
        <v>0</v>
      </c>
      <c r="E793" s="74">
        <f t="shared" si="4"/>
        <v>1</v>
      </c>
      <c r="F793" s="62">
        <f t="shared" si="5"/>
        <v>0</v>
      </c>
      <c r="G793" s="63">
        <f t="shared" si="6"/>
        <v>0</v>
      </c>
      <c r="H793" s="64">
        <f t="shared" si="7"/>
        <v>0</v>
      </c>
      <c r="I793" s="65">
        <f t="shared" si="8"/>
        <v>0.5</v>
      </c>
      <c r="J793" s="55">
        <f t="shared" si="9"/>
        <v>1</v>
      </c>
      <c r="K793" s="58"/>
      <c r="L793" s="58"/>
      <c r="M793" s="58"/>
      <c r="N793" s="61">
        <f t="shared" si="10"/>
        <v>0</v>
      </c>
      <c r="O793" s="61">
        <f t="shared" si="11"/>
        <v>0</v>
      </c>
      <c r="P793" s="61">
        <f t="shared" si="12"/>
        <v>0.5</v>
      </c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73">
        <v>0.0</v>
      </c>
      <c r="AB793" s="74">
        <v>1.0</v>
      </c>
      <c r="AC793" s="73">
        <v>0.0</v>
      </c>
      <c r="AD793" s="74">
        <v>1.0</v>
      </c>
    </row>
    <row r="794" ht="12.75" customHeight="1">
      <c r="A794" s="58" t="s">
        <v>489</v>
      </c>
      <c r="B794" s="73">
        <f t="shared" si="1"/>
        <v>151</v>
      </c>
      <c r="C794" s="74">
        <f t="shared" si="2"/>
        <v>627</v>
      </c>
      <c r="D794" s="73">
        <f t="shared" si="3"/>
        <v>807</v>
      </c>
      <c r="E794" s="74">
        <f t="shared" si="4"/>
        <v>121</v>
      </c>
      <c r="F794" s="62">
        <f t="shared" si="5"/>
        <v>0.1940874036</v>
      </c>
      <c r="G794" s="63">
        <f t="shared" si="6"/>
        <v>0.869612069</v>
      </c>
      <c r="H794" s="64">
        <f t="shared" si="7"/>
        <v>0.5615474795</v>
      </c>
      <c r="I794" s="65">
        <f t="shared" si="8"/>
        <v>0.1594372802</v>
      </c>
      <c r="J794" s="55">
        <f t="shared" si="9"/>
        <v>1.192802057</v>
      </c>
      <c r="K794" s="58"/>
      <c r="L794" s="58"/>
      <c r="M794" s="58"/>
      <c r="N794" s="61">
        <f t="shared" si="10"/>
        <v>0.1940874036</v>
      </c>
      <c r="O794" s="61">
        <f t="shared" si="11"/>
        <v>0.5615474795</v>
      </c>
      <c r="P794" s="61">
        <f t="shared" si="12"/>
        <v>0.1594372802</v>
      </c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73">
        <v>151.0</v>
      </c>
      <c r="AB794" s="74">
        <v>121.0</v>
      </c>
      <c r="AC794" s="73">
        <v>807.0</v>
      </c>
      <c r="AD794" s="74">
        <v>627.0</v>
      </c>
    </row>
    <row r="795" ht="12.75" customHeight="1">
      <c r="A795" s="58" t="s">
        <v>1082</v>
      </c>
      <c r="B795" s="73">
        <f t="shared" si="1"/>
        <v>0</v>
      </c>
      <c r="C795" s="74">
        <f t="shared" si="2"/>
        <v>0</v>
      </c>
      <c r="D795" s="73">
        <f t="shared" si="3"/>
        <v>0</v>
      </c>
      <c r="E795" s="74">
        <f t="shared" si="4"/>
        <v>0</v>
      </c>
      <c r="F795" s="62" t="str">
        <f t="shared" si="5"/>
        <v>#DIV/0!</v>
      </c>
      <c r="G795" s="63" t="str">
        <f t="shared" si="6"/>
        <v>#DIV/0!</v>
      </c>
      <c r="H795" s="64" t="str">
        <f t="shared" si="7"/>
        <v>#DIV/0!</v>
      </c>
      <c r="I795" s="65" t="str">
        <f t="shared" si="8"/>
        <v>#DIV/0!</v>
      </c>
      <c r="J795" s="55" t="str">
        <f t="shared" si="9"/>
        <v>#DIV/0!</v>
      </c>
      <c r="K795" s="58"/>
      <c r="L795" s="58"/>
      <c r="M795" s="58"/>
      <c r="N795" s="61" t="str">
        <f t="shared" si="10"/>
        <v>#DIV/0!</v>
      </c>
      <c r="O795" s="61" t="str">
        <f t="shared" si="11"/>
        <v>#DIV/0!</v>
      </c>
      <c r="P795" s="61" t="str">
        <f t="shared" si="12"/>
        <v>#DIV/0!</v>
      </c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73">
        <v>0.0</v>
      </c>
      <c r="AB795" s="74">
        <v>0.0</v>
      </c>
      <c r="AC795" s="73">
        <v>0.0</v>
      </c>
      <c r="AD795" s="74">
        <v>0.0</v>
      </c>
    </row>
    <row r="796" ht="12.75" customHeight="1">
      <c r="A796" s="58" t="s">
        <v>1083</v>
      </c>
      <c r="B796" s="73">
        <f t="shared" si="1"/>
        <v>0</v>
      </c>
      <c r="C796" s="74">
        <f t="shared" si="2"/>
        <v>0</v>
      </c>
      <c r="D796" s="73">
        <f t="shared" si="3"/>
        <v>0</v>
      </c>
      <c r="E796" s="74">
        <f t="shared" si="4"/>
        <v>0</v>
      </c>
      <c r="F796" s="62" t="str">
        <f t="shared" si="5"/>
        <v>#DIV/0!</v>
      </c>
      <c r="G796" s="63" t="str">
        <f t="shared" si="6"/>
        <v>#DIV/0!</v>
      </c>
      <c r="H796" s="64" t="str">
        <f t="shared" si="7"/>
        <v>#DIV/0!</v>
      </c>
      <c r="I796" s="65" t="str">
        <f t="shared" si="8"/>
        <v>#DIV/0!</v>
      </c>
      <c r="J796" s="55" t="str">
        <f t="shared" si="9"/>
        <v>#DIV/0!</v>
      </c>
      <c r="K796" s="58"/>
      <c r="L796" s="58"/>
      <c r="M796" s="58"/>
      <c r="N796" s="61" t="str">
        <f t="shared" si="10"/>
        <v>#DIV/0!</v>
      </c>
      <c r="O796" s="61" t="str">
        <f t="shared" si="11"/>
        <v>#DIV/0!</v>
      </c>
      <c r="P796" s="61" t="str">
        <f t="shared" si="12"/>
        <v>#DIV/0!</v>
      </c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73">
        <v>0.0</v>
      </c>
      <c r="AB796" s="74">
        <v>0.0</v>
      </c>
      <c r="AC796" s="73">
        <v>0.0</v>
      </c>
      <c r="AD796" s="74">
        <v>0.0</v>
      </c>
    </row>
    <row r="797" ht="12.75" customHeight="1">
      <c r="A797" s="58" t="s">
        <v>1084</v>
      </c>
      <c r="B797" s="73">
        <f t="shared" si="1"/>
        <v>5</v>
      </c>
      <c r="C797" s="74">
        <f t="shared" si="2"/>
        <v>5</v>
      </c>
      <c r="D797" s="73">
        <f t="shared" si="3"/>
        <v>10</v>
      </c>
      <c r="E797" s="74">
        <f t="shared" si="4"/>
        <v>10</v>
      </c>
      <c r="F797" s="62">
        <f t="shared" si="5"/>
        <v>0.5</v>
      </c>
      <c r="G797" s="63">
        <f t="shared" si="6"/>
        <v>0.5</v>
      </c>
      <c r="H797" s="64">
        <f t="shared" si="7"/>
        <v>0.5</v>
      </c>
      <c r="I797" s="65">
        <f t="shared" si="8"/>
        <v>0.5</v>
      </c>
      <c r="J797" s="55">
        <f t="shared" si="9"/>
        <v>2</v>
      </c>
      <c r="K797" s="58"/>
      <c r="L797" s="58"/>
      <c r="M797" s="58"/>
      <c r="N797" s="61">
        <f t="shared" si="10"/>
        <v>0.5</v>
      </c>
      <c r="O797" s="61">
        <f t="shared" si="11"/>
        <v>0.5</v>
      </c>
      <c r="P797" s="61">
        <f t="shared" si="12"/>
        <v>0.5</v>
      </c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73">
        <v>5.0</v>
      </c>
      <c r="AB797" s="74">
        <v>10.0</v>
      </c>
      <c r="AC797" s="73">
        <v>10.0</v>
      </c>
      <c r="AD797" s="74">
        <v>5.0</v>
      </c>
    </row>
    <row r="798" ht="12.75" customHeight="1">
      <c r="A798" s="58" t="s">
        <v>1085</v>
      </c>
      <c r="B798" s="73">
        <f t="shared" si="1"/>
        <v>0</v>
      </c>
      <c r="C798" s="74">
        <f t="shared" si="2"/>
        <v>10</v>
      </c>
      <c r="D798" s="73">
        <f t="shared" si="3"/>
        <v>6</v>
      </c>
      <c r="E798" s="74">
        <f t="shared" si="4"/>
        <v>1</v>
      </c>
      <c r="F798" s="62">
        <f t="shared" si="5"/>
        <v>0</v>
      </c>
      <c r="G798" s="63">
        <f t="shared" si="6"/>
        <v>0.8571428571</v>
      </c>
      <c r="H798" s="64">
        <f t="shared" si="7"/>
        <v>0.3529411765</v>
      </c>
      <c r="I798" s="65">
        <f t="shared" si="8"/>
        <v>0.05882352941</v>
      </c>
      <c r="J798" s="55">
        <f t="shared" si="9"/>
        <v>0.7</v>
      </c>
      <c r="K798" s="58"/>
      <c r="L798" s="58"/>
      <c r="M798" s="58"/>
      <c r="N798" s="61">
        <f t="shared" si="10"/>
        <v>0</v>
      </c>
      <c r="O798" s="61">
        <f t="shared" si="11"/>
        <v>0.3529411765</v>
      </c>
      <c r="P798" s="61">
        <f t="shared" si="12"/>
        <v>0.05882352941</v>
      </c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73">
        <v>0.0</v>
      </c>
      <c r="AB798" s="74">
        <v>1.0</v>
      </c>
      <c r="AC798" s="73">
        <v>6.0</v>
      </c>
      <c r="AD798" s="74">
        <v>10.0</v>
      </c>
    </row>
    <row r="799" ht="12.75" customHeight="1">
      <c r="A799" s="58" t="s">
        <v>569</v>
      </c>
      <c r="B799" s="73">
        <f t="shared" si="1"/>
        <v>8</v>
      </c>
      <c r="C799" s="74">
        <f t="shared" si="2"/>
        <v>22</v>
      </c>
      <c r="D799" s="73">
        <f t="shared" si="3"/>
        <v>30</v>
      </c>
      <c r="E799" s="74">
        <f t="shared" si="4"/>
        <v>5</v>
      </c>
      <c r="F799" s="62">
        <f t="shared" si="5"/>
        <v>0.2666666667</v>
      </c>
      <c r="G799" s="63">
        <f t="shared" si="6"/>
        <v>0.8571428571</v>
      </c>
      <c r="H799" s="64">
        <f t="shared" si="7"/>
        <v>0.5846153846</v>
      </c>
      <c r="I799" s="65">
        <f t="shared" si="8"/>
        <v>0.2</v>
      </c>
      <c r="J799" s="55">
        <f t="shared" si="9"/>
        <v>1.166666667</v>
      </c>
      <c r="K799" s="58"/>
      <c r="L799" s="58"/>
      <c r="M799" s="58"/>
      <c r="N799" s="61">
        <f t="shared" si="10"/>
        <v>0.2666666667</v>
      </c>
      <c r="O799" s="61">
        <f t="shared" si="11"/>
        <v>0.5846153846</v>
      </c>
      <c r="P799" s="61">
        <f t="shared" si="12"/>
        <v>0.2</v>
      </c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73">
        <v>8.0</v>
      </c>
      <c r="AB799" s="74">
        <v>5.0</v>
      </c>
      <c r="AC799" s="73">
        <v>30.0</v>
      </c>
      <c r="AD799" s="74">
        <v>22.0</v>
      </c>
    </row>
    <row r="800" ht="12.75" customHeight="1">
      <c r="A800" s="58" t="s">
        <v>760</v>
      </c>
      <c r="B800" s="73">
        <f t="shared" si="1"/>
        <v>132</v>
      </c>
      <c r="C800" s="74">
        <f t="shared" si="2"/>
        <v>73</v>
      </c>
      <c r="D800" s="73">
        <f t="shared" si="3"/>
        <v>1375</v>
      </c>
      <c r="E800" s="74">
        <f t="shared" si="4"/>
        <v>20</v>
      </c>
      <c r="F800" s="62">
        <f t="shared" si="5"/>
        <v>0.643902439</v>
      </c>
      <c r="G800" s="63">
        <f t="shared" si="6"/>
        <v>0.9856630824</v>
      </c>
      <c r="H800" s="64">
        <f t="shared" si="7"/>
        <v>0.941875</v>
      </c>
      <c r="I800" s="65">
        <f t="shared" si="8"/>
        <v>0.095</v>
      </c>
      <c r="J800" s="55">
        <f t="shared" si="9"/>
        <v>6.804878049</v>
      </c>
      <c r="K800" s="58"/>
      <c r="L800" s="58"/>
      <c r="M800" s="58"/>
      <c r="N800" s="61">
        <f t="shared" si="10"/>
        <v>0.643902439</v>
      </c>
      <c r="O800" s="61">
        <f t="shared" si="11"/>
        <v>0.941875</v>
      </c>
      <c r="P800" s="61">
        <f t="shared" si="12"/>
        <v>0.095</v>
      </c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73">
        <v>132.0</v>
      </c>
      <c r="AB800" s="74">
        <v>20.0</v>
      </c>
      <c r="AC800" s="73">
        <v>1375.0</v>
      </c>
      <c r="AD800" s="74">
        <v>73.0</v>
      </c>
    </row>
    <row r="801" ht="12.75" customHeight="1">
      <c r="A801" s="58" t="s">
        <v>762</v>
      </c>
      <c r="B801" s="73">
        <f t="shared" si="1"/>
        <v>106</v>
      </c>
      <c r="C801" s="74">
        <f t="shared" si="2"/>
        <v>55</v>
      </c>
      <c r="D801" s="73">
        <f t="shared" si="3"/>
        <v>1184</v>
      </c>
      <c r="E801" s="74">
        <f t="shared" si="4"/>
        <v>13</v>
      </c>
      <c r="F801" s="62">
        <f t="shared" si="5"/>
        <v>0.6583850932</v>
      </c>
      <c r="G801" s="63">
        <f t="shared" si="6"/>
        <v>0.9891395155</v>
      </c>
      <c r="H801" s="64">
        <f t="shared" si="7"/>
        <v>0.9499263623</v>
      </c>
      <c r="I801" s="65">
        <f t="shared" si="8"/>
        <v>0.08762886598</v>
      </c>
      <c r="J801" s="55">
        <f t="shared" si="9"/>
        <v>7.434782609</v>
      </c>
      <c r="K801" s="58"/>
      <c r="L801" s="58"/>
      <c r="M801" s="58"/>
      <c r="N801" s="61">
        <f t="shared" si="10"/>
        <v>0.6583850932</v>
      </c>
      <c r="O801" s="61">
        <f t="shared" si="11"/>
        <v>0.9499263623</v>
      </c>
      <c r="P801" s="61">
        <f t="shared" si="12"/>
        <v>0.08762886598</v>
      </c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73">
        <v>106.0</v>
      </c>
      <c r="AB801" s="74">
        <v>13.0</v>
      </c>
      <c r="AC801" s="73">
        <v>1184.0</v>
      </c>
      <c r="AD801" s="74">
        <v>55.0</v>
      </c>
    </row>
    <row r="802" ht="12.75" customHeight="1">
      <c r="A802" s="58" t="s">
        <v>1086</v>
      </c>
      <c r="B802" s="73">
        <f t="shared" si="1"/>
        <v>0</v>
      </c>
      <c r="C802" s="74">
        <f t="shared" si="2"/>
        <v>3</v>
      </c>
      <c r="D802" s="73">
        <f t="shared" si="3"/>
        <v>5</v>
      </c>
      <c r="E802" s="74">
        <f t="shared" si="4"/>
        <v>2</v>
      </c>
      <c r="F802" s="62">
        <f t="shared" si="5"/>
        <v>0</v>
      </c>
      <c r="G802" s="63">
        <f t="shared" si="6"/>
        <v>0.7142857143</v>
      </c>
      <c r="H802" s="64">
        <f t="shared" si="7"/>
        <v>0.5</v>
      </c>
      <c r="I802" s="65">
        <f t="shared" si="8"/>
        <v>0.2</v>
      </c>
      <c r="J802" s="55">
        <f t="shared" si="9"/>
        <v>2.333333333</v>
      </c>
      <c r="K802" s="58"/>
      <c r="L802" s="58"/>
      <c r="M802" s="58"/>
      <c r="N802" s="61">
        <f t="shared" si="10"/>
        <v>0</v>
      </c>
      <c r="O802" s="61">
        <f t="shared" si="11"/>
        <v>0.5</v>
      </c>
      <c r="P802" s="61">
        <f t="shared" si="12"/>
        <v>0.2</v>
      </c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73">
        <v>0.0</v>
      </c>
      <c r="AB802" s="74">
        <v>2.0</v>
      </c>
      <c r="AC802" s="73">
        <v>5.0</v>
      </c>
      <c r="AD802" s="74">
        <v>3.0</v>
      </c>
    </row>
    <row r="803" ht="12.75" customHeight="1">
      <c r="A803" s="58" t="s">
        <v>551</v>
      </c>
      <c r="B803" s="73">
        <f t="shared" si="1"/>
        <v>3</v>
      </c>
      <c r="C803" s="74">
        <f t="shared" si="2"/>
        <v>4</v>
      </c>
      <c r="D803" s="73">
        <f t="shared" si="3"/>
        <v>19</v>
      </c>
      <c r="E803" s="74">
        <f t="shared" si="4"/>
        <v>2</v>
      </c>
      <c r="F803" s="62">
        <f t="shared" si="5"/>
        <v>0.4285714286</v>
      </c>
      <c r="G803" s="63">
        <f t="shared" si="6"/>
        <v>0.9047619048</v>
      </c>
      <c r="H803" s="64">
        <f t="shared" si="7"/>
        <v>0.7857142857</v>
      </c>
      <c r="I803" s="65">
        <f t="shared" si="8"/>
        <v>0.1785714286</v>
      </c>
      <c r="J803" s="55">
        <f t="shared" si="9"/>
        <v>3</v>
      </c>
      <c r="K803" s="58"/>
      <c r="L803" s="58"/>
      <c r="M803" s="58"/>
      <c r="N803" s="61">
        <f t="shared" si="10"/>
        <v>0.4285714286</v>
      </c>
      <c r="O803" s="61">
        <f t="shared" si="11"/>
        <v>0.7857142857</v>
      </c>
      <c r="P803" s="61">
        <f t="shared" si="12"/>
        <v>0.1785714286</v>
      </c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73">
        <v>3.0</v>
      </c>
      <c r="AB803" s="74">
        <v>2.0</v>
      </c>
      <c r="AC803" s="73">
        <v>19.0</v>
      </c>
      <c r="AD803" s="74">
        <v>4.0</v>
      </c>
    </row>
    <row r="804" ht="12.75" customHeight="1">
      <c r="A804" s="58" t="s">
        <v>1087</v>
      </c>
      <c r="B804" s="73">
        <f t="shared" si="1"/>
        <v>1</v>
      </c>
      <c r="C804" s="74">
        <f t="shared" si="2"/>
        <v>3</v>
      </c>
      <c r="D804" s="73">
        <f t="shared" si="3"/>
        <v>0</v>
      </c>
      <c r="E804" s="74">
        <f t="shared" si="4"/>
        <v>2</v>
      </c>
      <c r="F804" s="62">
        <f t="shared" si="5"/>
        <v>0.25</v>
      </c>
      <c r="G804" s="63">
        <f t="shared" si="6"/>
        <v>0</v>
      </c>
      <c r="H804" s="64">
        <f t="shared" si="7"/>
        <v>0.1666666667</v>
      </c>
      <c r="I804" s="65">
        <f t="shared" si="8"/>
        <v>0.5</v>
      </c>
      <c r="J804" s="55">
        <f t="shared" si="9"/>
        <v>0.5</v>
      </c>
      <c r="K804" s="58"/>
      <c r="L804" s="58"/>
      <c r="M804" s="58"/>
      <c r="N804" s="61">
        <f t="shared" si="10"/>
        <v>0.25</v>
      </c>
      <c r="O804" s="61">
        <f t="shared" si="11"/>
        <v>0.1666666667</v>
      </c>
      <c r="P804" s="61">
        <f t="shared" si="12"/>
        <v>0.5</v>
      </c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73">
        <v>1.0</v>
      </c>
      <c r="AB804" s="74">
        <v>2.0</v>
      </c>
      <c r="AC804" s="73">
        <v>0.0</v>
      </c>
      <c r="AD804" s="74">
        <v>3.0</v>
      </c>
    </row>
    <row r="805" ht="12.75" customHeight="1">
      <c r="A805" s="58" t="s">
        <v>765</v>
      </c>
      <c r="B805" s="73">
        <f t="shared" si="1"/>
        <v>33</v>
      </c>
      <c r="C805" s="74">
        <f t="shared" si="2"/>
        <v>34</v>
      </c>
      <c r="D805" s="73">
        <f t="shared" si="3"/>
        <v>143</v>
      </c>
      <c r="E805" s="74">
        <f t="shared" si="4"/>
        <v>10</v>
      </c>
      <c r="F805" s="62">
        <f t="shared" si="5"/>
        <v>0.4925373134</v>
      </c>
      <c r="G805" s="63">
        <f t="shared" si="6"/>
        <v>0.9346405229</v>
      </c>
      <c r="H805" s="64">
        <f t="shared" si="7"/>
        <v>0.8</v>
      </c>
      <c r="I805" s="65">
        <f t="shared" si="8"/>
        <v>0.1954545455</v>
      </c>
      <c r="J805" s="55">
        <f t="shared" si="9"/>
        <v>2.28358209</v>
      </c>
      <c r="K805" s="58"/>
      <c r="L805" s="58"/>
      <c r="M805" s="58"/>
      <c r="N805" s="61">
        <f t="shared" si="10"/>
        <v>0.4925373134</v>
      </c>
      <c r="O805" s="61">
        <f t="shared" si="11"/>
        <v>0.8</v>
      </c>
      <c r="P805" s="61">
        <f t="shared" si="12"/>
        <v>0.1954545455</v>
      </c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73">
        <v>33.0</v>
      </c>
      <c r="AB805" s="74">
        <v>10.0</v>
      </c>
      <c r="AC805" s="73">
        <v>143.0</v>
      </c>
      <c r="AD805" s="74">
        <v>34.0</v>
      </c>
    </row>
    <row r="806" ht="12.75" customHeight="1">
      <c r="A806" s="58" t="s">
        <v>1088</v>
      </c>
      <c r="B806" s="73">
        <f t="shared" si="1"/>
        <v>0</v>
      </c>
      <c r="C806" s="74">
        <f t="shared" si="2"/>
        <v>0</v>
      </c>
      <c r="D806" s="73">
        <f t="shared" si="3"/>
        <v>0</v>
      </c>
      <c r="E806" s="74">
        <f t="shared" si="4"/>
        <v>0</v>
      </c>
      <c r="F806" s="62" t="str">
        <f t="shared" si="5"/>
        <v>#DIV/0!</v>
      </c>
      <c r="G806" s="63" t="str">
        <f t="shared" si="6"/>
        <v>#DIV/0!</v>
      </c>
      <c r="H806" s="64" t="str">
        <f t="shared" si="7"/>
        <v>#DIV/0!</v>
      </c>
      <c r="I806" s="65" t="str">
        <f t="shared" si="8"/>
        <v>#DIV/0!</v>
      </c>
      <c r="J806" s="55" t="str">
        <f t="shared" si="9"/>
        <v>#DIV/0!</v>
      </c>
      <c r="K806" s="58"/>
      <c r="L806" s="58"/>
      <c r="M806" s="58"/>
      <c r="N806" s="61" t="str">
        <f t="shared" si="10"/>
        <v>#DIV/0!</v>
      </c>
      <c r="O806" s="61" t="str">
        <f t="shared" si="11"/>
        <v>#DIV/0!</v>
      </c>
      <c r="P806" s="61" t="str">
        <f t="shared" si="12"/>
        <v>#DIV/0!</v>
      </c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73">
        <v>0.0</v>
      </c>
      <c r="AB806" s="74">
        <v>0.0</v>
      </c>
      <c r="AC806" s="73">
        <v>0.0</v>
      </c>
      <c r="AD806" s="74">
        <v>0.0</v>
      </c>
    </row>
    <row r="807" ht="12.75" customHeight="1">
      <c r="A807" s="58" t="s">
        <v>1089</v>
      </c>
      <c r="B807" s="73">
        <f t="shared" si="1"/>
        <v>0</v>
      </c>
      <c r="C807" s="74">
        <f t="shared" si="2"/>
        <v>0</v>
      </c>
      <c r="D807" s="73">
        <f t="shared" si="3"/>
        <v>0</v>
      </c>
      <c r="E807" s="74">
        <f t="shared" si="4"/>
        <v>0</v>
      </c>
      <c r="F807" s="62" t="str">
        <f t="shared" si="5"/>
        <v>#DIV/0!</v>
      </c>
      <c r="G807" s="63" t="str">
        <f t="shared" si="6"/>
        <v>#DIV/0!</v>
      </c>
      <c r="H807" s="64" t="str">
        <f t="shared" si="7"/>
        <v>#DIV/0!</v>
      </c>
      <c r="I807" s="65" t="str">
        <f t="shared" si="8"/>
        <v>#DIV/0!</v>
      </c>
      <c r="J807" s="55" t="str">
        <f t="shared" si="9"/>
        <v>#DIV/0!</v>
      </c>
      <c r="K807" s="58"/>
      <c r="L807" s="58"/>
      <c r="M807" s="58"/>
      <c r="N807" s="61" t="str">
        <f t="shared" si="10"/>
        <v>#DIV/0!</v>
      </c>
      <c r="O807" s="61" t="str">
        <f t="shared" si="11"/>
        <v>#DIV/0!</v>
      </c>
      <c r="P807" s="61" t="str">
        <f t="shared" si="12"/>
        <v>#DIV/0!</v>
      </c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73">
        <v>0.0</v>
      </c>
      <c r="AB807" s="74">
        <v>0.0</v>
      </c>
      <c r="AC807" s="73">
        <v>0.0</v>
      </c>
      <c r="AD807" s="74">
        <v>0.0</v>
      </c>
    </row>
    <row r="808" ht="12.75" customHeight="1">
      <c r="A808" s="58" t="s">
        <v>766</v>
      </c>
      <c r="B808" s="73">
        <f t="shared" si="1"/>
        <v>111</v>
      </c>
      <c r="C808" s="74">
        <f t="shared" si="2"/>
        <v>103</v>
      </c>
      <c r="D808" s="73">
        <f t="shared" si="3"/>
        <v>825</v>
      </c>
      <c r="E808" s="74">
        <f t="shared" si="4"/>
        <v>18</v>
      </c>
      <c r="F808" s="62">
        <f t="shared" si="5"/>
        <v>0.5186915888</v>
      </c>
      <c r="G808" s="63">
        <f t="shared" si="6"/>
        <v>0.9786476868</v>
      </c>
      <c r="H808" s="64">
        <f t="shared" si="7"/>
        <v>0.885525071</v>
      </c>
      <c r="I808" s="65">
        <f t="shared" si="8"/>
        <v>0.1220435194</v>
      </c>
      <c r="J808" s="55">
        <f t="shared" si="9"/>
        <v>3.939252336</v>
      </c>
      <c r="K808" s="58"/>
      <c r="L808" s="58"/>
      <c r="M808" s="58"/>
      <c r="N808" s="61">
        <f t="shared" si="10"/>
        <v>0.5186915888</v>
      </c>
      <c r="O808" s="61">
        <f t="shared" si="11"/>
        <v>0.885525071</v>
      </c>
      <c r="P808" s="61">
        <f t="shared" si="12"/>
        <v>0.1220435194</v>
      </c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73">
        <v>111.0</v>
      </c>
      <c r="AB808" s="74">
        <v>18.0</v>
      </c>
      <c r="AC808" s="73">
        <v>825.0</v>
      </c>
      <c r="AD808" s="74">
        <v>103.0</v>
      </c>
    </row>
    <row r="809" ht="12.75" customHeight="1">
      <c r="A809" s="58" t="s">
        <v>767</v>
      </c>
      <c r="B809" s="73">
        <f t="shared" si="1"/>
        <v>54</v>
      </c>
      <c r="C809" s="74">
        <f t="shared" si="2"/>
        <v>16</v>
      </c>
      <c r="D809" s="73">
        <f t="shared" si="3"/>
        <v>690</v>
      </c>
      <c r="E809" s="74">
        <f t="shared" si="4"/>
        <v>5</v>
      </c>
      <c r="F809" s="62">
        <f t="shared" si="5"/>
        <v>0.7714285714</v>
      </c>
      <c r="G809" s="63">
        <f t="shared" si="6"/>
        <v>0.9928057554</v>
      </c>
      <c r="H809" s="64">
        <f t="shared" si="7"/>
        <v>0.9725490196</v>
      </c>
      <c r="I809" s="65">
        <f t="shared" si="8"/>
        <v>0.07712418301</v>
      </c>
      <c r="J809" s="55">
        <f t="shared" si="9"/>
        <v>9.928571429</v>
      </c>
      <c r="K809" s="58"/>
      <c r="L809" s="58"/>
      <c r="M809" s="58"/>
      <c r="N809" s="61">
        <f t="shared" si="10"/>
        <v>0.7714285714</v>
      </c>
      <c r="O809" s="61">
        <f t="shared" si="11"/>
        <v>0.9725490196</v>
      </c>
      <c r="P809" s="61">
        <f t="shared" si="12"/>
        <v>0.07712418301</v>
      </c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73">
        <v>54.0</v>
      </c>
      <c r="AB809" s="74">
        <v>5.0</v>
      </c>
      <c r="AC809" s="73">
        <v>690.0</v>
      </c>
      <c r="AD809" s="74">
        <v>16.0</v>
      </c>
    </row>
    <row r="810" ht="12.75" customHeight="1">
      <c r="A810" s="58" t="s">
        <v>769</v>
      </c>
      <c r="B810" s="73">
        <f t="shared" si="1"/>
        <v>32</v>
      </c>
      <c r="C810" s="74">
        <f t="shared" si="2"/>
        <v>37</v>
      </c>
      <c r="D810" s="73">
        <f t="shared" si="3"/>
        <v>193</v>
      </c>
      <c r="E810" s="74">
        <f t="shared" si="4"/>
        <v>4</v>
      </c>
      <c r="F810" s="62">
        <f t="shared" si="5"/>
        <v>0.4637681159</v>
      </c>
      <c r="G810" s="63">
        <f t="shared" si="6"/>
        <v>0.9796954315</v>
      </c>
      <c r="H810" s="64">
        <f t="shared" si="7"/>
        <v>0.8458646617</v>
      </c>
      <c r="I810" s="65">
        <f t="shared" si="8"/>
        <v>0.1353383459</v>
      </c>
      <c r="J810" s="55">
        <f t="shared" si="9"/>
        <v>2.855072464</v>
      </c>
      <c r="K810" s="58"/>
      <c r="L810" s="58"/>
      <c r="M810" s="58"/>
      <c r="N810" s="61">
        <f t="shared" si="10"/>
        <v>0.4637681159</v>
      </c>
      <c r="O810" s="61">
        <f t="shared" si="11"/>
        <v>0.8458646617</v>
      </c>
      <c r="P810" s="61">
        <f t="shared" si="12"/>
        <v>0.1353383459</v>
      </c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73">
        <v>32.0</v>
      </c>
      <c r="AB810" s="74">
        <v>4.0</v>
      </c>
      <c r="AC810" s="73">
        <v>193.0</v>
      </c>
      <c r="AD810" s="74">
        <v>37.0</v>
      </c>
    </row>
    <row r="811" ht="12.75" customHeight="1">
      <c r="A811" s="58" t="s">
        <v>770</v>
      </c>
      <c r="B811" s="73">
        <f t="shared" si="1"/>
        <v>34</v>
      </c>
      <c r="C811" s="74">
        <f t="shared" si="2"/>
        <v>23</v>
      </c>
      <c r="D811" s="73">
        <f t="shared" si="3"/>
        <v>213</v>
      </c>
      <c r="E811" s="74">
        <f t="shared" si="4"/>
        <v>9</v>
      </c>
      <c r="F811" s="62">
        <f t="shared" si="5"/>
        <v>0.5964912281</v>
      </c>
      <c r="G811" s="63">
        <f t="shared" si="6"/>
        <v>0.9594594595</v>
      </c>
      <c r="H811" s="64">
        <f t="shared" si="7"/>
        <v>0.8853046595</v>
      </c>
      <c r="I811" s="65">
        <f t="shared" si="8"/>
        <v>0.1541218638</v>
      </c>
      <c r="J811" s="55">
        <f t="shared" si="9"/>
        <v>3.894736842</v>
      </c>
      <c r="K811" s="58"/>
      <c r="L811" s="58"/>
      <c r="M811" s="58"/>
      <c r="N811" s="61">
        <f t="shared" si="10"/>
        <v>0.5964912281</v>
      </c>
      <c r="O811" s="61">
        <f t="shared" si="11"/>
        <v>0.8853046595</v>
      </c>
      <c r="P811" s="61">
        <f t="shared" si="12"/>
        <v>0.1541218638</v>
      </c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73">
        <v>34.0</v>
      </c>
      <c r="AB811" s="74">
        <v>9.0</v>
      </c>
      <c r="AC811" s="73">
        <v>213.0</v>
      </c>
      <c r="AD811" s="74">
        <v>23.0</v>
      </c>
    </row>
    <row r="812" ht="12.75" customHeight="1">
      <c r="A812" s="58" t="s">
        <v>771</v>
      </c>
      <c r="B812" s="73">
        <f t="shared" si="1"/>
        <v>50</v>
      </c>
      <c r="C812" s="74">
        <f t="shared" si="2"/>
        <v>40</v>
      </c>
      <c r="D812" s="73">
        <f t="shared" si="3"/>
        <v>350</v>
      </c>
      <c r="E812" s="74">
        <f t="shared" si="4"/>
        <v>4</v>
      </c>
      <c r="F812" s="62">
        <f t="shared" si="5"/>
        <v>0.5555555556</v>
      </c>
      <c r="G812" s="63">
        <f t="shared" si="6"/>
        <v>0.988700565</v>
      </c>
      <c r="H812" s="64">
        <f t="shared" si="7"/>
        <v>0.9009009009</v>
      </c>
      <c r="I812" s="65">
        <f t="shared" si="8"/>
        <v>0.1216216216</v>
      </c>
      <c r="J812" s="55">
        <f t="shared" si="9"/>
        <v>3.933333333</v>
      </c>
      <c r="K812" s="58"/>
      <c r="L812" s="58"/>
      <c r="M812" s="58"/>
      <c r="N812" s="61">
        <f t="shared" si="10"/>
        <v>0.5555555556</v>
      </c>
      <c r="O812" s="61">
        <f t="shared" si="11"/>
        <v>0.9009009009</v>
      </c>
      <c r="P812" s="61">
        <f t="shared" si="12"/>
        <v>0.1216216216</v>
      </c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73">
        <v>50.0</v>
      </c>
      <c r="AB812" s="74">
        <v>4.0</v>
      </c>
      <c r="AC812" s="73">
        <v>350.0</v>
      </c>
      <c r="AD812" s="74">
        <v>40.0</v>
      </c>
    </row>
    <row r="813" ht="12.75" customHeight="1">
      <c r="A813" s="58" t="s">
        <v>772</v>
      </c>
      <c r="B813" s="73">
        <f t="shared" si="1"/>
        <v>122</v>
      </c>
      <c r="C813" s="74">
        <f t="shared" si="2"/>
        <v>104</v>
      </c>
      <c r="D813" s="73">
        <f t="shared" si="3"/>
        <v>1174</v>
      </c>
      <c r="E813" s="74">
        <f t="shared" si="4"/>
        <v>16</v>
      </c>
      <c r="F813" s="62">
        <f t="shared" si="5"/>
        <v>0.5398230088</v>
      </c>
      <c r="G813" s="63">
        <f t="shared" si="6"/>
        <v>0.9865546218</v>
      </c>
      <c r="H813" s="64">
        <f t="shared" si="7"/>
        <v>0.9152542373</v>
      </c>
      <c r="I813" s="65">
        <f t="shared" si="8"/>
        <v>0.09745762712</v>
      </c>
      <c r="J813" s="55">
        <f t="shared" si="9"/>
        <v>5.265486726</v>
      </c>
      <c r="K813" s="58"/>
      <c r="L813" s="58"/>
      <c r="M813" s="58"/>
      <c r="N813" s="61">
        <f t="shared" si="10"/>
        <v>0.5398230088</v>
      </c>
      <c r="O813" s="61">
        <f t="shared" si="11"/>
        <v>0.9152542373</v>
      </c>
      <c r="P813" s="61">
        <f t="shared" si="12"/>
        <v>0.09745762712</v>
      </c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73">
        <v>122.0</v>
      </c>
      <c r="AB813" s="74">
        <v>16.0</v>
      </c>
      <c r="AC813" s="73">
        <v>1174.0</v>
      </c>
      <c r="AD813" s="74">
        <v>104.0</v>
      </c>
    </row>
    <row r="814" ht="12.75" customHeight="1">
      <c r="A814" s="58" t="s">
        <v>774</v>
      </c>
      <c r="B814" s="73">
        <f t="shared" si="1"/>
        <v>47</v>
      </c>
      <c r="C814" s="74">
        <f t="shared" si="2"/>
        <v>23</v>
      </c>
      <c r="D814" s="73">
        <f t="shared" si="3"/>
        <v>287</v>
      </c>
      <c r="E814" s="74">
        <f t="shared" si="4"/>
        <v>6</v>
      </c>
      <c r="F814" s="62">
        <f t="shared" si="5"/>
        <v>0.6714285714</v>
      </c>
      <c r="G814" s="63">
        <f t="shared" si="6"/>
        <v>0.9795221843</v>
      </c>
      <c r="H814" s="64">
        <f t="shared" si="7"/>
        <v>0.9201101928</v>
      </c>
      <c r="I814" s="65">
        <f t="shared" si="8"/>
        <v>0.1460055096</v>
      </c>
      <c r="J814" s="55">
        <f t="shared" si="9"/>
        <v>4.185714286</v>
      </c>
      <c r="K814" s="58"/>
      <c r="L814" s="58"/>
      <c r="M814" s="58"/>
      <c r="N814" s="61">
        <f t="shared" si="10"/>
        <v>0.6714285714</v>
      </c>
      <c r="O814" s="61">
        <f t="shared" si="11"/>
        <v>0.9201101928</v>
      </c>
      <c r="P814" s="61">
        <f t="shared" si="12"/>
        <v>0.1460055096</v>
      </c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73">
        <v>47.0</v>
      </c>
      <c r="AB814" s="74">
        <v>6.0</v>
      </c>
      <c r="AC814" s="73">
        <v>287.0</v>
      </c>
      <c r="AD814" s="74">
        <v>23.0</v>
      </c>
    </row>
    <row r="815" ht="12.75" customHeight="1">
      <c r="A815" s="58" t="s">
        <v>1090</v>
      </c>
      <c r="B815" s="73">
        <f t="shared" si="1"/>
        <v>5</v>
      </c>
      <c r="C815" s="74">
        <f t="shared" si="2"/>
        <v>3</v>
      </c>
      <c r="D815" s="73">
        <f t="shared" si="3"/>
        <v>3</v>
      </c>
      <c r="E815" s="74">
        <f t="shared" si="4"/>
        <v>3</v>
      </c>
      <c r="F815" s="62">
        <f t="shared" si="5"/>
        <v>0.625</v>
      </c>
      <c r="G815" s="63">
        <f t="shared" si="6"/>
        <v>0.5</v>
      </c>
      <c r="H815" s="64">
        <f t="shared" si="7"/>
        <v>0.5714285714</v>
      </c>
      <c r="I815" s="65">
        <f t="shared" si="8"/>
        <v>0.5714285714</v>
      </c>
      <c r="J815" s="55">
        <f t="shared" si="9"/>
        <v>0.75</v>
      </c>
      <c r="K815" s="58"/>
      <c r="L815" s="58"/>
      <c r="M815" s="58"/>
      <c r="N815" s="61">
        <f t="shared" si="10"/>
        <v>0.625</v>
      </c>
      <c r="O815" s="61">
        <f t="shared" si="11"/>
        <v>0.5714285714</v>
      </c>
      <c r="P815" s="61">
        <f t="shared" si="12"/>
        <v>0.5714285714</v>
      </c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73">
        <v>5.0</v>
      </c>
      <c r="AB815" s="74">
        <v>3.0</v>
      </c>
      <c r="AC815" s="73">
        <v>3.0</v>
      </c>
      <c r="AD815" s="74">
        <v>3.0</v>
      </c>
    </row>
    <row r="816" ht="12.75" customHeight="1">
      <c r="A816" s="58" t="s">
        <v>1091</v>
      </c>
      <c r="B816" s="73">
        <f t="shared" si="1"/>
        <v>0</v>
      </c>
      <c r="C816" s="74">
        <f t="shared" si="2"/>
        <v>0</v>
      </c>
      <c r="D816" s="73">
        <f t="shared" si="3"/>
        <v>0</v>
      </c>
      <c r="E816" s="74">
        <f t="shared" si="4"/>
        <v>0</v>
      </c>
      <c r="F816" s="62" t="str">
        <f t="shared" si="5"/>
        <v>#DIV/0!</v>
      </c>
      <c r="G816" s="63" t="str">
        <f t="shared" si="6"/>
        <v>#DIV/0!</v>
      </c>
      <c r="H816" s="64" t="str">
        <f t="shared" si="7"/>
        <v>#DIV/0!</v>
      </c>
      <c r="I816" s="65" t="str">
        <f t="shared" si="8"/>
        <v>#DIV/0!</v>
      </c>
      <c r="J816" s="55" t="str">
        <f t="shared" si="9"/>
        <v>#DIV/0!</v>
      </c>
      <c r="K816" s="58"/>
      <c r="L816" s="58"/>
      <c r="M816" s="58"/>
      <c r="N816" s="61" t="str">
        <f t="shared" si="10"/>
        <v>#DIV/0!</v>
      </c>
      <c r="O816" s="61" t="str">
        <f t="shared" si="11"/>
        <v>#DIV/0!</v>
      </c>
      <c r="P816" s="61" t="str">
        <f t="shared" si="12"/>
        <v>#DIV/0!</v>
      </c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73">
        <v>0.0</v>
      </c>
      <c r="AB816" s="74">
        <v>0.0</v>
      </c>
      <c r="AC816" s="73">
        <v>0.0</v>
      </c>
      <c r="AD816" s="74">
        <v>0.0</v>
      </c>
    </row>
    <row r="817" ht="12.75" customHeight="1">
      <c r="A817" s="58" t="s">
        <v>775</v>
      </c>
      <c r="B817" s="73">
        <f t="shared" si="1"/>
        <v>225</v>
      </c>
      <c r="C817" s="74">
        <f t="shared" si="2"/>
        <v>130</v>
      </c>
      <c r="D817" s="73">
        <f t="shared" si="3"/>
        <v>2035</v>
      </c>
      <c r="E817" s="74">
        <f t="shared" si="4"/>
        <v>32</v>
      </c>
      <c r="F817" s="62">
        <f t="shared" si="5"/>
        <v>0.6338028169</v>
      </c>
      <c r="G817" s="63">
        <f t="shared" si="6"/>
        <v>0.984518626</v>
      </c>
      <c r="H817" s="64">
        <f t="shared" si="7"/>
        <v>0.9331131296</v>
      </c>
      <c r="I817" s="65">
        <f t="shared" si="8"/>
        <v>0.1061106524</v>
      </c>
      <c r="J817" s="55">
        <f t="shared" si="9"/>
        <v>5.822535211</v>
      </c>
      <c r="K817" s="58"/>
      <c r="L817" s="58"/>
      <c r="M817" s="58"/>
      <c r="N817" s="61">
        <f t="shared" si="10"/>
        <v>0.6338028169</v>
      </c>
      <c r="O817" s="61">
        <f t="shared" si="11"/>
        <v>0.9331131296</v>
      </c>
      <c r="P817" s="61">
        <f t="shared" si="12"/>
        <v>0.1061106524</v>
      </c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73">
        <v>225.0</v>
      </c>
      <c r="AB817" s="74">
        <v>32.0</v>
      </c>
      <c r="AC817" s="73">
        <v>2035.0</v>
      </c>
      <c r="AD817" s="74">
        <v>130.0</v>
      </c>
    </row>
    <row r="818" ht="12.75" customHeight="1">
      <c r="A818" s="58" t="s">
        <v>777</v>
      </c>
      <c r="B818" s="73">
        <f t="shared" si="1"/>
        <v>78</v>
      </c>
      <c r="C818" s="74">
        <f t="shared" si="2"/>
        <v>57</v>
      </c>
      <c r="D818" s="73">
        <f t="shared" si="3"/>
        <v>645</v>
      </c>
      <c r="E818" s="74">
        <f t="shared" si="4"/>
        <v>10</v>
      </c>
      <c r="F818" s="62">
        <f t="shared" si="5"/>
        <v>0.5777777778</v>
      </c>
      <c r="G818" s="63">
        <f t="shared" si="6"/>
        <v>0.9847328244</v>
      </c>
      <c r="H818" s="64">
        <f t="shared" si="7"/>
        <v>0.9151898734</v>
      </c>
      <c r="I818" s="65">
        <f t="shared" si="8"/>
        <v>0.1113924051</v>
      </c>
      <c r="J818" s="55">
        <f t="shared" si="9"/>
        <v>4.851851852</v>
      </c>
      <c r="K818" s="58"/>
      <c r="L818" s="58"/>
      <c r="M818" s="58"/>
      <c r="N818" s="61">
        <f t="shared" si="10"/>
        <v>0.5777777778</v>
      </c>
      <c r="O818" s="61">
        <f t="shared" si="11"/>
        <v>0.9151898734</v>
      </c>
      <c r="P818" s="61">
        <f t="shared" si="12"/>
        <v>0.1113924051</v>
      </c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73">
        <v>78.0</v>
      </c>
      <c r="AB818" s="74">
        <v>10.0</v>
      </c>
      <c r="AC818" s="73">
        <v>645.0</v>
      </c>
      <c r="AD818" s="74">
        <v>57.0</v>
      </c>
    </row>
    <row r="819" ht="12.75" customHeight="1">
      <c r="A819" s="58" t="s">
        <v>1092</v>
      </c>
      <c r="B819" s="73">
        <f t="shared" si="1"/>
        <v>0</v>
      </c>
      <c r="C819" s="74">
        <f t="shared" si="2"/>
        <v>0</v>
      </c>
      <c r="D819" s="73">
        <f t="shared" si="3"/>
        <v>1</v>
      </c>
      <c r="E819" s="74">
        <f t="shared" si="4"/>
        <v>0</v>
      </c>
      <c r="F819" s="62" t="str">
        <f t="shared" si="5"/>
        <v>#DIV/0!</v>
      </c>
      <c r="G819" s="63">
        <f t="shared" si="6"/>
        <v>1</v>
      </c>
      <c r="H819" s="64">
        <f t="shared" si="7"/>
        <v>1</v>
      </c>
      <c r="I819" s="65">
        <f t="shared" si="8"/>
        <v>0</v>
      </c>
      <c r="J819" s="55" t="str">
        <f t="shared" si="9"/>
        <v>#DIV/0!</v>
      </c>
      <c r="K819" s="58"/>
      <c r="L819" s="58"/>
      <c r="M819" s="58"/>
      <c r="N819" s="61" t="str">
        <f t="shared" si="10"/>
        <v>#DIV/0!</v>
      </c>
      <c r="O819" s="61">
        <f t="shared" si="11"/>
        <v>1</v>
      </c>
      <c r="P819" s="61">
        <f t="shared" si="12"/>
        <v>0</v>
      </c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73">
        <v>0.0</v>
      </c>
      <c r="AB819" s="74">
        <v>0.0</v>
      </c>
      <c r="AC819" s="73">
        <v>1.0</v>
      </c>
      <c r="AD819" s="74">
        <v>0.0</v>
      </c>
    </row>
    <row r="820" ht="12.75" customHeight="1">
      <c r="A820" s="58" t="s">
        <v>1093</v>
      </c>
      <c r="B820" s="73">
        <f t="shared" si="1"/>
        <v>0</v>
      </c>
      <c r="C820" s="74">
        <f t="shared" si="2"/>
        <v>0</v>
      </c>
      <c r="D820" s="73">
        <f t="shared" si="3"/>
        <v>0</v>
      </c>
      <c r="E820" s="74">
        <f t="shared" si="4"/>
        <v>0</v>
      </c>
      <c r="F820" s="62" t="str">
        <f t="shared" si="5"/>
        <v>#DIV/0!</v>
      </c>
      <c r="G820" s="63" t="str">
        <f t="shared" si="6"/>
        <v>#DIV/0!</v>
      </c>
      <c r="H820" s="64" t="str">
        <f t="shared" si="7"/>
        <v>#DIV/0!</v>
      </c>
      <c r="I820" s="65" t="str">
        <f t="shared" si="8"/>
        <v>#DIV/0!</v>
      </c>
      <c r="J820" s="55" t="str">
        <f t="shared" si="9"/>
        <v>#DIV/0!</v>
      </c>
      <c r="K820" s="58"/>
      <c r="L820" s="58"/>
      <c r="M820" s="58"/>
      <c r="N820" s="61" t="str">
        <f t="shared" si="10"/>
        <v>#DIV/0!</v>
      </c>
      <c r="O820" s="61" t="str">
        <f t="shared" si="11"/>
        <v>#DIV/0!</v>
      </c>
      <c r="P820" s="61" t="str">
        <f t="shared" si="12"/>
        <v>#DIV/0!</v>
      </c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73">
        <v>0.0</v>
      </c>
      <c r="AB820" s="74">
        <v>0.0</v>
      </c>
      <c r="AC820" s="73">
        <v>0.0</v>
      </c>
      <c r="AD820" s="74">
        <v>0.0</v>
      </c>
    </row>
    <row r="821" ht="12.75" customHeight="1">
      <c r="A821" s="58" t="s">
        <v>778</v>
      </c>
      <c r="B821" s="73">
        <f t="shared" si="1"/>
        <v>62</v>
      </c>
      <c r="C821" s="74">
        <f t="shared" si="2"/>
        <v>36</v>
      </c>
      <c r="D821" s="73">
        <f t="shared" si="3"/>
        <v>575</v>
      </c>
      <c r="E821" s="74">
        <f t="shared" si="4"/>
        <v>10</v>
      </c>
      <c r="F821" s="62">
        <f t="shared" si="5"/>
        <v>0.6326530612</v>
      </c>
      <c r="G821" s="63">
        <f t="shared" si="6"/>
        <v>0.9829059829</v>
      </c>
      <c r="H821" s="64">
        <f t="shared" si="7"/>
        <v>0.9326500732</v>
      </c>
      <c r="I821" s="65">
        <f t="shared" si="8"/>
        <v>0.1054172767</v>
      </c>
      <c r="J821" s="55">
        <f t="shared" si="9"/>
        <v>5.969387755</v>
      </c>
      <c r="K821" s="58"/>
      <c r="L821" s="58"/>
      <c r="M821" s="58"/>
      <c r="N821" s="61">
        <f t="shared" si="10"/>
        <v>0.6326530612</v>
      </c>
      <c r="O821" s="61">
        <f t="shared" si="11"/>
        <v>0.9326500732</v>
      </c>
      <c r="P821" s="61">
        <f t="shared" si="12"/>
        <v>0.1054172767</v>
      </c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73">
        <v>62.0</v>
      </c>
      <c r="AB821" s="74">
        <v>10.0</v>
      </c>
      <c r="AC821" s="73">
        <v>575.0</v>
      </c>
      <c r="AD821" s="74">
        <v>36.0</v>
      </c>
    </row>
    <row r="822" ht="12.75" customHeight="1">
      <c r="A822" s="58" t="s">
        <v>779</v>
      </c>
      <c r="B822" s="73">
        <f t="shared" si="1"/>
        <v>44</v>
      </c>
      <c r="C822" s="74">
        <f t="shared" si="2"/>
        <v>101</v>
      </c>
      <c r="D822" s="73">
        <f t="shared" si="3"/>
        <v>516</v>
      </c>
      <c r="E822" s="74">
        <f t="shared" si="4"/>
        <v>12</v>
      </c>
      <c r="F822" s="62">
        <f t="shared" si="5"/>
        <v>0.3034482759</v>
      </c>
      <c r="G822" s="63">
        <f t="shared" si="6"/>
        <v>0.9772727273</v>
      </c>
      <c r="H822" s="64">
        <f t="shared" si="7"/>
        <v>0.8320950966</v>
      </c>
      <c r="I822" s="65">
        <f t="shared" si="8"/>
        <v>0.08320950966</v>
      </c>
      <c r="J822" s="55">
        <f t="shared" si="9"/>
        <v>3.64137931</v>
      </c>
      <c r="K822" s="58"/>
      <c r="L822" s="58"/>
      <c r="M822" s="58"/>
      <c r="N822" s="61">
        <f t="shared" si="10"/>
        <v>0.3034482759</v>
      </c>
      <c r="O822" s="61">
        <f t="shared" si="11"/>
        <v>0.8320950966</v>
      </c>
      <c r="P822" s="61">
        <f t="shared" si="12"/>
        <v>0.08320950966</v>
      </c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73">
        <v>44.0</v>
      </c>
      <c r="AB822" s="74">
        <v>12.0</v>
      </c>
      <c r="AC822" s="73">
        <v>516.0</v>
      </c>
      <c r="AD822" s="74">
        <v>101.0</v>
      </c>
    </row>
    <row r="823" ht="12.75" customHeight="1">
      <c r="A823" s="58" t="s">
        <v>780</v>
      </c>
      <c r="B823" s="73">
        <f t="shared" si="1"/>
        <v>71</v>
      </c>
      <c r="C823" s="74">
        <f t="shared" si="2"/>
        <v>91</v>
      </c>
      <c r="D823" s="73">
        <f t="shared" si="3"/>
        <v>767</v>
      </c>
      <c r="E823" s="74">
        <f t="shared" si="4"/>
        <v>23</v>
      </c>
      <c r="F823" s="62">
        <f t="shared" si="5"/>
        <v>0.4382716049</v>
      </c>
      <c r="G823" s="63">
        <f t="shared" si="6"/>
        <v>0.9708860759</v>
      </c>
      <c r="H823" s="64">
        <f t="shared" si="7"/>
        <v>0.8802521008</v>
      </c>
      <c r="I823" s="65">
        <f t="shared" si="8"/>
        <v>0.0987394958</v>
      </c>
      <c r="J823" s="55">
        <f t="shared" si="9"/>
        <v>4.87654321</v>
      </c>
      <c r="K823" s="58"/>
      <c r="L823" s="58"/>
      <c r="M823" s="58"/>
      <c r="N823" s="61">
        <f t="shared" si="10"/>
        <v>0.4382716049</v>
      </c>
      <c r="O823" s="61">
        <f t="shared" si="11"/>
        <v>0.8802521008</v>
      </c>
      <c r="P823" s="61">
        <f t="shared" si="12"/>
        <v>0.0987394958</v>
      </c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73">
        <v>71.0</v>
      </c>
      <c r="AB823" s="74">
        <v>23.0</v>
      </c>
      <c r="AC823" s="73">
        <v>767.0</v>
      </c>
      <c r="AD823" s="74">
        <v>91.0</v>
      </c>
    </row>
    <row r="824" ht="12.75" customHeight="1">
      <c r="A824" s="58" t="s">
        <v>737</v>
      </c>
      <c r="B824" s="73">
        <f t="shared" si="1"/>
        <v>134</v>
      </c>
      <c r="C824" s="74">
        <f t="shared" si="2"/>
        <v>511</v>
      </c>
      <c r="D824" s="73">
        <f t="shared" si="3"/>
        <v>1359</v>
      </c>
      <c r="E824" s="74">
        <f t="shared" si="4"/>
        <v>55</v>
      </c>
      <c r="F824" s="62">
        <f t="shared" si="5"/>
        <v>0.207751938</v>
      </c>
      <c r="G824" s="63">
        <f t="shared" si="6"/>
        <v>0.9611032532</v>
      </c>
      <c r="H824" s="64">
        <f t="shared" si="7"/>
        <v>0.7251092763</v>
      </c>
      <c r="I824" s="65">
        <f t="shared" si="8"/>
        <v>0.0917921321</v>
      </c>
      <c r="J824" s="55">
        <f t="shared" si="9"/>
        <v>2.192248062</v>
      </c>
      <c r="K824" s="58"/>
      <c r="L824" s="58"/>
      <c r="M824" s="58"/>
      <c r="N824" s="61">
        <f t="shared" si="10"/>
        <v>0.207751938</v>
      </c>
      <c r="O824" s="61">
        <f t="shared" si="11"/>
        <v>0.7251092763</v>
      </c>
      <c r="P824" s="61">
        <f t="shared" si="12"/>
        <v>0.0917921321</v>
      </c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73">
        <v>134.0</v>
      </c>
      <c r="AB824" s="74">
        <v>55.0</v>
      </c>
      <c r="AC824" s="73">
        <v>1359.0</v>
      </c>
      <c r="AD824" s="74">
        <v>511.0</v>
      </c>
    </row>
    <row r="825" ht="12.75" customHeight="1">
      <c r="A825" s="58" t="s">
        <v>668</v>
      </c>
      <c r="B825" s="73">
        <f t="shared" si="1"/>
        <v>55</v>
      </c>
      <c r="C825" s="74">
        <f t="shared" si="2"/>
        <v>158</v>
      </c>
      <c r="D825" s="73">
        <f t="shared" si="3"/>
        <v>271</v>
      </c>
      <c r="E825" s="74">
        <f t="shared" si="4"/>
        <v>28</v>
      </c>
      <c r="F825" s="62">
        <f t="shared" si="5"/>
        <v>0.2582159624</v>
      </c>
      <c r="G825" s="63">
        <f t="shared" si="6"/>
        <v>0.9063545151</v>
      </c>
      <c r="H825" s="64">
        <f t="shared" si="7"/>
        <v>0.63671875</v>
      </c>
      <c r="I825" s="65">
        <f t="shared" si="8"/>
        <v>0.162109375</v>
      </c>
      <c r="J825" s="55">
        <f t="shared" si="9"/>
        <v>1.403755869</v>
      </c>
      <c r="K825" s="58"/>
      <c r="L825" s="58"/>
      <c r="M825" s="58"/>
      <c r="N825" s="61">
        <f t="shared" si="10"/>
        <v>0.2582159624</v>
      </c>
      <c r="O825" s="61">
        <f t="shared" si="11"/>
        <v>0.63671875</v>
      </c>
      <c r="P825" s="61">
        <f t="shared" si="12"/>
        <v>0.162109375</v>
      </c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73">
        <v>55.0</v>
      </c>
      <c r="AB825" s="74">
        <v>28.0</v>
      </c>
      <c r="AC825" s="73">
        <v>271.0</v>
      </c>
      <c r="AD825" s="74">
        <v>158.0</v>
      </c>
    </row>
    <row r="826" ht="12.75" customHeight="1">
      <c r="A826" s="58" t="s">
        <v>1094</v>
      </c>
      <c r="B826" s="73">
        <f t="shared" si="1"/>
        <v>1</v>
      </c>
      <c r="C826" s="74">
        <f t="shared" si="2"/>
        <v>0</v>
      </c>
      <c r="D826" s="73">
        <f t="shared" si="3"/>
        <v>0</v>
      </c>
      <c r="E826" s="74">
        <f t="shared" si="4"/>
        <v>0</v>
      </c>
      <c r="F826" s="62">
        <f t="shared" si="5"/>
        <v>1</v>
      </c>
      <c r="G826" s="63" t="str">
        <f t="shared" si="6"/>
        <v>#DIV/0!</v>
      </c>
      <c r="H826" s="64">
        <f t="shared" si="7"/>
        <v>1</v>
      </c>
      <c r="I826" s="65">
        <f t="shared" si="8"/>
        <v>1</v>
      </c>
      <c r="J826" s="55">
        <f t="shared" si="9"/>
        <v>0</v>
      </c>
      <c r="K826" s="58"/>
      <c r="L826" s="58"/>
      <c r="M826" s="58"/>
      <c r="N826" s="61">
        <f t="shared" si="10"/>
        <v>1</v>
      </c>
      <c r="O826" s="61">
        <f t="shared" si="11"/>
        <v>1</v>
      </c>
      <c r="P826" s="61">
        <f t="shared" si="12"/>
        <v>1</v>
      </c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73">
        <v>1.0</v>
      </c>
      <c r="AB826" s="74">
        <v>0.0</v>
      </c>
      <c r="AC826" s="73">
        <v>0.0</v>
      </c>
      <c r="AD826" s="74">
        <v>0.0</v>
      </c>
    </row>
    <row r="827" ht="12.75" customHeight="1">
      <c r="A827" s="58" t="s">
        <v>784</v>
      </c>
      <c r="B827" s="73">
        <f t="shared" si="1"/>
        <v>23</v>
      </c>
      <c r="C827" s="74">
        <f t="shared" si="2"/>
        <v>33</v>
      </c>
      <c r="D827" s="73">
        <f t="shared" si="3"/>
        <v>105</v>
      </c>
      <c r="E827" s="74">
        <f t="shared" si="4"/>
        <v>3</v>
      </c>
      <c r="F827" s="62">
        <f t="shared" si="5"/>
        <v>0.4107142857</v>
      </c>
      <c r="G827" s="63">
        <f t="shared" si="6"/>
        <v>0.9722222222</v>
      </c>
      <c r="H827" s="64">
        <f t="shared" si="7"/>
        <v>0.7804878049</v>
      </c>
      <c r="I827" s="65">
        <f t="shared" si="8"/>
        <v>0.1585365854</v>
      </c>
      <c r="J827" s="55">
        <f t="shared" si="9"/>
        <v>1.928571429</v>
      </c>
      <c r="K827" s="58"/>
      <c r="L827" s="58"/>
      <c r="M827" s="58"/>
      <c r="N827" s="61">
        <f t="shared" si="10"/>
        <v>0.4107142857</v>
      </c>
      <c r="O827" s="61">
        <f t="shared" si="11"/>
        <v>0.7804878049</v>
      </c>
      <c r="P827" s="61">
        <f t="shared" si="12"/>
        <v>0.1585365854</v>
      </c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73">
        <v>23.0</v>
      </c>
      <c r="AB827" s="74">
        <v>3.0</v>
      </c>
      <c r="AC827" s="73">
        <v>105.0</v>
      </c>
      <c r="AD827" s="74">
        <v>33.0</v>
      </c>
    </row>
    <row r="828" ht="12.75" customHeight="1">
      <c r="A828" s="58" t="s">
        <v>786</v>
      </c>
      <c r="B828" s="73">
        <f t="shared" si="1"/>
        <v>3</v>
      </c>
      <c r="C828" s="74">
        <f t="shared" si="2"/>
        <v>3</v>
      </c>
      <c r="D828" s="73">
        <f t="shared" si="3"/>
        <v>34</v>
      </c>
      <c r="E828" s="74">
        <f t="shared" si="4"/>
        <v>1</v>
      </c>
      <c r="F828" s="62">
        <f t="shared" si="5"/>
        <v>0.5</v>
      </c>
      <c r="G828" s="63">
        <f t="shared" si="6"/>
        <v>0.9714285714</v>
      </c>
      <c r="H828" s="64">
        <f t="shared" si="7"/>
        <v>0.9024390244</v>
      </c>
      <c r="I828" s="65">
        <f t="shared" si="8"/>
        <v>0.09756097561</v>
      </c>
      <c r="J828" s="55">
        <f t="shared" si="9"/>
        <v>5.833333333</v>
      </c>
      <c r="K828" s="58"/>
      <c r="L828" s="58"/>
      <c r="M828" s="58"/>
      <c r="N828" s="61">
        <f t="shared" si="10"/>
        <v>0.5</v>
      </c>
      <c r="O828" s="61">
        <f t="shared" si="11"/>
        <v>0.9024390244</v>
      </c>
      <c r="P828" s="61">
        <f t="shared" si="12"/>
        <v>0.09756097561</v>
      </c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73">
        <v>3.0</v>
      </c>
      <c r="AB828" s="74">
        <v>1.0</v>
      </c>
      <c r="AC828" s="73">
        <v>34.0</v>
      </c>
      <c r="AD828" s="74">
        <v>3.0</v>
      </c>
    </row>
    <row r="829" ht="12.75" customHeight="1">
      <c r="A829" s="58" t="s">
        <v>1095</v>
      </c>
      <c r="B829" s="73">
        <f t="shared" si="1"/>
        <v>0</v>
      </c>
      <c r="C829" s="74">
        <f t="shared" si="2"/>
        <v>0</v>
      </c>
      <c r="D829" s="73">
        <f t="shared" si="3"/>
        <v>0</v>
      </c>
      <c r="E829" s="74">
        <f t="shared" si="4"/>
        <v>0</v>
      </c>
      <c r="F829" s="62" t="str">
        <f t="shared" si="5"/>
        <v>#DIV/0!</v>
      </c>
      <c r="G829" s="63" t="str">
        <f t="shared" si="6"/>
        <v>#DIV/0!</v>
      </c>
      <c r="H829" s="64" t="str">
        <f t="shared" si="7"/>
        <v>#DIV/0!</v>
      </c>
      <c r="I829" s="65" t="str">
        <f t="shared" si="8"/>
        <v>#DIV/0!</v>
      </c>
      <c r="J829" s="55" t="str">
        <f t="shared" si="9"/>
        <v>#DIV/0!</v>
      </c>
      <c r="K829" s="58"/>
      <c r="L829" s="58"/>
      <c r="M829" s="58"/>
      <c r="N829" s="61" t="str">
        <f t="shared" si="10"/>
        <v>#DIV/0!</v>
      </c>
      <c r="O829" s="61" t="str">
        <f t="shared" si="11"/>
        <v>#DIV/0!</v>
      </c>
      <c r="P829" s="61" t="str">
        <f t="shared" si="12"/>
        <v>#DIV/0!</v>
      </c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73">
        <v>0.0</v>
      </c>
      <c r="AB829" s="74">
        <v>0.0</v>
      </c>
      <c r="AC829" s="73">
        <v>0.0</v>
      </c>
      <c r="AD829" s="74">
        <v>0.0</v>
      </c>
    </row>
    <row r="830" ht="12.75" customHeight="1">
      <c r="A830" s="58" t="s">
        <v>1096</v>
      </c>
      <c r="B830" s="73">
        <f t="shared" si="1"/>
        <v>0</v>
      </c>
      <c r="C830" s="74">
        <f t="shared" si="2"/>
        <v>0</v>
      </c>
      <c r="D830" s="73">
        <f t="shared" si="3"/>
        <v>0</v>
      </c>
      <c r="E830" s="74">
        <f t="shared" si="4"/>
        <v>0</v>
      </c>
      <c r="F830" s="62" t="str">
        <f t="shared" si="5"/>
        <v>#DIV/0!</v>
      </c>
      <c r="G830" s="63" t="str">
        <f t="shared" si="6"/>
        <v>#DIV/0!</v>
      </c>
      <c r="H830" s="64" t="str">
        <f t="shared" si="7"/>
        <v>#DIV/0!</v>
      </c>
      <c r="I830" s="65" t="str">
        <f t="shared" si="8"/>
        <v>#DIV/0!</v>
      </c>
      <c r="J830" s="55" t="str">
        <f t="shared" si="9"/>
        <v>#DIV/0!</v>
      </c>
      <c r="K830" s="58"/>
      <c r="L830" s="58"/>
      <c r="M830" s="58"/>
      <c r="N830" s="61" t="str">
        <f t="shared" si="10"/>
        <v>#DIV/0!</v>
      </c>
      <c r="O830" s="61" t="str">
        <f t="shared" si="11"/>
        <v>#DIV/0!</v>
      </c>
      <c r="P830" s="61" t="str">
        <f t="shared" si="12"/>
        <v>#DIV/0!</v>
      </c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73">
        <v>0.0</v>
      </c>
      <c r="AB830" s="74">
        <v>0.0</v>
      </c>
      <c r="AC830" s="73">
        <v>0.0</v>
      </c>
      <c r="AD830" s="74">
        <v>0.0</v>
      </c>
    </row>
    <row r="831" ht="12.75" customHeight="1">
      <c r="A831" s="58" t="s">
        <v>1097</v>
      </c>
      <c r="B831" s="73">
        <f t="shared" si="1"/>
        <v>300</v>
      </c>
      <c r="C831" s="74">
        <f t="shared" si="2"/>
        <v>481</v>
      </c>
      <c r="D831" s="73">
        <f t="shared" si="3"/>
        <v>3064</v>
      </c>
      <c r="E831" s="74">
        <f t="shared" si="4"/>
        <v>92</v>
      </c>
      <c r="F831" s="62">
        <f t="shared" si="5"/>
        <v>0.3841229193</v>
      </c>
      <c r="G831" s="63">
        <f t="shared" si="6"/>
        <v>0.9708491762</v>
      </c>
      <c r="H831" s="64">
        <f t="shared" si="7"/>
        <v>0.8544577089</v>
      </c>
      <c r="I831" s="65">
        <f t="shared" si="8"/>
        <v>0.09956819914</v>
      </c>
      <c r="J831" s="55">
        <f t="shared" si="9"/>
        <v>4.040973111</v>
      </c>
      <c r="K831" s="58"/>
      <c r="L831" s="58"/>
      <c r="M831" s="58"/>
      <c r="N831" s="61">
        <f t="shared" si="10"/>
        <v>0.3841229193</v>
      </c>
      <c r="O831" s="61">
        <f t="shared" si="11"/>
        <v>0.8544577089</v>
      </c>
      <c r="P831" s="61">
        <f t="shared" si="12"/>
        <v>0.09956819914</v>
      </c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73">
        <v>300.0</v>
      </c>
      <c r="AB831" s="74">
        <v>92.0</v>
      </c>
      <c r="AC831" s="73">
        <v>3064.0</v>
      </c>
      <c r="AD831" s="74">
        <v>481.0</v>
      </c>
    </row>
    <row r="832" ht="12.75" customHeight="1">
      <c r="A832" s="58" t="s">
        <v>788</v>
      </c>
      <c r="B832" s="73">
        <f t="shared" si="1"/>
        <v>6</v>
      </c>
      <c r="C832" s="74">
        <f t="shared" si="2"/>
        <v>12</v>
      </c>
      <c r="D832" s="73">
        <f t="shared" si="3"/>
        <v>76</v>
      </c>
      <c r="E832" s="74">
        <f t="shared" si="4"/>
        <v>1</v>
      </c>
      <c r="F832" s="62">
        <f t="shared" si="5"/>
        <v>0.3333333333</v>
      </c>
      <c r="G832" s="63">
        <f t="shared" si="6"/>
        <v>0.987012987</v>
      </c>
      <c r="H832" s="64">
        <f t="shared" si="7"/>
        <v>0.8631578947</v>
      </c>
      <c r="I832" s="65">
        <f t="shared" si="8"/>
        <v>0.07368421053</v>
      </c>
      <c r="J832" s="55">
        <f t="shared" si="9"/>
        <v>4.277777778</v>
      </c>
      <c r="K832" s="58"/>
      <c r="L832" s="58"/>
      <c r="M832" s="58"/>
      <c r="N832" s="61">
        <f t="shared" si="10"/>
        <v>0.3333333333</v>
      </c>
      <c r="O832" s="61">
        <f t="shared" si="11"/>
        <v>0.8631578947</v>
      </c>
      <c r="P832" s="61">
        <f t="shared" si="12"/>
        <v>0.07368421053</v>
      </c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73">
        <v>6.0</v>
      </c>
      <c r="AB832" s="74">
        <v>1.0</v>
      </c>
      <c r="AC832" s="73">
        <v>76.0</v>
      </c>
      <c r="AD832" s="74">
        <v>12.0</v>
      </c>
    </row>
    <row r="833" ht="12.75" customHeight="1">
      <c r="A833" s="58" t="s">
        <v>1098</v>
      </c>
      <c r="B833" s="73">
        <f t="shared" si="1"/>
        <v>152</v>
      </c>
      <c r="C833" s="74">
        <f t="shared" si="2"/>
        <v>529</v>
      </c>
      <c r="D833" s="73">
        <f t="shared" si="3"/>
        <v>428</v>
      </c>
      <c r="E833" s="74">
        <f t="shared" si="4"/>
        <v>293</v>
      </c>
      <c r="F833" s="62">
        <f t="shared" si="5"/>
        <v>0.2232011747</v>
      </c>
      <c r="G833" s="63">
        <f t="shared" si="6"/>
        <v>0.5936199723</v>
      </c>
      <c r="H833" s="64">
        <f t="shared" si="7"/>
        <v>0.4136947218</v>
      </c>
      <c r="I833" s="65">
        <f t="shared" si="8"/>
        <v>0.317403709</v>
      </c>
      <c r="J833" s="55">
        <f t="shared" si="9"/>
        <v>1.058737151</v>
      </c>
      <c r="K833" s="58"/>
      <c r="L833" s="58"/>
      <c r="M833" s="58"/>
      <c r="N833" s="61">
        <f t="shared" si="10"/>
        <v>0.2232011747</v>
      </c>
      <c r="O833" s="61">
        <f t="shared" si="11"/>
        <v>0.4136947218</v>
      </c>
      <c r="P833" s="61">
        <f t="shared" si="12"/>
        <v>0.317403709</v>
      </c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73">
        <v>152.0</v>
      </c>
      <c r="AB833" s="74">
        <v>293.0</v>
      </c>
      <c r="AC833" s="73">
        <v>428.0</v>
      </c>
      <c r="AD833" s="74">
        <v>529.0</v>
      </c>
    </row>
    <row r="834" ht="12.75" customHeight="1">
      <c r="A834" s="58" t="s">
        <v>282</v>
      </c>
      <c r="B834" s="73">
        <f t="shared" si="1"/>
        <v>235</v>
      </c>
      <c r="C834" s="74">
        <f t="shared" si="2"/>
        <v>811</v>
      </c>
      <c r="D834" s="73">
        <f t="shared" si="3"/>
        <v>785</v>
      </c>
      <c r="E834" s="74">
        <f t="shared" si="4"/>
        <v>334</v>
      </c>
      <c r="F834" s="62">
        <f t="shared" si="5"/>
        <v>0.224665392</v>
      </c>
      <c r="G834" s="63">
        <f t="shared" si="6"/>
        <v>0.7015192136</v>
      </c>
      <c r="H834" s="64">
        <f t="shared" si="7"/>
        <v>0.4711316397</v>
      </c>
      <c r="I834" s="65">
        <f t="shared" si="8"/>
        <v>0.262817552</v>
      </c>
      <c r="J834" s="55">
        <f t="shared" si="9"/>
        <v>1.069789675</v>
      </c>
      <c r="K834" s="58"/>
      <c r="L834" s="58"/>
      <c r="M834" s="58"/>
      <c r="N834" s="61">
        <f t="shared" si="10"/>
        <v>0.224665392</v>
      </c>
      <c r="O834" s="61">
        <f t="shared" si="11"/>
        <v>0.4711316397</v>
      </c>
      <c r="P834" s="61">
        <f t="shared" si="12"/>
        <v>0.262817552</v>
      </c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73">
        <v>235.0</v>
      </c>
      <c r="AB834" s="74">
        <v>334.0</v>
      </c>
      <c r="AC834" s="73">
        <v>785.0</v>
      </c>
      <c r="AD834" s="74">
        <v>811.0</v>
      </c>
    </row>
    <row r="835" ht="12.75" customHeight="1">
      <c r="A835" s="58" t="s">
        <v>791</v>
      </c>
      <c r="B835" s="73">
        <f t="shared" si="1"/>
        <v>67</v>
      </c>
      <c r="C835" s="74">
        <f t="shared" si="2"/>
        <v>98</v>
      </c>
      <c r="D835" s="73">
        <f t="shared" si="3"/>
        <v>462</v>
      </c>
      <c r="E835" s="74">
        <f t="shared" si="4"/>
        <v>17</v>
      </c>
      <c r="F835" s="62">
        <f t="shared" si="5"/>
        <v>0.4060606061</v>
      </c>
      <c r="G835" s="63">
        <f t="shared" si="6"/>
        <v>0.9645093946</v>
      </c>
      <c r="H835" s="64">
        <f t="shared" si="7"/>
        <v>0.8214285714</v>
      </c>
      <c r="I835" s="65">
        <f t="shared" si="8"/>
        <v>0.1304347826</v>
      </c>
      <c r="J835" s="55">
        <f t="shared" si="9"/>
        <v>2.903030303</v>
      </c>
      <c r="K835" s="58"/>
      <c r="L835" s="58"/>
      <c r="M835" s="58"/>
      <c r="N835" s="61">
        <f t="shared" si="10"/>
        <v>0.4060606061</v>
      </c>
      <c r="O835" s="61">
        <f t="shared" si="11"/>
        <v>0.8214285714</v>
      </c>
      <c r="P835" s="61">
        <f t="shared" si="12"/>
        <v>0.1304347826</v>
      </c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73">
        <v>67.0</v>
      </c>
      <c r="AB835" s="74">
        <v>17.0</v>
      </c>
      <c r="AC835" s="73">
        <v>462.0</v>
      </c>
      <c r="AD835" s="74">
        <v>98.0</v>
      </c>
    </row>
    <row r="836" ht="12.75" customHeight="1">
      <c r="A836" s="58" t="s">
        <v>793</v>
      </c>
      <c r="B836" s="73">
        <f t="shared" si="1"/>
        <v>12</v>
      </c>
      <c r="C836" s="74">
        <f t="shared" si="2"/>
        <v>7</v>
      </c>
      <c r="D836" s="73">
        <f t="shared" si="3"/>
        <v>25</v>
      </c>
      <c r="E836" s="74">
        <f t="shared" si="4"/>
        <v>2</v>
      </c>
      <c r="F836" s="62">
        <f t="shared" si="5"/>
        <v>0.6315789474</v>
      </c>
      <c r="G836" s="63">
        <f t="shared" si="6"/>
        <v>0.9259259259</v>
      </c>
      <c r="H836" s="64">
        <f t="shared" si="7"/>
        <v>0.8043478261</v>
      </c>
      <c r="I836" s="65">
        <f t="shared" si="8"/>
        <v>0.3043478261</v>
      </c>
      <c r="J836" s="55">
        <f t="shared" si="9"/>
        <v>1.421052632</v>
      </c>
      <c r="K836" s="58"/>
      <c r="L836" s="58"/>
      <c r="M836" s="58"/>
      <c r="N836" s="61">
        <f t="shared" si="10"/>
        <v>0.6315789474</v>
      </c>
      <c r="O836" s="61">
        <f t="shared" si="11"/>
        <v>0.8043478261</v>
      </c>
      <c r="P836" s="61">
        <f t="shared" si="12"/>
        <v>0.3043478261</v>
      </c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73">
        <v>12.0</v>
      </c>
      <c r="AB836" s="74">
        <v>2.0</v>
      </c>
      <c r="AC836" s="73">
        <v>25.0</v>
      </c>
      <c r="AD836" s="74">
        <v>7.0</v>
      </c>
    </row>
    <row r="837" ht="12.75" customHeight="1">
      <c r="A837" s="58" t="s">
        <v>579</v>
      </c>
      <c r="B837" s="73">
        <f t="shared" si="1"/>
        <v>13</v>
      </c>
      <c r="C837" s="74">
        <f t="shared" si="2"/>
        <v>48</v>
      </c>
      <c r="D837" s="73">
        <f t="shared" si="3"/>
        <v>60</v>
      </c>
      <c r="E837" s="74">
        <f t="shared" si="4"/>
        <v>8</v>
      </c>
      <c r="F837" s="62">
        <f t="shared" si="5"/>
        <v>0.2131147541</v>
      </c>
      <c r="G837" s="63">
        <f t="shared" si="6"/>
        <v>0.8823529412</v>
      </c>
      <c r="H837" s="64">
        <f t="shared" si="7"/>
        <v>0.5658914729</v>
      </c>
      <c r="I837" s="65">
        <f t="shared" si="8"/>
        <v>0.1627906977</v>
      </c>
      <c r="J837" s="55">
        <f t="shared" si="9"/>
        <v>1.114754098</v>
      </c>
      <c r="K837" s="58"/>
      <c r="L837" s="58"/>
      <c r="M837" s="58"/>
      <c r="N837" s="61">
        <f t="shared" si="10"/>
        <v>0.2131147541</v>
      </c>
      <c r="O837" s="61">
        <f t="shared" si="11"/>
        <v>0.5658914729</v>
      </c>
      <c r="P837" s="61">
        <f t="shared" si="12"/>
        <v>0.1627906977</v>
      </c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73">
        <v>13.0</v>
      </c>
      <c r="AB837" s="74">
        <v>8.0</v>
      </c>
      <c r="AC837" s="73">
        <v>60.0</v>
      </c>
      <c r="AD837" s="74">
        <v>48.0</v>
      </c>
    </row>
    <row r="838" ht="12.75" customHeight="1">
      <c r="A838" s="58" t="s">
        <v>587</v>
      </c>
      <c r="B838" s="73">
        <f t="shared" si="1"/>
        <v>108</v>
      </c>
      <c r="C838" s="74">
        <f t="shared" si="2"/>
        <v>200</v>
      </c>
      <c r="D838" s="73">
        <f t="shared" si="3"/>
        <v>614</v>
      </c>
      <c r="E838" s="74">
        <f t="shared" si="4"/>
        <v>66</v>
      </c>
      <c r="F838" s="62">
        <f t="shared" si="5"/>
        <v>0.3506493506</v>
      </c>
      <c r="G838" s="63">
        <f t="shared" si="6"/>
        <v>0.9029411765</v>
      </c>
      <c r="H838" s="64">
        <f t="shared" si="7"/>
        <v>0.7307692308</v>
      </c>
      <c r="I838" s="65">
        <f t="shared" si="8"/>
        <v>0.1761133603</v>
      </c>
      <c r="J838" s="55">
        <f t="shared" si="9"/>
        <v>2.207792208</v>
      </c>
      <c r="K838" s="58"/>
      <c r="L838" s="58"/>
      <c r="M838" s="58"/>
      <c r="N838" s="61">
        <f t="shared" si="10"/>
        <v>0.3506493506</v>
      </c>
      <c r="O838" s="61">
        <f t="shared" si="11"/>
        <v>0.7307692308</v>
      </c>
      <c r="P838" s="61">
        <f t="shared" si="12"/>
        <v>0.1761133603</v>
      </c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73">
        <v>108.0</v>
      </c>
      <c r="AB838" s="74">
        <v>66.0</v>
      </c>
      <c r="AC838" s="73">
        <v>614.0</v>
      </c>
      <c r="AD838" s="74">
        <v>200.0</v>
      </c>
    </row>
    <row r="839" ht="12.75" customHeight="1">
      <c r="A839" s="58" t="s">
        <v>302</v>
      </c>
      <c r="B839" s="73">
        <f t="shared" si="1"/>
        <v>3</v>
      </c>
      <c r="C839" s="74">
        <f t="shared" si="2"/>
        <v>16</v>
      </c>
      <c r="D839" s="73">
        <f t="shared" si="3"/>
        <v>18</v>
      </c>
      <c r="E839" s="74">
        <f t="shared" si="4"/>
        <v>4</v>
      </c>
      <c r="F839" s="62">
        <f t="shared" si="5"/>
        <v>0.1578947368</v>
      </c>
      <c r="G839" s="63">
        <f t="shared" si="6"/>
        <v>0.8181818182</v>
      </c>
      <c r="H839" s="64">
        <f t="shared" si="7"/>
        <v>0.512195122</v>
      </c>
      <c r="I839" s="65">
        <f t="shared" si="8"/>
        <v>0.1707317073</v>
      </c>
      <c r="J839" s="55">
        <f t="shared" si="9"/>
        <v>1.157894737</v>
      </c>
      <c r="K839" s="58"/>
      <c r="L839" s="58"/>
      <c r="M839" s="58"/>
      <c r="N839" s="61">
        <f t="shared" si="10"/>
        <v>0.1578947368</v>
      </c>
      <c r="O839" s="61">
        <f t="shared" si="11"/>
        <v>0.512195122</v>
      </c>
      <c r="P839" s="61">
        <f t="shared" si="12"/>
        <v>0.1707317073</v>
      </c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73">
        <v>3.0</v>
      </c>
      <c r="AB839" s="74">
        <v>4.0</v>
      </c>
      <c r="AC839" s="73">
        <v>18.0</v>
      </c>
      <c r="AD839" s="74">
        <v>16.0</v>
      </c>
    </row>
    <row r="840" ht="12.75" customHeight="1">
      <c r="A840" s="58" t="s">
        <v>676</v>
      </c>
      <c r="B840" s="73">
        <f t="shared" si="1"/>
        <v>2</v>
      </c>
      <c r="C840" s="74">
        <f t="shared" si="2"/>
        <v>21</v>
      </c>
      <c r="D840" s="73">
        <f t="shared" si="3"/>
        <v>24</v>
      </c>
      <c r="E840" s="74">
        <f t="shared" si="4"/>
        <v>1</v>
      </c>
      <c r="F840" s="62">
        <f t="shared" si="5"/>
        <v>0.08695652174</v>
      </c>
      <c r="G840" s="63">
        <f t="shared" si="6"/>
        <v>0.96</v>
      </c>
      <c r="H840" s="64">
        <f t="shared" si="7"/>
        <v>0.5416666667</v>
      </c>
      <c r="I840" s="65">
        <f t="shared" si="8"/>
        <v>0.0625</v>
      </c>
      <c r="J840" s="55">
        <f t="shared" si="9"/>
        <v>1.086956522</v>
      </c>
      <c r="K840" s="58"/>
      <c r="L840" s="58"/>
      <c r="M840" s="58"/>
      <c r="N840" s="61">
        <f t="shared" si="10"/>
        <v>0.08695652174</v>
      </c>
      <c r="O840" s="61">
        <f t="shared" si="11"/>
        <v>0.5416666667</v>
      </c>
      <c r="P840" s="61">
        <f t="shared" si="12"/>
        <v>0.0625</v>
      </c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73">
        <v>2.0</v>
      </c>
      <c r="AB840" s="74">
        <v>1.0</v>
      </c>
      <c r="AC840" s="73">
        <v>24.0</v>
      </c>
      <c r="AD840" s="74">
        <v>21.0</v>
      </c>
    </row>
    <row r="841" ht="12.75" customHeight="1">
      <c r="A841" s="58" t="s">
        <v>1099</v>
      </c>
      <c r="B841" s="73">
        <f t="shared" si="1"/>
        <v>0</v>
      </c>
      <c r="C841" s="74">
        <f t="shared" si="2"/>
        <v>0</v>
      </c>
      <c r="D841" s="73">
        <f t="shared" si="3"/>
        <v>0</v>
      </c>
      <c r="E841" s="74">
        <f t="shared" si="4"/>
        <v>0</v>
      </c>
      <c r="F841" s="62" t="str">
        <f t="shared" si="5"/>
        <v>#DIV/0!</v>
      </c>
      <c r="G841" s="63" t="str">
        <f t="shared" si="6"/>
        <v>#DIV/0!</v>
      </c>
      <c r="H841" s="64" t="str">
        <f t="shared" si="7"/>
        <v>#DIV/0!</v>
      </c>
      <c r="I841" s="65" t="str">
        <f t="shared" si="8"/>
        <v>#DIV/0!</v>
      </c>
      <c r="J841" s="55" t="str">
        <f t="shared" si="9"/>
        <v>#DIV/0!</v>
      </c>
      <c r="K841" s="58"/>
      <c r="L841" s="58"/>
      <c r="M841" s="58"/>
      <c r="N841" s="61" t="str">
        <f t="shared" si="10"/>
        <v>#DIV/0!</v>
      </c>
      <c r="O841" s="61" t="str">
        <f t="shared" si="11"/>
        <v>#DIV/0!</v>
      </c>
      <c r="P841" s="61" t="str">
        <f t="shared" si="12"/>
        <v>#DIV/0!</v>
      </c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73">
        <v>0.0</v>
      </c>
      <c r="AB841" s="74">
        <v>0.0</v>
      </c>
      <c r="AC841" s="73">
        <v>0.0</v>
      </c>
      <c r="AD841" s="74">
        <v>0.0</v>
      </c>
    </row>
    <row r="842" ht="12.75" customHeight="1">
      <c r="A842" s="58" t="s">
        <v>1100</v>
      </c>
      <c r="B842" s="73">
        <f t="shared" si="1"/>
        <v>0</v>
      </c>
      <c r="C842" s="74">
        <f t="shared" si="2"/>
        <v>0</v>
      </c>
      <c r="D842" s="73">
        <f t="shared" si="3"/>
        <v>0</v>
      </c>
      <c r="E842" s="74">
        <f t="shared" si="4"/>
        <v>0</v>
      </c>
      <c r="F842" s="62" t="str">
        <f t="shared" si="5"/>
        <v>#DIV/0!</v>
      </c>
      <c r="G842" s="63" t="str">
        <f t="shared" si="6"/>
        <v>#DIV/0!</v>
      </c>
      <c r="H842" s="64" t="str">
        <f t="shared" si="7"/>
        <v>#DIV/0!</v>
      </c>
      <c r="I842" s="65" t="str">
        <f t="shared" si="8"/>
        <v>#DIV/0!</v>
      </c>
      <c r="J842" s="55" t="str">
        <f t="shared" si="9"/>
        <v>#DIV/0!</v>
      </c>
      <c r="K842" s="58"/>
      <c r="L842" s="58"/>
      <c r="M842" s="58"/>
      <c r="N842" s="61" t="str">
        <f t="shared" si="10"/>
        <v>#DIV/0!</v>
      </c>
      <c r="O842" s="61" t="str">
        <f t="shared" si="11"/>
        <v>#DIV/0!</v>
      </c>
      <c r="P842" s="61" t="str">
        <f t="shared" si="12"/>
        <v>#DIV/0!</v>
      </c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73">
        <v>0.0</v>
      </c>
      <c r="AB842" s="74">
        <v>0.0</v>
      </c>
      <c r="AC842" s="73">
        <v>0.0</v>
      </c>
      <c r="AD842" s="74">
        <v>0.0</v>
      </c>
    </row>
    <row r="843" ht="12.75" customHeight="1">
      <c r="A843" s="58" t="s">
        <v>1101</v>
      </c>
      <c r="B843" s="73">
        <f t="shared" si="1"/>
        <v>0</v>
      </c>
      <c r="C843" s="74">
        <f t="shared" si="2"/>
        <v>0</v>
      </c>
      <c r="D843" s="73">
        <f t="shared" si="3"/>
        <v>0</v>
      </c>
      <c r="E843" s="74">
        <f t="shared" si="4"/>
        <v>0</v>
      </c>
      <c r="F843" s="62" t="str">
        <f t="shared" si="5"/>
        <v>#DIV/0!</v>
      </c>
      <c r="G843" s="63" t="str">
        <f t="shared" si="6"/>
        <v>#DIV/0!</v>
      </c>
      <c r="H843" s="64" t="str">
        <f t="shared" si="7"/>
        <v>#DIV/0!</v>
      </c>
      <c r="I843" s="65" t="str">
        <f t="shared" si="8"/>
        <v>#DIV/0!</v>
      </c>
      <c r="J843" s="55" t="str">
        <f t="shared" si="9"/>
        <v>#DIV/0!</v>
      </c>
      <c r="K843" s="58"/>
      <c r="L843" s="58"/>
      <c r="M843" s="58"/>
      <c r="N843" s="61" t="str">
        <f t="shared" si="10"/>
        <v>#DIV/0!</v>
      </c>
      <c r="O843" s="61" t="str">
        <f t="shared" si="11"/>
        <v>#DIV/0!</v>
      </c>
      <c r="P843" s="61" t="str">
        <f t="shared" si="12"/>
        <v>#DIV/0!</v>
      </c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73">
        <v>0.0</v>
      </c>
      <c r="AB843" s="74">
        <v>0.0</v>
      </c>
      <c r="AC843" s="73">
        <v>0.0</v>
      </c>
      <c r="AD843" s="74">
        <v>0.0</v>
      </c>
    </row>
    <row r="844" ht="12.75" customHeight="1">
      <c r="A844" s="58" t="s">
        <v>758</v>
      </c>
      <c r="B844" s="73">
        <f t="shared" si="1"/>
        <v>121</v>
      </c>
      <c r="C844" s="74">
        <f t="shared" si="2"/>
        <v>200</v>
      </c>
      <c r="D844" s="73">
        <f t="shared" si="3"/>
        <v>799</v>
      </c>
      <c r="E844" s="74">
        <f t="shared" si="4"/>
        <v>48</v>
      </c>
      <c r="F844" s="62">
        <f t="shared" si="5"/>
        <v>0.3769470405</v>
      </c>
      <c r="G844" s="63">
        <f t="shared" si="6"/>
        <v>0.9433293979</v>
      </c>
      <c r="H844" s="64">
        <f t="shared" si="7"/>
        <v>0.7876712329</v>
      </c>
      <c r="I844" s="65">
        <f t="shared" si="8"/>
        <v>0.1446917808</v>
      </c>
      <c r="J844" s="55">
        <f t="shared" si="9"/>
        <v>2.638629283</v>
      </c>
      <c r="K844" s="58"/>
      <c r="L844" s="58"/>
      <c r="M844" s="58"/>
      <c r="N844" s="61">
        <f t="shared" si="10"/>
        <v>0.3769470405</v>
      </c>
      <c r="O844" s="61">
        <f t="shared" si="11"/>
        <v>0.7876712329</v>
      </c>
      <c r="P844" s="61">
        <f t="shared" si="12"/>
        <v>0.1446917808</v>
      </c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73">
        <v>121.0</v>
      </c>
      <c r="AB844" s="74">
        <v>48.0</v>
      </c>
      <c r="AC844" s="73">
        <v>799.0</v>
      </c>
      <c r="AD844" s="74">
        <v>200.0</v>
      </c>
    </row>
    <row r="845" ht="12.75" customHeight="1">
      <c r="A845" s="58" t="s">
        <v>1102</v>
      </c>
      <c r="B845" s="73">
        <f t="shared" si="1"/>
        <v>0</v>
      </c>
      <c r="C845" s="74">
        <f t="shared" si="2"/>
        <v>11</v>
      </c>
      <c r="D845" s="73">
        <f t="shared" si="3"/>
        <v>3</v>
      </c>
      <c r="E845" s="74">
        <f t="shared" si="4"/>
        <v>0</v>
      </c>
      <c r="F845" s="62">
        <f t="shared" si="5"/>
        <v>0</v>
      </c>
      <c r="G845" s="63">
        <f t="shared" si="6"/>
        <v>1</v>
      </c>
      <c r="H845" s="64">
        <f t="shared" si="7"/>
        <v>0.2142857143</v>
      </c>
      <c r="I845" s="65">
        <f t="shared" si="8"/>
        <v>0</v>
      </c>
      <c r="J845" s="55">
        <f t="shared" si="9"/>
        <v>0.2727272727</v>
      </c>
      <c r="K845" s="58"/>
      <c r="L845" s="58"/>
      <c r="M845" s="58"/>
      <c r="N845" s="61">
        <f t="shared" si="10"/>
        <v>0</v>
      </c>
      <c r="O845" s="61">
        <f t="shared" si="11"/>
        <v>0.2142857143</v>
      </c>
      <c r="P845" s="61">
        <f t="shared" si="12"/>
        <v>0</v>
      </c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73">
        <v>0.0</v>
      </c>
      <c r="AB845" s="74">
        <v>0.0</v>
      </c>
      <c r="AC845" s="73">
        <v>3.0</v>
      </c>
      <c r="AD845" s="74">
        <v>11.0</v>
      </c>
    </row>
    <row r="846" ht="12.75" customHeight="1">
      <c r="A846" s="58" t="s">
        <v>1103</v>
      </c>
      <c r="B846" s="73">
        <f t="shared" si="1"/>
        <v>0</v>
      </c>
      <c r="C846" s="74">
        <f t="shared" si="2"/>
        <v>0</v>
      </c>
      <c r="D846" s="73">
        <f t="shared" si="3"/>
        <v>0</v>
      </c>
      <c r="E846" s="74">
        <f t="shared" si="4"/>
        <v>0</v>
      </c>
      <c r="F846" s="62" t="str">
        <f t="shared" si="5"/>
        <v>#DIV/0!</v>
      </c>
      <c r="G846" s="63" t="str">
        <f t="shared" si="6"/>
        <v>#DIV/0!</v>
      </c>
      <c r="H846" s="64" t="str">
        <f t="shared" si="7"/>
        <v>#DIV/0!</v>
      </c>
      <c r="I846" s="65" t="str">
        <f t="shared" si="8"/>
        <v>#DIV/0!</v>
      </c>
      <c r="J846" s="55" t="str">
        <f t="shared" si="9"/>
        <v>#DIV/0!</v>
      </c>
      <c r="K846" s="58"/>
      <c r="L846" s="58"/>
      <c r="M846" s="58"/>
      <c r="N846" s="61" t="str">
        <f t="shared" si="10"/>
        <v>#DIV/0!</v>
      </c>
      <c r="O846" s="61" t="str">
        <f t="shared" si="11"/>
        <v>#DIV/0!</v>
      </c>
      <c r="P846" s="61" t="str">
        <f t="shared" si="12"/>
        <v>#DIV/0!</v>
      </c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73">
        <v>0.0</v>
      </c>
      <c r="AB846" s="74">
        <v>0.0</v>
      </c>
      <c r="AC846" s="73">
        <v>0.0</v>
      </c>
      <c r="AD846" s="74">
        <v>0.0</v>
      </c>
    </row>
    <row r="847" ht="12.75" customHeight="1">
      <c r="A847" s="58" t="s">
        <v>1104</v>
      </c>
      <c r="B847" s="73">
        <f t="shared" si="1"/>
        <v>0</v>
      </c>
      <c r="C847" s="74">
        <f t="shared" si="2"/>
        <v>0</v>
      </c>
      <c r="D847" s="73">
        <f t="shared" si="3"/>
        <v>0</v>
      </c>
      <c r="E847" s="74">
        <f t="shared" si="4"/>
        <v>0</v>
      </c>
      <c r="F847" s="62" t="str">
        <f t="shared" si="5"/>
        <v>#DIV/0!</v>
      </c>
      <c r="G847" s="63" t="str">
        <f t="shared" si="6"/>
        <v>#DIV/0!</v>
      </c>
      <c r="H847" s="64" t="str">
        <f t="shared" si="7"/>
        <v>#DIV/0!</v>
      </c>
      <c r="I847" s="65" t="str">
        <f t="shared" si="8"/>
        <v>#DIV/0!</v>
      </c>
      <c r="J847" s="55" t="str">
        <f t="shared" si="9"/>
        <v>#DIV/0!</v>
      </c>
      <c r="K847" s="58"/>
      <c r="L847" s="58"/>
      <c r="M847" s="58"/>
      <c r="N847" s="61" t="str">
        <f t="shared" si="10"/>
        <v>#DIV/0!</v>
      </c>
      <c r="O847" s="61" t="str">
        <f t="shared" si="11"/>
        <v>#DIV/0!</v>
      </c>
      <c r="P847" s="61" t="str">
        <f t="shared" si="12"/>
        <v>#DIV/0!</v>
      </c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73">
        <v>0.0</v>
      </c>
      <c r="AB847" s="74">
        <v>0.0</v>
      </c>
      <c r="AC847" s="73">
        <v>0.0</v>
      </c>
      <c r="AD847" s="74">
        <v>0.0</v>
      </c>
    </row>
    <row r="848" ht="12.75" customHeight="1">
      <c r="A848" s="58" t="s">
        <v>740</v>
      </c>
      <c r="B848" s="73">
        <f t="shared" si="1"/>
        <v>39</v>
      </c>
      <c r="C848" s="74">
        <f t="shared" si="2"/>
        <v>50</v>
      </c>
      <c r="D848" s="73">
        <f t="shared" si="3"/>
        <v>133</v>
      </c>
      <c r="E848" s="74">
        <f t="shared" si="4"/>
        <v>16</v>
      </c>
      <c r="F848" s="62">
        <f t="shared" si="5"/>
        <v>0.4382022472</v>
      </c>
      <c r="G848" s="63">
        <f t="shared" si="6"/>
        <v>0.8926174497</v>
      </c>
      <c r="H848" s="64">
        <f t="shared" si="7"/>
        <v>0.7226890756</v>
      </c>
      <c r="I848" s="65">
        <f t="shared" si="8"/>
        <v>0.231092437</v>
      </c>
      <c r="J848" s="55">
        <f t="shared" si="9"/>
        <v>1.674157303</v>
      </c>
      <c r="K848" s="58"/>
      <c r="L848" s="58"/>
      <c r="M848" s="58"/>
      <c r="N848" s="61">
        <f t="shared" si="10"/>
        <v>0.4382022472</v>
      </c>
      <c r="O848" s="61">
        <f t="shared" si="11"/>
        <v>0.7226890756</v>
      </c>
      <c r="P848" s="61">
        <f t="shared" si="12"/>
        <v>0.231092437</v>
      </c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73">
        <v>39.0</v>
      </c>
      <c r="AB848" s="74">
        <v>16.0</v>
      </c>
      <c r="AC848" s="73">
        <v>133.0</v>
      </c>
      <c r="AD848" s="74">
        <v>50.0</v>
      </c>
    </row>
    <row r="849" ht="12.75" customHeight="1">
      <c r="A849" s="58" t="s">
        <v>1105</v>
      </c>
      <c r="B849" s="73">
        <f t="shared" si="1"/>
        <v>0</v>
      </c>
      <c r="C849" s="74">
        <f t="shared" si="2"/>
        <v>3</v>
      </c>
      <c r="D849" s="73">
        <f t="shared" si="3"/>
        <v>3</v>
      </c>
      <c r="E849" s="74">
        <f t="shared" si="4"/>
        <v>1</v>
      </c>
      <c r="F849" s="62">
        <f t="shared" si="5"/>
        <v>0</v>
      </c>
      <c r="G849" s="63">
        <f t="shared" si="6"/>
        <v>0.75</v>
      </c>
      <c r="H849" s="64">
        <f t="shared" si="7"/>
        <v>0.4285714286</v>
      </c>
      <c r="I849" s="65">
        <f t="shared" si="8"/>
        <v>0.1428571429</v>
      </c>
      <c r="J849" s="55">
        <f t="shared" si="9"/>
        <v>1.333333333</v>
      </c>
      <c r="K849" s="58"/>
      <c r="L849" s="58"/>
      <c r="M849" s="58"/>
      <c r="N849" s="61">
        <f t="shared" si="10"/>
        <v>0</v>
      </c>
      <c r="O849" s="61">
        <f t="shared" si="11"/>
        <v>0.4285714286</v>
      </c>
      <c r="P849" s="61">
        <f t="shared" si="12"/>
        <v>0.1428571429</v>
      </c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73">
        <v>0.0</v>
      </c>
      <c r="AB849" s="74">
        <v>1.0</v>
      </c>
      <c r="AC849" s="73">
        <v>3.0</v>
      </c>
      <c r="AD849" s="74">
        <v>3.0</v>
      </c>
    </row>
    <row r="850" ht="12.75" customHeight="1">
      <c r="A850" s="58" t="s">
        <v>1106</v>
      </c>
      <c r="B850" s="73">
        <f t="shared" si="1"/>
        <v>0</v>
      </c>
      <c r="C850" s="74">
        <f t="shared" si="2"/>
        <v>0</v>
      </c>
      <c r="D850" s="73">
        <f t="shared" si="3"/>
        <v>0</v>
      </c>
      <c r="E850" s="74">
        <f t="shared" si="4"/>
        <v>0</v>
      </c>
      <c r="F850" s="62" t="str">
        <f t="shared" si="5"/>
        <v>#DIV/0!</v>
      </c>
      <c r="G850" s="63" t="str">
        <f t="shared" si="6"/>
        <v>#DIV/0!</v>
      </c>
      <c r="H850" s="64" t="str">
        <f t="shared" si="7"/>
        <v>#DIV/0!</v>
      </c>
      <c r="I850" s="65" t="str">
        <f t="shared" si="8"/>
        <v>#DIV/0!</v>
      </c>
      <c r="J850" s="55" t="str">
        <f t="shared" si="9"/>
        <v>#DIV/0!</v>
      </c>
      <c r="K850" s="58"/>
      <c r="L850" s="58"/>
      <c r="M850" s="58"/>
      <c r="N850" s="61" t="str">
        <f t="shared" si="10"/>
        <v>#DIV/0!</v>
      </c>
      <c r="O850" s="61" t="str">
        <f t="shared" si="11"/>
        <v>#DIV/0!</v>
      </c>
      <c r="P850" s="61" t="str">
        <f t="shared" si="12"/>
        <v>#DIV/0!</v>
      </c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73">
        <v>0.0</v>
      </c>
      <c r="AB850" s="74">
        <v>0.0</v>
      </c>
      <c r="AC850" s="73">
        <v>0.0</v>
      </c>
      <c r="AD850" s="74">
        <v>0.0</v>
      </c>
    </row>
    <row r="851" ht="12.75" customHeight="1">
      <c r="A851" s="58" t="s">
        <v>798</v>
      </c>
      <c r="B851" s="73">
        <f t="shared" si="1"/>
        <v>53</v>
      </c>
      <c r="C851" s="74">
        <f t="shared" si="2"/>
        <v>53</v>
      </c>
      <c r="D851" s="73">
        <f t="shared" si="3"/>
        <v>193</v>
      </c>
      <c r="E851" s="74">
        <f t="shared" si="4"/>
        <v>12</v>
      </c>
      <c r="F851" s="62">
        <f t="shared" si="5"/>
        <v>0.5</v>
      </c>
      <c r="G851" s="63">
        <f t="shared" si="6"/>
        <v>0.9414634146</v>
      </c>
      <c r="H851" s="64">
        <f t="shared" si="7"/>
        <v>0.7909967846</v>
      </c>
      <c r="I851" s="65">
        <f t="shared" si="8"/>
        <v>0.2090032154</v>
      </c>
      <c r="J851" s="55">
        <f t="shared" si="9"/>
        <v>1.933962264</v>
      </c>
      <c r="K851" s="58"/>
      <c r="L851" s="58"/>
      <c r="M851" s="58"/>
      <c r="N851" s="61">
        <f t="shared" si="10"/>
        <v>0.5</v>
      </c>
      <c r="O851" s="61">
        <f t="shared" si="11"/>
        <v>0.7909967846</v>
      </c>
      <c r="P851" s="61">
        <f t="shared" si="12"/>
        <v>0.2090032154</v>
      </c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73">
        <v>53.0</v>
      </c>
      <c r="AB851" s="74">
        <v>12.0</v>
      </c>
      <c r="AC851" s="73">
        <v>193.0</v>
      </c>
      <c r="AD851" s="74">
        <v>53.0</v>
      </c>
    </row>
    <row r="852" ht="12.75" customHeight="1">
      <c r="A852" s="58" t="s">
        <v>665</v>
      </c>
      <c r="B852" s="73">
        <f t="shared" si="1"/>
        <v>45</v>
      </c>
      <c r="C852" s="74">
        <f t="shared" si="2"/>
        <v>58</v>
      </c>
      <c r="D852" s="73">
        <f t="shared" si="3"/>
        <v>250</v>
      </c>
      <c r="E852" s="74">
        <f t="shared" si="4"/>
        <v>23</v>
      </c>
      <c r="F852" s="62">
        <f t="shared" si="5"/>
        <v>0.4368932039</v>
      </c>
      <c r="G852" s="63">
        <f t="shared" si="6"/>
        <v>0.9157509158</v>
      </c>
      <c r="H852" s="64">
        <f t="shared" si="7"/>
        <v>0.7845744681</v>
      </c>
      <c r="I852" s="65">
        <f t="shared" si="8"/>
        <v>0.1808510638</v>
      </c>
      <c r="J852" s="55">
        <f t="shared" si="9"/>
        <v>2.650485437</v>
      </c>
      <c r="K852" s="58"/>
      <c r="L852" s="58"/>
      <c r="M852" s="58"/>
      <c r="N852" s="61">
        <f t="shared" si="10"/>
        <v>0.4368932039</v>
      </c>
      <c r="O852" s="61">
        <f t="shared" si="11"/>
        <v>0.7845744681</v>
      </c>
      <c r="P852" s="61">
        <f t="shared" si="12"/>
        <v>0.1808510638</v>
      </c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73">
        <v>45.0</v>
      </c>
      <c r="AB852" s="74">
        <v>23.0</v>
      </c>
      <c r="AC852" s="73">
        <v>250.0</v>
      </c>
      <c r="AD852" s="74">
        <v>58.0</v>
      </c>
    </row>
    <row r="853" ht="12.75" customHeight="1">
      <c r="A853" s="58" t="s">
        <v>1107</v>
      </c>
      <c r="B853" s="73">
        <f t="shared" si="1"/>
        <v>0</v>
      </c>
      <c r="C853" s="74">
        <f t="shared" si="2"/>
        <v>0</v>
      </c>
      <c r="D853" s="73">
        <f t="shared" si="3"/>
        <v>0</v>
      </c>
      <c r="E853" s="74">
        <f t="shared" si="4"/>
        <v>0</v>
      </c>
      <c r="F853" s="62" t="str">
        <f t="shared" si="5"/>
        <v>#DIV/0!</v>
      </c>
      <c r="G853" s="63" t="str">
        <f t="shared" si="6"/>
        <v>#DIV/0!</v>
      </c>
      <c r="H853" s="64" t="str">
        <f t="shared" si="7"/>
        <v>#DIV/0!</v>
      </c>
      <c r="I853" s="65" t="str">
        <f t="shared" si="8"/>
        <v>#DIV/0!</v>
      </c>
      <c r="J853" s="55" t="str">
        <f t="shared" si="9"/>
        <v>#DIV/0!</v>
      </c>
      <c r="K853" s="58"/>
      <c r="L853" s="58"/>
      <c r="M853" s="58"/>
      <c r="N853" s="61" t="str">
        <f t="shared" si="10"/>
        <v>#DIV/0!</v>
      </c>
      <c r="O853" s="61" t="str">
        <f t="shared" si="11"/>
        <v>#DIV/0!</v>
      </c>
      <c r="P853" s="61" t="str">
        <f t="shared" si="12"/>
        <v>#DIV/0!</v>
      </c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73">
        <v>0.0</v>
      </c>
      <c r="AB853" s="74">
        <v>0.0</v>
      </c>
      <c r="AC853" s="73">
        <v>0.0</v>
      </c>
      <c r="AD853" s="74">
        <v>0.0</v>
      </c>
    </row>
    <row r="854" ht="12.75" customHeight="1">
      <c r="A854" s="58" t="s">
        <v>311</v>
      </c>
      <c r="B854" s="73">
        <f t="shared" si="1"/>
        <v>29</v>
      </c>
      <c r="C854" s="74">
        <f t="shared" si="2"/>
        <v>217</v>
      </c>
      <c r="D854" s="73">
        <f t="shared" si="3"/>
        <v>408</v>
      </c>
      <c r="E854" s="74">
        <f t="shared" si="4"/>
        <v>38</v>
      </c>
      <c r="F854" s="62">
        <f t="shared" si="5"/>
        <v>0.1178861789</v>
      </c>
      <c r="G854" s="63">
        <f t="shared" si="6"/>
        <v>0.9147982063</v>
      </c>
      <c r="H854" s="64">
        <f t="shared" si="7"/>
        <v>0.6315028902</v>
      </c>
      <c r="I854" s="65">
        <f t="shared" si="8"/>
        <v>0.09682080925</v>
      </c>
      <c r="J854" s="55">
        <f t="shared" si="9"/>
        <v>1.81300813</v>
      </c>
      <c r="K854" s="58"/>
      <c r="L854" s="58"/>
      <c r="M854" s="58"/>
      <c r="N854" s="61">
        <f t="shared" si="10"/>
        <v>0.1178861789</v>
      </c>
      <c r="O854" s="61">
        <f t="shared" si="11"/>
        <v>0.6315028902</v>
      </c>
      <c r="P854" s="61">
        <f t="shared" si="12"/>
        <v>0.09682080925</v>
      </c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73">
        <v>29.0</v>
      </c>
      <c r="AB854" s="74">
        <v>38.0</v>
      </c>
      <c r="AC854" s="73">
        <v>408.0</v>
      </c>
      <c r="AD854" s="74">
        <v>217.0</v>
      </c>
    </row>
    <row r="855" ht="12.75" customHeight="1">
      <c r="A855" s="58" t="s">
        <v>1108</v>
      </c>
      <c r="B855" s="73">
        <f t="shared" si="1"/>
        <v>45</v>
      </c>
      <c r="C855" s="74">
        <f t="shared" si="2"/>
        <v>14</v>
      </c>
      <c r="D855" s="73">
        <f t="shared" si="3"/>
        <v>106</v>
      </c>
      <c r="E855" s="74">
        <f t="shared" si="4"/>
        <v>22</v>
      </c>
      <c r="F855" s="62">
        <f t="shared" si="5"/>
        <v>0.7627118644</v>
      </c>
      <c r="G855" s="63">
        <f t="shared" si="6"/>
        <v>0.828125</v>
      </c>
      <c r="H855" s="64">
        <f t="shared" si="7"/>
        <v>0.807486631</v>
      </c>
      <c r="I855" s="65">
        <f t="shared" si="8"/>
        <v>0.3582887701</v>
      </c>
      <c r="J855" s="55">
        <f t="shared" si="9"/>
        <v>2.169491525</v>
      </c>
      <c r="K855" s="58"/>
      <c r="L855" s="58"/>
      <c r="M855" s="58"/>
      <c r="N855" s="61">
        <f t="shared" si="10"/>
        <v>0.7627118644</v>
      </c>
      <c r="O855" s="61">
        <f t="shared" si="11"/>
        <v>0.807486631</v>
      </c>
      <c r="P855" s="61">
        <f t="shared" si="12"/>
        <v>0.3582887701</v>
      </c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73">
        <v>45.0</v>
      </c>
      <c r="AB855" s="74">
        <v>22.0</v>
      </c>
      <c r="AC855" s="73">
        <v>106.0</v>
      </c>
      <c r="AD855" s="74">
        <v>14.0</v>
      </c>
    </row>
    <row r="856" ht="12.75" customHeight="1">
      <c r="A856" s="58" t="s">
        <v>1109</v>
      </c>
      <c r="B856" s="73">
        <f t="shared" si="1"/>
        <v>0</v>
      </c>
      <c r="C856" s="74">
        <f t="shared" si="2"/>
        <v>0</v>
      </c>
      <c r="D856" s="73">
        <f t="shared" si="3"/>
        <v>0</v>
      </c>
      <c r="E856" s="74">
        <f t="shared" si="4"/>
        <v>0</v>
      </c>
      <c r="F856" s="62" t="str">
        <f t="shared" si="5"/>
        <v>#DIV/0!</v>
      </c>
      <c r="G856" s="63" t="str">
        <f t="shared" si="6"/>
        <v>#DIV/0!</v>
      </c>
      <c r="H856" s="64" t="str">
        <f t="shared" si="7"/>
        <v>#DIV/0!</v>
      </c>
      <c r="I856" s="65" t="str">
        <f t="shared" si="8"/>
        <v>#DIV/0!</v>
      </c>
      <c r="J856" s="55" t="str">
        <f t="shared" si="9"/>
        <v>#DIV/0!</v>
      </c>
      <c r="K856" s="58"/>
      <c r="L856" s="58"/>
      <c r="M856" s="58"/>
      <c r="N856" s="61" t="str">
        <f t="shared" si="10"/>
        <v>#DIV/0!</v>
      </c>
      <c r="O856" s="61" t="str">
        <f t="shared" si="11"/>
        <v>#DIV/0!</v>
      </c>
      <c r="P856" s="61" t="str">
        <f t="shared" si="12"/>
        <v>#DIV/0!</v>
      </c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73">
        <v>0.0</v>
      </c>
      <c r="AB856" s="74">
        <v>0.0</v>
      </c>
      <c r="AC856" s="73">
        <v>0.0</v>
      </c>
      <c r="AD856" s="74">
        <v>0.0</v>
      </c>
    </row>
    <row r="857" ht="12.75" customHeight="1">
      <c r="A857" s="58" t="s">
        <v>733</v>
      </c>
      <c r="B857" s="73">
        <f t="shared" si="1"/>
        <v>58</v>
      </c>
      <c r="C857" s="74">
        <f t="shared" si="2"/>
        <v>176</v>
      </c>
      <c r="D857" s="73">
        <f t="shared" si="3"/>
        <v>392</v>
      </c>
      <c r="E857" s="74">
        <f t="shared" si="4"/>
        <v>24</v>
      </c>
      <c r="F857" s="62">
        <f t="shared" si="5"/>
        <v>0.2478632479</v>
      </c>
      <c r="G857" s="63">
        <f t="shared" si="6"/>
        <v>0.9423076923</v>
      </c>
      <c r="H857" s="64">
        <f t="shared" si="7"/>
        <v>0.6923076923</v>
      </c>
      <c r="I857" s="65">
        <f t="shared" si="8"/>
        <v>0.1261538462</v>
      </c>
      <c r="J857" s="55">
        <f t="shared" si="9"/>
        <v>1.777777778</v>
      </c>
      <c r="K857" s="58"/>
      <c r="L857" s="58"/>
      <c r="M857" s="58"/>
      <c r="N857" s="61">
        <f t="shared" si="10"/>
        <v>0.2478632479</v>
      </c>
      <c r="O857" s="61">
        <f t="shared" si="11"/>
        <v>0.6923076923</v>
      </c>
      <c r="P857" s="61">
        <f t="shared" si="12"/>
        <v>0.1261538462</v>
      </c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73">
        <v>58.0</v>
      </c>
      <c r="AB857" s="74">
        <v>24.0</v>
      </c>
      <c r="AC857" s="73">
        <v>392.0</v>
      </c>
      <c r="AD857" s="74">
        <v>176.0</v>
      </c>
    </row>
    <row r="858" ht="12.75" customHeight="1">
      <c r="A858" s="58" t="s">
        <v>801</v>
      </c>
      <c r="B858" s="73">
        <f t="shared" si="1"/>
        <v>72</v>
      </c>
      <c r="C858" s="74">
        <f t="shared" si="2"/>
        <v>48</v>
      </c>
      <c r="D858" s="73">
        <f t="shared" si="3"/>
        <v>213</v>
      </c>
      <c r="E858" s="74">
        <f t="shared" si="4"/>
        <v>12</v>
      </c>
      <c r="F858" s="62">
        <f t="shared" si="5"/>
        <v>0.6</v>
      </c>
      <c r="G858" s="63">
        <f t="shared" si="6"/>
        <v>0.9466666667</v>
      </c>
      <c r="H858" s="64">
        <f t="shared" si="7"/>
        <v>0.8260869565</v>
      </c>
      <c r="I858" s="65">
        <f t="shared" si="8"/>
        <v>0.2434782609</v>
      </c>
      <c r="J858" s="55">
        <f t="shared" si="9"/>
        <v>1.875</v>
      </c>
      <c r="K858" s="58"/>
      <c r="L858" s="58"/>
      <c r="M858" s="58"/>
      <c r="N858" s="61">
        <f t="shared" si="10"/>
        <v>0.6</v>
      </c>
      <c r="O858" s="61">
        <f t="shared" si="11"/>
        <v>0.8260869565</v>
      </c>
      <c r="P858" s="61">
        <f t="shared" si="12"/>
        <v>0.2434782609</v>
      </c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73">
        <v>72.0</v>
      </c>
      <c r="AB858" s="74">
        <v>12.0</v>
      </c>
      <c r="AC858" s="73">
        <v>213.0</v>
      </c>
      <c r="AD858" s="74">
        <v>48.0</v>
      </c>
    </row>
    <row r="859" ht="12.75" customHeight="1">
      <c r="A859" s="58" t="s">
        <v>1110</v>
      </c>
      <c r="B859" s="73">
        <f t="shared" si="1"/>
        <v>0</v>
      </c>
      <c r="C859" s="74">
        <f t="shared" si="2"/>
        <v>0</v>
      </c>
      <c r="D859" s="73">
        <f t="shared" si="3"/>
        <v>0</v>
      </c>
      <c r="E859" s="74">
        <f t="shared" si="4"/>
        <v>0</v>
      </c>
      <c r="F859" s="62" t="str">
        <f t="shared" si="5"/>
        <v>#DIV/0!</v>
      </c>
      <c r="G859" s="63" t="str">
        <f t="shared" si="6"/>
        <v>#DIV/0!</v>
      </c>
      <c r="H859" s="64" t="str">
        <f t="shared" si="7"/>
        <v>#DIV/0!</v>
      </c>
      <c r="I859" s="65" t="str">
        <f t="shared" si="8"/>
        <v>#DIV/0!</v>
      </c>
      <c r="J859" s="55" t="str">
        <f t="shared" si="9"/>
        <v>#DIV/0!</v>
      </c>
      <c r="K859" s="58"/>
      <c r="L859" s="58"/>
      <c r="M859" s="58"/>
      <c r="N859" s="61" t="str">
        <f t="shared" si="10"/>
        <v>#DIV/0!</v>
      </c>
      <c r="O859" s="61" t="str">
        <f t="shared" si="11"/>
        <v>#DIV/0!</v>
      </c>
      <c r="P859" s="61" t="str">
        <f t="shared" si="12"/>
        <v>#DIV/0!</v>
      </c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73">
        <v>0.0</v>
      </c>
      <c r="AB859" s="74">
        <v>0.0</v>
      </c>
      <c r="AC859" s="73">
        <v>0.0</v>
      </c>
      <c r="AD859" s="74">
        <v>0.0</v>
      </c>
    </row>
    <row r="860" ht="12.75" customHeight="1">
      <c r="A860" s="58" t="s">
        <v>757</v>
      </c>
      <c r="B860" s="73">
        <f t="shared" si="1"/>
        <v>68</v>
      </c>
      <c r="C860" s="74">
        <f t="shared" si="2"/>
        <v>127</v>
      </c>
      <c r="D860" s="73">
        <f t="shared" si="3"/>
        <v>289</v>
      </c>
      <c r="E860" s="74">
        <f t="shared" si="4"/>
        <v>27</v>
      </c>
      <c r="F860" s="62">
        <f t="shared" si="5"/>
        <v>0.3487179487</v>
      </c>
      <c r="G860" s="63">
        <f t="shared" si="6"/>
        <v>0.914556962</v>
      </c>
      <c r="H860" s="64">
        <f t="shared" si="7"/>
        <v>0.698630137</v>
      </c>
      <c r="I860" s="65">
        <f t="shared" si="8"/>
        <v>0.1859099804</v>
      </c>
      <c r="J860" s="55">
        <f t="shared" si="9"/>
        <v>1.620512821</v>
      </c>
      <c r="K860" s="58"/>
      <c r="L860" s="58"/>
      <c r="M860" s="58"/>
      <c r="N860" s="61">
        <f t="shared" si="10"/>
        <v>0.3487179487</v>
      </c>
      <c r="O860" s="61">
        <f t="shared" si="11"/>
        <v>0.698630137</v>
      </c>
      <c r="P860" s="61">
        <f t="shared" si="12"/>
        <v>0.1859099804</v>
      </c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73">
        <v>68.0</v>
      </c>
      <c r="AB860" s="74">
        <v>27.0</v>
      </c>
      <c r="AC860" s="73">
        <v>289.0</v>
      </c>
      <c r="AD860" s="74">
        <v>127.0</v>
      </c>
    </row>
    <row r="861" ht="12.75" customHeight="1">
      <c r="A861" s="58" t="s">
        <v>701</v>
      </c>
      <c r="B861" s="73">
        <f t="shared" si="1"/>
        <v>63</v>
      </c>
      <c r="C861" s="74">
        <f t="shared" si="2"/>
        <v>241</v>
      </c>
      <c r="D861" s="73">
        <f t="shared" si="3"/>
        <v>516</v>
      </c>
      <c r="E861" s="74">
        <f t="shared" si="4"/>
        <v>30</v>
      </c>
      <c r="F861" s="62">
        <f t="shared" si="5"/>
        <v>0.2072368421</v>
      </c>
      <c r="G861" s="63">
        <f t="shared" si="6"/>
        <v>0.9450549451</v>
      </c>
      <c r="H861" s="64">
        <f t="shared" si="7"/>
        <v>0.6811764706</v>
      </c>
      <c r="I861" s="65">
        <f t="shared" si="8"/>
        <v>0.1094117647</v>
      </c>
      <c r="J861" s="55">
        <f t="shared" si="9"/>
        <v>1.796052632</v>
      </c>
      <c r="K861" s="58"/>
      <c r="L861" s="58"/>
      <c r="M861" s="58"/>
      <c r="N861" s="61">
        <f t="shared" si="10"/>
        <v>0.2072368421</v>
      </c>
      <c r="O861" s="61">
        <f t="shared" si="11"/>
        <v>0.6811764706</v>
      </c>
      <c r="P861" s="61">
        <f t="shared" si="12"/>
        <v>0.1094117647</v>
      </c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73">
        <v>63.0</v>
      </c>
      <c r="AB861" s="74">
        <v>30.0</v>
      </c>
      <c r="AC861" s="73">
        <v>516.0</v>
      </c>
      <c r="AD861" s="74">
        <v>241.0</v>
      </c>
    </row>
    <row r="862" ht="12.75" customHeight="1">
      <c r="A862" s="58" t="s">
        <v>755</v>
      </c>
      <c r="B862" s="73">
        <f t="shared" si="1"/>
        <v>10</v>
      </c>
      <c r="C862" s="74">
        <f t="shared" si="2"/>
        <v>55</v>
      </c>
      <c r="D862" s="73">
        <f t="shared" si="3"/>
        <v>91</v>
      </c>
      <c r="E862" s="74">
        <f t="shared" si="4"/>
        <v>4</v>
      </c>
      <c r="F862" s="62">
        <f t="shared" si="5"/>
        <v>0.1538461538</v>
      </c>
      <c r="G862" s="63">
        <f t="shared" si="6"/>
        <v>0.9578947368</v>
      </c>
      <c r="H862" s="64">
        <f t="shared" si="7"/>
        <v>0.63125</v>
      </c>
      <c r="I862" s="65">
        <f t="shared" si="8"/>
        <v>0.0875</v>
      </c>
      <c r="J862" s="55">
        <f t="shared" si="9"/>
        <v>1.461538462</v>
      </c>
      <c r="K862" s="58"/>
      <c r="L862" s="58"/>
      <c r="M862" s="58"/>
      <c r="N862" s="61">
        <f t="shared" si="10"/>
        <v>0.1538461538</v>
      </c>
      <c r="O862" s="61">
        <f t="shared" si="11"/>
        <v>0.63125</v>
      </c>
      <c r="P862" s="61">
        <f t="shared" si="12"/>
        <v>0.0875</v>
      </c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73">
        <v>10.0</v>
      </c>
      <c r="AB862" s="74">
        <v>4.0</v>
      </c>
      <c r="AC862" s="73">
        <v>91.0</v>
      </c>
      <c r="AD862" s="74">
        <v>55.0</v>
      </c>
    </row>
    <row r="863" ht="12.75" customHeight="1">
      <c r="A863" s="58" t="s">
        <v>803</v>
      </c>
      <c r="B863" s="73">
        <f t="shared" si="1"/>
        <v>79</v>
      </c>
      <c r="C863" s="74">
        <f t="shared" si="2"/>
        <v>34</v>
      </c>
      <c r="D863" s="73">
        <f t="shared" si="3"/>
        <v>161</v>
      </c>
      <c r="E863" s="74">
        <f t="shared" si="4"/>
        <v>18</v>
      </c>
      <c r="F863" s="62">
        <f t="shared" si="5"/>
        <v>0.6991150442</v>
      </c>
      <c r="G863" s="63">
        <f t="shared" si="6"/>
        <v>0.8994413408</v>
      </c>
      <c r="H863" s="64">
        <f t="shared" si="7"/>
        <v>0.8219178082</v>
      </c>
      <c r="I863" s="65">
        <f t="shared" si="8"/>
        <v>0.3321917808</v>
      </c>
      <c r="J863" s="55">
        <f t="shared" si="9"/>
        <v>1.584070796</v>
      </c>
      <c r="K863" s="58"/>
      <c r="L863" s="58"/>
      <c r="M863" s="58"/>
      <c r="N863" s="61">
        <f t="shared" si="10"/>
        <v>0.6991150442</v>
      </c>
      <c r="O863" s="61">
        <f t="shared" si="11"/>
        <v>0.8219178082</v>
      </c>
      <c r="P863" s="61">
        <f t="shared" si="12"/>
        <v>0.3321917808</v>
      </c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73">
        <v>79.0</v>
      </c>
      <c r="AB863" s="74">
        <v>18.0</v>
      </c>
      <c r="AC863" s="73">
        <v>161.0</v>
      </c>
      <c r="AD863" s="74">
        <v>34.0</v>
      </c>
    </row>
    <row r="864" ht="12.75" customHeight="1">
      <c r="A864" s="58" t="s">
        <v>764</v>
      </c>
      <c r="B864" s="73">
        <f t="shared" si="1"/>
        <v>140</v>
      </c>
      <c r="C864" s="74">
        <f t="shared" si="2"/>
        <v>110</v>
      </c>
      <c r="D864" s="73">
        <f t="shared" si="3"/>
        <v>508</v>
      </c>
      <c r="E864" s="74">
        <f t="shared" si="4"/>
        <v>54</v>
      </c>
      <c r="F864" s="62">
        <f t="shared" si="5"/>
        <v>0.56</v>
      </c>
      <c r="G864" s="63">
        <f t="shared" si="6"/>
        <v>0.9039145907</v>
      </c>
      <c r="H864" s="64">
        <f t="shared" si="7"/>
        <v>0.7980295567</v>
      </c>
      <c r="I864" s="65">
        <f t="shared" si="8"/>
        <v>0.2389162562</v>
      </c>
      <c r="J864" s="55">
        <f t="shared" si="9"/>
        <v>2.248</v>
      </c>
      <c r="K864" s="58"/>
      <c r="L864" s="58"/>
      <c r="M864" s="58"/>
      <c r="N864" s="61">
        <f t="shared" si="10"/>
        <v>0.56</v>
      </c>
      <c r="O864" s="61">
        <f t="shared" si="11"/>
        <v>0.7980295567</v>
      </c>
      <c r="P864" s="61">
        <f t="shared" si="12"/>
        <v>0.2389162562</v>
      </c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73">
        <v>140.0</v>
      </c>
      <c r="AB864" s="74">
        <v>54.0</v>
      </c>
      <c r="AC864" s="73">
        <v>508.0</v>
      </c>
      <c r="AD864" s="74">
        <v>110.0</v>
      </c>
    </row>
    <row r="865" ht="12.75" customHeight="1">
      <c r="A865" s="58" t="s">
        <v>428</v>
      </c>
      <c r="B865" s="73">
        <f t="shared" si="1"/>
        <v>43</v>
      </c>
      <c r="C865" s="74">
        <f t="shared" si="2"/>
        <v>297</v>
      </c>
      <c r="D865" s="73">
        <f t="shared" si="3"/>
        <v>518</v>
      </c>
      <c r="E865" s="74">
        <f t="shared" si="4"/>
        <v>43</v>
      </c>
      <c r="F865" s="62">
        <f t="shared" si="5"/>
        <v>0.1264705882</v>
      </c>
      <c r="G865" s="63">
        <f t="shared" si="6"/>
        <v>0.9233511586</v>
      </c>
      <c r="H865" s="64">
        <f t="shared" si="7"/>
        <v>0.6226415094</v>
      </c>
      <c r="I865" s="65">
        <f t="shared" si="8"/>
        <v>0.09544950055</v>
      </c>
      <c r="J865" s="55">
        <f t="shared" si="9"/>
        <v>1.65</v>
      </c>
      <c r="K865" s="58"/>
      <c r="L865" s="58"/>
      <c r="M865" s="58"/>
      <c r="N865" s="61">
        <f t="shared" si="10"/>
        <v>0.1264705882</v>
      </c>
      <c r="O865" s="61">
        <f t="shared" si="11"/>
        <v>0.6226415094</v>
      </c>
      <c r="P865" s="61">
        <f t="shared" si="12"/>
        <v>0.09544950055</v>
      </c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73">
        <v>43.0</v>
      </c>
      <c r="AB865" s="74">
        <v>43.0</v>
      </c>
      <c r="AC865" s="73">
        <v>518.0</v>
      </c>
      <c r="AD865" s="74">
        <v>297.0</v>
      </c>
    </row>
    <row r="866" ht="12.75" customHeight="1">
      <c r="A866" s="58" t="s">
        <v>605</v>
      </c>
      <c r="B866" s="73">
        <f t="shared" si="1"/>
        <v>5</v>
      </c>
      <c r="C866" s="74">
        <f t="shared" si="2"/>
        <v>14</v>
      </c>
      <c r="D866" s="73">
        <f t="shared" si="3"/>
        <v>49</v>
      </c>
      <c r="E866" s="74">
        <f t="shared" si="4"/>
        <v>3</v>
      </c>
      <c r="F866" s="62">
        <f t="shared" si="5"/>
        <v>0.2631578947</v>
      </c>
      <c r="G866" s="63">
        <f t="shared" si="6"/>
        <v>0.9423076923</v>
      </c>
      <c r="H866" s="64">
        <f t="shared" si="7"/>
        <v>0.7605633803</v>
      </c>
      <c r="I866" s="65">
        <f t="shared" si="8"/>
        <v>0.1126760563</v>
      </c>
      <c r="J866" s="55">
        <f t="shared" si="9"/>
        <v>2.736842105</v>
      </c>
      <c r="K866" s="58"/>
      <c r="L866" s="58"/>
      <c r="M866" s="58"/>
      <c r="N866" s="61">
        <f t="shared" si="10"/>
        <v>0.2631578947</v>
      </c>
      <c r="O866" s="61">
        <f t="shared" si="11"/>
        <v>0.7605633803</v>
      </c>
      <c r="P866" s="61">
        <f t="shared" si="12"/>
        <v>0.1126760563</v>
      </c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73">
        <v>5.0</v>
      </c>
      <c r="AB866" s="74">
        <v>3.0</v>
      </c>
      <c r="AC866" s="73">
        <v>49.0</v>
      </c>
      <c r="AD866" s="74">
        <v>14.0</v>
      </c>
    </row>
    <row r="867" ht="12.75" customHeight="1">
      <c r="A867" s="58" t="s">
        <v>776</v>
      </c>
      <c r="B867" s="73">
        <f t="shared" si="1"/>
        <v>70</v>
      </c>
      <c r="C867" s="74">
        <f t="shared" si="2"/>
        <v>81</v>
      </c>
      <c r="D867" s="73">
        <f t="shared" si="3"/>
        <v>304</v>
      </c>
      <c r="E867" s="74">
        <f t="shared" si="4"/>
        <v>26</v>
      </c>
      <c r="F867" s="62">
        <f t="shared" si="5"/>
        <v>0.4635761589</v>
      </c>
      <c r="G867" s="63">
        <f t="shared" si="6"/>
        <v>0.9212121212</v>
      </c>
      <c r="H867" s="64">
        <f t="shared" si="7"/>
        <v>0.7775467775</v>
      </c>
      <c r="I867" s="65">
        <f t="shared" si="8"/>
        <v>0.1995841996</v>
      </c>
      <c r="J867" s="55">
        <f t="shared" si="9"/>
        <v>2.185430464</v>
      </c>
      <c r="K867" s="58"/>
      <c r="L867" s="58"/>
      <c r="M867" s="58"/>
      <c r="N867" s="61">
        <f t="shared" si="10"/>
        <v>0.4635761589</v>
      </c>
      <c r="O867" s="61">
        <f t="shared" si="11"/>
        <v>0.7775467775</v>
      </c>
      <c r="P867" s="61">
        <f t="shared" si="12"/>
        <v>0.1995841996</v>
      </c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73">
        <v>70.0</v>
      </c>
      <c r="AB867" s="74">
        <v>26.0</v>
      </c>
      <c r="AC867" s="73">
        <v>304.0</v>
      </c>
      <c r="AD867" s="74">
        <v>81.0</v>
      </c>
    </row>
    <row r="868" ht="12.75" customHeight="1">
      <c r="A868" s="58" t="s">
        <v>1111</v>
      </c>
      <c r="B868" s="73">
        <f t="shared" si="1"/>
        <v>0</v>
      </c>
      <c r="C868" s="74">
        <f t="shared" si="2"/>
        <v>0</v>
      </c>
      <c r="D868" s="73">
        <f t="shared" si="3"/>
        <v>0</v>
      </c>
      <c r="E868" s="74">
        <f t="shared" si="4"/>
        <v>0</v>
      </c>
      <c r="F868" s="62" t="str">
        <f t="shared" si="5"/>
        <v>#DIV/0!</v>
      </c>
      <c r="G868" s="63" t="str">
        <f t="shared" si="6"/>
        <v>#DIV/0!</v>
      </c>
      <c r="H868" s="64" t="str">
        <f t="shared" si="7"/>
        <v>#DIV/0!</v>
      </c>
      <c r="I868" s="65" t="str">
        <f t="shared" si="8"/>
        <v>#DIV/0!</v>
      </c>
      <c r="J868" s="55" t="str">
        <f t="shared" si="9"/>
        <v>#DIV/0!</v>
      </c>
      <c r="K868" s="58"/>
      <c r="L868" s="58"/>
      <c r="M868" s="58"/>
      <c r="N868" s="61" t="str">
        <f t="shared" si="10"/>
        <v>#DIV/0!</v>
      </c>
      <c r="O868" s="61" t="str">
        <f t="shared" si="11"/>
        <v>#DIV/0!</v>
      </c>
      <c r="P868" s="61" t="str">
        <f t="shared" si="12"/>
        <v>#DIV/0!</v>
      </c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73">
        <v>0.0</v>
      </c>
      <c r="AB868" s="74">
        <v>0.0</v>
      </c>
      <c r="AC868" s="73">
        <v>0.0</v>
      </c>
      <c r="AD868" s="74">
        <v>0.0</v>
      </c>
    </row>
    <row r="869" ht="12.75" customHeight="1">
      <c r="A869" s="58" t="s">
        <v>1112</v>
      </c>
      <c r="B869" s="73">
        <f t="shared" si="1"/>
        <v>3</v>
      </c>
      <c r="C869" s="74">
        <f t="shared" si="2"/>
        <v>14</v>
      </c>
      <c r="D869" s="73">
        <f t="shared" si="3"/>
        <v>15</v>
      </c>
      <c r="E869" s="74">
        <f t="shared" si="4"/>
        <v>5</v>
      </c>
      <c r="F869" s="62">
        <f t="shared" si="5"/>
        <v>0.1764705882</v>
      </c>
      <c r="G869" s="63">
        <f t="shared" si="6"/>
        <v>0.75</v>
      </c>
      <c r="H869" s="64">
        <f t="shared" si="7"/>
        <v>0.4864864865</v>
      </c>
      <c r="I869" s="65">
        <f t="shared" si="8"/>
        <v>0.2162162162</v>
      </c>
      <c r="J869" s="55">
        <f t="shared" si="9"/>
        <v>1.176470588</v>
      </c>
      <c r="K869" s="58"/>
      <c r="L869" s="58"/>
      <c r="M869" s="58"/>
      <c r="N869" s="61">
        <f t="shared" si="10"/>
        <v>0.1764705882</v>
      </c>
      <c r="O869" s="61">
        <f t="shared" si="11"/>
        <v>0.4864864865</v>
      </c>
      <c r="P869" s="61">
        <f t="shared" si="12"/>
        <v>0.2162162162</v>
      </c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73">
        <v>3.0</v>
      </c>
      <c r="AB869" s="74">
        <v>5.0</v>
      </c>
      <c r="AC869" s="73">
        <v>15.0</v>
      </c>
      <c r="AD869" s="74">
        <v>14.0</v>
      </c>
    </row>
    <row r="870" ht="12.75" customHeight="1">
      <c r="A870" s="58" t="s">
        <v>1113</v>
      </c>
      <c r="B870" s="73">
        <f t="shared" si="1"/>
        <v>1</v>
      </c>
      <c r="C870" s="74">
        <f t="shared" si="2"/>
        <v>4</v>
      </c>
      <c r="D870" s="73">
        <f t="shared" si="3"/>
        <v>17</v>
      </c>
      <c r="E870" s="74">
        <f t="shared" si="4"/>
        <v>0</v>
      </c>
      <c r="F870" s="62">
        <f t="shared" si="5"/>
        <v>0.2</v>
      </c>
      <c r="G870" s="63">
        <f t="shared" si="6"/>
        <v>1</v>
      </c>
      <c r="H870" s="64">
        <f t="shared" si="7"/>
        <v>0.8181818182</v>
      </c>
      <c r="I870" s="65">
        <f t="shared" si="8"/>
        <v>0.04545454545</v>
      </c>
      <c r="J870" s="55">
        <f t="shared" si="9"/>
        <v>3.4</v>
      </c>
      <c r="K870" s="58"/>
      <c r="L870" s="58"/>
      <c r="M870" s="58"/>
      <c r="N870" s="61">
        <f t="shared" si="10"/>
        <v>0.2</v>
      </c>
      <c r="O870" s="61">
        <f t="shared" si="11"/>
        <v>0.8181818182</v>
      </c>
      <c r="P870" s="61">
        <f t="shared" si="12"/>
        <v>0.04545454545</v>
      </c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73">
        <v>1.0</v>
      </c>
      <c r="AB870" s="74">
        <v>0.0</v>
      </c>
      <c r="AC870" s="73">
        <v>17.0</v>
      </c>
      <c r="AD870" s="74">
        <v>4.0</v>
      </c>
    </row>
    <row r="871" ht="12.75" customHeight="1">
      <c r="A871" s="58" t="s">
        <v>246</v>
      </c>
      <c r="B871" s="73">
        <f t="shared" si="1"/>
        <v>7</v>
      </c>
      <c r="C871" s="74">
        <f t="shared" si="2"/>
        <v>103</v>
      </c>
      <c r="D871" s="73">
        <f t="shared" si="3"/>
        <v>106</v>
      </c>
      <c r="E871" s="74">
        <f t="shared" si="4"/>
        <v>11</v>
      </c>
      <c r="F871" s="62">
        <f t="shared" si="5"/>
        <v>0.06363636364</v>
      </c>
      <c r="G871" s="63">
        <f t="shared" si="6"/>
        <v>0.905982906</v>
      </c>
      <c r="H871" s="64">
        <f t="shared" si="7"/>
        <v>0.4977973568</v>
      </c>
      <c r="I871" s="65">
        <f t="shared" si="8"/>
        <v>0.07929515419</v>
      </c>
      <c r="J871" s="55">
        <f t="shared" si="9"/>
        <v>1.063636364</v>
      </c>
      <c r="K871" s="58"/>
      <c r="L871" s="58"/>
      <c r="M871" s="58"/>
      <c r="N871" s="61">
        <f t="shared" si="10"/>
        <v>0.06363636364</v>
      </c>
      <c r="O871" s="61">
        <f t="shared" si="11"/>
        <v>0.4977973568</v>
      </c>
      <c r="P871" s="61">
        <f t="shared" si="12"/>
        <v>0.07929515419</v>
      </c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73">
        <v>7.0</v>
      </c>
      <c r="AB871" s="74">
        <v>11.0</v>
      </c>
      <c r="AC871" s="73">
        <v>106.0</v>
      </c>
      <c r="AD871" s="74">
        <v>103.0</v>
      </c>
    </row>
    <row r="872" ht="12.75" customHeight="1">
      <c r="A872" s="58" t="s">
        <v>170</v>
      </c>
      <c r="B872" s="73">
        <f t="shared" si="1"/>
        <v>51</v>
      </c>
      <c r="C872" s="74">
        <f t="shared" si="2"/>
        <v>627</v>
      </c>
      <c r="D872" s="73">
        <f t="shared" si="3"/>
        <v>616</v>
      </c>
      <c r="E872" s="74">
        <f t="shared" si="4"/>
        <v>101</v>
      </c>
      <c r="F872" s="62">
        <f t="shared" si="5"/>
        <v>0.07522123894</v>
      </c>
      <c r="G872" s="63">
        <f t="shared" si="6"/>
        <v>0.8591352859</v>
      </c>
      <c r="H872" s="64">
        <f t="shared" si="7"/>
        <v>0.4781362007</v>
      </c>
      <c r="I872" s="65">
        <f t="shared" si="8"/>
        <v>0.1089605735</v>
      </c>
      <c r="J872" s="55">
        <f t="shared" si="9"/>
        <v>1.057522124</v>
      </c>
      <c r="K872" s="58"/>
      <c r="L872" s="58"/>
      <c r="M872" s="58"/>
      <c r="N872" s="61">
        <f t="shared" si="10"/>
        <v>0.07522123894</v>
      </c>
      <c r="O872" s="61">
        <f t="shared" si="11"/>
        <v>0.4781362007</v>
      </c>
      <c r="P872" s="61">
        <f t="shared" si="12"/>
        <v>0.1089605735</v>
      </c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73">
        <v>51.0</v>
      </c>
      <c r="AB872" s="74">
        <v>101.0</v>
      </c>
      <c r="AC872" s="73">
        <v>616.0</v>
      </c>
      <c r="AD872" s="74">
        <v>627.0</v>
      </c>
    </row>
    <row r="873" ht="12.75" customHeight="1">
      <c r="A873" s="58" t="s">
        <v>790</v>
      </c>
      <c r="B873" s="73">
        <f t="shared" si="1"/>
        <v>121</v>
      </c>
      <c r="C873" s="74">
        <f t="shared" si="2"/>
        <v>193</v>
      </c>
      <c r="D873" s="73">
        <f t="shared" si="3"/>
        <v>655</v>
      </c>
      <c r="E873" s="74">
        <f t="shared" si="4"/>
        <v>43</v>
      </c>
      <c r="F873" s="62">
        <f t="shared" si="5"/>
        <v>0.3853503185</v>
      </c>
      <c r="G873" s="63">
        <f t="shared" si="6"/>
        <v>0.9383954155</v>
      </c>
      <c r="H873" s="64">
        <f t="shared" si="7"/>
        <v>0.766798419</v>
      </c>
      <c r="I873" s="65">
        <f t="shared" si="8"/>
        <v>0.162055336</v>
      </c>
      <c r="J873" s="55">
        <f t="shared" si="9"/>
        <v>2.222929936</v>
      </c>
      <c r="K873" s="58"/>
      <c r="L873" s="58"/>
      <c r="M873" s="58"/>
      <c r="N873" s="61">
        <f t="shared" si="10"/>
        <v>0.3853503185</v>
      </c>
      <c r="O873" s="61">
        <f t="shared" si="11"/>
        <v>0.766798419</v>
      </c>
      <c r="P873" s="61">
        <f t="shared" si="12"/>
        <v>0.162055336</v>
      </c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73">
        <v>121.0</v>
      </c>
      <c r="AB873" s="74">
        <v>43.0</v>
      </c>
      <c r="AC873" s="73">
        <v>655.0</v>
      </c>
      <c r="AD873" s="74">
        <v>193.0</v>
      </c>
    </row>
    <row r="874" ht="12.75" customHeight="1">
      <c r="A874" s="58" t="s">
        <v>797</v>
      </c>
      <c r="B874" s="73">
        <f t="shared" si="1"/>
        <v>128</v>
      </c>
      <c r="C874" s="74">
        <f t="shared" si="2"/>
        <v>163</v>
      </c>
      <c r="D874" s="73">
        <f t="shared" si="3"/>
        <v>707</v>
      </c>
      <c r="E874" s="74">
        <f t="shared" si="4"/>
        <v>44</v>
      </c>
      <c r="F874" s="62">
        <f t="shared" si="5"/>
        <v>0.439862543</v>
      </c>
      <c r="G874" s="63">
        <f t="shared" si="6"/>
        <v>0.9414114514</v>
      </c>
      <c r="H874" s="64">
        <f t="shared" si="7"/>
        <v>0.8013435701</v>
      </c>
      <c r="I874" s="65">
        <f t="shared" si="8"/>
        <v>0.1650671785</v>
      </c>
      <c r="J874" s="55">
        <f t="shared" si="9"/>
        <v>2.580756014</v>
      </c>
      <c r="K874" s="58"/>
      <c r="L874" s="58"/>
      <c r="M874" s="58"/>
      <c r="N874" s="61">
        <f t="shared" si="10"/>
        <v>0.439862543</v>
      </c>
      <c r="O874" s="61">
        <f t="shared" si="11"/>
        <v>0.8013435701</v>
      </c>
      <c r="P874" s="61">
        <f t="shared" si="12"/>
        <v>0.1650671785</v>
      </c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73">
        <v>128.0</v>
      </c>
      <c r="AB874" s="74">
        <v>44.0</v>
      </c>
      <c r="AC874" s="73">
        <v>707.0</v>
      </c>
      <c r="AD874" s="74">
        <v>163.0</v>
      </c>
    </row>
    <row r="875" ht="12.75" customHeight="1">
      <c r="A875" s="58" t="s">
        <v>398</v>
      </c>
      <c r="B875" s="73">
        <f t="shared" si="1"/>
        <v>10</v>
      </c>
      <c r="C875" s="74">
        <f t="shared" si="2"/>
        <v>97</v>
      </c>
      <c r="D875" s="73">
        <f t="shared" si="3"/>
        <v>205</v>
      </c>
      <c r="E875" s="74">
        <f t="shared" si="4"/>
        <v>11</v>
      </c>
      <c r="F875" s="62">
        <f t="shared" si="5"/>
        <v>0.09345794393</v>
      </c>
      <c r="G875" s="63">
        <f t="shared" si="6"/>
        <v>0.9490740741</v>
      </c>
      <c r="H875" s="64">
        <f t="shared" si="7"/>
        <v>0.6656346749</v>
      </c>
      <c r="I875" s="65">
        <f t="shared" si="8"/>
        <v>0.06501547988</v>
      </c>
      <c r="J875" s="55">
        <f t="shared" si="9"/>
        <v>2.018691589</v>
      </c>
      <c r="K875" s="58"/>
      <c r="L875" s="58"/>
      <c r="M875" s="58"/>
      <c r="N875" s="61">
        <f t="shared" si="10"/>
        <v>0.09345794393</v>
      </c>
      <c r="O875" s="61">
        <f t="shared" si="11"/>
        <v>0.6656346749</v>
      </c>
      <c r="P875" s="61">
        <f t="shared" si="12"/>
        <v>0.06501547988</v>
      </c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73">
        <v>10.0</v>
      </c>
      <c r="AB875" s="74">
        <v>11.0</v>
      </c>
      <c r="AC875" s="73">
        <v>205.0</v>
      </c>
      <c r="AD875" s="74">
        <v>97.0</v>
      </c>
    </row>
    <row r="876" ht="12.75" customHeight="1">
      <c r="A876" s="58" t="s">
        <v>404</v>
      </c>
      <c r="B876" s="73">
        <f t="shared" si="1"/>
        <v>37</v>
      </c>
      <c r="C876" s="74">
        <f t="shared" si="2"/>
        <v>251</v>
      </c>
      <c r="D876" s="73">
        <f t="shared" si="3"/>
        <v>450</v>
      </c>
      <c r="E876" s="74">
        <f t="shared" si="4"/>
        <v>39</v>
      </c>
      <c r="F876" s="62">
        <f t="shared" si="5"/>
        <v>0.1284722222</v>
      </c>
      <c r="G876" s="63">
        <f t="shared" si="6"/>
        <v>0.9202453988</v>
      </c>
      <c r="H876" s="64">
        <f t="shared" si="7"/>
        <v>0.6267696268</v>
      </c>
      <c r="I876" s="65">
        <f t="shared" si="8"/>
        <v>0.09781209781</v>
      </c>
      <c r="J876" s="55">
        <f t="shared" si="9"/>
        <v>1.697916667</v>
      </c>
      <c r="K876" s="58"/>
      <c r="L876" s="58"/>
      <c r="M876" s="58"/>
      <c r="N876" s="61">
        <f t="shared" si="10"/>
        <v>0.1284722222</v>
      </c>
      <c r="O876" s="61">
        <f t="shared" si="11"/>
        <v>0.6267696268</v>
      </c>
      <c r="P876" s="61">
        <f t="shared" si="12"/>
        <v>0.09781209781</v>
      </c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73">
        <v>37.0</v>
      </c>
      <c r="AB876" s="74">
        <v>39.0</v>
      </c>
      <c r="AC876" s="73">
        <v>450.0</v>
      </c>
      <c r="AD876" s="74">
        <v>251.0</v>
      </c>
    </row>
    <row r="877" ht="12.75" customHeight="1">
      <c r="A877" s="58" t="s">
        <v>796</v>
      </c>
      <c r="B877" s="73">
        <f t="shared" si="1"/>
        <v>151</v>
      </c>
      <c r="C877" s="74">
        <f t="shared" si="2"/>
        <v>219</v>
      </c>
      <c r="D877" s="73">
        <f t="shared" si="3"/>
        <v>1200</v>
      </c>
      <c r="E877" s="74">
        <f t="shared" si="4"/>
        <v>52</v>
      </c>
      <c r="F877" s="62">
        <f t="shared" si="5"/>
        <v>0.4081081081</v>
      </c>
      <c r="G877" s="63">
        <f t="shared" si="6"/>
        <v>0.9584664537</v>
      </c>
      <c r="H877" s="64">
        <f t="shared" si="7"/>
        <v>0.8329223181</v>
      </c>
      <c r="I877" s="65">
        <f t="shared" si="8"/>
        <v>0.1251541307</v>
      </c>
      <c r="J877" s="55">
        <f t="shared" si="9"/>
        <v>3.383783784</v>
      </c>
      <c r="K877" s="58"/>
      <c r="L877" s="58"/>
      <c r="M877" s="58"/>
      <c r="N877" s="61">
        <f t="shared" si="10"/>
        <v>0.4081081081</v>
      </c>
      <c r="O877" s="61">
        <f t="shared" si="11"/>
        <v>0.8329223181</v>
      </c>
      <c r="P877" s="61">
        <f t="shared" si="12"/>
        <v>0.1251541307</v>
      </c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73">
        <v>151.0</v>
      </c>
      <c r="AB877" s="74">
        <v>52.0</v>
      </c>
      <c r="AC877" s="73">
        <v>1200.0</v>
      </c>
      <c r="AD877" s="74">
        <v>219.0</v>
      </c>
    </row>
    <row r="878" ht="12.75" customHeight="1">
      <c r="A878" s="58" t="s">
        <v>809</v>
      </c>
      <c r="B878" s="73">
        <f t="shared" si="1"/>
        <v>64</v>
      </c>
      <c r="C878" s="74">
        <f t="shared" si="2"/>
        <v>68</v>
      </c>
      <c r="D878" s="73">
        <f t="shared" si="3"/>
        <v>314</v>
      </c>
      <c r="E878" s="74">
        <f t="shared" si="4"/>
        <v>20</v>
      </c>
      <c r="F878" s="62">
        <f t="shared" si="5"/>
        <v>0.4848484848</v>
      </c>
      <c r="G878" s="63">
        <f t="shared" si="6"/>
        <v>0.9401197605</v>
      </c>
      <c r="H878" s="64">
        <f t="shared" si="7"/>
        <v>0.8111587983</v>
      </c>
      <c r="I878" s="65">
        <f t="shared" si="8"/>
        <v>0.1802575107</v>
      </c>
      <c r="J878" s="55">
        <f t="shared" si="9"/>
        <v>2.53030303</v>
      </c>
      <c r="K878" s="58"/>
      <c r="L878" s="58"/>
      <c r="M878" s="58"/>
      <c r="N878" s="61">
        <f t="shared" si="10"/>
        <v>0.4848484848</v>
      </c>
      <c r="O878" s="61">
        <f t="shared" si="11"/>
        <v>0.8111587983</v>
      </c>
      <c r="P878" s="61">
        <f t="shared" si="12"/>
        <v>0.1802575107</v>
      </c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73">
        <v>64.0</v>
      </c>
      <c r="AB878" s="74">
        <v>20.0</v>
      </c>
      <c r="AC878" s="73">
        <v>314.0</v>
      </c>
      <c r="AD878" s="74">
        <v>68.0</v>
      </c>
    </row>
    <row r="879" ht="12.75" customHeight="1">
      <c r="A879" s="58" t="s">
        <v>165</v>
      </c>
      <c r="B879" s="73">
        <f t="shared" si="1"/>
        <v>5</v>
      </c>
      <c r="C879" s="74">
        <f t="shared" si="2"/>
        <v>55</v>
      </c>
      <c r="D879" s="73">
        <f t="shared" si="3"/>
        <v>108</v>
      </c>
      <c r="E879" s="74">
        <f t="shared" si="4"/>
        <v>10</v>
      </c>
      <c r="F879" s="62">
        <f t="shared" si="5"/>
        <v>0.08333333333</v>
      </c>
      <c r="G879" s="63">
        <f t="shared" si="6"/>
        <v>0.9152542373</v>
      </c>
      <c r="H879" s="64">
        <f t="shared" si="7"/>
        <v>0.6348314607</v>
      </c>
      <c r="I879" s="65">
        <f t="shared" si="8"/>
        <v>0.08426966292</v>
      </c>
      <c r="J879" s="55">
        <f t="shared" si="9"/>
        <v>1.966666667</v>
      </c>
      <c r="K879" s="58"/>
      <c r="L879" s="58"/>
      <c r="M879" s="58"/>
      <c r="N879" s="61">
        <f t="shared" si="10"/>
        <v>0.08333333333</v>
      </c>
      <c r="O879" s="61">
        <f t="shared" si="11"/>
        <v>0.6348314607</v>
      </c>
      <c r="P879" s="61">
        <f t="shared" si="12"/>
        <v>0.08426966292</v>
      </c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73">
        <v>5.0</v>
      </c>
      <c r="AB879" s="74">
        <v>10.0</v>
      </c>
      <c r="AC879" s="73">
        <v>108.0</v>
      </c>
      <c r="AD879" s="74">
        <v>55.0</v>
      </c>
    </row>
    <row r="880" ht="12.75" customHeight="1">
      <c r="A880" s="58" t="s">
        <v>1114</v>
      </c>
      <c r="B880" s="73">
        <f t="shared" si="1"/>
        <v>92</v>
      </c>
      <c r="C880" s="74">
        <f t="shared" si="2"/>
        <v>310</v>
      </c>
      <c r="D880" s="73">
        <f t="shared" si="3"/>
        <v>1658</v>
      </c>
      <c r="E880" s="74">
        <f t="shared" si="4"/>
        <v>55</v>
      </c>
      <c r="F880" s="62">
        <f t="shared" si="5"/>
        <v>0.2288557214</v>
      </c>
      <c r="G880" s="63">
        <f t="shared" si="6"/>
        <v>0.9678925861</v>
      </c>
      <c r="H880" s="64">
        <f t="shared" si="7"/>
        <v>0.8274231678</v>
      </c>
      <c r="I880" s="65">
        <f t="shared" si="8"/>
        <v>0.0695035461</v>
      </c>
      <c r="J880" s="55">
        <f t="shared" si="9"/>
        <v>4.26119403</v>
      </c>
      <c r="K880" s="58"/>
      <c r="L880" s="58"/>
      <c r="M880" s="58"/>
      <c r="N880" s="61">
        <f t="shared" si="10"/>
        <v>0.2288557214</v>
      </c>
      <c r="O880" s="61">
        <f t="shared" si="11"/>
        <v>0.8274231678</v>
      </c>
      <c r="P880" s="61">
        <f t="shared" si="12"/>
        <v>0.0695035461</v>
      </c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73">
        <v>92.0</v>
      </c>
      <c r="AB880" s="74">
        <v>55.0</v>
      </c>
      <c r="AC880" s="73">
        <v>1658.0</v>
      </c>
      <c r="AD880" s="74">
        <v>310.0</v>
      </c>
    </row>
    <row r="881" ht="12.75" customHeight="1">
      <c r="A881" s="58" t="s">
        <v>807</v>
      </c>
      <c r="B881" s="73">
        <f t="shared" si="1"/>
        <v>60</v>
      </c>
      <c r="C881" s="74">
        <f t="shared" si="2"/>
        <v>58</v>
      </c>
      <c r="D881" s="73">
        <f t="shared" si="3"/>
        <v>328</v>
      </c>
      <c r="E881" s="74">
        <f t="shared" si="4"/>
        <v>20</v>
      </c>
      <c r="F881" s="62">
        <f t="shared" si="5"/>
        <v>0.5084745763</v>
      </c>
      <c r="G881" s="63">
        <f t="shared" si="6"/>
        <v>0.9425287356</v>
      </c>
      <c r="H881" s="64">
        <f t="shared" si="7"/>
        <v>0.8326180258</v>
      </c>
      <c r="I881" s="65">
        <f t="shared" si="8"/>
        <v>0.1716738197</v>
      </c>
      <c r="J881" s="55">
        <f t="shared" si="9"/>
        <v>2.949152542</v>
      </c>
      <c r="K881" s="58"/>
      <c r="L881" s="58"/>
      <c r="M881" s="58"/>
      <c r="N881" s="61">
        <f t="shared" si="10"/>
        <v>0.5084745763</v>
      </c>
      <c r="O881" s="61">
        <f t="shared" si="11"/>
        <v>0.8326180258</v>
      </c>
      <c r="P881" s="61">
        <f t="shared" si="12"/>
        <v>0.1716738197</v>
      </c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73">
        <v>60.0</v>
      </c>
      <c r="AB881" s="74">
        <v>20.0</v>
      </c>
      <c r="AC881" s="73">
        <v>328.0</v>
      </c>
      <c r="AD881" s="74">
        <v>58.0</v>
      </c>
    </row>
    <row r="882" ht="12.75" customHeight="1">
      <c r="A882" s="58" t="s">
        <v>552</v>
      </c>
      <c r="B882" s="73">
        <f t="shared" si="1"/>
        <v>18</v>
      </c>
      <c r="C882" s="74">
        <f t="shared" si="2"/>
        <v>25</v>
      </c>
      <c r="D882" s="73">
        <f t="shared" si="3"/>
        <v>146</v>
      </c>
      <c r="E882" s="74">
        <f t="shared" si="4"/>
        <v>12</v>
      </c>
      <c r="F882" s="62">
        <f t="shared" si="5"/>
        <v>0.4186046512</v>
      </c>
      <c r="G882" s="63">
        <f t="shared" si="6"/>
        <v>0.9240506329</v>
      </c>
      <c r="H882" s="64">
        <f t="shared" si="7"/>
        <v>0.815920398</v>
      </c>
      <c r="I882" s="65">
        <f t="shared" si="8"/>
        <v>0.1492537313</v>
      </c>
      <c r="J882" s="55">
        <f t="shared" si="9"/>
        <v>3.674418605</v>
      </c>
      <c r="K882" s="58"/>
      <c r="L882" s="58"/>
      <c r="M882" s="58"/>
      <c r="N882" s="61">
        <f t="shared" si="10"/>
        <v>0.4186046512</v>
      </c>
      <c r="O882" s="61">
        <f t="shared" si="11"/>
        <v>0.815920398</v>
      </c>
      <c r="P882" s="61">
        <f t="shared" si="12"/>
        <v>0.1492537313</v>
      </c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73">
        <v>18.0</v>
      </c>
      <c r="AB882" s="74">
        <v>12.0</v>
      </c>
      <c r="AC882" s="73">
        <v>146.0</v>
      </c>
      <c r="AD882" s="74">
        <v>25.0</v>
      </c>
    </row>
    <row r="883" ht="12.75" customHeight="1">
      <c r="A883" s="58" t="s">
        <v>752</v>
      </c>
      <c r="B883" s="73">
        <f t="shared" si="1"/>
        <v>184</v>
      </c>
      <c r="C883" s="74">
        <f t="shared" si="2"/>
        <v>256</v>
      </c>
      <c r="D883" s="73">
        <f t="shared" si="3"/>
        <v>1294</v>
      </c>
      <c r="E883" s="74">
        <f t="shared" si="4"/>
        <v>74</v>
      </c>
      <c r="F883" s="62">
        <f t="shared" si="5"/>
        <v>0.4181818182</v>
      </c>
      <c r="G883" s="63">
        <f t="shared" si="6"/>
        <v>0.9459064327</v>
      </c>
      <c r="H883" s="64">
        <f t="shared" si="7"/>
        <v>0.8174778761</v>
      </c>
      <c r="I883" s="65">
        <f t="shared" si="8"/>
        <v>0.142699115</v>
      </c>
      <c r="J883" s="55">
        <f t="shared" si="9"/>
        <v>3.109090909</v>
      </c>
      <c r="K883" s="58"/>
      <c r="L883" s="58"/>
      <c r="M883" s="58"/>
      <c r="N883" s="61">
        <f t="shared" si="10"/>
        <v>0.4181818182</v>
      </c>
      <c r="O883" s="61">
        <f t="shared" si="11"/>
        <v>0.8174778761</v>
      </c>
      <c r="P883" s="61">
        <f t="shared" si="12"/>
        <v>0.142699115</v>
      </c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73">
        <v>184.0</v>
      </c>
      <c r="AB883" s="74">
        <v>74.0</v>
      </c>
      <c r="AC883" s="73">
        <v>1294.0</v>
      </c>
      <c r="AD883" s="74">
        <v>256.0</v>
      </c>
    </row>
    <row r="884" ht="12.75" customHeight="1">
      <c r="A884" s="58" t="s">
        <v>1115</v>
      </c>
      <c r="B884" s="73">
        <f t="shared" si="1"/>
        <v>0</v>
      </c>
      <c r="C884" s="74">
        <f t="shared" si="2"/>
        <v>1</v>
      </c>
      <c r="D884" s="73">
        <f t="shared" si="3"/>
        <v>0</v>
      </c>
      <c r="E884" s="74">
        <f t="shared" si="4"/>
        <v>0</v>
      </c>
      <c r="F884" s="62">
        <f t="shared" si="5"/>
        <v>0</v>
      </c>
      <c r="G884" s="63" t="str">
        <f t="shared" si="6"/>
        <v>#DIV/0!</v>
      </c>
      <c r="H884" s="64">
        <f t="shared" si="7"/>
        <v>0</v>
      </c>
      <c r="I884" s="65">
        <f t="shared" si="8"/>
        <v>0</v>
      </c>
      <c r="J884" s="55">
        <f t="shared" si="9"/>
        <v>0</v>
      </c>
      <c r="K884" s="58"/>
      <c r="L884" s="58"/>
      <c r="M884" s="58"/>
      <c r="N884" s="61">
        <f t="shared" si="10"/>
        <v>0</v>
      </c>
      <c r="O884" s="61">
        <f t="shared" si="11"/>
        <v>0</v>
      </c>
      <c r="P884" s="61">
        <f t="shared" si="12"/>
        <v>0</v>
      </c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73">
        <v>0.0</v>
      </c>
      <c r="AB884" s="74">
        <v>0.0</v>
      </c>
      <c r="AC884" s="73">
        <v>0.0</v>
      </c>
      <c r="AD884" s="74">
        <v>1.0</v>
      </c>
    </row>
    <row r="885" ht="12.75" customHeight="1">
      <c r="A885" s="58" t="s">
        <v>1116</v>
      </c>
      <c r="B885" s="73">
        <f t="shared" si="1"/>
        <v>0</v>
      </c>
      <c r="C885" s="74">
        <f t="shared" si="2"/>
        <v>0</v>
      </c>
      <c r="D885" s="73">
        <f t="shared" si="3"/>
        <v>1</v>
      </c>
      <c r="E885" s="74">
        <f t="shared" si="4"/>
        <v>0</v>
      </c>
      <c r="F885" s="62" t="str">
        <f t="shared" si="5"/>
        <v>#DIV/0!</v>
      </c>
      <c r="G885" s="63">
        <f t="shared" si="6"/>
        <v>1</v>
      </c>
      <c r="H885" s="64">
        <f t="shared" si="7"/>
        <v>1</v>
      </c>
      <c r="I885" s="65">
        <f t="shared" si="8"/>
        <v>0</v>
      </c>
      <c r="J885" s="55" t="str">
        <f t="shared" si="9"/>
        <v>#DIV/0!</v>
      </c>
      <c r="K885" s="58"/>
      <c r="L885" s="58"/>
      <c r="M885" s="58"/>
      <c r="N885" s="61" t="str">
        <f t="shared" si="10"/>
        <v>#DIV/0!</v>
      </c>
      <c r="O885" s="61">
        <f t="shared" si="11"/>
        <v>1</v>
      </c>
      <c r="P885" s="61">
        <f t="shared" si="12"/>
        <v>0</v>
      </c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73">
        <v>0.0</v>
      </c>
      <c r="AB885" s="74">
        <v>0.0</v>
      </c>
      <c r="AC885" s="73">
        <v>1.0</v>
      </c>
      <c r="AD885" s="74">
        <v>0.0</v>
      </c>
    </row>
    <row r="886" ht="12.75" customHeight="1">
      <c r="A886" s="58" t="s">
        <v>812</v>
      </c>
      <c r="B886" s="73">
        <f t="shared" si="1"/>
        <v>176</v>
      </c>
      <c r="C886" s="74">
        <f t="shared" si="2"/>
        <v>112</v>
      </c>
      <c r="D886" s="73">
        <f t="shared" si="3"/>
        <v>755</v>
      </c>
      <c r="E886" s="74">
        <f t="shared" si="4"/>
        <v>28</v>
      </c>
      <c r="F886" s="62">
        <f t="shared" si="5"/>
        <v>0.6111111111</v>
      </c>
      <c r="G886" s="63">
        <f t="shared" si="6"/>
        <v>0.9642401022</v>
      </c>
      <c r="H886" s="64">
        <f t="shared" si="7"/>
        <v>0.8692810458</v>
      </c>
      <c r="I886" s="65">
        <f t="shared" si="8"/>
        <v>0.1904761905</v>
      </c>
      <c r="J886" s="55">
        <f t="shared" si="9"/>
        <v>2.71875</v>
      </c>
      <c r="K886" s="58"/>
      <c r="L886" s="58"/>
      <c r="M886" s="58"/>
      <c r="N886" s="61">
        <f t="shared" si="10"/>
        <v>0.6111111111</v>
      </c>
      <c r="O886" s="61">
        <f t="shared" si="11"/>
        <v>0.8692810458</v>
      </c>
      <c r="P886" s="61">
        <f t="shared" si="12"/>
        <v>0.1904761905</v>
      </c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73">
        <v>176.0</v>
      </c>
      <c r="AB886" s="74">
        <v>28.0</v>
      </c>
      <c r="AC886" s="73">
        <v>755.0</v>
      </c>
      <c r="AD886" s="74">
        <v>112.0</v>
      </c>
    </row>
    <row r="887" ht="12.75" customHeight="1">
      <c r="A887" s="58" t="s">
        <v>813</v>
      </c>
      <c r="B887" s="73">
        <f t="shared" si="1"/>
        <v>48</v>
      </c>
      <c r="C887" s="74">
        <f t="shared" si="2"/>
        <v>6</v>
      </c>
      <c r="D887" s="73">
        <f t="shared" si="3"/>
        <v>143</v>
      </c>
      <c r="E887" s="74">
        <f t="shared" si="4"/>
        <v>6</v>
      </c>
      <c r="F887" s="62">
        <f t="shared" si="5"/>
        <v>0.8888888889</v>
      </c>
      <c r="G887" s="63">
        <f t="shared" si="6"/>
        <v>0.9597315436</v>
      </c>
      <c r="H887" s="64">
        <f t="shared" si="7"/>
        <v>0.9408866995</v>
      </c>
      <c r="I887" s="65">
        <f t="shared" si="8"/>
        <v>0.2660098522</v>
      </c>
      <c r="J887" s="55">
        <f t="shared" si="9"/>
        <v>2.759259259</v>
      </c>
      <c r="K887" s="58"/>
      <c r="L887" s="58"/>
      <c r="M887" s="58"/>
      <c r="N887" s="61">
        <f t="shared" si="10"/>
        <v>0.8888888889</v>
      </c>
      <c r="O887" s="61">
        <f t="shared" si="11"/>
        <v>0.9408866995</v>
      </c>
      <c r="P887" s="61">
        <f t="shared" si="12"/>
        <v>0.2660098522</v>
      </c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73">
        <v>48.0</v>
      </c>
      <c r="AB887" s="74">
        <v>6.0</v>
      </c>
      <c r="AC887" s="73">
        <v>143.0</v>
      </c>
      <c r="AD887" s="74">
        <v>6.0</v>
      </c>
    </row>
    <row r="888" ht="12.75" customHeight="1">
      <c r="A888" s="58" t="s">
        <v>1117</v>
      </c>
      <c r="B888" s="73">
        <f t="shared" si="1"/>
        <v>0</v>
      </c>
      <c r="C888" s="74">
        <f t="shared" si="2"/>
        <v>0</v>
      </c>
      <c r="D888" s="73">
        <f t="shared" si="3"/>
        <v>0</v>
      </c>
      <c r="E888" s="74">
        <f t="shared" si="4"/>
        <v>0</v>
      </c>
      <c r="F888" s="62" t="str">
        <f t="shared" si="5"/>
        <v>#DIV/0!</v>
      </c>
      <c r="G888" s="63" t="str">
        <f t="shared" si="6"/>
        <v>#DIV/0!</v>
      </c>
      <c r="H888" s="64" t="str">
        <f t="shared" si="7"/>
        <v>#DIV/0!</v>
      </c>
      <c r="I888" s="65" t="str">
        <f t="shared" si="8"/>
        <v>#DIV/0!</v>
      </c>
      <c r="J888" s="55" t="str">
        <f t="shared" si="9"/>
        <v>#DIV/0!</v>
      </c>
      <c r="K888" s="58"/>
      <c r="L888" s="58"/>
      <c r="M888" s="58"/>
      <c r="N888" s="61" t="str">
        <f t="shared" si="10"/>
        <v>#DIV/0!</v>
      </c>
      <c r="O888" s="61" t="str">
        <f t="shared" si="11"/>
        <v>#DIV/0!</v>
      </c>
      <c r="P888" s="61" t="str">
        <f t="shared" si="12"/>
        <v>#DIV/0!</v>
      </c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73">
        <v>0.0</v>
      </c>
      <c r="AB888" s="74">
        <v>0.0</v>
      </c>
      <c r="AC888" s="73">
        <v>0.0</v>
      </c>
      <c r="AD888" s="74">
        <v>0.0</v>
      </c>
    </row>
    <row r="889" ht="12.75" customHeight="1">
      <c r="A889" s="58" t="s">
        <v>1118</v>
      </c>
      <c r="B889" s="73">
        <f t="shared" si="1"/>
        <v>6</v>
      </c>
      <c r="C889" s="74">
        <f t="shared" si="2"/>
        <v>2</v>
      </c>
      <c r="D889" s="73">
        <f t="shared" si="3"/>
        <v>10</v>
      </c>
      <c r="E889" s="74">
        <f t="shared" si="4"/>
        <v>4</v>
      </c>
      <c r="F889" s="62">
        <f t="shared" si="5"/>
        <v>0.75</v>
      </c>
      <c r="G889" s="63">
        <f t="shared" si="6"/>
        <v>0.7142857143</v>
      </c>
      <c r="H889" s="64">
        <f t="shared" si="7"/>
        <v>0.7272727273</v>
      </c>
      <c r="I889" s="65">
        <f t="shared" si="8"/>
        <v>0.4545454545</v>
      </c>
      <c r="J889" s="55">
        <f t="shared" si="9"/>
        <v>1.75</v>
      </c>
      <c r="K889" s="58"/>
      <c r="L889" s="58"/>
      <c r="M889" s="58"/>
      <c r="N889" s="61">
        <f t="shared" si="10"/>
        <v>0.75</v>
      </c>
      <c r="O889" s="61">
        <f t="shared" si="11"/>
        <v>0.7272727273</v>
      </c>
      <c r="P889" s="61">
        <f t="shared" si="12"/>
        <v>0.4545454545</v>
      </c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73">
        <v>6.0</v>
      </c>
      <c r="AB889" s="74">
        <v>4.0</v>
      </c>
      <c r="AC889" s="73">
        <v>10.0</v>
      </c>
      <c r="AD889" s="74">
        <v>2.0</v>
      </c>
    </row>
    <row r="890" ht="12.75" customHeight="1">
      <c r="A890" s="58" t="s">
        <v>814</v>
      </c>
      <c r="B890" s="73">
        <f t="shared" si="1"/>
        <v>14</v>
      </c>
      <c r="C890" s="74">
        <f t="shared" si="2"/>
        <v>5</v>
      </c>
      <c r="D890" s="73">
        <f t="shared" si="3"/>
        <v>41</v>
      </c>
      <c r="E890" s="74">
        <f t="shared" si="4"/>
        <v>2</v>
      </c>
      <c r="F890" s="62">
        <f t="shared" si="5"/>
        <v>0.7368421053</v>
      </c>
      <c r="G890" s="63">
        <f t="shared" si="6"/>
        <v>0.9534883721</v>
      </c>
      <c r="H890" s="64">
        <f t="shared" si="7"/>
        <v>0.8870967742</v>
      </c>
      <c r="I890" s="65">
        <f t="shared" si="8"/>
        <v>0.2580645161</v>
      </c>
      <c r="J890" s="55">
        <f t="shared" si="9"/>
        <v>2.263157895</v>
      </c>
      <c r="K890" s="58"/>
      <c r="L890" s="58"/>
      <c r="M890" s="58"/>
      <c r="N890" s="61">
        <f t="shared" si="10"/>
        <v>0.7368421053</v>
      </c>
      <c r="O890" s="61">
        <f t="shared" si="11"/>
        <v>0.8870967742</v>
      </c>
      <c r="P890" s="61">
        <f t="shared" si="12"/>
        <v>0.2580645161</v>
      </c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73">
        <v>14.0</v>
      </c>
      <c r="AB890" s="74">
        <v>2.0</v>
      </c>
      <c r="AC890" s="73">
        <v>41.0</v>
      </c>
      <c r="AD890" s="74">
        <v>5.0</v>
      </c>
    </row>
    <row r="891" ht="12.75" customHeight="1">
      <c r="A891" s="58" t="s">
        <v>792</v>
      </c>
      <c r="B891" s="73">
        <f t="shared" si="1"/>
        <v>34</v>
      </c>
      <c r="C891" s="74">
        <f t="shared" si="2"/>
        <v>24</v>
      </c>
      <c r="D891" s="73">
        <f t="shared" si="3"/>
        <v>103</v>
      </c>
      <c r="E891" s="74">
        <f t="shared" si="4"/>
        <v>12</v>
      </c>
      <c r="F891" s="62">
        <f t="shared" si="5"/>
        <v>0.5862068966</v>
      </c>
      <c r="G891" s="63">
        <f t="shared" si="6"/>
        <v>0.8956521739</v>
      </c>
      <c r="H891" s="64">
        <f t="shared" si="7"/>
        <v>0.7919075145</v>
      </c>
      <c r="I891" s="65">
        <f t="shared" si="8"/>
        <v>0.2658959538</v>
      </c>
      <c r="J891" s="55">
        <f t="shared" si="9"/>
        <v>1.982758621</v>
      </c>
      <c r="K891" s="58"/>
      <c r="L891" s="58"/>
      <c r="M891" s="58"/>
      <c r="N891" s="61">
        <f t="shared" si="10"/>
        <v>0.5862068966</v>
      </c>
      <c r="O891" s="61">
        <f t="shared" si="11"/>
        <v>0.7919075145</v>
      </c>
      <c r="P891" s="61">
        <f t="shared" si="12"/>
        <v>0.2658959538</v>
      </c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73">
        <v>34.0</v>
      </c>
      <c r="AB891" s="74">
        <v>12.0</v>
      </c>
      <c r="AC891" s="73">
        <v>103.0</v>
      </c>
      <c r="AD891" s="74">
        <v>24.0</v>
      </c>
    </row>
    <row r="892" ht="12.75" customHeight="1">
      <c r="A892" s="58" t="s">
        <v>816</v>
      </c>
      <c r="B892" s="73">
        <f t="shared" si="1"/>
        <v>86</v>
      </c>
      <c r="C892" s="74">
        <f t="shared" si="2"/>
        <v>24</v>
      </c>
      <c r="D892" s="73">
        <f t="shared" si="3"/>
        <v>327</v>
      </c>
      <c r="E892" s="74">
        <f t="shared" si="4"/>
        <v>9</v>
      </c>
      <c r="F892" s="62">
        <f t="shared" si="5"/>
        <v>0.7818181818</v>
      </c>
      <c r="G892" s="63">
        <f t="shared" si="6"/>
        <v>0.9732142857</v>
      </c>
      <c r="H892" s="64">
        <f t="shared" si="7"/>
        <v>0.9260089686</v>
      </c>
      <c r="I892" s="65">
        <f t="shared" si="8"/>
        <v>0.2130044843</v>
      </c>
      <c r="J892" s="55">
        <f t="shared" si="9"/>
        <v>3.054545455</v>
      </c>
      <c r="K892" s="58"/>
      <c r="L892" s="58"/>
      <c r="M892" s="58"/>
      <c r="N892" s="61">
        <f t="shared" si="10"/>
        <v>0.7818181818</v>
      </c>
      <c r="O892" s="61">
        <f t="shared" si="11"/>
        <v>0.9260089686</v>
      </c>
      <c r="P892" s="61">
        <f t="shared" si="12"/>
        <v>0.2130044843</v>
      </c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73">
        <v>86.0</v>
      </c>
      <c r="AB892" s="74">
        <v>9.0</v>
      </c>
      <c r="AC892" s="73">
        <v>327.0</v>
      </c>
      <c r="AD892" s="74">
        <v>24.0</v>
      </c>
    </row>
    <row r="893" ht="12.75" customHeight="1">
      <c r="A893" s="58" t="s">
        <v>1119</v>
      </c>
      <c r="B893" s="73">
        <f t="shared" si="1"/>
        <v>11</v>
      </c>
      <c r="C893" s="74">
        <f t="shared" si="2"/>
        <v>2</v>
      </c>
      <c r="D893" s="73">
        <f t="shared" si="3"/>
        <v>48</v>
      </c>
      <c r="E893" s="74">
        <f t="shared" si="4"/>
        <v>0</v>
      </c>
      <c r="F893" s="62">
        <f t="shared" si="5"/>
        <v>0.8461538462</v>
      </c>
      <c r="G893" s="63">
        <f t="shared" si="6"/>
        <v>1</v>
      </c>
      <c r="H893" s="64">
        <f t="shared" si="7"/>
        <v>0.9672131148</v>
      </c>
      <c r="I893" s="65">
        <f t="shared" si="8"/>
        <v>0.1803278689</v>
      </c>
      <c r="J893" s="55">
        <f t="shared" si="9"/>
        <v>3.692307692</v>
      </c>
      <c r="K893" s="58"/>
      <c r="L893" s="58"/>
      <c r="M893" s="58"/>
      <c r="N893" s="61">
        <f t="shared" si="10"/>
        <v>0.8461538462</v>
      </c>
      <c r="O893" s="61">
        <f t="shared" si="11"/>
        <v>0.9672131148</v>
      </c>
      <c r="P893" s="61">
        <f t="shared" si="12"/>
        <v>0.1803278689</v>
      </c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73">
        <v>11.0</v>
      </c>
      <c r="AB893" s="74">
        <v>0.0</v>
      </c>
      <c r="AC893" s="73">
        <v>48.0</v>
      </c>
      <c r="AD893" s="74">
        <v>2.0</v>
      </c>
    </row>
    <row r="894" ht="12.75" customHeight="1">
      <c r="A894" s="58" t="s">
        <v>1120</v>
      </c>
      <c r="B894" s="73">
        <f t="shared" si="1"/>
        <v>1</v>
      </c>
      <c r="C894" s="74">
        <f t="shared" si="2"/>
        <v>2</v>
      </c>
      <c r="D894" s="73">
        <f t="shared" si="3"/>
        <v>3</v>
      </c>
      <c r="E894" s="74">
        <f t="shared" si="4"/>
        <v>0</v>
      </c>
      <c r="F894" s="62">
        <f t="shared" si="5"/>
        <v>0.3333333333</v>
      </c>
      <c r="G894" s="63">
        <f t="shared" si="6"/>
        <v>1</v>
      </c>
      <c r="H894" s="64">
        <f t="shared" si="7"/>
        <v>0.6666666667</v>
      </c>
      <c r="I894" s="65">
        <f t="shared" si="8"/>
        <v>0.1666666667</v>
      </c>
      <c r="J894" s="55">
        <f t="shared" si="9"/>
        <v>1</v>
      </c>
      <c r="K894" s="58"/>
      <c r="L894" s="58"/>
      <c r="M894" s="58"/>
      <c r="N894" s="61">
        <f t="shared" si="10"/>
        <v>0.3333333333</v>
      </c>
      <c r="O894" s="61">
        <f t="shared" si="11"/>
        <v>0.6666666667</v>
      </c>
      <c r="P894" s="61">
        <f t="shared" si="12"/>
        <v>0.1666666667</v>
      </c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73">
        <v>1.0</v>
      </c>
      <c r="AB894" s="74">
        <v>0.0</v>
      </c>
      <c r="AC894" s="73">
        <v>3.0</v>
      </c>
      <c r="AD894" s="74">
        <v>2.0</v>
      </c>
    </row>
    <row r="895" ht="12.75" customHeight="1">
      <c r="A895" s="58" t="s">
        <v>1121</v>
      </c>
      <c r="B895" s="73">
        <f t="shared" si="1"/>
        <v>0</v>
      </c>
      <c r="C895" s="74">
        <f t="shared" si="2"/>
        <v>2</v>
      </c>
      <c r="D895" s="73">
        <f t="shared" si="3"/>
        <v>12</v>
      </c>
      <c r="E895" s="74">
        <f t="shared" si="4"/>
        <v>0</v>
      </c>
      <c r="F895" s="62">
        <f t="shared" si="5"/>
        <v>0</v>
      </c>
      <c r="G895" s="63">
        <f t="shared" si="6"/>
        <v>1</v>
      </c>
      <c r="H895" s="64">
        <f t="shared" si="7"/>
        <v>0.8571428571</v>
      </c>
      <c r="I895" s="65">
        <f t="shared" si="8"/>
        <v>0</v>
      </c>
      <c r="J895" s="55">
        <f t="shared" si="9"/>
        <v>6</v>
      </c>
      <c r="K895" s="58"/>
      <c r="L895" s="58"/>
      <c r="M895" s="58"/>
      <c r="N895" s="61">
        <f t="shared" si="10"/>
        <v>0</v>
      </c>
      <c r="O895" s="61">
        <f t="shared" si="11"/>
        <v>0.8571428571</v>
      </c>
      <c r="P895" s="61">
        <f t="shared" si="12"/>
        <v>0</v>
      </c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73">
        <v>0.0</v>
      </c>
      <c r="AB895" s="74">
        <v>0.0</v>
      </c>
      <c r="AC895" s="73">
        <v>12.0</v>
      </c>
      <c r="AD895" s="74">
        <v>2.0</v>
      </c>
    </row>
    <row r="896" ht="12.75" customHeight="1">
      <c r="A896" s="58" t="s">
        <v>817</v>
      </c>
      <c r="B896" s="73">
        <f t="shared" si="1"/>
        <v>221</v>
      </c>
      <c r="C896" s="74">
        <f t="shared" si="2"/>
        <v>68</v>
      </c>
      <c r="D896" s="73">
        <f t="shared" si="3"/>
        <v>812</v>
      </c>
      <c r="E896" s="74">
        <f t="shared" si="4"/>
        <v>26</v>
      </c>
      <c r="F896" s="62">
        <f t="shared" si="5"/>
        <v>0.7647058824</v>
      </c>
      <c r="G896" s="63">
        <f t="shared" si="6"/>
        <v>0.968973747</v>
      </c>
      <c r="H896" s="64">
        <f t="shared" si="7"/>
        <v>0.916592724</v>
      </c>
      <c r="I896" s="65">
        <f t="shared" si="8"/>
        <v>0.2191659272</v>
      </c>
      <c r="J896" s="55">
        <f t="shared" si="9"/>
        <v>2.899653979</v>
      </c>
      <c r="K896" s="58"/>
      <c r="L896" s="58"/>
      <c r="M896" s="58"/>
      <c r="N896" s="61">
        <f t="shared" si="10"/>
        <v>0.7647058824</v>
      </c>
      <c r="O896" s="61">
        <f t="shared" si="11"/>
        <v>0.916592724</v>
      </c>
      <c r="P896" s="61">
        <f t="shared" si="12"/>
        <v>0.2191659272</v>
      </c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73">
        <v>221.0</v>
      </c>
      <c r="AB896" s="74">
        <v>26.0</v>
      </c>
      <c r="AC896" s="73">
        <v>812.0</v>
      </c>
      <c r="AD896" s="74">
        <v>68.0</v>
      </c>
    </row>
    <row r="897" ht="12.75" customHeight="1">
      <c r="A897" s="58" t="s">
        <v>690</v>
      </c>
      <c r="B897" s="73">
        <f t="shared" si="1"/>
        <v>81</v>
      </c>
      <c r="C897" s="74">
        <f t="shared" si="2"/>
        <v>191</v>
      </c>
      <c r="D897" s="73">
        <f t="shared" si="3"/>
        <v>868</v>
      </c>
      <c r="E897" s="74">
        <f t="shared" si="4"/>
        <v>40</v>
      </c>
      <c r="F897" s="62">
        <f t="shared" si="5"/>
        <v>0.2977941176</v>
      </c>
      <c r="G897" s="63">
        <f t="shared" si="6"/>
        <v>0.9559471366</v>
      </c>
      <c r="H897" s="64">
        <f t="shared" si="7"/>
        <v>0.8042372881</v>
      </c>
      <c r="I897" s="65">
        <f t="shared" si="8"/>
        <v>0.1025423729</v>
      </c>
      <c r="J897" s="55">
        <f t="shared" si="9"/>
        <v>3.338235294</v>
      </c>
      <c r="K897" s="58"/>
      <c r="L897" s="58"/>
      <c r="M897" s="58"/>
      <c r="N897" s="61">
        <f t="shared" si="10"/>
        <v>0.2977941176</v>
      </c>
      <c r="O897" s="61">
        <f t="shared" si="11"/>
        <v>0.8042372881</v>
      </c>
      <c r="P897" s="61">
        <f t="shared" si="12"/>
        <v>0.1025423729</v>
      </c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73">
        <v>81.0</v>
      </c>
      <c r="AB897" s="74">
        <v>40.0</v>
      </c>
      <c r="AC897" s="73">
        <v>868.0</v>
      </c>
      <c r="AD897" s="74">
        <v>191.0</v>
      </c>
    </row>
    <row r="898" ht="12.75" customHeight="1">
      <c r="A898" s="58" t="s">
        <v>537</v>
      </c>
      <c r="B898" s="73">
        <f t="shared" si="1"/>
        <v>63</v>
      </c>
      <c r="C898" s="74">
        <f t="shared" si="2"/>
        <v>265</v>
      </c>
      <c r="D898" s="73">
        <f t="shared" si="3"/>
        <v>959</v>
      </c>
      <c r="E898" s="74">
        <f t="shared" si="4"/>
        <v>45</v>
      </c>
      <c r="F898" s="62">
        <f t="shared" si="5"/>
        <v>0.1920731707</v>
      </c>
      <c r="G898" s="63">
        <f t="shared" si="6"/>
        <v>0.9551792829</v>
      </c>
      <c r="H898" s="64">
        <f t="shared" si="7"/>
        <v>0.7672672673</v>
      </c>
      <c r="I898" s="65">
        <f t="shared" si="8"/>
        <v>0.08108108108</v>
      </c>
      <c r="J898" s="55">
        <f t="shared" si="9"/>
        <v>3.06097561</v>
      </c>
      <c r="K898" s="58"/>
      <c r="L898" s="58"/>
      <c r="M898" s="58"/>
      <c r="N898" s="61">
        <f t="shared" si="10"/>
        <v>0.1920731707</v>
      </c>
      <c r="O898" s="61">
        <f t="shared" si="11"/>
        <v>0.7672672673</v>
      </c>
      <c r="P898" s="61">
        <f t="shared" si="12"/>
        <v>0.08108108108</v>
      </c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73">
        <v>63.0</v>
      </c>
      <c r="AB898" s="74">
        <v>45.0</v>
      </c>
      <c r="AC898" s="73">
        <v>959.0</v>
      </c>
      <c r="AD898" s="74">
        <v>265.0</v>
      </c>
    </row>
    <row r="899" ht="12.75" customHeight="1">
      <c r="A899" s="58" t="s">
        <v>496</v>
      </c>
      <c r="B899" s="73">
        <f t="shared" si="1"/>
        <v>83</v>
      </c>
      <c r="C899" s="74">
        <f t="shared" si="2"/>
        <v>313</v>
      </c>
      <c r="D899" s="73">
        <f t="shared" si="3"/>
        <v>960</v>
      </c>
      <c r="E899" s="74">
        <f t="shared" si="4"/>
        <v>66</v>
      </c>
      <c r="F899" s="62">
        <f t="shared" si="5"/>
        <v>0.2095959596</v>
      </c>
      <c r="G899" s="63">
        <f t="shared" si="6"/>
        <v>0.9356725146</v>
      </c>
      <c r="H899" s="64">
        <f t="shared" si="7"/>
        <v>0.7334739803</v>
      </c>
      <c r="I899" s="65">
        <f t="shared" si="8"/>
        <v>0.1047819972</v>
      </c>
      <c r="J899" s="55">
        <f t="shared" si="9"/>
        <v>2.590909091</v>
      </c>
      <c r="K899" s="58"/>
      <c r="L899" s="58"/>
      <c r="M899" s="58"/>
      <c r="N899" s="61">
        <f t="shared" si="10"/>
        <v>0.2095959596</v>
      </c>
      <c r="O899" s="61">
        <f t="shared" si="11"/>
        <v>0.7334739803</v>
      </c>
      <c r="P899" s="61">
        <f t="shared" si="12"/>
        <v>0.1047819972</v>
      </c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73">
        <v>83.0</v>
      </c>
      <c r="AB899" s="74">
        <v>66.0</v>
      </c>
      <c r="AC899" s="73">
        <v>960.0</v>
      </c>
      <c r="AD899" s="74">
        <v>313.0</v>
      </c>
    </row>
    <row r="900" ht="12.75" customHeight="1">
      <c r="A900" s="58" t="s">
        <v>709</v>
      </c>
      <c r="B900" s="73">
        <f t="shared" si="1"/>
        <v>26</v>
      </c>
      <c r="C900" s="74">
        <f t="shared" si="2"/>
        <v>63</v>
      </c>
      <c r="D900" s="73">
        <f t="shared" si="3"/>
        <v>339</v>
      </c>
      <c r="E900" s="74">
        <f t="shared" si="4"/>
        <v>12</v>
      </c>
      <c r="F900" s="62">
        <f t="shared" si="5"/>
        <v>0.2921348315</v>
      </c>
      <c r="G900" s="63">
        <f t="shared" si="6"/>
        <v>0.9658119658</v>
      </c>
      <c r="H900" s="64">
        <f t="shared" si="7"/>
        <v>0.8295454545</v>
      </c>
      <c r="I900" s="65">
        <f t="shared" si="8"/>
        <v>0.08636363636</v>
      </c>
      <c r="J900" s="55">
        <f t="shared" si="9"/>
        <v>3.943820225</v>
      </c>
      <c r="K900" s="58"/>
      <c r="L900" s="58"/>
      <c r="M900" s="58"/>
      <c r="N900" s="61">
        <f t="shared" si="10"/>
        <v>0.2921348315</v>
      </c>
      <c r="O900" s="61">
        <f t="shared" si="11"/>
        <v>0.8295454545</v>
      </c>
      <c r="P900" s="61">
        <f t="shared" si="12"/>
        <v>0.08636363636</v>
      </c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73">
        <v>26.0</v>
      </c>
      <c r="AB900" s="74">
        <v>12.0</v>
      </c>
      <c r="AC900" s="73">
        <v>339.0</v>
      </c>
      <c r="AD900" s="74">
        <v>63.0</v>
      </c>
    </row>
    <row r="901" ht="12.75" customHeight="1">
      <c r="A901" s="58" t="s">
        <v>818</v>
      </c>
      <c r="B901" s="73">
        <f t="shared" si="1"/>
        <v>46</v>
      </c>
      <c r="C901" s="74">
        <f t="shared" si="2"/>
        <v>16</v>
      </c>
      <c r="D901" s="73">
        <f t="shared" si="3"/>
        <v>200</v>
      </c>
      <c r="E901" s="74">
        <f t="shared" si="4"/>
        <v>4</v>
      </c>
      <c r="F901" s="62">
        <f t="shared" si="5"/>
        <v>0.7419354839</v>
      </c>
      <c r="G901" s="63">
        <f t="shared" si="6"/>
        <v>0.9803921569</v>
      </c>
      <c r="H901" s="64">
        <f t="shared" si="7"/>
        <v>0.9248120301</v>
      </c>
      <c r="I901" s="65">
        <f t="shared" si="8"/>
        <v>0.1879699248</v>
      </c>
      <c r="J901" s="55">
        <f t="shared" si="9"/>
        <v>3.290322581</v>
      </c>
      <c r="K901" s="58"/>
      <c r="L901" s="58"/>
      <c r="M901" s="58"/>
      <c r="N901" s="61">
        <f t="shared" si="10"/>
        <v>0.7419354839</v>
      </c>
      <c r="O901" s="61">
        <f t="shared" si="11"/>
        <v>0.9248120301</v>
      </c>
      <c r="P901" s="61">
        <f t="shared" si="12"/>
        <v>0.1879699248</v>
      </c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73">
        <v>46.0</v>
      </c>
      <c r="AB901" s="74">
        <v>4.0</v>
      </c>
      <c r="AC901" s="73">
        <v>200.0</v>
      </c>
      <c r="AD901" s="74">
        <v>16.0</v>
      </c>
    </row>
    <row r="902" ht="12.75" customHeight="1">
      <c r="A902" s="58" t="s">
        <v>819</v>
      </c>
      <c r="B902" s="73">
        <f t="shared" si="1"/>
        <v>69</v>
      </c>
      <c r="C902" s="74">
        <f t="shared" si="2"/>
        <v>39</v>
      </c>
      <c r="D902" s="73">
        <f t="shared" si="3"/>
        <v>334</v>
      </c>
      <c r="E902" s="74">
        <f t="shared" si="4"/>
        <v>19</v>
      </c>
      <c r="F902" s="62">
        <f t="shared" si="5"/>
        <v>0.6388888889</v>
      </c>
      <c r="G902" s="63">
        <f t="shared" si="6"/>
        <v>0.9461756374</v>
      </c>
      <c r="H902" s="64">
        <f t="shared" si="7"/>
        <v>0.874186551</v>
      </c>
      <c r="I902" s="65">
        <f t="shared" si="8"/>
        <v>0.1908893709</v>
      </c>
      <c r="J902" s="55">
        <f t="shared" si="9"/>
        <v>3.268518519</v>
      </c>
      <c r="K902" s="58"/>
      <c r="L902" s="58"/>
      <c r="M902" s="58"/>
      <c r="N902" s="61">
        <f t="shared" si="10"/>
        <v>0.6388888889</v>
      </c>
      <c r="O902" s="61">
        <f t="shared" si="11"/>
        <v>0.874186551</v>
      </c>
      <c r="P902" s="61">
        <f t="shared" si="12"/>
        <v>0.1908893709</v>
      </c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73">
        <v>69.0</v>
      </c>
      <c r="AB902" s="74">
        <v>19.0</v>
      </c>
      <c r="AC902" s="73">
        <v>334.0</v>
      </c>
      <c r="AD902" s="74">
        <v>39.0</v>
      </c>
    </row>
    <row r="903" ht="12.75" customHeight="1">
      <c r="A903" s="58" t="s">
        <v>706</v>
      </c>
      <c r="B903" s="73">
        <f t="shared" si="1"/>
        <v>15</v>
      </c>
      <c r="C903" s="74">
        <f t="shared" si="2"/>
        <v>10</v>
      </c>
      <c r="D903" s="73">
        <f t="shared" si="3"/>
        <v>72</v>
      </c>
      <c r="E903" s="74">
        <f t="shared" si="4"/>
        <v>7</v>
      </c>
      <c r="F903" s="62">
        <f t="shared" si="5"/>
        <v>0.6</v>
      </c>
      <c r="G903" s="63">
        <f t="shared" si="6"/>
        <v>0.9113924051</v>
      </c>
      <c r="H903" s="64">
        <f t="shared" si="7"/>
        <v>0.8365384615</v>
      </c>
      <c r="I903" s="65">
        <f t="shared" si="8"/>
        <v>0.2115384615</v>
      </c>
      <c r="J903" s="55">
        <f t="shared" si="9"/>
        <v>3.16</v>
      </c>
      <c r="K903" s="58"/>
      <c r="L903" s="58"/>
      <c r="M903" s="58"/>
      <c r="N903" s="61">
        <f t="shared" si="10"/>
        <v>0.6</v>
      </c>
      <c r="O903" s="61">
        <f t="shared" si="11"/>
        <v>0.8365384615</v>
      </c>
      <c r="P903" s="61">
        <f t="shared" si="12"/>
        <v>0.2115384615</v>
      </c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73">
        <v>15.0</v>
      </c>
      <c r="AB903" s="74">
        <v>7.0</v>
      </c>
      <c r="AC903" s="73">
        <v>72.0</v>
      </c>
      <c r="AD903" s="74">
        <v>10.0</v>
      </c>
    </row>
    <row r="904" ht="12.75" customHeight="1">
      <c r="A904" s="58" t="s">
        <v>821</v>
      </c>
      <c r="B904" s="73">
        <f t="shared" si="1"/>
        <v>184</v>
      </c>
      <c r="C904" s="74">
        <f t="shared" si="2"/>
        <v>74</v>
      </c>
      <c r="D904" s="73">
        <f t="shared" si="3"/>
        <v>743</v>
      </c>
      <c r="E904" s="74">
        <f t="shared" si="4"/>
        <v>38</v>
      </c>
      <c r="F904" s="62">
        <f t="shared" si="5"/>
        <v>0.7131782946</v>
      </c>
      <c r="G904" s="63">
        <f t="shared" si="6"/>
        <v>0.9513444302</v>
      </c>
      <c r="H904" s="64">
        <f t="shared" si="7"/>
        <v>0.8922040423</v>
      </c>
      <c r="I904" s="65">
        <f t="shared" si="8"/>
        <v>0.2136669875</v>
      </c>
      <c r="J904" s="55">
        <f t="shared" si="9"/>
        <v>3.027131783</v>
      </c>
      <c r="K904" s="58"/>
      <c r="L904" s="58"/>
      <c r="M904" s="58"/>
      <c r="N904" s="61">
        <f t="shared" si="10"/>
        <v>0.7131782946</v>
      </c>
      <c r="O904" s="61">
        <f t="shared" si="11"/>
        <v>0.8922040423</v>
      </c>
      <c r="P904" s="61">
        <f t="shared" si="12"/>
        <v>0.2136669875</v>
      </c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73">
        <v>184.0</v>
      </c>
      <c r="AB904" s="74">
        <v>38.0</v>
      </c>
      <c r="AC904" s="73">
        <v>743.0</v>
      </c>
      <c r="AD904" s="74">
        <v>74.0</v>
      </c>
    </row>
    <row r="905" ht="12.75" customHeight="1">
      <c r="A905" s="58" t="s">
        <v>1122</v>
      </c>
      <c r="B905" s="73">
        <f t="shared" si="1"/>
        <v>53</v>
      </c>
      <c r="C905" s="74">
        <f t="shared" si="2"/>
        <v>11</v>
      </c>
      <c r="D905" s="73">
        <f t="shared" si="3"/>
        <v>207</v>
      </c>
      <c r="E905" s="74">
        <f t="shared" si="4"/>
        <v>17</v>
      </c>
      <c r="F905" s="62">
        <f t="shared" si="5"/>
        <v>0.828125</v>
      </c>
      <c r="G905" s="63">
        <f t="shared" si="6"/>
        <v>0.9241071429</v>
      </c>
      <c r="H905" s="64">
        <f t="shared" si="7"/>
        <v>0.9027777778</v>
      </c>
      <c r="I905" s="65">
        <f t="shared" si="8"/>
        <v>0.2430555556</v>
      </c>
      <c r="J905" s="55">
        <f t="shared" si="9"/>
        <v>3.5</v>
      </c>
      <c r="K905" s="58"/>
      <c r="L905" s="58"/>
      <c r="M905" s="58"/>
      <c r="N905" s="61">
        <f t="shared" si="10"/>
        <v>0.828125</v>
      </c>
      <c r="O905" s="61">
        <f t="shared" si="11"/>
        <v>0.9027777778</v>
      </c>
      <c r="P905" s="61">
        <f t="shared" si="12"/>
        <v>0.2430555556</v>
      </c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73">
        <v>53.0</v>
      </c>
      <c r="AB905" s="74">
        <v>17.0</v>
      </c>
      <c r="AC905" s="73">
        <v>207.0</v>
      </c>
      <c r="AD905" s="74">
        <v>11.0</v>
      </c>
    </row>
    <row r="906" ht="12.75" customHeight="1">
      <c r="A906" s="58" t="s">
        <v>822</v>
      </c>
      <c r="B906" s="73">
        <f t="shared" si="1"/>
        <v>65</v>
      </c>
      <c r="C906" s="74">
        <f t="shared" si="2"/>
        <v>16</v>
      </c>
      <c r="D906" s="73">
        <f t="shared" si="3"/>
        <v>258</v>
      </c>
      <c r="E906" s="74">
        <f t="shared" si="4"/>
        <v>12</v>
      </c>
      <c r="F906" s="62">
        <f t="shared" si="5"/>
        <v>0.8024691358</v>
      </c>
      <c r="G906" s="63">
        <f t="shared" si="6"/>
        <v>0.9555555556</v>
      </c>
      <c r="H906" s="64">
        <f t="shared" si="7"/>
        <v>0.9202279202</v>
      </c>
      <c r="I906" s="65">
        <f t="shared" si="8"/>
        <v>0.2193732194</v>
      </c>
      <c r="J906" s="55">
        <f t="shared" si="9"/>
        <v>3.333333333</v>
      </c>
      <c r="K906" s="58"/>
      <c r="L906" s="58"/>
      <c r="M906" s="58"/>
      <c r="N906" s="61">
        <f t="shared" si="10"/>
        <v>0.8024691358</v>
      </c>
      <c r="O906" s="61">
        <f t="shared" si="11"/>
        <v>0.9202279202</v>
      </c>
      <c r="P906" s="61">
        <f t="shared" si="12"/>
        <v>0.2193732194</v>
      </c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73">
        <v>65.0</v>
      </c>
      <c r="AB906" s="74">
        <v>12.0</v>
      </c>
      <c r="AC906" s="73">
        <v>258.0</v>
      </c>
      <c r="AD906" s="74">
        <v>16.0</v>
      </c>
    </row>
    <row r="907" ht="12.75" customHeight="1">
      <c r="A907" s="58" t="s">
        <v>823</v>
      </c>
      <c r="B907" s="73">
        <f t="shared" si="1"/>
        <v>91</v>
      </c>
      <c r="C907" s="74">
        <f t="shared" si="2"/>
        <v>21</v>
      </c>
      <c r="D907" s="73">
        <f t="shared" si="3"/>
        <v>251</v>
      </c>
      <c r="E907" s="74">
        <f t="shared" si="4"/>
        <v>13</v>
      </c>
      <c r="F907" s="62">
        <f t="shared" si="5"/>
        <v>0.8125</v>
      </c>
      <c r="G907" s="63">
        <f t="shared" si="6"/>
        <v>0.9507575758</v>
      </c>
      <c r="H907" s="64">
        <f t="shared" si="7"/>
        <v>0.9095744681</v>
      </c>
      <c r="I907" s="65">
        <f t="shared" si="8"/>
        <v>0.2765957447</v>
      </c>
      <c r="J907" s="55">
        <f t="shared" si="9"/>
        <v>2.357142857</v>
      </c>
      <c r="K907" s="58"/>
      <c r="L907" s="58"/>
      <c r="M907" s="58"/>
      <c r="N907" s="61">
        <f t="shared" si="10"/>
        <v>0.8125</v>
      </c>
      <c r="O907" s="61">
        <f t="shared" si="11"/>
        <v>0.9095744681</v>
      </c>
      <c r="P907" s="61">
        <f t="shared" si="12"/>
        <v>0.2765957447</v>
      </c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73">
        <v>91.0</v>
      </c>
      <c r="AB907" s="74">
        <v>13.0</v>
      </c>
      <c r="AC907" s="73">
        <v>251.0</v>
      </c>
      <c r="AD907" s="74">
        <v>21.0</v>
      </c>
    </row>
    <row r="908" ht="12.75" customHeight="1">
      <c r="A908" s="58" t="s">
        <v>824</v>
      </c>
      <c r="B908" s="73">
        <f t="shared" si="1"/>
        <v>120</v>
      </c>
      <c r="C908" s="74">
        <f t="shared" si="2"/>
        <v>53</v>
      </c>
      <c r="D908" s="73">
        <f t="shared" si="3"/>
        <v>455</v>
      </c>
      <c r="E908" s="74">
        <f t="shared" si="4"/>
        <v>22</v>
      </c>
      <c r="F908" s="62">
        <f t="shared" si="5"/>
        <v>0.6936416185</v>
      </c>
      <c r="G908" s="63">
        <f t="shared" si="6"/>
        <v>0.9538784067</v>
      </c>
      <c r="H908" s="64">
        <f t="shared" si="7"/>
        <v>0.8846153846</v>
      </c>
      <c r="I908" s="65">
        <f t="shared" si="8"/>
        <v>0.2184615385</v>
      </c>
      <c r="J908" s="55">
        <f t="shared" si="9"/>
        <v>2.757225434</v>
      </c>
      <c r="K908" s="58"/>
      <c r="L908" s="58"/>
      <c r="M908" s="58"/>
      <c r="N908" s="61">
        <f t="shared" si="10"/>
        <v>0.6936416185</v>
      </c>
      <c r="O908" s="61">
        <f t="shared" si="11"/>
        <v>0.8846153846</v>
      </c>
      <c r="P908" s="61">
        <f t="shared" si="12"/>
        <v>0.2184615385</v>
      </c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73">
        <v>120.0</v>
      </c>
      <c r="AB908" s="74">
        <v>22.0</v>
      </c>
      <c r="AC908" s="73">
        <v>455.0</v>
      </c>
      <c r="AD908" s="74">
        <v>53.0</v>
      </c>
    </row>
    <row r="909" ht="12.75" customHeight="1">
      <c r="A909" s="58" t="s">
        <v>825</v>
      </c>
      <c r="B909" s="73">
        <f t="shared" si="1"/>
        <v>112</v>
      </c>
      <c r="C909" s="74">
        <f t="shared" si="2"/>
        <v>37</v>
      </c>
      <c r="D909" s="73">
        <f t="shared" si="3"/>
        <v>364</v>
      </c>
      <c r="E909" s="74">
        <f t="shared" si="4"/>
        <v>23</v>
      </c>
      <c r="F909" s="62">
        <f t="shared" si="5"/>
        <v>0.7516778523</v>
      </c>
      <c r="G909" s="63">
        <f t="shared" si="6"/>
        <v>0.9405684755</v>
      </c>
      <c r="H909" s="64">
        <f t="shared" si="7"/>
        <v>0.8880597015</v>
      </c>
      <c r="I909" s="65">
        <f t="shared" si="8"/>
        <v>0.2518656716</v>
      </c>
      <c r="J909" s="55">
        <f t="shared" si="9"/>
        <v>2.597315436</v>
      </c>
      <c r="K909" s="58"/>
      <c r="L909" s="58"/>
      <c r="M909" s="58"/>
      <c r="N909" s="61">
        <f t="shared" si="10"/>
        <v>0.7516778523</v>
      </c>
      <c r="O909" s="61">
        <f t="shared" si="11"/>
        <v>0.8880597015</v>
      </c>
      <c r="P909" s="61">
        <f t="shared" si="12"/>
        <v>0.2518656716</v>
      </c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73">
        <v>112.0</v>
      </c>
      <c r="AB909" s="74">
        <v>23.0</v>
      </c>
      <c r="AC909" s="73">
        <v>364.0</v>
      </c>
      <c r="AD909" s="74">
        <v>37.0</v>
      </c>
    </row>
    <row r="910" ht="12.75" customHeight="1">
      <c r="A910" s="58" t="s">
        <v>827</v>
      </c>
      <c r="B910" s="73">
        <f t="shared" si="1"/>
        <v>150</v>
      </c>
      <c r="C910" s="74">
        <f t="shared" si="2"/>
        <v>39</v>
      </c>
      <c r="D910" s="73">
        <f t="shared" si="3"/>
        <v>393</v>
      </c>
      <c r="E910" s="74">
        <f t="shared" si="4"/>
        <v>24</v>
      </c>
      <c r="F910" s="62">
        <f t="shared" si="5"/>
        <v>0.7936507937</v>
      </c>
      <c r="G910" s="63">
        <f t="shared" si="6"/>
        <v>0.9424460432</v>
      </c>
      <c r="H910" s="64">
        <f t="shared" si="7"/>
        <v>0.896039604</v>
      </c>
      <c r="I910" s="65">
        <f t="shared" si="8"/>
        <v>0.2871287129</v>
      </c>
      <c r="J910" s="55">
        <f t="shared" si="9"/>
        <v>2.206349206</v>
      </c>
      <c r="K910" s="58"/>
      <c r="L910" s="58"/>
      <c r="M910" s="58"/>
      <c r="N910" s="61">
        <f t="shared" si="10"/>
        <v>0.7936507937</v>
      </c>
      <c r="O910" s="61">
        <f t="shared" si="11"/>
        <v>0.896039604</v>
      </c>
      <c r="P910" s="61">
        <f t="shared" si="12"/>
        <v>0.2871287129</v>
      </c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73">
        <v>150.0</v>
      </c>
      <c r="AB910" s="74">
        <v>24.0</v>
      </c>
      <c r="AC910" s="73">
        <v>393.0</v>
      </c>
      <c r="AD910" s="74">
        <v>39.0</v>
      </c>
    </row>
    <row r="911" ht="12.75" customHeight="1">
      <c r="A911" s="58" t="s">
        <v>828</v>
      </c>
      <c r="B911" s="73">
        <f t="shared" si="1"/>
        <v>60</v>
      </c>
      <c r="C911" s="74">
        <f t="shared" si="2"/>
        <v>17</v>
      </c>
      <c r="D911" s="73">
        <f t="shared" si="3"/>
        <v>305</v>
      </c>
      <c r="E911" s="74">
        <f t="shared" si="4"/>
        <v>11</v>
      </c>
      <c r="F911" s="62">
        <f t="shared" si="5"/>
        <v>0.7792207792</v>
      </c>
      <c r="G911" s="63">
        <f t="shared" si="6"/>
        <v>0.9651898734</v>
      </c>
      <c r="H911" s="64">
        <f t="shared" si="7"/>
        <v>0.9287531807</v>
      </c>
      <c r="I911" s="65">
        <f t="shared" si="8"/>
        <v>0.1806615776</v>
      </c>
      <c r="J911" s="55">
        <f t="shared" si="9"/>
        <v>4.103896104</v>
      </c>
      <c r="K911" s="58"/>
      <c r="L911" s="58"/>
      <c r="M911" s="58"/>
      <c r="N911" s="61">
        <f t="shared" si="10"/>
        <v>0.7792207792</v>
      </c>
      <c r="O911" s="61">
        <f t="shared" si="11"/>
        <v>0.9287531807</v>
      </c>
      <c r="P911" s="61">
        <f t="shared" si="12"/>
        <v>0.1806615776</v>
      </c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73">
        <v>60.0</v>
      </c>
      <c r="AB911" s="74">
        <v>11.0</v>
      </c>
      <c r="AC911" s="73">
        <v>305.0</v>
      </c>
      <c r="AD911" s="74">
        <v>17.0</v>
      </c>
    </row>
    <row r="912" ht="12.75" customHeight="1">
      <c r="A912" s="58" t="s">
        <v>1123</v>
      </c>
      <c r="B912" s="73">
        <f t="shared" si="1"/>
        <v>1</v>
      </c>
      <c r="C912" s="74">
        <f t="shared" si="2"/>
        <v>2</v>
      </c>
      <c r="D912" s="73">
        <f t="shared" si="3"/>
        <v>0</v>
      </c>
      <c r="E912" s="74">
        <f t="shared" si="4"/>
        <v>4</v>
      </c>
      <c r="F912" s="62">
        <f t="shared" si="5"/>
        <v>0.3333333333</v>
      </c>
      <c r="G912" s="63">
        <f t="shared" si="6"/>
        <v>0</v>
      </c>
      <c r="H912" s="64">
        <f t="shared" si="7"/>
        <v>0.1428571429</v>
      </c>
      <c r="I912" s="65">
        <f t="shared" si="8"/>
        <v>0.7142857143</v>
      </c>
      <c r="J912" s="55">
        <f t="shared" si="9"/>
        <v>1.333333333</v>
      </c>
      <c r="K912" s="58"/>
      <c r="L912" s="58"/>
      <c r="M912" s="58"/>
      <c r="N912" s="61">
        <f t="shared" si="10"/>
        <v>0.3333333333</v>
      </c>
      <c r="O912" s="61">
        <f t="shared" si="11"/>
        <v>0.1428571429</v>
      </c>
      <c r="P912" s="61">
        <f t="shared" si="12"/>
        <v>0.7142857143</v>
      </c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73">
        <v>1.0</v>
      </c>
      <c r="AB912" s="74">
        <v>4.0</v>
      </c>
      <c r="AC912" s="73">
        <v>0.0</v>
      </c>
      <c r="AD912" s="74">
        <v>2.0</v>
      </c>
    </row>
    <row r="913" ht="12.75" customHeight="1">
      <c r="A913" s="58" t="s">
        <v>1124</v>
      </c>
      <c r="B913" s="73">
        <f t="shared" si="1"/>
        <v>0</v>
      </c>
      <c r="C913" s="74">
        <f t="shared" si="2"/>
        <v>0</v>
      </c>
      <c r="D913" s="73">
        <f t="shared" si="3"/>
        <v>0</v>
      </c>
      <c r="E913" s="74">
        <f t="shared" si="4"/>
        <v>0</v>
      </c>
      <c r="F913" s="62" t="str">
        <f t="shared" si="5"/>
        <v>#DIV/0!</v>
      </c>
      <c r="G913" s="63" t="str">
        <f t="shared" si="6"/>
        <v>#DIV/0!</v>
      </c>
      <c r="H913" s="64" t="str">
        <f t="shared" si="7"/>
        <v>#DIV/0!</v>
      </c>
      <c r="I913" s="65" t="str">
        <f t="shared" si="8"/>
        <v>#DIV/0!</v>
      </c>
      <c r="J913" s="55" t="str">
        <f t="shared" si="9"/>
        <v>#DIV/0!</v>
      </c>
      <c r="K913" s="58"/>
      <c r="L913" s="58"/>
      <c r="M913" s="58"/>
      <c r="N913" s="61" t="str">
        <f t="shared" si="10"/>
        <v>#DIV/0!</v>
      </c>
      <c r="O913" s="61" t="str">
        <f t="shared" si="11"/>
        <v>#DIV/0!</v>
      </c>
      <c r="P913" s="61" t="str">
        <f t="shared" si="12"/>
        <v>#DIV/0!</v>
      </c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73">
        <v>0.0</v>
      </c>
      <c r="AB913" s="74">
        <v>0.0</v>
      </c>
      <c r="AC913" s="73">
        <v>0.0</v>
      </c>
      <c r="AD913" s="74">
        <v>0.0</v>
      </c>
    </row>
    <row r="914" ht="12.75" customHeight="1">
      <c r="A914" s="58" t="s">
        <v>1125</v>
      </c>
      <c r="B914" s="73">
        <f t="shared" si="1"/>
        <v>0</v>
      </c>
      <c r="C914" s="74">
        <f t="shared" si="2"/>
        <v>0</v>
      </c>
      <c r="D914" s="73">
        <f t="shared" si="3"/>
        <v>0</v>
      </c>
      <c r="E914" s="74">
        <f t="shared" si="4"/>
        <v>0</v>
      </c>
      <c r="F914" s="62" t="str">
        <f t="shared" si="5"/>
        <v>#DIV/0!</v>
      </c>
      <c r="G914" s="63" t="str">
        <f t="shared" si="6"/>
        <v>#DIV/0!</v>
      </c>
      <c r="H914" s="64" t="str">
        <f t="shared" si="7"/>
        <v>#DIV/0!</v>
      </c>
      <c r="I914" s="65" t="str">
        <f t="shared" si="8"/>
        <v>#DIV/0!</v>
      </c>
      <c r="J914" s="55" t="str">
        <f t="shared" si="9"/>
        <v>#DIV/0!</v>
      </c>
      <c r="K914" s="58"/>
      <c r="L914" s="58"/>
      <c r="M914" s="58"/>
      <c r="N914" s="61" t="str">
        <f t="shared" si="10"/>
        <v>#DIV/0!</v>
      </c>
      <c r="O914" s="61" t="str">
        <f t="shared" si="11"/>
        <v>#DIV/0!</v>
      </c>
      <c r="P914" s="61" t="str">
        <f t="shared" si="12"/>
        <v>#DIV/0!</v>
      </c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73">
        <v>0.0</v>
      </c>
      <c r="AB914" s="74">
        <v>0.0</v>
      </c>
      <c r="AC914" s="73">
        <v>0.0</v>
      </c>
      <c r="AD914" s="74">
        <v>0.0</v>
      </c>
    </row>
    <row r="915" ht="12.75" customHeight="1">
      <c r="A915" s="58" t="s">
        <v>715</v>
      </c>
      <c r="B915" s="73">
        <f t="shared" si="1"/>
        <v>179</v>
      </c>
      <c r="C915" s="74">
        <f t="shared" si="2"/>
        <v>538</v>
      </c>
      <c r="D915" s="73">
        <f t="shared" si="3"/>
        <v>1993</v>
      </c>
      <c r="E915" s="74">
        <f t="shared" si="4"/>
        <v>79</v>
      </c>
      <c r="F915" s="62">
        <f t="shared" si="5"/>
        <v>0.249651325</v>
      </c>
      <c r="G915" s="63">
        <f t="shared" si="6"/>
        <v>0.9618725869</v>
      </c>
      <c r="H915" s="64">
        <f t="shared" si="7"/>
        <v>0.778773754</v>
      </c>
      <c r="I915" s="65">
        <f t="shared" si="8"/>
        <v>0.09250627465</v>
      </c>
      <c r="J915" s="55">
        <f t="shared" si="9"/>
        <v>2.889818689</v>
      </c>
      <c r="K915" s="58"/>
      <c r="L915" s="58"/>
      <c r="M915" s="58"/>
      <c r="N915" s="61">
        <f t="shared" si="10"/>
        <v>0.249651325</v>
      </c>
      <c r="O915" s="61">
        <f t="shared" si="11"/>
        <v>0.778773754</v>
      </c>
      <c r="P915" s="61">
        <f t="shared" si="12"/>
        <v>0.09250627465</v>
      </c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73">
        <v>179.0</v>
      </c>
      <c r="AB915" s="74">
        <v>79.0</v>
      </c>
      <c r="AC915" s="73">
        <v>1993.0</v>
      </c>
      <c r="AD915" s="74">
        <v>538.0</v>
      </c>
    </row>
    <row r="916" ht="12.75" customHeight="1">
      <c r="A916" s="58" t="s">
        <v>1126</v>
      </c>
      <c r="B916" s="73">
        <f t="shared" si="1"/>
        <v>0</v>
      </c>
      <c r="C916" s="74">
        <f t="shared" si="2"/>
        <v>0</v>
      </c>
      <c r="D916" s="73">
        <f t="shared" si="3"/>
        <v>0</v>
      </c>
      <c r="E916" s="74">
        <f t="shared" si="4"/>
        <v>0</v>
      </c>
      <c r="F916" s="62" t="str">
        <f t="shared" si="5"/>
        <v>#DIV/0!</v>
      </c>
      <c r="G916" s="63" t="str">
        <f t="shared" si="6"/>
        <v>#DIV/0!</v>
      </c>
      <c r="H916" s="64" t="str">
        <f t="shared" si="7"/>
        <v>#DIV/0!</v>
      </c>
      <c r="I916" s="65" t="str">
        <f t="shared" si="8"/>
        <v>#DIV/0!</v>
      </c>
      <c r="J916" s="55" t="str">
        <f t="shared" si="9"/>
        <v>#DIV/0!</v>
      </c>
      <c r="K916" s="58"/>
      <c r="L916" s="58"/>
      <c r="M916" s="58"/>
      <c r="N916" s="61" t="str">
        <f t="shared" si="10"/>
        <v>#DIV/0!</v>
      </c>
      <c r="O916" s="61" t="str">
        <f t="shared" si="11"/>
        <v>#DIV/0!</v>
      </c>
      <c r="P916" s="61" t="str">
        <f t="shared" si="12"/>
        <v>#DIV/0!</v>
      </c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73">
        <v>0.0</v>
      </c>
      <c r="AB916" s="74">
        <v>0.0</v>
      </c>
      <c r="AC916" s="73">
        <v>0.0</v>
      </c>
      <c r="AD916" s="74">
        <v>0.0</v>
      </c>
    </row>
    <row r="917" ht="12.75" customHeight="1">
      <c r="A917" s="58" t="s">
        <v>1127</v>
      </c>
      <c r="B917" s="73">
        <f t="shared" si="1"/>
        <v>0</v>
      </c>
      <c r="C917" s="74">
        <f t="shared" si="2"/>
        <v>0</v>
      </c>
      <c r="D917" s="73">
        <f t="shared" si="3"/>
        <v>0</v>
      </c>
      <c r="E917" s="74">
        <f t="shared" si="4"/>
        <v>0</v>
      </c>
      <c r="F917" s="62" t="str">
        <f t="shared" si="5"/>
        <v>#DIV/0!</v>
      </c>
      <c r="G917" s="63" t="str">
        <f t="shared" si="6"/>
        <v>#DIV/0!</v>
      </c>
      <c r="H917" s="64" t="str">
        <f t="shared" si="7"/>
        <v>#DIV/0!</v>
      </c>
      <c r="I917" s="65" t="str">
        <f t="shared" si="8"/>
        <v>#DIV/0!</v>
      </c>
      <c r="J917" s="55" t="str">
        <f t="shared" si="9"/>
        <v>#DIV/0!</v>
      </c>
      <c r="K917" s="58"/>
      <c r="L917" s="58"/>
      <c r="M917" s="58"/>
      <c r="N917" s="61" t="str">
        <f t="shared" si="10"/>
        <v>#DIV/0!</v>
      </c>
      <c r="O917" s="61" t="str">
        <f t="shared" si="11"/>
        <v>#DIV/0!</v>
      </c>
      <c r="P917" s="61" t="str">
        <f t="shared" si="12"/>
        <v>#DIV/0!</v>
      </c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73">
        <v>0.0</v>
      </c>
      <c r="AB917" s="74">
        <v>0.0</v>
      </c>
      <c r="AC917" s="73">
        <v>0.0</v>
      </c>
      <c r="AD917" s="74">
        <v>0.0</v>
      </c>
    </row>
    <row r="918" ht="12.75" customHeight="1">
      <c r="A918" s="58" t="s">
        <v>1128</v>
      </c>
      <c r="B918" s="73">
        <f t="shared" si="1"/>
        <v>0</v>
      </c>
      <c r="C918" s="74">
        <f t="shared" si="2"/>
        <v>0</v>
      </c>
      <c r="D918" s="73">
        <f t="shared" si="3"/>
        <v>0</v>
      </c>
      <c r="E918" s="74">
        <f t="shared" si="4"/>
        <v>0</v>
      </c>
      <c r="F918" s="62" t="str">
        <f t="shared" si="5"/>
        <v>#DIV/0!</v>
      </c>
      <c r="G918" s="63" t="str">
        <f t="shared" si="6"/>
        <v>#DIV/0!</v>
      </c>
      <c r="H918" s="64" t="str">
        <f t="shared" si="7"/>
        <v>#DIV/0!</v>
      </c>
      <c r="I918" s="65" t="str">
        <f t="shared" si="8"/>
        <v>#DIV/0!</v>
      </c>
      <c r="J918" s="55" t="str">
        <f t="shared" si="9"/>
        <v>#DIV/0!</v>
      </c>
      <c r="K918" s="58"/>
      <c r="L918" s="58"/>
      <c r="M918" s="58"/>
      <c r="N918" s="61" t="str">
        <f t="shared" si="10"/>
        <v>#DIV/0!</v>
      </c>
      <c r="O918" s="61" t="str">
        <f t="shared" si="11"/>
        <v>#DIV/0!</v>
      </c>
      <c r="P918" s="61" t="str">
        <f t="shared" si="12"/>
        <v>#DIV/0!</v>
      </c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73">
        <v>0.0</v>
      </c>
      <c r="AB918" s="74">
        <v>0.0</v>
      </c>
      <c r="AC918" s="73">
        <v>0.0</v>
      </c>
      <c r="AD918" s="74">
        <v>0.0</v>
      </c>
    </row>
    <row r="919" ht="12.75" customHeight="1">
      <c r="A919" s="58" t="s">
        <v>673</v>
      </c>
      <c r="B919" s="73">
        <f t="shared" si="1"/>
        <v>267</v>
      </c>
      <c r="C919" s="74">
        <f t="shared" si="2"/>
        <v>559</v>
      </c>
      <c r="D919" s="73">
        <f t="shared" si="3"/>
        <v>2003</v>
      </c>
      <c r="E919" s="74">
        <f t="shared" si="4"/>
        <v>134</v>
      </c>
      <c r="F919" s="62">
        <f t="shared" si="5"/>
        <v>0.3232445521</v>
      </c>
      <c r="G919" s="63">
        <f t="shared" si="6"/>
        <v>0.9372952737</v>
      </c>
      <c r="H919" s="64">
        <f t="shared" si="7"/>
        <v>0.7661154236</v>
      </c>
      <c r="I919" s="65">
        <f t="shared" si="8"/>
        <v>0.1353358083</v>
      </c>
      <c r="J919" s="55">
        <f t="shared" si="9"/>
        <v>2.58716707</v>
      </c>
      <c r="K919" s="58"/>
      <c r="L919" s="58"/>
      <c r="M919" s="58"/>
      <c r="N919" s="61">
        <f t="shared" si="10"/>
        <v>0.3232445521</v>
      </c>
      <c r="O919" s="61">
        <f t="shared" si="11"/>
        <v>0.7661154236</v>
      </c>
      <c r="P919" s="61">
        <f t="shared" si="12"/>
        <v>0.1353358083</v>
      </c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73">
        <v>267.0</v>
      </c>
      <c r="AB919" s="74">
        <v>134.0</v>
      </c>
      <c r="AC919" s="73">
        <v>2003.0</v>
      </c>
      <c r="AD919" s="74">
        <v>559.0</v>
      </c>
    </row>
    <row r="920" ht="12.75" customHeight="1">
      <c r="A920" s="58" t="s">
        <v>1129</v>
      </c>
      <c r="B920" s="73">
        <f t="shared" si="1"/>
        <v>0</v>
      </c>
      <c r="C920" s="74">
        <f t="shared" si="2"/>
        <v>0</v>
      </c>
      <c r="D920" s="73">
        <f t="shared" si="3"/>
        <v>0</v>
      </c>
      <c r="E920" s="74">
        <f t="shared" si="4"/>
        <v>0</v>
      </c>
      <c r="F920" s="62" t="str">
        <f t="shared" si="5"/>
        <v>#DIV/0!</v>
      </c>
      <c r="G920" s="63" t="str">
        <f t="shared" si="6"/>
        <v>#DIV/0!</v>
      </c>
      <c r="H920" s="64" t="str">
        <f t="shared" si="7"/>
        <v>#DIV/0!</v>
      </c>
      <c r="I920" s="65" t="str">
        <f t="shared" si="8"/>
        <v>#DIV/0!</v>
      </c>
      <c r="J920" s="55" t="str">
        <f t="shared" si="9"/>
        <v>#DIV/0!</v>
      </c>
      <c r="K920" s="58"/>
      <c r="L920" s="58"/>
      <c r="M920" s="58"/>
      <c r="N920" s="61" t="str">
        <f t="shared" si="10"/>
        <v>#DIV/0!</v>
      </c>
      <c r="O920" s="61" t="str">
        <f t="shared" si="11"/>
        <v>#DIV/0!</v>
      </c>
      <c r="P920" s="61" t="str">
        <f t="shared" si="12"/>
        <v>#DIV/0!</v>
      </c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73">
        <v>0.0</v>
      </c>
      <c r="AB920" s="74">
        <v>0.0</v>
      </c>
      <c r="AC920" s="73">
        <v>0.0</v>
      </c>
      <c r="AD920" s="74">
        <v>0.0</v>
      </c>
    </row>
    <row r="921" ht="12.75" customHeight="1">
      <c r="A921" s="58" t="s">
        <v>1130</v>
      </c>
      <c r="B921" s="73">
        <f t="shared" si="1"/>
        <v>0</v>
      </c>
      <c r="C921" s="74">
        <f t="shared" si="2"/>
        <v>0</v>
      </c>
      <c r="D921" s="73">
        <f t="shared" si="3"/>
        <v>0</v>
      </c>
      <c r="E921" s="74">
        <f t="shared" si="4"/>
        <v>0</v>
      </c>
      <c r="F921" s="62" t="str">
        <f t="shared" si="5"/>
        <v>#DIV/0!</v>
      </c>
      <c r="G921" s="63" t="str">
        <f t="shared" si="6"/>
        <v>#DIV/0!</v>
      </c>
      <c r="H921" s="64" t="str">
        <f t="shared" si="7"/>
        <v>#DIV/0!</v>
      </c>
      <c r="I921" s="65" t="str">
        <f t="shared" si="8"/>
        <v>#DIV/0!</v>
      </c>
      <c r="J921" s="55" t="str">
        <f t="shared" si="9"/>
        <v>#DIV/0!</v>
      </c>
      <c r="K921" s="58"/>
      <c r="L921" s="58"/>
      <c r="M921" s="58"/>
      <c r="N921" s="61" t="str">
        <f t="shared" si="10"/>
        <v>#DIV/0!</v>
      </c>
      <c r="O921" s="61" t="str">
        <f t="shared" si="11"/>
        <v>#DIV/0!</v>
      </c>
      <c r="P921" s="61" t="str">
        <f t="shared" si="12"/>
        <v>#DIV/0!</v>
      </c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73">
        <v>0.0</v>
      </c>
      <c r="AB921" s="74">
        <v>0.0</v>
      </c>
      <c r="AC921" s="73">
        <v>0.0</v>
      </c>
      <c r="AD921" s="74">
        <v>0.0</v>
      </c>
    </row>
    <row r="922" ht="12.75" customHeight="1">
      <c r="A922" s="58" t="s">
        <v>811</v>
      </c>
      <c r="B922" s="73">
        <f t="shared" si="1"/>
        <v>25</v>
      </c>
      <c r="C922" s="74">
        <f t="shared" si="2"/>
        <v>55</v>
      </c>
      <c r="D922" s="73">
        <f t="shared" si="3"/>
        <v>190</v>
      </c>
      <c r="E922" s="74">
        <f t="shared" si="4"/>
        <v>8</v>
      </c>
      <c r="F922" s="62">
        <f t="shared" si="5"/>
        <v>0.3125</v>
      </c>
      <c r="G922" s="63">
        <f t="shared" si="6"/>
        <v>0.9595959596</v>
      </c>
      <c r="H922" s="64">
        <f t="shared" si="7"/>
        <v>0.773381295</v>
      </c>
      <c r="I922" s="65">
        <f t="shared" si="8"/>
        <v>0.118705036</v>
      </c>
      <c r="J922" s="55">
        <f t="shared" si="9"/>
        <v>2.475</v>
      </c>
      <c r="K922" s="58"/>
      <c r="L922" s="58"/>
      <c r="M922" s="58"/>
      <c r="N922" s="61">
        <f t="shared" si="10"/>
        <v>0.3125</v>
      </c>
      <c r="O922" s="61">
        <f t="shared" si="11"/>
        <v>0.773381295</v>
      </c>
      <c r="P922" s="61">
        <f t="shared" si="12"/>
        <v>0.118705036</v>
      </c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73">
        <v>25.0</v>
      </c>
      <c r="AB922" s="74">
        <v>8.0</v>
      </c>
      <c r="AC922" s="73">
        <v>190.0</v>
      </c>
      <c r="AD922" s="74">
        <v>55.0</v>
      </c>
    </row>
    <row r="923" ht="12.75" customHeight="1">
      <c r="A923" s="58" t="s">
        <v>799</v>
      </c>
      <c r="B923" s="73">
        <f t="shared" si="1"/>
        <v>47</v>
      </c>
      <c r="C923" s="74">
        <f t="shared" si="2"/>
        <v>44</v>
      </c>
      <c r="D923" s="73">
        <f t="shared" si="3"/>
        <v>188</v>
      </c>
      <c r="E923" s="74">
        <f t="shared" si="4"/>
        <v>16</v>
      </c>
      <c r="F923" s="62">
        <f t="shared" si="5"/>
        <v>0.5164835165</v>
      </c>
      <c r="G923" s="63">
        <f t="shared" si="6"/>
        <v>0.9215686275</v>
      </c>
      <c r="H923" s="64">
        <f t="shared" si="7"/>
        <v>0.7966101695</v>
      </c>
      <c r="I923" s="65">
        <f t="shared" si="8"/>
        <v>0.213559322</v>
      </c>
      <c r="J923" s="55">
        <f t="shared" si="9"/>
        <v>2.241758242</v>
      </c>
      <c r="K923" s="58"/>
      <c r="L923" s="58"/>
      <c r="M923" s="58"/>
      <c r="N923" s="61">
        <f t="shared" si="10"/>
        <v>0.5164835165</v>
      </c>
      <c r="O923" s="61">
        <f t="shared" si="11"/>
        <v>0.7966101695</v>
      </c>
      <c r="P923" s="61">
        <f t="shared" si="12"/>
        <v>0.213559322</v>
      </c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73">
        <v>47.0</v>
      </c>
      <c r="AB923" s="74">
        <v>16.0</v>
      </c>
      <c r="AC923" s="73">
        <v>188.0</v>
      </c>
      <c r="AD923" s="74">
        <v>44.0</v>
      </c>
    </row>
    <row r="924" ht="12.75" customHeight="1">
      <c r="A924" s="58" t="s">
        <v>754</v>
      </c>
      <c r="B924" s="73">
        <f t="shared" si="1"/>
        <v>162</v>
      </c>
      <c r="C924" s="74">
        <f t="shared" si="2"/>
        <v>191</v>
      </c>
      <c r="D924" s="73">
        <f t="shared" si="3"/>
        <v>655</v>
      </c>
      <c r="E924" s="74">
        <f t="shared" si="4"/>
        <v>65</v>
      </c>
      <c r="F924" s="62">
        <f t="shared" si="5"/>
        <v>0.4589235127</v>
      </c>
      <c r="G924" s="63">
        <f t="shared" si="6"/>
        <v>0.9097222222</v>
      </c>
      <c r="H924" s="64">
        <f t="shared" si="7"/>
        <v>0.761416589</v>
      </c>
      <c r="I924" s="65">
        <f t="shared" si="8"/>
        <v>0.211556384</v>
      </c>
      <c r="J924" s="55">
        <f t="shared" si="9"/>
        <v>2.039660057</v>
      </c>
      <c r="K924" s="58"/>
      <c r="L924" s="58"/>
      <c r="M924" s="58"/>
      <c r="N924" s="61">
        <f t="shared" si="10"/>
        <v>0.4589235127</v>
      </c>
      <c r="O924" s="61">
        <f t="shared" si="11"/>
        <v>0.761416589</v>
      </c>
      <c r="P924" s="61">
        <f t="shared" si="12"/>
        <v>0.211556384</v>
      </c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73">
        <v>162.0</v>
      </c>
      <c r="AB924" s="74">
        <v>65.0</v>
      </c>
      <c r="AC924" s="73">
        <v>655.0</v>
      </c>
      <c r="AD924" s="74">
        <v>191.0</v>
      </c>
    </row>
    <row r="925" ht="12.75" customHeight="1">
      <c r="A925" s="58" t="s">
        <v>832</v>
      </c>
      <c r="B925" s="73">
        <f t="shared" si="1"/>
        <v>34</v>
      </c>
      <c r="C925" s="74">
        <f t="shared" si="2"/>
        <v>41</v>
      </c>
      <c r="D925" s="73">
        <f t="shared" si="3"/>
        <v>213</v>
      </c>
      <c r="E925" s="74">
        <f t="shared" si="4"/>
        <v>8</v>
      </c>
      <c r="F925" s="62">
        <f t="shared" si="5"/>
        <v>0.4533333333</v>
      </c>
      <c r="G925" s="63">
        <f t="shared" si="6"/>
        <v>0.963800905</v>
      </c>
      <c r="H925" s="64">
        <f t="shared" si="7"/>
        <v>0.8344594595</v>
      </c>
      <c r="I925" s="65">
        <f t="shared" si="8"/>
        <v>0.1418918919</v>
      </c>
      <c r="J925" s="55">
        <f t="shared" si="9"/>
        <v>2.946666667</v>
      </c>
      <c r="K925" s="58"/>
      <c r="L925" s="58"/>
      <c r="M925" s="58"/>
      <c r="N925" s="61">
        <f t="shared" si="10"/>
        <v>0.4533333333</v>
      </c>
      <c r="O925" s="61">
        <f t="shared" si="11"/>
        <v>0.8344594595</v>
      </c>
      <c r="P925" s="61">
        <f t="shared" si="12"/>
        <v>0.1418918919</v>
      </c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73">
        <v>34.0</v>
      </c>
      <c r="AB925" s="74">
        <v>8.0</v>
      </c>
      <c r="AC925" s="73">
        <v>213.0</v>
      </c>
      <c r="AD925" s="74">
        <v>41.0</v>
      </c>
    </row>
    <row r="926" ht="12.75" customHeight="1">
      <c r="A926" s="58" t="s">
        <v>834</v>
      </c>
      <c r="B926" s="73">
        <f t="shared" si="1"/>
        <v>253</v>
      </c>
      <c r="C926" s="74">
        <f t="shared" si="2"/>
        <v>141</v>
      </c>
      <c r="D926" s="73">
        <f t="shared" si="3"/>
        <v>928</v>
      </c>
      <c r="E926" s="74">
        <f t="shared" si="4"/>
        <v>62</v>
      </c>
      <c r="F926" s="62">
        <f t="shared" si="5"/>
        <v>0.6421319797</v>
      </c>
      <c r="G926" s="63">
        <f t="shared" si="6"/>
        <v>0.9373737374</v>
      </c>
      <c r="H926" s="64">
        <f t="shared" si="7"/>
        <v>0.8533236994</v>
      </c>
      <c r="I926" s="65">
        <f t="shared" si="8"/>
        <v>0.2276011561</v>
      </c>
      <c r="J926" s="55">
        <f t="shared" si="9"/>
        <v>2.512690355</v>
      </c>
      <c r="K926" s="58"/>
      <c r="L926" s="58"/>
      <c r="M926" s="58"/>
      <c r="N926" s="61">
        <f t="shared" si="10"/>
        <v>0.6421319797</v>
      </c>
      <c r="O926" s="61">
        <f t="shared" si="11"/>
        <v>0.8533236994</v>
      </c>
      <c r="P926" s="61">
        <f t="shared" si="12"/>
        <v>0.2276011561</v>
      </c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73">
        <v>253.0</v>
      </c>
      <c r="AB926" s="74">
        <v>62.0</v>
      </c>
      <c r="AC926" s="73">
        <v>928.0</v>
      </c>
      <c r="AD926" s="74">
        <v>141.0</v>
      </c>
    </row>
    <row r="927" ht="12.75" customHeight="1">
      <c r="A927" s="58" t="s">
        <v>743</v>
      </c>
      <c r="B927" s="73">
        <f t="shared" si="1"/>
        <v>137</v>
      </c>
      <c r="C927" s="74">
        <f t="shared" si="2"/>
        <v>118</v>
      </c>
      <c r="D927" s="73">
        <f t="shared" si="3"/>
        <v>560</v>
      </c>
      <c r="E927" s="74">
        <f t="shared" si="4"/>
        <v>56</v>
      </c>
      <c r="F927" s="62">
        <f t="shared" si="5"/>
        <v>0.537254902</v>
      </c>
      <c r="G927" s="63">
        <f t="shared" si="6"/>
        <v>0.9090909091</v>
      </c>
      <c r="H927" s="64">
        <f t="shared" si="7"/>
        <v>0.8002296211</v>
      </c>
      <c r="I927" s="65">
        <f t="shared" si="8"/>
        <v>0.2215843858</v>
      </c>
      <c r="J927" s="55">
        <f t="shared" si="9"/>
        <v>2.415686275</v>
      </c>
      <c r="K927" s="58"/>
      <c r="L927" s="58"/>
      <c r="M927" s="58"/>
      <c r="N927" s="61">
        <f t="shared" si="10"/>
        <v>0.537254902</v>
      </c>
      <c r="O927" s="61">
        <f t="shared" si="11"/>
        <v>0.8002296211</v>
      </c>
      <c r="P927" s="61">
        <f t="shared" si="12"/>
        <v>0.2215843858</v>
      </c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73">
        <v>137.0</v>
      </c>
      <c r="AB927" s="74">
        <v>56.0</v>
      </c>
      <c r="AC927" s="73">
        <v>560.0</v>
      </c>
      <c r="AD927" s="74">
        <v>118.0</v>
      </c>
    </row>
    <row r="928" ht="12.75" customHeight="1">
      <c r="A928" s="58" t="s">
        <v>589</v>
      </c>
      <c r="B928" s="73">
        <f t="shared" si="1"/>
        <v>72</v>
      </c>
      <c r="C928" s="74">
        <f t="shared" si="2"/>
        <v>85</v>
      </c>
      <c r="D928" s="73">
        <f t="shared" si="3"/>
        <v>343</v>
      </c>
      <c r="E928" s="74">
        <f t="shared" si="4"/>
        <v>44</v>
      </c>
      <c r="F928" s="62">
        <f t="shared" si="5"/>
        <v>0.4585987261</v>
      </c>
      <c r="G928" s="63">
        <f t="shared" si="6"/>
        <v>0.8863049096</v>
      </c>
      <c r="H928" s="64">
        <f t="shared" si="7"/>
        <v>0.7628676471</v>
      </c>
      <c r="I928" s="65">
        <f t="shared" si="8"/>
        <v>0.2132352941</v>
      </c>
      <c r="J928" s="55">
        <f t="shared" si="9"/>
        <v>2.464968153</v>
      </c>
      <c r="K928" s="58"/>
      <c r="L928" s="58"/>
      <c r="M928" s="58"/>
      <c r="N928" s="61">
        <f t="shared" si="10"/>
        <v>0.4585987261</v>
      </c>
      <c r="O928" s="61">
        <f t="shared" si="11"/>
        <v>0.7628676471</v>
      </c>
      <c r="P928" s="61">
        <f t="shared" si="12"/>
        <v>0.2132352941</v>
      </c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73">
        <v>72.0</v>
      </c>
      <c r="AB928" s="74">
        <v>44.0</v>
      </c>
      <c r="AC928" s="73">
        <v>343.0</v>
      </c>
      <c r="AD928" s="74">
        <v>85.0</v>
      </c>
    </row>
    <row r="929" ht="12.75" customHeight="1">
      <c r="A929" s="58" t="s">
        <v>696</v>
      </c>
      <c r="B929" s="73">
        <f t="shared" si="1"/>
        <v>33</v>
      </c>
      <c r="C929" s="74">
        <f t="shared" si="2"/>
        <v>28</v>
      </c>
      <c r="D929" s="73">
        <f t="shared" si="3"/>
        <v>146</v>
      </c>
      <c r="E929" s="74">
        <f t="shared" si="4"/>
        <v>16</v>
      </c>
      <c r="F929" s="62">
        <f t="shared" si="5"/>
        <v>0.5409836066</v>
      </c>
      <c r="G929" s="63">
        <f t="shared" si="6"/>
        <v>0.9012345679</v>
      </c>
      <c r="H929" s="64">
        <f t="shared" si="7"/>
        <v>0.802690583</v>
      </c>
      <c r="I929" s="65">
        <f t="shared" si="8"/>
        <v>0.2197309417</v>
      </c>
      <c r="J929" s="55">
        <f t="shared" si="9"/>
        <v>2.655737705</v>
      </c>
      <c r="K929" s="58"/>
      <c r="L929" s="58"/>
      <c r="M929" s="58"/>
      <c r="N929" s="61">
        <f t="shared" si="10"/>
        <v>0.5409836066</v>
      </c>
      <c r="O929" s="61">
        <f t="shared" si="11"/>
        <v>0.802690583</v>
      </c>
      <c r="P929" s="61">
        <f t="shared" si="12"/>
        <v>0.2197309417</v>
      </c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73">
        <v>33.0</v>
      </c>
      <c r="AB929" s="74">
        <v>16.0</v>
      </c>
      <c r="AC929" s="73">
        <v>146.0</v>
      </c>
      <c r="AD929" s="74">
        <v>28.0</v>
      </c>
    </row>
    <row r="930" ht="12.75" customHeight="1">
      <c r="A930" s="58" t="s">
        <v>1131</v>
      </c>
      <c r="B930" s="73">
        <f t="shared" si="1"/>
        <v>0</v>
      </c>
      <c r="C930" s="74">
        <f t="shared" si="2"/>
        <v>0</v>
      </c>
      <c r="D930" s="73">
        <f t="shared" si="3"/>
        <v>0</v>
      </c>
      <c r="E930" s="74">
        <f t="shared" si="4"/>
        <v>0</v>
      </c>
      <c r="F930" s="62" t="str">
        <f t="shared" si="5"/>
        <v>#DIV/0!</v>
      </c>
      <c r="G930" s="63" t="str">
        <f t="shared" si="6"/>
        <v>#DIV/0!</v>
      </c>
      <c r="H930" s="64" t="str">
        <f t="shared" si="7"/>
        <v>#DIV/0!</v>
      </c>
      <c r="I930" s="65" t="str">
        <f t="shared" si="8"/>
        <v>#DIV/0!</v>
      </c>
      <c r="J930" s="55" t="str">
        <f t="shared" si="9"/>
        <v>#DIV/0!</v>
      </c>
      <c r="K930" s="58"/>
      <c r="L930" s="58"/>
      <c r="M930" s="58"/>
      <c r="N930" s="61" t="str">
        <f t="shared" si="10"/>
        <v>#DIV/0!</v>
      </c>
      <c r="O930" s="61" t="str">
        <f t="shared" si="11"/>
        <v>#DIV/0!</v>
      </c>
      <c r="P930" s="61" t="str">
        <f t="shared" si="12"/>
        <v>#DIV/0!</v>
      </c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73">
        <v>0.0</v>
      </c>
      <c r="AB930" s="74">
        <v>0.0</v>
      </c>
      <c r="AC930" s="73">
        <v>0.0</v>
      </c>
      <c r="AD930" s="74">
        <v>0.0</v>
      </c>
    </row>
    <row r="931" ht="12.75" customHeight="1">
      <c r="A931" s="58" t="s">
        <v>815</v>
      </c>
      <c r="B931" s="73">
        <f t="shared" si="1"/>
        <v>268</v>
      </c>
      <c r="C931" s="74">
        <f t="shared" si="2"/>
        <v>146</v>
      </c>
      <c r="D931" s="73">
        <f t="shared" si="3"/>
        <v>731</v>
      </c>
      <c r="E931" s="74">
        <f t="shared" si="4"/>
        <v>85</v>
      </c>
      <c r="F931" s="62">
        <f t="shared" si="5"/>
        <v>0.6473429952</v>
      </c>
      <c r="G931" s="63">
        <f t="shared" si="6"/>
        <v>0.8958333333</v>
      </c>
      <c r="H931" s="64">
        <f t="shared" si="7"/>
        <v>0.812195122</v>
      </c>
      <c r="I931" s="65">
        <f t="shared" si="8"/>
        <v>0.2869918699</v>
      </c>
      <c r="J931" s="55">
        <f t="shared" si="9"/>
        <v>1.971014493</v>
      </c>
      <c r="K931" s="58"/>
      <c r="L931" s="58"/>
      <c r="M931" s="58"/>
      <c r="N931" s="61">
        <f t="shared" si="10"/>
        <v>0.6473429952</v>
      </c>
      <c r="O931" s="61">
        <f t="shared" si="11"/>
        <v>0.812195122</v>
      </c>
      <c r="P931" s="61">
        <f t="shared" si="12"/>
        <v>0.2869918699</v>
      </c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73">
        <v>268.0</v>
      </c>
      <c r="AB931" s="74">
        <v>85.0</v>
      </c>
      <c r="AC931" s="73">
        <v>731.0</v>
      </c>
      <c r="AD931" s="74">
        <v>146.0</v>
      </c>
    </row>
    <row r="932" ht="12.75" customHeight="1">
      <c r="A932" s="58" t="s">
        <v>1132</v>
      </c>
      <c r="B932" s="73">
        <f t="shared" si="1"/>
        <v>0</v>
      </c>
      <c r="C932" s="74">
        <f t="shared" si="2"/>
        <v>0</v>
      </c>
      <c r="D932" s="73">
        <f t="shared" si="3"/>
        <v>0</v>
      </c>
      <c r="E932" s="74">
        <f t="shared" si="4"/>
        <v>0</v>
      </c>
      <c r="F932" s="62" t="str">
        <f t="shared" si="5"/>
        <v>#DIV/0!</v>
      </c>
      <c r="G932" s="63" t="str">
        <f t="shared" si="6"/>
        <v>#DIV/0!</v>
      </c>
      <c r="H932" s="64" t="str">
        <f t="shared" si="7"/>
        <v>#DIV/0!</v>
      </c>
      <c r="I932" s="65" t="str">
        <f t="shared" si="8"/>
        <v>#DIV/0!</v>
      </c>
      <c r="J932" s="55" t="str">
        <f t="shared" si="9"/>
        <v>#DIV/0!</v>
      </c>
      <c r="K932" s="58"/>
      <c r="L932" s="58"/>
      <c r="M932" s="58"/>
      <c r="N932" s="61" t="str">
        <f t="shared" si="10"/>
        <v>#DIV/0!</v>
      </c>
      <c r="O932" s="61" t="str">
        <f t="shared" si="11"/>
        <v>#DIV/0!</v>
      </c>
      <c r="P932" s="61" t="str">
        <f t="shared" si="12"/>
        <v>#DIV/0!</v>
      </c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73">
        <v>0.0</v>
      </c>
      <c r="AB932" s="74">
        <v>0.0</v>
      </c>
      <c r="AC932" s="73">
        <v>0.0</v>
      </c>
      <c r="AD932" s="74">
        <v>0.0</v>
      </c>
    </row>
    <row r="933" ht="12.75" customHeight="1">
      <c r="A933" s="58" t="s">
        <v>800</v>
      </c>
      <c r="B933" s="73">
        <f t="shared" si="1"/>
        <v>204</v>
      </c>
      <c r="C933" s="74">
        <f t="shared" si="2"/>
        <v>201</v>
      </c>
      <c r="D933" s="73">
        <f t="shared" si="3"/>
        <v>775</v>
      </c>
      <c r="E933" s="74">
        <f t="shared" si="4"/>
        <v>69</v>
      </c>
      <c r="F933" s="62">
        <f t="shared" si="5"/>
        <v>0.5037037037</v>
      </c>
      <c r="G933" s="63">
        <f t="shared" si="6"/>
        <v>0.9182464455</v>
      </c>
      <c r="H933" s="64">
        <f t="shared" si="7"/>
        <v>0.7838270616</v>
      </c>
      <c r="I933" s="65">
        <f t="shared" si="8"/>
        <v>0.2185748599</v>
      </c>
      <c r="J933" s="55">
        <f t="shared" si="9"/>
        <v>2.083950617</v>
      </c>
      <c r="K933" s="58"/>
      <c r="L933" s="58"/>
      <c r="M933" s="58"/>
      <c r="N933" s="61">
        <f t="shared" si="10"/>
        <v>0.5037037037</v>
      </c>
      <c r="O933" s="61">
        <f t="shared" si="11"/>
        <v>0.7838270616</v>
      </c>
      <c r="P933" s="61">
        <f t="shared" si="12"/>
        <v>0.2185748599</v>
      </c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73">
        <v>204.0</v>
      </c>
      <c r="AB933" s="74">
        <v>69.0</v>
      </c>
      <c r="AC933" s="73">
        <v>775.0</v>
      </c>
      <c r="AD933" s="74">
        <v>201.0</v>
      </c>
    </row>
    <row r="934" ht="12.75" customHeight="1">
      <c r="A934" s="58" t="s">
        <v>768</v>
      </c>
      <c r="B934" s="73">
        <f t="shared" si="1"/>
        <v>167</v>
      </c>
      <c r="C934" s="74">
        <f t="shared" si="2"/>
        <v>138</v>
      </c>
      <c r="D934" s="73">
        <f t="shared" si="3"/>
        <v>622</v>
      </c>
      <c r="E934" s="74">
        <f t="shared" si="4"/>
        <v>63</v>
      </c>
      <c r="F934" s="62">
        <f t="shared" si="5"/>
        <v>0.5475409836</v>
      </c>
      <c r="G934" s="63">
        <f t="shared" si="6"/>
        <v>0.9080291971</v>
      </c>
      <c r="H934" s="64">
        <f t="shared" si="7"/>
        <v>0.796969697</v>
      </c>
      <c r="I934" s="65">
        <f t="shared" si="8"/>
        <v>0.2323232323</v>
      </c>
      <c r="J934" s="55">
        <f t="shared" si="9"/>
        <v>2.245901639</v>
      </c>
      <c r="K934" s="58"/>
      <c r="L934" s="58"/>
      <c r="M934" s="58"/>
      <c r="N934" s="61">
        <f t="shared" si="10"/>
        <v>0.5475409836</v>
      </c>
      <c r="O934" s="61">
        <f t="shared" si="11"/>
        <v>0.796969697</v>
      </c>
      <c r="P934" s="61">
        <f t="shared" si="12"/>
        <v>0.2323232323</v>
      </c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73">
        <v>167.0</v>
      </c>
      <c r="AB934" s="74">
        <v>63.0</v>
      </c>
      <c r="AC934" s="73">
        <v>622.0</v>
      </c>
      <c r="AD934" s="74">
        <v>138.0</v>
      </c>
    </row>
    <row r="935" ht="12.75" customHeight="1">
      <c r="A935" s="58" t="s">
        <v>724</v>
      </c>
      <c r="B935" s="73">
        <f t="shared" si="1"/>
        <v>238</v>
      </c>
      <c r="C935" s="74">
        <f t="shared" si="2"/>
        <v>240</v>
      </c>
      <c r="D935" s="73">
        <f t="shared" si="3"/>
        <v>1171</v>
      </c>
      <c r="E935" s="74">
        <f t="shared" si="4"/>
        <v>101</v>
      </c>
      <c r="F935" s="62">
        <f t="shared" si="5"/>
        <v>0.4979079498</v>
      </c>
      <c r="G935" s="63">
        <f t="shared" si="6"/>
        <v>0.9205974843</v>
      </c>
      <c r="H935" s="64">
        <f t="shared" si="7"/>
        <v>0.8051428571</v>
      </c>
      <c r="I935" s="65">
        <f t="shared" si="8"/>
        <v>0.1937142857</v>
      </c>
      <c r="J935" s="55">
        <f t="shared" si="9"/>
        <v>2.661087866</v>
      </c>
      <c r="K935" s="58"/>
      <c r="L935" s="58"/>
      <c r="M935" s="58"/>
      <c r="N935" s="61">
        <f t="shared" si="10"/>
        <v>0.4979079498</v>
      </c>
      <c r="O935" s="61">
        <f t="shared" si="11"/>
        <v>0.8051428571</v>
      </c>
      <c r="P935" s="61">
        <f t="shared" si="12"/>
        <v>0.1937142857</v>
      </c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73">
        <v>238.0</v>
      </c>
      <c r="AB935" s="74">
        <v>101.0</v>
      </c>
      <c r="AC935" s="73">
        <v>1171.0</v>
      </c>
      <c r="AD935" s="74">
        <v>240.0</v>
      </c>
    </row>
    <row r="936" ht="12.75" customHeight="1">
      <c r="A936" s="58" t="s">
        <v>1133</v>
      </c>
      <c r="B936" s="73">
        <f t="shared" si="1"/>
        <v>148</v>
      </c>
      <c r="C936" s="74">
        <f t="shared" si="2"/>
        <v>58</v>
      </c>
      <c r="D936" s="73">
        <f t="shared" si="3"/>
        <v>265</v>
      </c>
      <c r="E936" s="74">
        <f t="shared" si="4"/>
        <v>60</v>
      </c>
      <c r="F936" s="62">
        <f t="shared" si="5"/>
        <v>0.7184466019</v>
      </c>
      <c r="G936" s="63">
        <f t="shared" si="6"/>
        <v>0.8153846154</v>
      </c>
      <c r="H936" s="64">
        <f t="shared" si="7"/>
        <v>0.7777777778</v>
      </c>
      <c r="I936" s="65">
        <f t="shared" si="8"/>
        <v>0.3917137476</v>
      </c>
      <c r="J936" s="55">
        <f t="shared" si="9"/>
        <v>1.577669903</v>
      </c>
      <c r="K936" s="58"/>
      <c r="L936" s="58"/>
      <c r="M936" s="58"/>
      <c r="N936" s="61">
        <f t="shared" si="10"/>
        <v>0.7184466019</v>
      </c>
      <c r="O936" s="61">
        <f t="shared" si="11"/>
        <v>0.7777777778</v>
      </c>
      <c r="P936" s="61">
        <f t="shared" si="12"/>
        <v>0.3917137476</v>
      </c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73">
        <v>148.0</v>
      </c>
      <c r="AB936" s="74">
        <v>60.0</v>
      </c>
      <c r="AC936" s="73">
        <v>265.0</v>
      </c>
      <c r="AD936" s="74">
        <v>58.0</v>
      </c>
    </row>
    <row r="937" ht="12.75" customHeight="1">
      <c r="A937" s="58" t="s">
        <v>1134</v>
      </c>
      <c r="B937" s="73">
        <f t="shared" si="1"/>
        <v>0</v>
      </c>
      <c r="C937" s="74">
        <f t="shared" si="2"/>
        <v>0</v>
      </c>
      <c r="D937" s="73">
        <f t="shared" si="3"/>
        <v>0</v>
      </c>
      <c r="E937" s="74">
        <f t="shared" si="4"/>
        <v>0</v>
      </c>
      <c r="F937" s="62" t="str">
        <f t="shared" si="5"/>
        <v>#DIV/0!</v>
      </c>
      <c r="G937" s="63" t="str">
        <f t="shared" si="6"/>
        <v>#DIV/0!</v>
      </c>
      <c r="H937" s="64" t="str">
        <f t="shared" si="7"/>
        <v>#DIV/0!</v>
      </c>
      <c r="I937" s="65" t="str">
        <f t="shared" si="8"/>
        <v>#DIV/0!</v>
      </c>
      <c r="J937" s="55" t="str">
        <f t="shared" si="9"/>
        <v>#DIV/0!</v>
      </c>
      <c r="K937" s="58"/>
      <c r="L937" s="58"/>
      <c r="M937" s="58"/>
      <c r="N937" s="61" t="str">
        <f t="shared" si="10"/>
        <v>#DIV/0!</v>
      </c>
      <c r="O937" s="61" t="str">
        <f t="shared" si="11"/>
        <v>#DIV/0!</v>
      </c>
      <c r="P937" s="61" t="str">
        <f t="shared" si="12"/>
        <v>#DIV/0!</v>
      </c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73">
        <v>0.0</v>
      </c>
      <c r="AB937" s="74">
        <v>0.0</v>
      </c>
      <c r="AC937" s="73">
        <v>0.0</v>
      </c>
      <c r="AD937" s="74">
        <v>0.0</v>
      </c>
    </row>
    <row r="938" ht="12.75" customHeight="1">
      <c r="A938" s="58" t="s">
        <v>728</v>
      </c>
      <c r="B938" s="73">
        <f t="shared" si="1"/>
        <v>109</v>
      </c>
      <c r="C938" s="74">
        <f t="shared" si="2"/>
        <v>92</v>
      </c>
      <c r="D938" s="73">
        <f t="shared" si="3"/>
        <v>332</v>
      </c>
      <c r="E938" s="74">
        <f t="shared" si="4"/>
        <v>46</v>
      </c>
      <c r="F938" s="62">
        <f t="shared" si="5"/>
        <v>0.5422885572</v>
      </c>
      <c r="G938" s="63">
        <f t="shared" si="6"/>
        <v>0.8783068783</v>
      </c>
      <c r="H938" s="64">
        <f t="shared" si="7"/>
        <v>0.7616580311</v>
      </c>
      <c r="I938" s="65">
        <f t="shared" si="8"/>
        <v>0.2677029361</v>
      </c>
      <c r="J938" s="55">
        <f t="shared" si="9"/>
        <v>1.880597015</v>
      </c>
      <c r="K938" s="58"/>
      <c r="L938" s="58"/>
      <c r="M938" s="58"/>
      <c r="N938" s="61">
        <f t="shared" si="10"/>
        <v>0.5422885572</v>
      </c>
      <c r="O938" s="61">
        <f t="shared" si="11"/>
        <v>0.7616580311</v>
      </c>
      <c r="P938" s="61">
        <f t="shared" si="12"/>
        <v>0.2677029361</v>
      </c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73">
        <v>109.0</v>
      </c>
      <c r="AB938" s="74">
        <v>46.0</v>
      </c>
      <c r="AC938" s="73">
        <v>332.0</v>
      </c>
      <c r="AD938" s="74">
        <v>92.0</v>
      </c>
    </row>
    <row r="939" ht="12.75" customHeight="1">
      <c r="A939" s="58" t="s">
        <v>826</v>
      </c>
      <c r="B939" s="73">
        <f t="shared" si="1"/>
        <v>166</v>
      </c>
      <c r="C939" s="74">
        <f t="shared" si="2"/>
        <v>176</v>
      </c>
      <c r="D939" s="73">
        <f t="shared" si="3"/>
        <v>694</v>
      </c>
      <c r="E939" s="74">
        <f t="shared" si="4"/>
        <v>50</v>
      </c>
      <c r="F939" s="62">
        <f t="shared" si="5"/>
        <v>0.485380117</v>
      </c>
      <c r="G939" s="63">
        <f t="shared" si="6"/>
        <v>0.9327956989</v>
      </c>
      <c r="H939" s="64">
        <f t="shared" si="7"/>
        <v>0.7918968692</v>
      </c>
      <c r="I939" s="65">
        <f t="shared" si="8"/>
        <v>0.1988950276</v>
      </c>
      <c r="J939" s="55">
        <f t="shared" si="9"/>
        <v>2.175438596</v>
      </c>
      <c r="K939" s="58"/>
      <c r="L939" s="58"/>
      <c r="M939" s="58"/>
      <c r="N939" s="61">
        <f t="shared" si="10"/>
        <v>0.485380117</v>
      </c>
      <c r="O939" s="61">
        <f t="shared" si="11"/>
        <v>0.7918968692</v>
      </c>
      <c r="P939" s="61">
        <f t="shared" si="12"/>
        <v>0.1988950276</v>
      </c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73">
        <v>166.0</v>
      </c>
      <c r="AB939" s="74">
        <v>50.0</v>
      </c>
      <c r="AC939" s="73">
        <v>694.0</v>
      </c>
      <c r="AD939" s="74">
        <v>176.0</v>
      </c>
    </row>
    <row r="940" ht="12.75" customHeight="1">
      <c r="A940" s="58" t="s">
        <v>789</v>
      </c>
      <c r="B940" s="73">
        <f t="shared" si="1"/>
        <v>151</v>
      </c>
      <c r="C940" s="74">
        <f t="shared" si="2"/>
        <v>161</v>
      </c>
      <c r="D940" s="73">
        <f t="shared" si="3"/>
        <v>694</v>
      </c>
      <c r="E940" s="74">
        <f t="shared" si="4"/>
        <v>54</v>
      </c>
      <c r="F940" s="62">
        <f t="shared" si="5"/>
        <v>0.483974359</v>
      </c>
      <c r="G940" s="63">
        <f t="shared" si="6"/>
        <v>0.9278074866</v>
      </c>
      <c r="H940" s="64">
        <f t="shared" si="7"/>
        <v>0.7971698113</v>
      </c>
      <c r="I940" s="65">
        <f t="shared" si="8"/>
        <v>0.1933962264</v>
      </c>
      <c r="J940" s="55">
        <f t="shared" si="9"/>
        <v>2.397435897</v>
      </c>
      <c r="K940" s="58"/>
      <c r="L940" s="58"/>
      <c r="M940" s="58"/>
      <c r="N940" s="61">
        <f t="shared" si="10"/>
        <v>0.483974359</v>
      </c>
      <c r="O940" s="61">
        <f t="shared" si="11"/>
        <v>0.7971698113</v>
      </c>
      <c r="P940" s="61">
        <f t="shared" si="12"/>
        <v>0.1933962264</v>
      </c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73">
        <v>151.0</v>
      </c>
      <c r="AB940" s="74">
        <v>54.0</v>
      </c>
      <c r="AC940" s="73">
        <v>694.0</v>
      </c>
      <c r="AD940" s="74">
        <v>161.0</v>
      </c>
    </row>
    <row r="941" ht="12.75" customHeight="1">
      <c r="A941" s="58" t="s">
        <v>835</v>
      </c>
      <c r="B941" s="73">
        <f t="shared" si="1"/>
        <v>249</v>
      </c>
      <c r="C941" s="74">
        <f t="shared" si="2"/>
        <v>232</v>
      </c>
      <c r="D941" s="73">
        <f t="shared" si="3"/>
        <v>1138</v>
      </c>
      <c r="E941" s="74">
        <f t="shared" si="4"/>
        <v>71</v>
      </c>
      <c r="F941" s="62">
        <f t="shared" si="5"/>
        <v>0.5176715177</v>
      </c>
      <c r="G941" s="63">
        <f t="shared" si="6"/>
        <v>0.94127378</v>
      </c>
      <c r="H941" s="64">
        <f t="shared" si="7"/>
        <v>0.8207100592</v>
      </c>
      <c r="I941" s="65">
        <f t="shared" si="8"/>
        <v>0.1893491124</v>
      </c>
      <c r="J941" s="55">
        <f t="shared" si="9"/>
        <v>2.513513514</v>
      </c>
      <c r="K941" s="58"/>
      <c r="L941" s="58"/>
      <c r="M941" s="58"/>
      <c r="N941" s="61">
        <f t="shared" si="10"/>
        <v>0.5176715177</v>
      </c>
      <c r="O941" s="61">
        <f t="shared" si="11"/>
        <v>0.8207100592</v>
      </c>
      <c r="P941" s="61">
        <f t="shared" si="12"/>
        <v>0.1893491124</v>
      </c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73">
        <v>249.0</v>
      </c>
      <c r="AB941" s="74">
        <v>71.0</v>
      </c>
      <c r="AC941" s="73">
        <v>1138.0</v>
      </c>
      <c r="AD941" s="74">
        <v>232.0</v>
      </c>
    </row>
    <row r="942" ht="12.75" customHeight="1">
      <c r="A942" s="58" t="s">
        <v>810</v>
      </c>
      <c r="B942" s="73">
        <f t="shared" si="1"/>
        <v>179</v>
      </c>
      <c r="C942" s="74">
        <f t="shared" si="2"/>
        <v>87</v>
      </c>
      <c r="D942" s="73">
        <f t="shared" si="3"/>
        <v>453</v>
      </c>
      <c r="E942" s="74">
        <f t="shared" si="4"/>
        <v>58</v>
      </c>
      <c r="F942" s="62">
        <f t="shared" si="5"/>
        <v>0.6729323308</v>
      </c>
      <c r="G942" s="63">
        <f t="shared" si="6"/>
        <v>0.8864970646</v>
      </c>
      <c r="H942" s="64">
        <f t="shared" si="7"/>
        <v>0.8133848134</v>
      </c>
      <c r="I942" s="65">
        <f t="shared" si="8"/>
        <v>0.305019305</v>
      </c>
      <c r="J942" s="55">
        <f t="shared" si="9"/>
        <v>1.921052632</v>
      </c>
      <c r="K942" s="58"/>
      <c r="L942" s="58"/>
      <c r="M942" s="58"/>
      <c r="N942" s="61">
        <f t="shared" si="10"/>
        <v>0.6729323308</v>
      </c>
      <c r="O942" s="61">
        <f t="shared" si="11"/>
        <v>0.8133848134</v>
      </c>
      <c r="P942" s="61">
        <f t="shared" si="12"/>
        <v>0.305019305</v>
      </c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73">
        <v>179.0</v>
      </c>
      <c r="AB942" s="74">
        <v>58.0</v>
      </c>
      <c r="AC942" s="73">
        <v>453.0</v>
      </c>
      <c r="AD942" s="74">
        <v>87.0</v>
      </c>
    </row>
    <row r="943" ht="12.75" customHeight="1">
      <c r="A943" s="58" t="s">
        <v>820</v>
      </c>
      <c r="B943" s="73">
        <f t="shared" si="1"/>
        <v>26</v>
      </c>
      <c r="C943" s="74">
        <f t="shared" si="2"/>
        <v>28</v>
      </c>
      <c r="D943" s="73">
        <f t="shared" si="3"/>
        <v>123</v>
      </c>
      <c r="E943" s="74">
        <f t="shared" si="4"/>
        <v>8</v>
      </c>
      <c r="F943" s="62">
        <f t="shared" si="5"/>
        <v>0.4814814815</v>
      </c>
      <c r="G943" s="63">
        <f t="shared" si="6"/>
        <v>0.9389312977</v>
      </c>
      <c r="H943" s="64">
        <f t="shared" si="7"/>
        <v>0.8054054054</v>
      </c>
      <c r="I943" s="65">
        <f t="shared" si="8"/>
        <v>0.1837837838</v>
      </c>
      <c r="J943" s="55">
        <f t="shared" si="9"/>
        <v>2.425925926</v>
      </c>
      <c r="K943" s="58"/>
      <c r="L943" s="58"/>
      <c r="M943" s="58"/>
      <c r="N943" s="61">
        <f t="shared" si="10"/>
        <v>0.4814814815</v>
      </c>
      <c r="O943" s="61">
        <f t="shared" si="11"/>
        <v>0.8054054054</v>
      </c>
      <c r="P943" s="61">
        <f t="shared" si="12"/>
        <v>0.1837837838</v>
      </c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73">
        <v>26.0</v>
      </c>
      <c r="AB943" s="74">
        <v>8.0</v>
      </c>
      <c r="AC943" s="73">
        <v>123.0</v>
      </c>
      <c r="AD943" s="74">
        <v>28.0</v>
      </c>
    </row>
    <row r="944" ht="12.75" customHeight="1">
      <c r="A944" s="58" t="s">
        <v>829</v>
      </c>
      <c r="B944" s="73">
        <f t="shared" si="1"/>
        <v>30</v>
      </c>
      <c r="C944" s="74">
        <f t="shared" si="2"/>
        <v>16</v>
      </c>
      <c r="D944" s="73">
        <f t="shared" si="3"/>
        <v>98</v>
      </c>
      <c r="E944" s="74">
        <f t="shared" si="4"/>
        <v>9</v>
      </c>
      <c r="F944" s="62">
        <f t="shared" si="5"/>
        <v>0.652173913</v>
      </c>
      <c r="G944" s="63">
        <f t="shared" si="6"/>
        <v>0.9158878505</v>
      </c>
      <c r="H944" s="64">
        <f t="shared" si="7"/>
        <v>0.8366013072</v>
      </c>
      <c r="I944" s="65">
        <f t="shared" si="8"/>
        <v>0.2549019608</v>
      </c>
      <c r="J944" s="55">
        <f t="shared" si="9"/>
        <v>2.326086957</v>
      </c>
      <c r="K944" s="58"/>
      <c r="L944" s="58"/>
      <c r="M944" s="58"/>
      <c r="N944" s="61">
        <f t="shared" si="10"/>
        <v>0.652173913</v>
      </c>
      <c r="O944" s="61">
        <f t="shared" si="11"/>
        <v>0.8366013072</v>
      </c>
      <c r="P944" s="61">
        <f t="shared" si="12"/>
        <v>0.2549019608</v>
      </c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73">
        <v>30.0</v>
      </c>
      <c r="AB944" s="74">
        <v>9.0</v>
      </c>
      <c r="AC944" s="73">
        <v>98.0</v>
      </c>
      <c r="AD944" s="74">
        <v>16.0</v>
      </c>
    </row>
    <row r="945" ht="12.75" customHeight="1">
      <c r="A945" s="58" t="s">
        <v>614</v>
      </c>
      <c r="B945" s="73">
        <f t="shared" si="1"/>
        <v>99</v>
      </c>
      <c r="C945" s="74">
        <f t="shared" si="2"/>
        <v>161</v>
      </c>
      <c r="D945" s="73">
        <f t="shared" si="3"/>
        <v>683</v>
      </c>
      <c r="E945" s="74">
        <f t="shared" si="4"/>
        <v>57</v>
      </c>
      <c r="F945" s="62">
        <f t="shared" si="5"/>
        <v>0.3807692308</v>
      </c>
      <c r="G945" s="63">
        <f t="shared" si="6"/>
        <v>0.922972973</v>
      </c>
      <c r="H945" s="64">
        <f t="shared" si="7"/>
        <v>0.782</v>
      </c>
      <c r="I945" s="65">
        <f t="shared" si="8"/>
        <v>0.156</v>
      </c>
      <c r="J945" s="55">
        <f t="shared" si="9"/>
        <v>2.846153846</v>
      </c>
      <c r="K945" s="58"/>
      <c r="L945" s="58"/>
      <c r="M945" s="58"/>
      <c r="N945" s="61">
        <f t="shared" si="10"/>
        <v>0.3807692308</v>
      </c>
      <c r="O945" s="61">
        <f t="shared" si="11"/>
        <v>0.782</v>
      </c>
      <c r="P945" s="61">
        <f t="shared" si="12"/>
        <v>0.156</v>
      </c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73">
        <v>99.0</v>
      </c>
      <c r="AB945" s="74">
        <v>57.0</v>
      </c>
      <c r="AC945" s="73">
        <v>683.0</v>
      </c>
      <c r="AD945" s="74">
        <v>161.0</v>
      </c>
    </row>
    <row r="946" ht="12.75" customHeight="1">
      <c r="A946" s="58" t="s">
        <v>546</v>
      </c>
      <c r="B946" s="73">
        <f t="shared" si="1"/>
        <v>143</v>
      </c>
      <c r="C946" s="74">
        <f t="shared" si="2"/>
        <v>237</v>
      </c>
      <c r="D946" s="73">
        <f t="shared" si="3"/>
        <v>1263</v>
      </c>
      <c r="E946" s="74">
        <f t="shared" si="4"/>
        <v>96</v>
      </c>
      <c r="F946" s="62">
        <f t="shared" si="5"/>
        <v>0.3763157895</v>
      </c>
      <c r="G946" s="63">
        <f t="shared" si="6"/>
        <v>0.9293598234</v>
      </c>
      <c r="H946" s="64">
        <f t="shared" si="7"/>
        <v>0.8085106383</v>
      </c>
      <c r="I946" s="65">
        <f t="shared" si="8"/>
        <v>0.1374353076</v>
      </c>
      <c r="J946" s="55">
        <f t="shared" si="9"/>
        <v>3.576315789</v>
      </c>
      <c r="K946" s="58"/>
      <c r="L946" s="58"/>
      <c r="M946" s="58"/>
      <c r="N946" s="61">
        <f t="shared" si="10"/>
        <v>0.3763157895</v>
      </c>
      <c r="O946" s="61">
        <f t="shared" si="11"/>
        <v>0.8085106383</v>
      </c>
      <c r="P946" s="61">
        <f t="shared" si="12"/>
        <v>0.1374353076</v>
      </c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73">
        <v>143.0</v>
      </c>
      <c r="AB946" s="74">
        <v>96.0</v>
      </c>
      <c r="AC946" s="73">
        <v>1263.0</v>
      </c>
      <c r="AD946" s="74">
        <v>237.0</v>
      </c>
    </row>
    <row r="947" ht="12.75" customHeight="1">
      <c r="A947" s="58" t="s">
        <v>794</v>
      </c>
      <c r="B947" s="73">
        <f t="shared" si="1"/>
        <v>86</v>
      </c>
      <c r="C947" s="74">
        <f t="shared" si="2"/>
        <v>79</v>
      </c>
      <c r="D947" s="73">
        <f t="shared" si="3"/>
        <v>414</v>
      </c>
      <c r="E947" s="74">
        <f t="shared" si="4"/>
        <v>30</v>
      </c>
      <c r="F947" s="62">
        <f t="shared" si="5"/>
        <v>0.5212121212</v>
      </c>
      <c r="G947" s="63">
        <f t="shared" si="6"/>
        <v>0.9324324324</v>
      </c>
      <c r="H947" s="64">
        <f t="shared" si="7"/>
        <v>0.8210180624</v>
      </c>
      <c r="I947" s="65">
        <f t="shared" si="8"/>
        <v>0.1904761905</v>
      </c>
      <c r="J947" s="55">
        <f t="shared" si="9"/>
        <v>2.690909091</v>
      </c>
      <c r="K947" s="58"/>
      <c r="L947" s="58"/>
      <c r="M947" s="58"/>
      <c r="N947" s="61">
        <f t="shared" si="10"/>
        <v>0.5212121212</v>
      </c>
      <c r="O947" s="61">
        <f t="shared" si="11"/>
        <v>0.8210180624</v>
      </c>
      <c r="P947" s="61">
        <f t="shared" si="12"/>
        <v>0.1904761905</v>
      </c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73">
        <v>86.0</v>
      </c>
      <c r="AB947" s="74">
        <v>30.0</v>
      </c>
      <c r="AC947" s="73">
        <v>414.0</v>
      </c>
      <c r="AD947" s="74">
        <v>79.0</v>
      </c>
    </row>
    <row r="948" ht="12.75" customHeight="1">
      <c r="A948" s="58" t="s">
        <v>782</v>
      </c>
      <c r="B948" s="73">
        <f t="shared" si="1"/>
        <v>269</v>
      </c>
      <c r="C948" s="74">
        <f t="shared" si="2"/>
        <v>226</v>
      </c>
      <c r="D948" s="73">
        <f t="shared" si="3"/>
        <v>918</v>
      </c>
      <c r="E948" s="74">
        <f t="shared" si="4"/>
        <v>98</v>
      </c>
      <c r="F948" s="62">
        <f t="shared" si="5"/>
        <v>0.5434343434</v>
      </c>
      <c r="G948" s="63">
        <f t="shared" si="6"/>
        <v>0.9035433071</v>
      </c>
      <c r="H948" s="64">
        <f t="shared" si="7"/>
        <v>0.7855724686</v>
      </c>
      <c r="I948" s="65">
        <f t="shared" si="8"/>
        <v>0.2428855063</v>
      </c>
      <c r="J948" s="55">
        <f t="shared" si="9"/>
        <v>2.052525253</v>
      </c>
      <c r="K948" s="58"/>
      <c r="L948" s="58"/>
      <c r="M948" s="58"/>
      <c r="N948" s="61">
        <f t="shared" si="10"/>
        <v>0.5434343434</v>
      </c>
      <c r="O948" s="61">
        <f t="shared" si="11"/>
        <v>0.7855724686</v>
      </c>
      <c r="P948" s="61">
        <f t="shared" si="12"/>
        <v>0.2428855063</v>
      </c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73">
        <v>269.0</v>
      </c>
      <c r="AB948" s="74">
        <v>98.0</v>
      </c>
      <c r="AC948" s="73">
        <v>918.0</v>
      </c>
      <c r="AD948" s="74">
        <v>226.0</v>
      </c>
    </row>
    <row r="949" ht="12.75" customHeight="1">
      <c r="A949" s="58" t="s">
        <v>749</v>
      </c>
      <c r="B949" s="73">
        <f t="shared" si="1"/>
        <v>72</v>
      </c>
      <c r="C949" s="74">
        <f t="shared" si="2"/>
        <v>69</v>
      </c>
      <c r="D949" s="73">
        <f t="shared" si="3"/>
        <v>495</v>
      </c>
      <c r="E949" s="74">
        <f t="shared" si="4"/>
        <v>29</v>
      </c>
      <c r="F949" s="62">
        <f t="shared" si="5"/>
        <v>0.5106382979</v>
      </c>
      <c r="G949" s="63">
        <f t="shared" si="6"/>
        <v>0.9446564885</v>
      </c>
      <c r="H949" s="64">
        <f t="shared" si="7"/>
        <v>0.8526315789</v>
      </c>
      <c r="I949" s="65">
        <f t="shared" si="8"/>
        <v>0.1518796992</v>
      </c>
      <c r="J949" s="55">
        <f t="shared" si="9"/>
        <v>3.716312057</v>
      </c>
      <c r="K949" s="58"/>
      <c r="L949" s="58"/>
      <c r="M949" s="58"/>
      <c r="N949" s="61">
        <f t="shared" si="10"/>
        <v>0.5106382979</v>
      </c>
      <c r="O949" s="61">
        <f t="shared" si="11"/>
        <v>0.8526315789</v>
      </c>
      <c r="P949" s="61">
        <f t="shared" si="12"/>
        <v>0.1518796992</v>
      </c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73">
        <v>72.0</v>
      </c>
      <c r="AB949" s="74">
        <v>29.0</v>
      </c>
      <c r="AC949" s="73">
        <v>495.0</v>
      </c>
      <c r="AD949" s="74">
        <v>69.0</v>
      </c>
    </row>
    <row r="950" ht="12.75" customHeight="1">
      <c r="A950" s="58" t="s">
        <v>759</v>
      </c>
      <c r="B950" s="73">
        <f t="shared" si="1"/>
        <v>166</v>
      </c>
      <c r="C950" s="74">
        <f t="shared" si="2"/>
        <v>151</v>
      </c>
      <c r="D950" s="73">
        <f t="shared" si="3"/>
        <v>873</v>
      </c>
      <c r="E950" s="74">
        <f t="shared" si="4"/>
        <v>65</v>
      </c>
      <c r="F950" s="62">
        <f t="shared" si="5"/>
        <v>0.523659306</v>
      </c>
      <c r="G950" s="63">
        <f t="shared" si="6"/>
        <v>0.9307036247</v>
      </c>
      <c r="H950" s="64">
        <f t="shared" si="7"/>
        <v>0.8278884462</v>
      </c>
      <c r="I950" s="65">
        <f t="shared" si="8"/>
        <v>0.184063745</v>
      </c>
      <c r="J950" s="55">
        <f t="shared" si="9"/>
        <v>2.958990536</v>
      </c>
      <c r="K950" s="58"/>
      <c r="L950" s="58"/>
      <c r="M950" s="58"/>
      <c r="N950" s="61">
        <f t="shared" si="10"/>
        <v>0.523659306</v>
      </c>
      <c r="O950" s="61">
        <f t="shared" si="11"/>
        <v>0.8278884462</v>
      </c>
      <c r="P950" s="61">
        <f t="shared" si="12"/>
        <v>0.184063745</v>
      </c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73">
        <v>166.0</v>
      </c>
      <c r="AB950" s="74">
        <v>65.0</v>
      </c>
      <c r="AC950" s="73">
        <v>873.0</v>
      </c>
      <c r="AD950" s="74">
        <v>151.0</v>
      </c>
    </row>
    <row r="951" ht="12.75" customHeight="1">
      <c r="A951" s="58" t="s">
        <v>511</v>
      </c>
      <c r="B951" s="73">
        <f t="shared" si="1"/>
        <v>200</v>
      </c>
      <c r="C951" s="74">
        <f t="shared" si="2"/>
        <v>561</v>
      </c>
      <c r="D951" s="73">
        <f t="shared" si="3"/>
        <v>2013</v>
      </c>
      <c r="E951" s="74">
        <f t="shared" si="4"/>
        <v>151</v>
      </c>
      <c r="F951" s="62">
        <f t="shared" si="5"/>
        <v>0.2628120894</v>
      </c>
      <c r="G951" s="63">
        <f t="shared" si="6"/>
        <v>0.9302218115</v>
      </c>
      <c r="H951" s="64">
        <f t="shared" si="7"/>
        <v>0.7565811966</v>
      </c>
      <c r="I951" s="65">
        <f t="shared" si="8"/>
        <v>0.12</v>
      </c>
      <c r="J951" s="55">
        <f t="shared" si="9"/>
        <v>2.843626807</v>
      </c>
      <c r="K951" s="58"/>
      <c r="L951" s="58"/>
      <c r="M951" s="58"/>
      <c r="N951" s="61">
        <f t="shared" si="10"/>
        <v>0.2628120894</v>
      </c>
      <c r="O951" s="61">
        <f t="shared" si="11"/>
        <v>0.7565811966</v>
      </c>
      <c r="P951" s="61">
        <f t="shared" si="12"/>
        <v>0.12</v>
      </c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73">
        <v>200.0</v>
      </c>
      <c r="AB951" s="74">
        <v>151.0</v>
      </c>
      <c r="AC951" s="73">
        <v>2013.0</v>
      </c>
      <c r="AD951" s="74">
        <v>561.0</v>
      </c>
    </row>
    <row r="952" ht="12.75" customHeight="1">
      <c r="A952" s="58" t="s">
        <v>210</v>
      </c>
      <c r="B952" s="73">
        <f t="shared" si="1"/>
        <v>14</v>
      </c>
      <c r="C952" s="74">
        <f t="shared" si="2"/>
        <v>156</v>
      </c>
      <c r="D952" s="73">
        <f t="shared" si="3"/>
        <v>320</v>
      </c>
      <c r="E952" s="74">
        <f t="shared" si="4"/>
        <v>24</v>
      </c>
      <c r="F952" s="62">
        <f t="shared" si="5"/>
        <v>0.08235294118</v>
      </c>
      <c r="G952" s="63">
        <f t="shared" si="6"/>
        <v>0.9302325581</v>
      </c>
      <c r="H952" s="64">
        <f t="shared" si="7"/>
        <v>0.6498054475</v>
      </c>
      <c r="I952" s="65">
        <f t="shared" si="8"/>
        <v>0.07392996109</v>
      </c>
      <c r="J952" s="55">
        <f t="shared" si="9"/>
        <v>2.023529412</v>
      </c>
      <c r="K952" s="58"/>
      <c r="L952" s="58"/>
      <c r="M952" s="58"/>
      <c r="N952" s="61">
        <f t="shared" si="10"/>
        <v>0.08235294118</v>
      </c>
      <c r="O952" s="61">
        <f t="shared" si="11"/>
        <v>0.6498054475</v>
      </c>
      <c r="P952" s="61">
        <f t="shared" si="12"/>
        <v>0.07392996109</v>
      </c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73">
        <v>14.0</v>
      </c>
      <c r="AB952" s="74">
        <v>24.0</v>
      </c>
      <c r="AC952" s="73">
        <v>320.0</v>
      </c>
      <c r="AD952" s="74">
        <v>156.0</v>
      </c>
    </row>
    <row r="953" ht="12.75" customHeight="1">
      <c r="A953" s="58" t="s">
        <v>1135</v>
      </c>
      <c r="B953" s="73">
        <f t="shared" si="1"/>
        <v>315</v>
      </c>
      <c r="C953" s="74">
        <f t="shared" si="2"/>
        <v>133</v>
      </c>
      <c r="D953" s="73">
        <f t="shared" si="3"/>
        <v>810</v>
      </c>
      <c r="E953" s="74">
        <f t="shared" si="4"/>
        <v>87</v>
      </c>
      <c r="F953" s="62">
        <f t="shared" si="5"/>
        <v>0.703125</v>
      </c>
      <c r="G953" s="63">
        <f t="shared" si="6"/>
        <v>0.9030100334</v>
      </c>
      <c r="H953" s="64">
        <f t="shared" si="7"/>
        <v>0.8364312268</v>
      </c>
      <c r="I953" s="65">
        <f t="shared" si="8"/>
        <v>0.2988847584</v>
      </c>
      <c r="J953" s="55">
        <f t="shared" si="9"/>
        <v>2.002232143</v>
      </c>
      <c r="K953" s="58"/>
      <c r="L953" s="58"/>
      <c r="M953" s="58"/>
      <c r="N953" s="61">
        <f t="shared" si="10"/>
        <v>0.703125</v>
      </c>
      <c r="O953" s="61">
        <f t="shared" si="11"/>
        <v>0.8364312268</v>
      </c>
      <c r="P953" s="61">
        <f t="shared" si="12"/>
        <v>0.2988847584</v>
      </c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73">
        <v>315.0</v>
      </c>
      <c r="AB953" s="74">
        <v>87.0</v>
      </c>
      <c r="AC953" s="73">
        <v>810.0</v>
      </c>
      <c r="AD953" s="74">
        <v>133.0</v>
      </c>
    </row>
    <row r="954" ht="12.75" customHeight="1">
      <c r="A954" s="58" t="s">
        <v>783</v>
      </c>
      <c r="B954" s="73">
        <f t="shared" si="1"/>
        <v>47</v>
      </c>
      <c r="C954" s="74">
        <f t="shared" si="2"/>
        <v>31</v>
      </c>
      <c r="D954" s="73">
        <f t="shared" si="3"/>
        <v>186</v>
      </c>
      <c r="E954" s="74">
        <f t="shared" si="4"/>
        <v>17</v>
      </c>
      <c r="F954" s="62">
        <f t="shared" si="5"/>
        <v>0.6025641026</v>
      </c>
      <c r="G954" s="63">
        <f t="shared" si="6"/>
        <v>0.9162561576</v>
      </c>
      <c r="H954" s="64">
        <f t="shared" si="7"/>
        <v>0.8291814947</v>
      </c>
      <c r="I954" s="65">
        <f t="shared" si="8"/>
        <v>0.2277580071</v>
      </c>
      <c r="J954" s="55">
        <f t="shared" si="9"/>
        <v>2.602564103</v>
      </c>
      <c r="K954" s="58"/>
      <c r="L954" s="58"/>
      <c r="M954" s="58"/>
      <c r="N954" s="61">
        <f t="shared" si="10"/>
        <v>0.6025641026</v>
      </c>
      <c r="O954" s="61">
        <f t="shared" si="11"/>
        <v>0.8291814947</v>
      </c>
      <c r="P954" s="61">
        <f t="shared" si="12"/>
        <v>0.2277580071</v>
      </c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73">
        <v>47.0</v>
      </c>
      <c r="AB954" s="74">
        <v>17.0</v>
      </c>
      <c r="AC954" s="73">
        <v>186.0</v>
      </c>
      <c r="AD954" s="74">
        <v>31.0</v>
      </c>
    </row>
    <row r="955" ht="12.75" customHeight="1">
      <c r="A955" s="58" t="s">
        <v>1136</v>
      </c>
      <c r="B955" s="73">
        <f t="shared" si="1"/>
        <v>0</v>
      </c>
      <c r="C955" s="74">
        <f t="shared" si="2"/>
        <v>0</v>
      </c>
      <c r="D955" s="73">
        <f t="shared" si="3"/>
        <v>0</v>
      </c>
      <c r="E955" s="74">
        <f t="shared" si="4"/>
        <v>0</v>
      </c>
      <c r="F955" s="62" t="str">
        <f t="shared" si="5"/>
        <v>#DIV/0!</v>
      </c>
      <c r="G955" s="63" t="str">
        <f t="shared" si="6"/>
        <v>#DIV/0!</v>
      </c>
      <c r="H955" s="64" t="str">
        <f t="shared" si="7"/>
        <v>#DIV/0!</v>
      </c>
      <c r="I955" s="65" t="str">
        <f t="shared" si="8"/>
        <v>#DIV/0!</v>
      </c>
      <c r="J955" s="55" t="str">
        <f t="shared" si="9"/>
        <v>#DIV/0!</v>
      </c>
      <c r="K955" s="58"/>
      <c r="L955" s="58"/>
      <c r="M955" s="58"/>
      <c r="N955" s="61" t="str">
        <f t="shared" si="10"/>
        <v>#DIV/0!</v>
      </c>
      <c r="O955" s="61" t="str">
        <f t="shared" si="11"/>
        <v>#DIV/0!</v>
      </c>
      <c r="P955" s="61" t="str">
        <f t="shared" si="12"/>
        <v>#DIV/0!</v>
      </c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73">
        <v>0.0</v>
      </c>
      <c r="AB955" s="74">
        <v>0.0</v>
      </c>
      <c r="AC955" s="73">
        <v>0.0</v>
      </c>
      <c r="AD955" s="74">
        <v>0.0</v>
      </c>
    </row>
    <row r="956" ht="12.75" customHeight="1">
      <c r="A956" s="58" t="s">
        <v>787</v>
      </c>
      <c r="B956" s="73">
        <f t="shared" si="1"/>
        <v>100</v>
      </c>
      <c r="C956" s="74">
        <f t="shared" si="2"/>
        <v>142</v>
      </c>
      <c r="D956" s="73">
        <f t="shared" si="3"/>
        <v>837</v>
      </c>
      <c r="E956" s="74">
        <f t="shared" si="4"/>
        <v>36</v>
      </c>
      <c r="F956" s="62">
        <f t="shared" si="5"/>
        <v>0.4132231405</v>
      </c>
      <c r="G956" s="63">
        <f t="shared" si="6"/>
        <v>0.9587628866</v>
      </c>
      <c r="H956" s="64">
        <f t="shared" si="7"/>
        <v>0.8403587444</v>
      </c>
      <c r="I956" s="65">
        <f t="shared" si="8"/>
        <v>0.1219730942</v>
      </c>
      <c r="J956" s="55">
        <f t="shared" si="9"/>
        <v>3.607438017</v>
      </c>
      <c r="K956" s="58"/>
      <c r="L956" s="58"/>
      <c r="M956" s="58"/>
      <c r="N956" s="61">
        <f t="shared" si="10"/>
        <v>0.4132231405</v>
      </c>
      <c r="O956" s="61">
        <f t="shared" si="11"/>
        <v>0.8403587444</v>
      </c>
      <c r="P956" s="61">
        <f t="shared" si="12"/>
        <v>0.1219730942</v>
      </c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73">
        <v>100.0</v>
      </c>
      <c r="AB956" s="74">
        <v>36.0</v>
      </c>
      <c r="AC956" s="73">
        <v>837.0</v>
      </c>
      <c r="AD956" s="74">
        <v>142.0</v>
      </c>
    </row>
    <row r="957" ht="12.75" customHeight="1">
      <c r="A957" s="58" t="s">
        <v>711</v>
      </c>
      <c r="B957" s="73">
        <f t="shared" si="1"/>
        <v>112</v>
      </c>
      <c r="C957" s="74">
        <f t="shared" si="2"/>
        <v>123</v>
      </c>
      <c r="D957" s="73">
        <f t="shared" si="3"/>
        <v>602</v>
      </c>
      <c r="E957" s="74">
        <f t="shared" si="4"/>
        <v>51</v>
      </c>
      <c r="F957" s="62">
        <f t="shared" si="5"/>
        <v>0.4765957447</v>
      </c>
      <c r="G957" s="63">
        <f t="shared" si="6"/>
        <v>0.921898928</v>
      </c>
      <c r="H957" s="64">
        <f t="shared" si="7"/>
        <v>0.8040540541</v>
      </c>
      <c r="I957" s="65">
        <f t="shared" si="8"/>
        <v>0.1835585586</v>
      </c>
      <c r="J957" s="55">
        <f t="shared" si="9"/>
        <v>2.778723404</v>
      </c>
      <c r="K957" s="58"/>
      <c r="L957" s="58"/>
      <c r="M957" s="58"/>
      <c r="N957" s="61">
        <f t="shared" si="10"/>
        <v>0.4765957447</v>
      </c>
      <c r="O957" s="61">
        <f t="shared" si="11"/>
        <v>0.8040540541</v>
      </c>
      <c r="P957" s="61">
        <f t="shared" si="12"/>
        <v>0.1835585586</v>
      </c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73">
        <v>112.0</v>
      </c>
      <c r="AB957" s="74">
        <v>51.0</v>
      </c>
      <c r="AC957" s="73">
        <v>602.0</v>
      </c>
      <c r="AD957" s="74">
        <v>123.0</v>
      </c>
    </row>
    <row r="958" ht="12.75" customHeight="1">
      <c r="A958" s="58" t="s">
        <v>699</v>
      </c>
      <c r="B958" s="73">
        <f t="shared" si="1"/>
        <v>50</v>
      </c>
      <c r="C958" s="74">
        <f t="shared" si="2"/>
        <v>24</v>
      </c>
      <c r="D958" s="73">
        <f t="shared" si="3"/>
        <v>211</v>
      </c>
      <c r="E958" s="74">
        <f t="shared" si="4"/>
        <v>24</v>
      </c>
      <c r="F958" s="62">
        <f t="shared" si="5"/>
        <v>0.6756756757</v>
      </c>
      <c r="G958" s="63">
        <f t="shared" si="6"/>
        <v>0.8978723404</v>
      </c>
      <c r="H958" s="64">
        <f t="shared" si="7"/>
        <v>0.8446601942</v>
      </c>
      <c r="I958" s="65">
        <f t="shared" si="8"/>
        <v>0.2394822006</v>
      </c>
      <c r="J958" s="55">
        <f t="shared" si="9"/>
        <v>3.175675676</v>
      </c>
      <c r="K958" s="58"/>
      <c r="L958" s="58"/>
      <c r="M958" s="58"/>
      <c r="N958" s="61">
        <f t="shared" si="10"/>
        <v>0.6756756757</v>
      </c>
      <c r="O958" s="61">
        <f t="shared" si="11"/>
        <v>0.8446601942</v>
      </c>
      <c r="P958" s="61">
        <f t="shared" si="12"/>
        <v>0.2394822006</v>
      </c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73">
        <v>50.0</v>
      </c>
      <c r="AB958" s="74">
        <v>24.0</v>
      </c>
      <c r="AC958" s="73">
        <v>211.0</v>
      </c>
      <c r="AD958" s="74">
        <v>24.0</v>
      </c>
    </row>
    <row r="959" ht="12.75" customHeight="1">
      <c r="A959" s="58" t="s">
        <v>839</v>
      </c>
      <c r="B959" s="73">
        <f t="shared" si="1"/>
        <v>86</v>
      </c>
      <c r="C959" s="74">
        <f t="shared" si="2"/>
        <v>76</v>
      </c>
      <c r="D959" s="73">
        <f t="shared" si="3"/>
        <v>288</v>
      </c>
      <c r="E959" s="74">
        <f t="shared" si="4"/>
        <v>23</v>
      </c>
      <c r="F959" s="62">
        <f t="shared" si="5"/>
        <v>0.5308641975</v>
      </c>
      <c r="G959" s="63">
        <f t="shared" si="6"/>
        <v>0.9260450161</v>
      </c>
      <c r="H959" s="64">
        <f t="shared" si="7"/>
        <v>0.7906976744</v>
      </c>
      <c r="I959" s="65">
        <f t="shared" si="8"/>
        <v>0.2304439746</v>
      </c>
      <c r="J959" s="55">
        <f t="shared" si="9"/>
        <v>1.919753086</v>
      </c>
      <c r="K959" s="58"/>
      <c r="L959" s="58"/>
      <c r="M959" s="58"/>
      <c r="N959" s="61">
        <f t="shared" si="10"/>
        <v>0.5308641975</v>
      </c>
      <c r="O959" s="61">
        <f t="shared" si="11"/>
        <v>0.7906976744</v>
      </c>
      <c r="P959" s="61">
        <f t="shared" si="12"/>
        <v>0.2304439746</v>
      </c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73">
        <v>86.0</v>
      </c>
      <c r="AB959" s="74">
        <v>23.0</v>
      </c>
      <c r="AC959" s="73">
        <v>288.0</v>
      </c>
      <c r="AD959" s="74">
        <v>76.0</v>
      </c>
    </row>
    <row r="960" ht="12.75" customHeight="1">
      <c r="A960" s="58" t="s">
        <v>781</v>
      </c>
      <c r="B960" s="73">
        <f t="shared" si="1"/>
        <v>189</v>
      </c>
      <c r="C960" s="74">
        <f t="shared" si="2"/>
        <v>224</v>
      </c>
      <c r="D960" s="73">
        <f t="shared" si="3"/>
        <v>1068</v>
      </c>
      <c r="E960" s="74">
        <f t="shared" si="4"/>
        <v>69</v>
      </c>
      <c r="F960" s="62">
        <f t="shared" si="5"/>
        <v>0.4576271186</v>
      </c>
      <c r="G960" s="63">
        <f t="shared" si="6"/>
        <v>0.9393139842</v>
      </c>
      <c r="H960" s="64">
        <f t="shared" si="7"/>
        <v>0.8109677419</v>
      </c>
      <c r="I960" s="65">
        <f t="shared" si="8"/>
        <v>0.1664516129</v>
      </c>
      <c r="J960" s="55">
        <f t="shared" si="9"/>
        <v>2.753026634</v>
      </c>
      <c r="K960" s="58"/>
      <c r="L960" s="58"/>
      <c r="M960" s="58"/>
      <c r="N960" s="61">
        <f t="shared" si="10"/>
        <v>0.4576271186</v>
      </c>
      <c r="O960" s="61">
        <f t="shared" si="11"/>
        <v>0.8109677419</v>
      </c>
      <c r="P960" s="61">
        <f t="shared" si="12"/>
        <v>0.1664516129</v>
      </c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73">
        <v>189.0</v>
      </c>
      <c r="AB960" s="74">
        <v>69.0</v>
      </c>
      <c r="AC960" s="73">
        <v>1068.0</v>
      </c>
      <c r="AD960" s="74">
        <v>224.0</v>
      </c>
    </row>
    <row r="961" ht="12.75" customHeight="1">
      <c r="A961" s="58" t="s">
        <v>1137</v>
      </c>
      <c r="B961" s="73">
        <f t="shared" si="1"/>
        <v>0</v>
      </c>
      <c r="C961" s="74">
        <f t="shared" si="2"/>
        <v>0</v>
      </c>
      <c r="D961" s="73">
        <f t="shared" si="3"/>
        <v>0</v>
      </c>
      <c r="E961" s="74">
        <f t="shared" si="4"/>
        <v>0</v>
      </c>
      <c r="F961" s="62" t="str">
        <f t="shared" si="5"/>
        <v>#DIV/0!</v>
      </c>
      <c r="G961" s="63" t="str">
        <f t="shared" si="6"/>
        <v>#DIV/0!</v>
      </c>
      <c r="H961" s="64" t="str">
        <f t="shared" si="7"/>
        <v>#DIV/0!</v>
      </c>
      <c r="I961" s="65" t="str">
        <f t="shared" si="8"/>
        <v>#DIV/0!</v>
      </c>
      <c r="J961" s="55" t="str">
        <f t="shared" si="9"/>
        <v>#DIV/0!</v>
      </c>
      <c r="K961" s="58"/>
      <c r="L961" s="58"/>
      <c r="M961" s="58"/>
      <c r="N961" s="61" t="str">
        <f t="shared" si="10"/>
        <v>#DIV/0!</v>
      </c>
      <c r="O961" s="61" t="str">
        <f t="shared" si="11"/>
        <v>#DIV/0!</v>
      </c>
      <c r="P961" s="61" t="str">
        <f t="shared" si="12"/>
        <v>#DIV/0!</v>
      </c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73">
        <v>0.0</v>
      </c>
      <c r="AB961" s="74">
        <v>0.0</v>
      </c>
      <c r="AC961" s="73">
        <v>0.0</v>
      </c>
      <c r="AD961" s="74">
        <v>0.0</v>
      </c>
    </row>
    <row r="962" ht="12.75" customHeight="1">
      <c r="A962" s="58" t="s">
        <v>841</v>
      </c>
      <c r="B962" s="73">
        <f t="shared" si="1"/>
        <v>109</v>
      </c>
      <c r="C962" s="74">
        <f t="shared" si="2"/>
        <v>59</v>
      </c>
      <c r="D962" s="73">
        <f t="shared" si="3"/>
        <v>238</v>
      </c>
      <c r="E962" s="74">
        <f t="shared" si="4"/>
        <v>21</v>
      </c>
      <c r="F962" s="62">
        <f t="shared" si="5"/>
        <v>0.6488095238</v>
      </c>
      <c r="G962" s="63">
        <f t="shared" si="6"/>
        <v>0.9189189189</v>
      </c>
      <c r="H962" s="64">
        <f t="shared" si="7"/>
        <v>0.81264637</v>
      </c>
      <c r="I962" s="65">
        <f t="shared" si="8"/>
        <v>0.3044496487</v>
      </c>
      <c r="J962" s="55">
        <f t="shared" si="9"/>
        <v>1.541666667</v>
      </c>
      <c r="K962" s="58"/>
      <c r="L962" s="58"/>
      <c r="M962" s="58"/>
      <c r="N962" s="61">
        <f t="shared" si="10"/>
        <v>0.6488095238</v>
      </c>
      <c r="O962" s="61">
        <f t="shared" si="11"/>
        <v>0.81264637</v>
      </c>
      <c r="P962" s="61">
        <f t="shared" si="12"/>
        <v>0.3044496487</v>
      </c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73">
        <v>109.0</v>
      </c>
      <c r="AB962" s="74">
        <v>21.0</v>
      </c>
      <c r="AC962" s="73">
        <v>238.0</v>
      </c>
      <c r="AD962" s="74">
        <v>59.0</v>
      </c>
    </row>
    <row r="963" ht="12.75" customHeight="1">
      <c r="A963" s="58" t="s">
        <v>695</v>
      </c>
      <c r="B963" s="73">
        <f t="shared" si="1"/>
        <v>35</v>
      </c>
      <c r="C963" s="74">
        <f t="shared" si="2"/>
        <v>22</v>
      </c>
      <c r="D963" s="73">
        <f t="shared" si="3"/>
        <v>130</v>
      </c>
      <c r="E963" s="74">
        <f t="shared" si="4"/>
        <v>17</v>
      </c>
      <c r="F963" s="62">
        <f t="shared" si="5"/>
        <v>0.6140350877</v>
      </c>
      <c r="G963" s="63">
        <f t="shared" si="6"/>
        <v>0.8843537415</v>
      </c>
      <c r="H963" s="64">
        <f t="shared" si="7"/>
        <v>0.8088235294</v>
      </c>
      <c r="I963" s="65">
        <f t="shared" si="8"/>
        <v>0.2549019608</v>
      </c>
      <c r="J963" s="55">
        <f t="shared" si="9"/>
        <v>2.578947368</v>
      </c>
      <c r="K963" s="58"/>
      <c r="L963" s="58"/>
      <c r="M963" s="58"/>
      <c r="N963" s="61">
        <f t="shared" si="10"/>
        <v>0.6140350877</v>
      </c>
      <c r="O963" s="61">
        <f t="shared" si="11"/>
        <v>0.8088235294</v>
      </c>
      <c r="P963" s="61">
        <f t="shared" si="12"/>
        <v>0.2549019608</v>
      </c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73">
        <v>35.0</v>
      </c>
      <c r="AB963" s="74">
        <v>17.0</v>
      </c>
      <c r="AC963" s="73">
        <v>130.0</v>
      </c>
      <c r="AD963" s="74">
        <v>22.0</v>
      </c>
    </row>
    <row r="964" ht="12.75" customHeight="1">
      <c r="A964" s="58" t="s">
        <v>571</v>
      </c>
      <c r="B964" s="73">
        <f t="shared" si="1"/>
        <v>8</v>
      </c>
      <c r="C964" s="74">
        <f t="shared" si="2"/>
        <v>11</v>
      </c>
      <c r="D964" s="73">
        <f t="shared" si="3"/>
        <v>27</v>
      </c>
      <c r="E964" s="74">
        <f t="shared" si="4"/>
        <v>5</v>
      </c>
      <c r="F964" s="62">
        <f t="shared" si="5"/>
        <v>0.4210526316</v>
      </c>
      <c r="G964" s="63">
        <f t="shared" si="6"/>
        <v>0.84375</v>
      </c>
      <c r="H964" s="64">
        <f t="shared" si="7"/>
        <v>0.6862745098</v>
      </c>
      <c r="I964" s="65">
        <f t="shared" si="8"/>
        <v>0.2549019608</v>
      </c>
      <c r="J964" s="55">
        <f t="shared" si="9"/>
        <v>1.684210526</v>
      </c>
      <c r="K964" s="58"/>
      <c r="L964" s="58"/>
      <c r="M964" s="58"/>
      <c r="N964" s="61">
        <f t="shared" si="10"/>
        <v>0.4210526316</v>
      </c>
      <c r="O964" s="61">
        <f t="shared" si="11"/>
        <v>0.6862745098</v>
      </c>
      <c r="P964" s="61">
        <f t="shared" si="12"/>
        <v>0.2549019608</v>
      </c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73">
        <v>8.0</v>
      </c>
      <c r="AB964" s="74">
        <v>5.0</v>
      </c>
      <c r="AC964" s="73">
        <v>27.0</v>
      </c>
      <c r="AD964" s="74">
        <v>11.0</v>
      </c>
    </row>
    <row r="965" ht="12.75" customHeight="1">
      <c r="A965" s="58" t="s">
        <v>1138</v>
      </c>
      <c r="B965" s="73">
        <f t="shared" si="1"/>
        <v>0</v>
      </c>
      <c r="C965" s="74">
        <f t="shared" si="2"/>
        <v>0</v>
      </c>
      <c r="D965" s="73">
        <f t="shared" si="3"/>
        <v>0</v>
      </c>
      <c r="E965" s="74">
        <f t="shared" si="4"/>
        <v>0</v>
      </c>
      <c r="F965" s="62" t="str">
        <f t="shared" si="5"/>
        <v>#DIV/0!</v>
      </c>
      <c r="G965" s="63" t="str">
        <f t="shared" si="6"/>
        <v>#DIV/0!</v>
      </c>
      <c r="H965" s="64" t="str">
        <f t="shared" si="7"/>
        <v>#DIV/0!</v>
      </c>
      <c r="I965" s="65" t="str">
        <f t="shared" si="8"/>
        <v>#DIV/0!</v>
      </c>
      <c r="J965" s="55" t="str">
        <f t="shared" si="9"/>
        <v>#DIV/0!</v>
      </c>
      <c r="K965" s="58"/>
      <c r="L965" s="58"/>
      <c r="M965" s="58"/>
      <c r="N965" s="61" t="str">
        <f t="shared" si="10"/>
        <v>#DIV/0!</v>
      </c>
      <c r="O965" s="61" t="str">
        <f t="shared" si="11"/>
        <v>#DIV/0!</v>
      </c>
      <c r="P965" s="61" t="str">
        <f t="shared" si="12"/>
        <v>#DIV/0!</v>
      </c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73">
        <v>0.0</v>
      </c>
      <c r="AB965" s="74">
        <v>0.0</v>
      </c>
      <c r="AC965" s="73">
        <v>0.0</v>
      </c>
      <c r="AD965" s="74">
        <v>0.0</v>
      </c>
    </row>
    <row r="966" ht="12.75" customHeight="1">
      <c r="A966" s="58" t="s">
        <v>1139</v>
      </c>
      <c r="B966" s="73">
        <f t="shared" si="1"/>
        <v>0</v>
      </c>
      <c r="C966" s="74">
        <f t="shared" si="2"/>
        <v>0</v>
      </c>
      <c r="D966" s="73">
        <f t="shared" si="3"/>
        <v>0</v>
      </c>
      <c r="E966" s="74">
        <f t="shared" si="4"/>
        <v>0</v>
      </c>
      <c r="F966" s="62" t="str">
        <f t="shared" si="5"/>
        <v>#DIV/0!</v>
      </c>
      <c r="G966" s="63" t="str">
        <f t="shared" si="6"/>
        <v>#DIV/0!</v>
      </c>
      <c r="H966" s="64" t="str">
        <f t="shared" si="7"/>
        <v>#DIV/0!</v>
      </c>
      <c r="I966" s="65" t="str">
        <f t="shared" si="8"/>
        <v>#DIV/0!</v>
      </c>
      <c r="J966" s="55" t="str">
        <f t="shared" si="9"/>
        <v>#DIV/0!</v>
      </c>
      <c r="K966" s="58"/>
      <c r="L966" s="58"/>
      <c r="M966" s="58"/>
      <c r="N966" s="61" t="str">
        <f t="shared" si="10"/>
        <v>#DIV/0!</v>
      </c>
      <c r="O966" s="61" t="str">
        <f t="shared" si="11"/>
        <v>#DIV/0!</v>
      </c>
      <c r="P966" s="61" t="str">
        <f t="shared" si="12"/>
        <v>#DIV/0!</v>
      </c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73">
        <v>0.0</v>
      </c>
      <c r="AB966" s="74">
        <v>0.0</v>
      </c>
      <c r="AC966" s="73">
        <v>0.0</v>
      </c>
      <c r="AD966" s="74">
        <v>0.0</v>
      </c>
    </row>
    <row r="967" ht="12.75" customHeight="1">
      <c r="A967" s="58" t="s">
        <v>806</v>
      </c>
      <c r="B967" s="73">
        <f t="shared" si="1"/>
        <v>3</v>
      </c>
      <c r="C967" s="74">
        <f t="shared" si="2"/>
        <v>13</v>
      </c>
      <c r="D967" s="73">
        <f t="shared" si="3"/>
        <v>39</v>
      </c>
      <c r="E967" s="74">
        <f t="shared" si="4"/>
        <v>1</v>
      </c>
      <c r="F967" s="62">
        <f t="shared" si="5"/>
        <v>0.1875</v>
      </c>
      <c r="G967" s="63">
        <f t="shared" si="6"/>
        <v>0.975</v>
      </c>
      <c r="H967" s="64">
        <f t="shared" si="7"/>
        <v>0.75</v>
      </c>
      <c r="I967" s="65">
        <f t="shared" si="8"/>
        <v>0.07142857143</v>
      </c>
      <c r="J967" s="55">
        <f t="shared" si="9"/>
        <v>2.5</v>
      </c>
      <c r="K967" s="58"/>
      <c r="L967" s="58"/>
      <c r="M967" s="58"/>
      <c r="N967" s="61">
        <f t="shared" si="10"/>
        <v>0.1875</v>
      </c>
      <c r="O967" s="61">
        <f t="shared" si="11"/>
        <v>0.75</v>
      </c>
      <c r="P967" s="61">
        <f t="shared" si="12"/>
        <v>0.07142857143</v>
      </c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73">
        <v>3.0</v>
      </c>
      <c r="AB967" s="74">
        <v>1.0</v>
      </c>
      <c r="AC967" s="73">
        <v>39.0</v>
      </c>
      <c r="AD967" s="74">
        <v>13.0</v>
      </c>
    </row>
    <row r="968" ht="12.75" customHeight="1">
      <c r="A968" s="58" t="s">
        <v>686</v>
      </c>
      <c r="B968" s="73">
        <f t="shared" si="1"/>
        <v>6</v>
      </c>
      <c r="C968" s="74">
        <f t="shared" si="2"/>
        <v>10</v>
      </c>
      <c r="D968" s="73">
        <f t="shared" si="3"/>
        <v>30</v>
      </c>
      <c r="E968" s="74">
        <f t="shared" si="4"/>
        <v>3</v>
      </c>
      <c r="F968" s="62">
        <f t="shared" si="5"/>
        <v>0.375</v>
      </c>
      <c r="G968" s="63">
        <f t="shared" si="6"/>
        <v>0.9090909091</v>
      </c>
      <c r="H968" s="64">
        <f t="shared" si="7"/>
        <v>0.7346938776</v>
      </c>
      <c r="I968" s="65">
        <f t="shared" si="8"/>
        <v>0.1836734694</v>
      </c>
      <c r="J968" s="55">
        <f t="shared" si="9"/>
        <v>2.0625</v>
      </c>
      <c r="K968" s="58"/>
      <c r="L968" s="58"/>
      <c r="M968" s="58"/>
      <c r="N968" s="61">
        <f t="shared" si="10"/>
        <v>0.375</v>
      </c>
      <c r="O968" s="61">
        <f t="shared" si="11"/>
        <v>0.7346938776</v>
      </c>
      <c r="P968" s="61">
        <f t="shared" si="12"/>
        <v>0.1836734694</v>
      </c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73">
        <v>6.0</v>
      </c>
      <c r="AB968" s="74">
        <v>3.0</v>
      </c>
      <c r="AC968" s="73">
        <v>30.0</v>
      </c>
      <c r="AD968" s="74">
        <v>10.0</v>
      </c>
    </row>
    <row r="969" ht="12.75" customHeight="1">
      <c r="A969" s="58" t="s">
        <v>1140</v>
      </c>
      <c r="B969" s="73">
        <f t="shared" si="1"/>
        <v>9</v>
      </c>
      <c r="C969" s="74">
        <f t="shared" si="2"/>
        <v>1</v>
      </c>
      <c r="D969" s="73">
        <f t="shared" si="3"/>
        <v>39</v>
      </c>
      <c r="E969" s="74">
        <f t="shared" si="4"/>
        <v>0</v>
      </c>
      <c r="F969" s="62">
        <f t="shared" si="5"/>
        <v>0.9</v>
      </c>
      <c r="G969" s="63">
        <f t="shared" si="6"/>
        <v>1</v>
      </c>
      <c r="H969" s="64">
        <f t="shared" si="7"/>
        <v>0.9795918367</v>
      </c>
      <c r="I969" s="65">
        <f t="shared" si="8"/>
        <v>0.1836734694</v>
      </c>
      <c r="J969" s="55">
        <f t="shared" si="9"/>
        <v>3.9</v>
      </c>
      <c r="K969" s="58"/>
      <c r="L969" s="58"/>
      <c r="M969" s="58"/>
      <c r="N969" s="61">
        <f t="shared" si="10"/>
        <v>0.9</v>
      </c>
      <c r="O969" s="61">
        <f t="shared" si="11"/>
        <v>0.9795918367</v>
      </c>
      <c r="P969" s="61">
        <f t="shared" si="12"/>
        <v>0.1836734694</v>
      </c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73">
        <v>9.0</v>
      </c>
      <c r="AB969" s="74">
        <v>0.0</v>
      </c>
      <c r="AC969" s="73">
        <v>39.0</v>
      </c>
      <c r="AD969" s="74">
        <v>1.0</v>
      </c>
    </row>
    <row r="970" ht="12.75" customHeight="1">
      <c r="A970" s="58" t="s">
        <v>1141</v>
      </c>
      <c r="B970" s="73">
        <f t="shared" si="1"/>
        <v>0</v>
      </c>
      <c r="C970" s="74">
        <f t="shared" si="2"/>
        <v>0</v>
      </c>
      <c r="D970" s="73">
        <f t="shared" si="3"/>
        <v>0</v>
      </c>
      <c r="E970" s="74">
        <f t="shared" si="4"/>
        <v>0</v>
      </c>
      <c r="F970" s="62" t="str">
        <f t="shared" si="5"/>
        <v>#DIV/0!</v>
      </c>
      <c r="G970" s="63" t="str">
        <f t="shared" si="6"/>
        <v>#DIV/0!</v>
      </c>
      <c r="H970" s="64" t="str">
        <f t="shared" si="7"/>
        <v>#DIV/0!</v>
      </c>
      <c r="I970" s="65" t="str">
        <f t="shared" si="8"/>
        <v>#DIV/0!</v>
      </c>
      <c r="J970" s="55" t="str">
        <f t="shared" si="9"/>
        <v>#DIV/0!</v>
      </c>
      <c r="K970" s="58"/>
      <c r="L970" s="58"/>
      <c r="M970" s="58"/>
      <c r="N970" s="61" t="str">
        <f t="shared" si="10"/>
        <v>#DIV/0!</v>
      </c>
      <c r="O970" s="61" t="str">
        <f t="shared" si="11"/>
        <v>#DIV/0!</v>
      </c>
      <c r="P970" s="61" t="str">
        <f t="shared" si="12"/>
        <v>#DIV/0!</v>
      </c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73">
        <v>0.0</v>
      </c>
      <c r="AB970" s="74">
        <v>0.0</v>
      </c>
      <c r="AC970" s="73">
        <v>0.0</v>
      </c>
      <c r="AD970" s="74">
        <v>0.0</v>
      </c>
    </row>
    <row r="971" ht="12.75" customHeight="1">
      <c r="A971" s="58" t="s">
        <v>842</v>
      </c>
      <c r="B971" s="73">
        <f t="shared" si="1"/>
        <v>41</v>
      </c>
      <c r="C971" s="74">
        <f t="shared" si="2"/>
        <v>41</v>
      </c>
      <c r="D971" s="73">
        <f t="shared" si="3"/>
        <v>140</v>
      </c>
      <c r="E971" s="74">
        <f t="shared" si="4"/>
        <v>6</v>
      </c>
      <c r="F971" s="62">
        <f t="shared" si="5"/>
        <v>0.5</v>
      </c>
      <c r="G971" s="63">
        <f t="shared" si="6"/>
        <v>0.9589041096</v>
      </c>
      <c r="H971" s="64">
        <f t="shared" si="7"/>
        <v>0.7938596491</v>
      </c>
      <c r="I971" s="65">
        <f t="shared" si="8"/>
        <v>0.2061403509</v>
      </c>
      <c r="J971" s="55">
        <f t="shared" si="9"/>
        <v>1.780487805</v>
      </c>
      <c r="K971" s="58"/>
      <c r="L971" s="58"/>
      <c r="M971" s="58"/>
      <c r="N971" s="61">
        <f t="shared" si="10"/>
        <v>0.5</v>
      </c>
      <c r="O971" s="61">
        <f t="shared" si="11"/>
        <v>0.7938596491</v>
      </c>
      <c r="P971" s="61">
        <f t="shared" si="12"/>
        <v>0.2061403509</v>
      </c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73">
        <v>41.0</v>
      </c>
      <c r="AB971" s="74">
        <v>6.0</v>
      </c>
      <c r="AC971" s="73">
        <v>140.0</v>
      </c>
      <c r="AD971" s="74">
        <v>41.0</v>
      </c>
    </row>
    <row r="972" ht="12.75" customHeight="1">
      <c r="A972" s="58" t="s">
        <v>599</v>
      </c>
      <c r="B972" s="73">
        <f t="shared" si="1"/>
        <v>5</v>
      </c>
      <c r="C972" s="74">
        <f t="shared" si="2"/>
        <v>26</v>
      </c>
      <c r="D972" s="73">
        <f t="shared" si="3"/>
        <v>33</v>
      </c>
      <c r="E972" s="74">
        <f t="shared" si="4"/>
        <v>3</v>
      </c>
      <c r="F972" s="62">
        <f t="shared" si="5"/>
        <v>0.1612903226</v>
      </c>
      <c r="G972" s="63">
        <f t="shared" si="6"/>
        <v>0.9166666667</v>
      </c>
      <c r="H972" s="64">
        <f t="shared" si="7"/>
        <v>0.5671641791</v>
      </c>
      <c r="I972" s="65">
        <f t="shared" si="8"/>
        <v>0.1194029851</v>
      </c>
      <c r="J972" s="55">
        <f t="shared" si="9"/>
        <v>1.161290323</v>
      </c>
      <c r="K972" s="58"/>
      <c r="L972" s="58"/>
      <c r="M972" s="58"/>
      <c r="N972" s="61">
        <f t="shared" si="10"/>
        <v>0.1612903226</v>
      </c>
      <c r="O972" s="61">
        <f t="shared" si="11"/>
        <v>0.5671641791</v>
      </c>
      <c r="P972" s="61">
        <f t="shared" si="12"/>
        <v>0.1194029851</v>
      </c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73">
        <v>5.0</v>
      </c>
      <c r="AB972" s="74">
        <v>3.0</v>
      </c>
      <c r="AC972" s="73">
        <v>33.0</v>
      </c>
      <c r="AD972" s="74">
        <v>26.0</v>
      </c>
    </row>
    <row r="973" ht="12.75" customHeight="1">
      <c r="A973" s="58" t="s">
        <v>680</v>
      </c>
      <c r="B973" s="73">
        <f t="shared" si="1"/>
        <v>2</v>
      </c>
      <c r="C973" s="74">
        <f t="shared" si="2"/>
        <v>9</v>
      </c>
      <c r="D973" s="73">
        <f t="shared" si="3"/>
        <v>15</v>
      </c>
      <c r="E973" s="74">
        <f t="shared" si="4"/>
        <v>1</v>
      </c>
      <c r="F973" s="62">
        <f t="shared" si="5"/>
        <v>0.1818181818</v>
      </c>
      <c r="G973" s="63">
        <f t="shared" si="6"/>
        <v>0.9375</v>
      </c>
      <c r="H973" s="64">
        <f t="shared" si="7"/>
        <v>0.6296296296</v>
      </c>
      <c r="I973" s="65">
        <f t="shared" si="8"/>
        <v>0.1111111111</v>
      </c>
      <c r="J973" s="55">
        <f t="shared" si="9"/>
        <v>1.454545455</v>
      </c>
      <c r="K973" s="58"/>
      <c r="L973" s="58"/>
      <c r="M973" s="58"/>
      <c r="N973" s="61">
        <f t="shared" si="10"/>
        <v>0.1818181818</v>
      </c>
      <c r="O973" s="61">
        <f t="shared" si="11"/>
        <v>0.6296296296</v>
      </c>
      <c r="P973" s="61">
        <f t="shared" si="12"/>
        <v>0.1111111111</v>
      </c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73">
        <v>2.0</v>
      </c>
      <c r="AB973" s="74">
        <v>1.0</v>
      </c>
      <c r="AC973" s="73">
        <v>15.0</v>
      </c>
      <c r="AD973" s="74">
        <v>9.0</v>
      </c>
    </row>
    <row r="974" ht="12.75" customHeight="1">
      <c r="A974" s="58" t="s">
        <v>1142</v>
      </c>
      <c r="B974" s="73">
        <f t="shared" si="1"/>
        <v>0</v>
      </c>
      <c r="C974" s="74">
        <f t="shared" si="2"/>
        <v>3</v>
      </c>
      <c r="D974" s="73">
        <f t="shared" si="3"/>
        <v>0</v>
      </c>
      <c r="E974" s="74">
        <f t="shared" si="4"/>
        <v>0</v>
      </c>
      <c r="F974" s="62">
        <f t="shared" si="5"/>
        <v>0</v>
      </c>
      <c r="G974" s="63" t="str">
        <f t="shared" si="6"/>
        <v>#DIV/0!</v>
      </c>
      <c r="H974" s="64">
        <f t="shared" si="7"/>
        <v>0</v>
      </c>
      <c r="I974" s="65">
        <f t="shared" si="8"/>
        <v>0</v>
      </c>
      <c r="J974" s="55">
        <f t="shared" si="9"/>
        <v>0</v>
      </c>
      <c r="K974" s="58"/>
      <c r="L974" s="58"/>
      <c r="M974" s="58"/>
      <c r="N974" s="61">
        <f t="shared" si="10"/>
        <v>0</v>
      </c>
      <c r="O974" s="61">
        <f t="shared" si="11"/>
        <v>0</v>
      </c>
      <c r="P974" s="61">
        <f t="shared" si="12"/>
        <v>0</v>
      </c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73">
        <v>0.0</v>
      </c>
      <c r="AB974" s="74">
        <v>0.0</v>
      </c>
      <c r="AC974" s="73">
        <v>0.0</v>
      </c>
      <c r="AD974" s="74">
        <v>3.0</v>
      </c>
    </row>
    <row r="975" ht="12.75" customHeight="1">
      <c r="A975" s="58" t="s">
        <v>474</v>
      </c>
      <c r="B975" s="73">
        <f t="shared" si="1"/>
        <v>35</v>
      </c>
      <c r="C975" s="74">
        <f t="shared" si="2"/>
        <v>77</v>
      </c>
      <c r="D975" s="73">
        <f t="shared" si="3"/>
        <v>201</v>
      </c>
      <c r="E975" s="74">
        <f t="shared" si="4"/>
        <v>29</v>
      </c>
      <c r="F975" s="62">
        <f t="shared" si="5"/>
        <v>0.3125</v>
      </c>
      <c r="G975" s="63">
        <f t="shared" si="6"/>
        <v>0.8739130435</v>
      </c>
      <c r="H975" s="64">
        <f t="shared" si="7"/>
        <v>0.6900584795</v>
      </c>
      <c r="I975" s="65">
        <f t="shared" si="8"/>
        <v>0.1871345029</v>
      </c>
      <c r="J975" s="55">
        <f t="shared" si="9"/>
        <v>2.053571429</v>
      </c>
      <c r="K975" s="58"/>
      <c r="L975" s="58"/>
      <c r="M975" s="58"/>
      <c r="N975" s="61">
        <f t="shared" si="10"/>
        <v>0.3125</v>
      </c>
      <c r="O975" s="61">
        <f t="shared" si="11"/>
        <v>0.6900584795</v>
      </c>
      <c r="P975" s="61">
        <f t="shared" si="12"/>
        <v>0.1871345029</v>
      </c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73">
        <v>35.0</v>
      </c>
      <c r="AB975" s="74">
        <v>29.0</v>
      </c>
      <c r="AC975" s="73">
        <v>201.0</v>
      </c>
      <c r="AD975" s="74">
        <v>77.0</v>
      </c>
    </row>
    <row r="976" ht="12.75" customHeight="1">
      <c r="A976" s="58" t="s">
        <v>836</v>
      </c>
      <c r="B976" s="73">
        <f t="shared" si="1"/>
        <v>39</v>
      </c>
      <c r="C976" s="74">
        <f t="shared" si="2"/>
        <v>46</v>
      </c>
      <c r="D976" s="73">
        <f t="shared" si="3"/>
        <v>151</v>
      </c>
      <c r="E976" s="74">
        <f t="shared" si="4"/>
        <v>11</v>
      </c>
      <c r="F976" s="62">
        <f t="shared" si="5"/>
        <v>0.4588235294</v>
      </c>
      <c r="G976" s="63">
        <f t="shared" si="6"/>
        <v>0.9320987654</v>
      </c>
      <c r="H976" s="64">
        <f t="shared" si="7"/>
        <v>0.7692307692</v>
      </c>
      <c r="I976" s="65">
        <f t="shared" si="8"/>
        <v>0.2024291498</v>
      </c>
      <c r="J976" s="55">
        <f t="shared" si="9"/>
        <v>1.905882353</v>
      </c>
      <c r="K976" s="58"/>
      <c r="L976" s="58"/>
      <c r="M976" s="58"/>
      <c r="N976" s="61">
        <f t="shared" si="10"/>
        <v>0.4588235294</v>
      </c>
      <c r="O976" s="61">
        <f t="shared" si="11"/>
        <v>0.7692307692</v>
      </c>
      <c r="P976" s="61">
        <f t="shared" si="12"/>
        <v>0.2024291498</v>
      </c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73">
        <v>39.0</v>
      </c>
      <c r="AB976" s="74">
        <v>11.0</v>
      </c>
      <c r="AC976" s="73">
        <v>151.0</v>
      </c>
      <c r="AD976" s="74">
        <v>46.0</v>
      </c>
    </row>
    <row r="977" ht="12.75" customHeight="1">
      <c r="A977" s="58" t="s">
        <v>429</v>
      </c>
      <c r="B977" s="73">
        <f t="shared" si="1"/>
        <v>1</v>
      </c>
      <c r="C977" s="74">
        <f t="shared" si="2"/>
        <v>11</v>
      </c>
      <c r="D977" s="73">
        <f t="shared" si="3"/>
        <v>19</v>
      </c>
      <c r="E977" s="74">
        <f t="shared" si="4"/>
        <v>1</v>
      </c>
      <c r="F977" s="62">
        <f t="shared" si="5"/>
        <v>0.08333333333</v>
      </c>
      <c r="G977" s="63">
        <f t="shared" si="6"/>
        <v>0.95</v>
      </c>
      <c r="H977" s="64">
        <f t="shared" si="7"/>
        <v>0.625</v>
      </c>
      <c r="I977" s="65">
        <f t="shared" si="8"/>
        <v>0.0625</v>
      </c>
      <c r="J977" s="55">
        <f t="shared" si="9"/>
        <v>1.666666667</v>
      </c>
      <c r="K977" s="58"/>
      <c r="L977" s="58"/>
      <c r="M977" s="58"/>
      <c r="N977" s="61">
        <f t="shared" si="10"/>
        <v>0.08333333333</v>
      </c>
      <c r="O977" s="61">
        <f t="shared" si="11"/>
        <v>0.625</v>
      </c>
      <c r="P977" s="61">
        <f t="shared" si="12"/>
        <v>0.0625</v>
      </c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73">
        <v>1.0</v>
      </c>
      <c r="AB977" s="74">
        <v>1.0</v>
      </c>
      <c r="AC977" s="73">
        <v>19.0</v>
      </c>
      <c r="AD977" s="74">
        <v>11.0</v>
      </c>
    </row>
    <row r="978" ht="12.75" customHeight="1">
      <c r="A978" s="58" t="s">
        <v>345</v>
      </c>
      <c r="B978" s="73">
        <f t="shared" si="1"/>
        <v>35</v>
      </c>
      <c r="C978" s="74">
        <f t="shared" si="2"/>
        <v>394</v>
      </c>
      <c r="D978" s="73">
        <f t="shared" si="3"/>
        <v>435</v>
      </c>
      <c r="E978" s="74">
        <f t="shared" si="4"/>
        <v>43</v>
      </c>
      <c r="F978" s="62">
        <f t="shared" si="5"/>
        <v>0.08158508159</v>
      </c>
      <c r="G978" s="63">
        <f t="shared" si="6"/>
        <v>0.910041841</v>
      </c>
      <c r="H978" s="64">
        <f t="shared" si="7"/>
        <v>0.5181918412</v>
      </c>
      <c r="I978" s="65">
        <f t="shared" si="8"/>
        <v>0.08599779493</v>
      </c>
      <c r="J978" s="55">
        <f t="shared" si="9"/>
        <v>1.114219114</v>
      </c>
      <c r="K978" s="58"/>
      <c r="L978" s="58"/>
      <c r="M978" s="58"/>
      <c r="N978" s="61">
        <f t="shared" si="10"/>
        <v>0.08158508159</v>
      </c>
      <c r="O978" s="61">
        <f t="shared" si="11"/>
        <v>0.5181918412</v>
      </c>
      <c r="P978" s="61">
        <f t="shared" si="12"/>
        <v>0.08599779493</v>
      </c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73">
        <v>35.0</v>
      </c>
      <c r="AB978" s="74">
        <v>43.0</v>
      </c>
      <c r="AC978" s="73">
        <v>435.0</v>
      </c>
      <c r="AD978" s="74">
        <v>394.0</v>
      </c>
    </row>
    <row r="979" ht="12.75" customHeight="1">
      <c r="A979" s="58" t="s">
        <v>438</v>
      </c>
      <c r="B979" s="73">
        <f t="shared" si="1"/>
        <v>1</v>
      </c>
      <c r="C979" s="74">
        <f t="shared" si="2"/>
        <v>1</v>
      </c>
      <c r="D979" s="73">
        <f t="shared" si="3"/>
        <v>14</v>
      </c>
      <c r="E979" s="74">
        <f t="shared" si="4"/>
        <v>1</v>
      </c>
      <c r="F979" s="62">
        <f t="shared" si="5"/>
        <v>0.5</v>
      </c>
      <c r="G979" s="63">
        <f t="shared" si="6"/>
        <v>0.9333333333</v>
      </c>
      <c r="H979" s="64">
        <f t="shared" si="7"/>
        <v>0.8823529412</v>
      </c>
      <c r="I979" s="65">
        <f t="shared" si="8"/>
        <v>0.1176470588</v>
      </c>
      <c r="J979" s="55">
        <f t="shared" si="9"/>
        <v>7.5</v>
      </c>
      <c r="K979" s="58"/>
      <c r="L979" s="58"/>
      <c r="M979" s="58"/>
      <c r="N979" s="61">
        <f t="shared" si="10"/>
        <v>0.5</v>
      </c>
      <c r="O979" s="61">
        <f t="shared" si="11"/>
        <v>0.8823529412</v>
      </c>
      <c r="P979" s="61">
        <f t="shared" si="12"/>
        <v>0.1176470588</v>
      </c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73">
        <v>1.0</v>
      </c>
      <c r="AB979" s="74">
        <v>1.0</v>
      </c>
      <c r="AC979" s="73">
        <v>14.0</v>
      </c>
      <c r="AD979" s="74">
        <v>1.0</v>
      </c>
    </row>
    <row r="980" ht="12.75" customHeight="1">
      <c r="A980" s="58" t="s">
        <v>1143</v>
      </c>
      <c r="B980" s="73">
        <f t="shared" si="1"/>
        <v>0</v>
      </c>
      <c r="C980" s="74">
        <f t="shared" si="2"/>
        <v>0</v>
      </c>
      <c r="D980" s="73">
        <f t="shared" si="3"/>
        <v>0</v>
      </c>
      <c r="E980" s="74">
        <f t="shared" si="4"/>
        <v>0</v>
      </c>
      <c r="F980" s="62" t="str">
        <f t="shared" si="5"/>
        <v>#DIV/0!</v>
      </c>
      <c r="G980" s="63" t="str">
        <f t="shared" si="6"/>
        <v>#DIV/0!</v>
      </c>
      <c r="H980" s="64" t="str">
        <f t="shared" si="7"/>
        <v>#DIV/0!</v>
      </c>
      <c r="I980" s="65" t="str">
        <f t="shared" si="8"/>
        <v>#DIV/0!</v>
      </c>
      <c r="J980" s="55" t="str">
        <f t="shared" si="9"/>
        <v>#DIV/0!</v>
      </c>
      <c r="K980" s="58"/>
      <c r="L980" s="58"/>
      <c r="M980" s="58"/>
      <c r="N980" s="61" t="str">
        <f t="shared" si="10"/>
        <v>#DIV/0!</v>
      </c>
      <c r="O980" s="61" t="str">
        <f t="shared" si="11"/>
        <v>#DIV/0!</v>
      </c>
      <c r="P980" s="61" t="str">
        <f t="shared" si="12"/>
        <v>#DIV/0!</v>
      </c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73">
        <v>0.0</v>
      </c>
      <c r="AB980" s="74">
        <v>0.0</v>
      </c>
      <c r="AC980" s="73">
        <v>0.0</v>
      </c>
      <c r="AD980" s="74">
        <v>0.0</v>
      </c>
    </row>
    <row r="981" ht="12.75" customHeight="1">
      <c r="A981" s="58" t="s">
        <v>843</v>
      </c>
      <c r="B981" s="73">
        <f t="shared" si="1"/>
        <v>18</v>
      </c>
      <c r="C981" s="74">
        <f t="shared" si="2"/>
        <v>5</v>
      </c>
      <c r="D981" s="73">
        <f t="shared" si="3"/>
        <v>37</v>
      </c>
      <c r="E981" s="74">
        <f t="shared" si="4"/>
        <v>1</v>
      </c>
      <c r="F981" s="62">
        <f t="shared" si="5"/>
        <v>0.7826086957</v>
      </c>
      <c r="G981" s="63">
        <f t="shared" si="6"/>
        <v>0.9736842105</v>
      </c>
      <c r="H981" s="64">
        <f t="shared" si="7"/>
        <v>0.9016393443</v>
      </c>
      <c r="I981" s="65">
        <f t="shared" si="8"/>
        <v>0.3114754098</v>
      </c>
      <c r="J981" s="55">
        <f t="shared" si="9"/>
        <v>1.652173913</v>
      </c>
      <c r="K981" s="58"/>
      <c r="L981" s="58"/>
      <c r="M981" s="58"/>
      <c r="N981" s="61">
        <f t="shared" si="10"/>
        <v>0.7826086957</v>
      </c>
      <c r="O981" s="61">
        <f t="shared" si="11"/>
        <v>0.9016393443</v>
      </c>
      <c r="P981" s="61">
        <f t="shared" si="12"/>
        <v>0.3114754098</v>
      </c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73">
        <v>18.0</v>
      </c>
      <c r="AB981" s="74">
        <v>1.0</v>
      </c>
      <c r="AC981" s="73">
        <v>37.0</v>
      </c>
      <c r="AD981" s="74">
        <v>5.0</v>
      </c>
    </row>
    <row r="982" ht="12.75" customHeight="1">
      <c r="A982" s="58" t="s">
        <v>43</v>
      </c>
      <c r="B982" s="73">
        <f t="shared" si="1"/>
        <v>3</v>
      </c>
      <c r="C982" s="74">
        <f t="shared" si="2"/>
        <v>79</v>
      </c>
      <c r="D982" s="73">
        <f t="shared" si="3"/>
        <v>81</v>
      </c>
      <c r="E982" s="74">
        <f t="shared" si="4"/>
        <v>14</v>
      </c>
      <c r="F982" s="62">
        <f t="shared" si="5"/>
        <v>0.03658536585</v>
      </c>
      <c r="G982" s="63">
        <f t="shared" si="6"/>
        <v>0.8526315789</v>
      </c>
      <c r="H982" s="64">
        <f t="shared" si="7"/>
        <v>0.4745762712</v>
      </c>
      <c r="I982" s="65">
        <f t="shared" si="8"/>
        <v>0.09604519774</v>
      </c>
      <c r="J982" s="55">
        <f t="shared" si="9"/>
        <v>1.158536585</v>
      </c>
      <c r="K982" s="58"/>
      <c r="L982" s="58"/>
      <c r="M982" s="58"/>
      <c r="N982" s="61">
        <f t="shared" si="10"/>
        <v>0.03658536585</v>
      </c>
      <c r="O982" s="61">
        <f t="shared" si="11"/>
        <v>0.4745762712</v>
      </c>
      <c r="P982" s="61">
        <f t="shared" si="12"/>
        <v>0.09604519774</v>
      </c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73">
        <v>3.0</v>
      </c>
      <c r="AB982" s="74">
        <v>14.0</v>
      </c>
      <c r="AC982" s="73">
        <v>81.0</v>
      </c>
      <c r="AD982" s="74">
        <v>79.0</v>
      </c>
    </row>
    <row r="983" ht="12.75" customHeight="1">
      <c r="A983" s="58" t="s">
        <v>76</v>
      </c>
      <c r="B983" s="73">
        <f t="shared" si="1"/>
        <v>3</v>
      </c>
      <c r="C983" s="74">
        <f t="shared" si="2"/>
        <v>15</v>
      </c>
      <c r="D983" s="73">
        <f t="shared" si="3"/>
        <v>70</v>
      </c>
      <c r="E983" s="74">
        <f t="shared" si="4"/>
        <v>9</v>
      </c>
      <c r="F983" s="62">
        <f t="shared" si="5"/>
        <v>0.1666666667</v>
      </c>
      <c r="G983" s="63">
        <f t="shared" si="6"/>
        <v>0.8860759494</v>
      </c>
      <c r="H983" s="64">
        <f t="shared" si="7"/>
        <v>0.7525773196</v>
      </c>
      <c r="I983" s="65">
        <f t="shared" si="8"/>
        <v>0.1237113402</v>
      </c>
      <c r="J983" s="55">
        <f t="shared" si="9"/>
        <v>4.388888889</v>
      </c>
      <c r="K983" s="58"/>
      <c r="L983" s="58"/>
      <c r="M983" s="58"/>
      <c r="N983" s="61">
        <f t="shared" si="10"/>
        <v>0.1666666667</v>
      </c>
      <c r="O983" s="61">
        <f t="shared" si="11"/>
        <v>0.7525773196</v>
      </c>
      <c r="P983" s="61">
        <f t="shared" si="12"/>
        <v>0.1237113402</v>
      </c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73">
        <v>3.0</v>
      </c>
      <c r="AB983" s="74">
        <v>9.0</v>
      </c>
      <c r="AC983" s="73">
        <v>70.0</v>
      </c>
      <c r="AD983" s="74">
        <v>15.0</v>
      </c>
    </row>
    <row r="984" ht="12.75" customHeight="1">
      <c r="A984" s="58" t="s">
        <v>1144</v>
      </c>
      <c r="B984" s="73">
        <f t="shared" si="1"/>
        <v>0</v>
      </c>
      <c r="C984" s="74">
        <f t="shared" si="2"/>
        <v>3</v>
      </c>
      <c r="D984" s="73">
        <f t="shared" si="3"/>
        <v>18</v>
      </c>
      <c r="E984" s="74">
        <f t="shared" si="4"/>
        <v>3</v>
      </c>
      <c r="F984" s="62">
        <f t="shared" si="5"/>
        <v>0</v>
      </c>
      <c r="G984" s="63">
        <f t="shared" si="6"/>
        <v>0.8571428571</v>
      </c>
      <c r="H984" s="64">
        <f t="shared" si="7"/>
        <v>0.75</v>
      </c>
      <c r="I984" s="65">
        <f t="shared" si="8"/>
        <v>0.125</v>
      </c>
      <c r="J984" s="55">
        <f t="shared" si="9"/>
        <v>7</v>
      </c>
      <c r="K984" s="58"/>
      <c r="L984" s="58"/>
      <c r="M984" s="58"/>
      <c r="N984" s="61">
        <f t="shared" si="10"/>
        <v>0</v>
      </c>
      <c r="O984" s="61">
        <f t="shared" si="11"/>
        <v>0.75</v>
      </c>
      <c r="P984" s="61">
        <f t="shared" si="12"/>
        <v>0.125</v>
      </c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73">
        <v>0.0</v>
      </c>
      <c r="AB984" s="74">
        <v>3.0</v>
      </c>
      <c r="AC984" s="73">
        <v>18.0</v>
      </c>
      <c r="AD984" s="74">
        <v>3.0</v>
      </c>
    </row>
    <row r="985" ht="12.75" customHeight="1">
      <c r="A985" s="58" t="s">
        <v>1145</v>
      </c>
      <c r="B985" s="73">
        <f t="shared" si="1"/>
        <v>0</v>
      </c>
      <c r="C985" s="74">
        <f t="shared" si="2"/>
        <v>0</v>
      </c>
      <c r="D985" s="73">
        <f t="shared" si="3"/>
        <v>0</v>
      </c>
      <c r="E985" s="74">
        <f t="shared" si="4"/>
        <v>0</v>
      </c>
      <c r="F985" s="62" t="str">
        <f t="shared" si="5"/>
        <v>#DIV/0!</v>
      </c>
      <c r="G985" s="63" t="str">
        <f t="shared" si="6"/>
        <v>#DIV/0!</v>
      </c>
      <c r="H985" s="64" t="str">
        <f t="shared" si="7"/>
        <v>#DIV/0!</v>
      </c>
      <c r="I985" s="65" t="str">
        <f t="shared" si="8"/>
        <v>#DIV/0!</v>
      </c>
      <c r="J985" s="55" t="str">
        <f t="shared" si="9"/>
        <v>#DIV/0!</v>
      </c>
      <c r="K985" s="58"/>
      <c r="L985" s="58"/>
      <c r="M985" s="58"/>
      <c r="N985" s="61" t="str">
        <f t="shared" si="10"/>
        <v>#DIV/0!</v>
      </c>
      <c r="O985" s="61" t="str">
        <f t="shared" si="11"/>
        <v>#DIV/0!</v>
      </c>
      <c r="P985" s="61" t="str">
        <f t="shared" si="12"/>
        <v>#DIV/0!</v>
      </c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73">
        <v>0.0</v>
      </c>
      <c r="AB985" s="74">
        <v>0.0</v>
      </c>
      <c r="AC985" s="73">
        <v>0.0</v>
      </c>
      <c r="AD985" s="74">
        <v>0.0</v>
      </c>
    </row>
    <row r="986" ht="12.75" customHeight="1">
      <c r="A986" s="58" t="s">
        <v>66</v>
      </c>
      <c r="B986" s="73">
        <f t="shared" si="1"/>
        <v>1</v>
      </c>
      <c r="C986" s="74">
        <f t="shared" si="2"/>
        <v>13</v>
      </c>
      <c r="D986" s="73">
        <f t="shared" si="3"/>
        <v>11</v>
      </c>
      <c r="E986" s="74">
        <f t="shared" si="4"/>
        <v>3</v>
      </c>
      <c r="F986" s="62">
        <f t="shared" si="5"/>
        <v>0.07142857143</v>
      </c>
      <c r="G986" s="63">
        <f t="shared" si="6"/>
        <v>0.7857142857</v>
      </c>
      <c r="H986" s="64">
        <f t="shared" si="7"/>
        <v>0.4285714286</v>
      </c>
      <c r="I986" s="65">
        <f t="shared" si="8"/>
        <v>0.1428571429</v>
      </c>
      <c r="J986" s="55">
        <f t="shared" si="9"/>
        <v>1</v>
      </c>
      <c r="K986" s="58"/>
      <c r="L986" s="58"/>
      <c r="M986" s="58"/>
      <c r="N986" s="61">
        <f t="shared" si="10"/>
        <v>0.07142857143</v>
      </c>
      <c r="O986" s="61">
        <f t="shared" si="11"/>
        <v>0.4285714286</v>
      </c>
      <c r="P986" s="61">
        <f t="shared" si="12"/>
        <v>0.1428571429</v>
      </c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73">
        <v>1.0</v>
      </c>
      <c r="AB986" s="74">
        <v>3.0</v>
      </c>
      <c r="AC986" s="73">
        <v>11.0</v>
      </c>
      <c r="AD986" s="74">
        <v>13.0</v>
      </c>
    </row>
    <row r="987" ht="12.75" customHeight="1">
      <c r="A987" s="58" t="s">
        <v>304</v>
      </c>
      <c r="B987" s="73">
        <f t="shared" si="1"/>
        <v>3</v>
      </c>
      <c r="C987" s="74">
        <f t="shared" si="2"/>
        <v>16</v>
      </c>
      <c r="D987" s="73">
        <f t="shared" si="3"/>
        <v>42</v>
      </c>
      <c r="E987" s="74">
        <f t="shared" si="4"/>
        <v>4</v>
      </c>
      <c r="F987" s="62">
        <f t="shared" si="5"/>
        <v>0.1578947368</v>
      </c>
      <c r="G987" s="63">
        <f t="shared" si="6"/>
        <v>0.9130434783</v>
      </c>
      <c r="H987" s="64">
        <f t="shared" si="7"/>
        <v>0.6923076923</v>
      </c>
      <c r="I987" s="65">
        <f t="shared" si="8"/>
        <v>0.1076923077</v>
      </c>
      <c r="J987" s="55">
        <f t="shared" si="9"/>
        <v>2.421052632</v>
      </c>
      <c r="K987" s="58"/>
      <c r="L987" s="58"/>
      <c r="M987" s="58"/>
      <c r="N987" s="61">
        <f t="shared" si="10"/>
        <v>0.1578947368</v>
      </c>
      <c r="O987" s="61">
        <f t="shared" si="11"/>
        <v>0.6923076923</v>
      </c>
      <c r="P987" s="61">
        <f t="shared" si="12"/>
        <v>0.1076923077</v>
      </c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73">
        <v>3.0</v>
      </c>
      <c r="AB987" s="74">
        <v>4.0</v>
      </c>
      <c r="AC987" s="73">
        <v>42.0</v>
      </c>
      <c r="AD987" s="74">
        <v>16.0</v>
      </c>
    </row>
    <row r="988" ht="12.75" customHeight="1">
      <c r="A988" s="58" t="s">
        <v>1146</v>
      </c>
      <c r="B988" s="73">
        <f t="shared" si="1"/>
        <v>17</v>
      </c>
      <c r="C988" s="74">
        <f t="shared" si="2"/>
        <v>2</v>
      </c>
      <c r="D988" s="73">
        <f t="shared" si="3"/>
        <v>42</v>
      </c>
      <c r="E988" s="74">
        <f t="shared" si="4"/>
        <v>7</v>
      </c>
      <c r="F988" s="62">
        <f t="shared" si="5"/>
        <v>0.8947368421</v>
      </c>
      <c r="G988" s="63">
        <f t="shared" si="6"/>
        <v>0.8571428571</v>
      </c>
      <c r="H988" s="64">
        <f t="shared" si="7"/>
        <v>0.8676470588</v>
      </c>
      <c r="I988" s="65">
        <f t="shared" si="8"/>
        <v>0.3529411765</v>
      </c>
      <c r="J988" s="55">
        <f t="shared" si="9"/>
        <v>2.578947368</v>
      </c>
      <c r="K988" s="58"/>
      <c r="L988" s="58"/>
      <c r="M988" s="58"/>
      <c r="N988" s="61">
        <f t="shared" si="10"/>
        <v>0.8947368421</v>
      </c>
      <c r="O988" s="61">
        <f t="shared" si="11"/>
        <v>0.8676470588</v>
      </c>
      <c r="P988" s="61">
        <f t="shared" si="12"/>
        <v>0.3529411765</v>
      </c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73">
        <v>17.0</v>
      </c>
      <c r="AB988" s="74">
        <v>7.0</v>
      </c>
      <c r="AC988" s="73">
        <v>42.0</v>
      </c>
      <c r="AD988" s="74">
        <v>2.0</v>
      </c>
    </row>
    <row r="989" ht="12.75" customHeight="1">
      <c r="A989" s="58" t="s">
        <v>1147</v>
      </c>
      <c r="B989" s="73">
        <f t="shared" si="1"/>
        <v>3</v>
      </c>
      <c r="C989" s="74">
        <f t="shared" si="2"/>
        <v>0</v>
      </c>
      <c r="D989" s="73">
        <f t="shared" si="3"/>
        <v>20</v>
      </c>
      <c r="E989" s="74">
        <f t="shared" si="4"/>
        <v>2</v>
      </c>
      <c r="F989" s="62">
        <f t="shared" si="5"/>
        <v>1</v>
      </c>
      <c r="G989" s="63">
        <f t="shared" si="6"/>
        <v>0.9090909091</v>
      </c>
      <c r="H989" s="64">
        <f t="shared" si="7"/>
        <v>0.92</v>
      </c>
      <c r="I989" s="65">
        <f t="shared" si="8"/>
        <v>0.2</v>
      </c>
      <c r="J989" s="55">
        <f t="shared" si="9"/>
        <v>7.333333333</v>
      </c>
      <c r="K989" s="58"/>
      <c r="L989" s="58"/>
      <c r="M989" s="58"/>
      <c r="N989" s="61">
        <f t="shared" si="10"/>
        <v>1</v>
      </c>
      <c r="O989" s="61">
        <f t="shared" si="11"/>
        <v>0.92</v>
      </c>
      <c r="P989" s="61">
        <f t="shared" si="12"/>
        <v>0.2</v>
      </c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73">
        <v>3.0</v>
      </c>
      <c r="AB989" s="74">
        <v>2.0</v>
      </c>
      <c r="AC989" s="73">
        <v>20.0</v>
      </c>
      <c r="AD989" s="74">
        <v>0.0</v>
      </c>
    </row>
    <row r="990" ht="12.75" customHeight="1">
      <c r="A990" s="58" t="s">
        <v>1148</v>
      </c>
      <c r="B990" s="73">
        <f t="shared" si="1"/>
        <v>10</v>
      </c>
      <c r="C990" s="74">
        <f t="shared" si="2"/>
        <v>3</v>
      </c>
      <c r="D990" s="73">
        <f t="shared" si="3"/>
        <v>21</v>
      </c>
      <c r="E990" s="74">
        <f t="shared" si="4"/>
        <v>0</v>
      </c>
      <c r="F990" s="62">
        <f t="shared" si="5"/>
        <v>0.7692307692</v>
      </c>
      <c r="G990" s="63">
        <f t="shared" si="6"/>
        <v>1</v>
      </c>
      <c r="H990" s="64">
        <f t="shared" si="7"/>
        <v>0.9117647059</v>
      </c>
      <c r="I990" s="65">
        <f t="shared" si="8"/>
        <v>0.2941176471</v>
      </c>
      <c r="J990" s="55">
        <f t="shared" si="9"/>
        <v>1.615384615</v>
      </c>
      <c r="K990" s="58"/>
      <c r="L990" s="58"/>
      <c r="M990" s="58"/>
      <c r="N990" s="61">
        <f t="shared" si="10"/>
        <v>0.7692307692</v>
      </c>
      <c r="O990" s="61">
        <f t="shared" si="11"/>
        <v>0.9117647059</v>
      </c>
      <c r="P990" s="61">
        <f t="shared" si="12"/>
        <v>0.2941176471</v>
      </c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73">
        <v>10.0</v>
      </c>
      <c r="AB990" s="74">
        <v>0.0</v>
      </c>
      <c r="AC990" s="73">
        <v>21.0</v>
      </c>
      <c r="AD990" s="74">
        <v>3.0</v>
      </c>
    </row>
    <row r="991" ht="12.75" customHeight="1">
      <c r="A991" s="58" t="s">
        <v>845</v>
      </c>
      <c r="B991" s="73">
        <f t="shared" si="1"/>
        <v>85</v>
      </c>
      <c r="C991" s="74">
        <f t="shared" si="2"/>
        <v>20</v>
      </c>
      <c r="D991" s="73">
        <f t="shared" si="3"/>
        <v>324</v>
      </c>
      <c r="E991" s="74">
        <f t="shared" si="4"/>
        <v>5</v>
      </c>
      <c r="F991" s="62">
        <f t="shared" si="5"/>
        <v>0.8095238095</v>
      </c>
      <c r="G991" s="63">
        <f t="shared" si="6"/>
        <v>0.9848024316</v>
      </c>
      <c r="H991" s="64">
        <f t="shared" si="7"/>
        <v>0.9423963134</v>
      </c>
      <c r="I991" s="65">
        <f t="shared" si="8"/>
        <v>0.2073732719</v>
      </c>
      <c r="J991" s="55">
        <f t="shared" si="9"/>
        <v>3.133333333</v>
      </c>
      <c r="K991" s="58"/>
      <c r="L991" s="58"/>
      <c r="M991" s="58"/>
      <c r="N991" s="61">
        <f t="shared" si="10"/>
        <v>0.8095238095</v>
      </c>
      <c r="O991" s="61">
        <f t="shared" si="11"/>
        <v>0.9423963134</v>
      </c>
      <c r="P991" s="61">
        <f t="shared" si="12"/>
        <v>0.2073732719</v>
      </c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73">
        <v>85.0</v>
      </c>
      <c r="AB991" s="74">
        <v>5.0</v>
      </c>
      <c r="AC991" s="73">
        <v>324.0</v>
      </c>
      <c r="AD991" s="74">
        <v>20.0</v>
      </c>
    </row>
    <row r="992" ht="12.75" customHeight="1">
      <c r="A992" s="58" t="s">
        <v>1149</v>
      </c>
      <c r="B992" s="73">
        <f t="shared" si="1"/>
        <v>21</v>
      </c>
      <c r="C992" s="74">
        <f t="shared" si="2"/>
        <v>30</v>
      </c>
      <c r="D992" s="73">
        <f t="shared" si="3"/>
        <v>122</v>
      </c>
      <c r="E992" s="74">
        <f t="shared" si="4"/>
        <v>16</v>
      </c>
      <c r="F992" s="62">
        <f t="shared" si="5"/>
        <v>0.4117647059</v>
      </c>
      <c r="G992" s="63">
        <f t="shared" si="6"/>
        <v>0.884057971</v>
      </c>
      <c r="H992" s="64">
        <f t="shared" si="7"/>
        <v>0.7566137566</v>
      </c>
      <c r="I992" s="65">
        <f t="shared" si="8"/>
        <v>0.1957671958</v>
      </c>
      <c r="J992" s="55">
        <f t="shared" si="9"/>
        <v>2.705882353</v>
      </c>
      <c r="K992" s="58"/>
      <c r="L992" s="58"/>
      <c r="M992" s="58"/>
      <c r="N992" s="61">
        <f t="shared" si="10"/>
        <v>0.4117647059</v>
      </c>
      <c r="O992" s="61">
        <f t="shared" si="11"/>
        <v>0.7566137566</v>
      </c>
      <c r="P992" s="61">
        <f t="shared" si="12"/>
        <v>0.1957671958</v>
      </c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73">
        <v>21.0</v>
      </c>
      <c r="AB992" s="74">
        <v>16.0</v>
      </c>
      <c r="AC992" s="73">
        <v>122.0</v>
      </c>
      <c r="AD992" s="74">
        <v>30.0</v>
      </c>
    </row>
    <row r="993" ht="12.75" customHeight="1">
      <c r="A993" s="58" t="s">
        <v>60</v>
      </c>
      <c r="B993" s="73">
        <f t="shared" si="1"/>
        <v>4</v>
      </c>
      <c r="C993" s="74">
        <f t="shared" si="2"/>
        <v>42</v>
      </c>
      <c r="D993" s="73">
        <f t="shared" si="3"/>
        <v>21</v>
      </c>
      <c r="E993" s="74">
        <f t="shared" si="4"/>
        <v>12</v>
      </c>
      <c r="F993" s="62">
        <f t="shared" si="5"/>
        <v>0.08695652174</v>
      </c>
      <c r="G993" s="63">
        <f t="shared" si="6"/>
        <v>0.6363636364</v>
      </c>
      <c r="H993" s="64">
        <f t="shared" si="7"/>
        <v>0.3164556962</v>
      </c>
      <c r="I993" s="65">
        <f t="shared" si="8"/>
        <v>0.2025316456</v>
      </c>
      <c r="J993" s="55">
        <f t="shared" si="9"/>
        <v>0.7173913043</v>
      </c>
      <c r="K993" s="58"/>
      <c r="L993" s="58"/>
      <c r="M993" s="58"/>
      <c r="N993" s="61">
        <f t="shared" si="10"/>
        <v>0.08695652174</v>
      </c>
      <c r="O993" s="61">
        <f t="shared" si="11"/>
        <v>0.3164556962</v>
      </c>
      <c r="P993" s="61">
        <f t="shared" si="12"/>
        <v>0.2025316456</v>
      </c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73">
        <v>4.0</v>
      </c>
      <c r="AB993" s="74">
        <v>12.0</v>
      </c>
      <c r="AC993" s="73">
        <v>21.0</v>
      </c>
      <c r="AD993" s="74">
        <v>42.0</v>
      </c>
    </row>
    <row r="994" ht="12.75" customHeight="1">
      <c r="A994" s="58" t="s">
        <v>1150</v>
      </c>
      <c r="B994" s="73">
        <f t="shared" si="1"/>
        <v>0</v>
      </c>
      <c r="C994" s="74">
        <f t="shared" si="2"/>
        <v>0</v>
      </c>
      <c r="D994" s="73">
        <f t="shared" si="3"/>
        <v>0</v>
      </c>
      <c r="E994" s="74">
        <f t="shared" si="4"/>
        <v>0</v>
      </c>
      <c r="F994" s="62" t="str">
        <f t="shared" si="5"/>
        <v>#DIV/0!</v>
      </c>
      <c r="G994" s="63" t="str">
        <f t="shared" si="6"/>
        <v>#DIV/0!</v>
      </c>
      <c r="H994" s="64" t="str">
        <f t="shared" si="7"/>
        <v>#DIV/0!</v>
      </c>
      <c r="I994" s="65" t="str">
        <f t="shared" si="8"/>
        <v>#DIV/0!</v>
      </c>
      <c r="J994" s="55" t="str">
        <f t="shared" si="9"/>
        <v>#DIV/0!</v>
      </c>
      <c r="K994" s="58"/>
      <c r="L994" s="58"/>
      <c r="M994" s="58"/>
      <c r="N994" s="61" t="str">
        <f t="shared" si="10"/>
        <v>#DIV/0!</v>
      </c>
      <c r="O994" s="61" t="str">
        <f t="shared" si="11"/>
        <v>#DIV/0!</v>
      </c>
      <c r="P994" s="61" t="str">
        <f t="shared" si="12"/>
        <v>#DIV/0!</v>
      </c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73">
        <v>0.0</v>
      </c>
      <c r="AB994" s="74">
        <v>0.0</v>
      </c>
      <c r="AC994" s="73">
        <v>0.0</v>
      </c>
      <c r="AD994" s="74">
        <v>0.0</v>
      </c>
    </row>
    <row r="995" ht="12.75" customHeight="1">
      <c r="A995" s="58" t="s">
        <v>802</v>
      </c>
      <c r="B995" s="73">
        <f t="shared" si="1"/>
        <v>152</v>
      </c>
      <c r="C995" s="74">
        <f t="shared" si="2"/>
        <v>213</v>
      </c>
      <c r="D995" s="73">
        <f t="shared" si="3"/>
        <v>691</v>
      </c>
      <c r="E995" s="74">
        <f t="shared" si="4"/>
        <v>51</v>
      </c>
      <c r="F995" s="62">
        <f t="shared" si="5"/>
        <v>0.4164383562</v>
      </c>
      <c r="G995" s="63">
        <f t="shared" si="6"/>
        <v>0.9312668464</v>
      </c>
      <c r="H995" s="64">
        <f t="shared" si="7"/>
        <v>0.7615176152</v>
      </c>
      <c r="I995" s="65">
        <f t="shared" si="8"/>
        <v>0.1833785005</v>
      </c>
      <c r="J995" s="55">
        <f t="shared" si="9"/>
        <v>2.032876712</v>
      </c>
      <c r="K995" s="58"/>
      <c r="L995" s="58"/>
      <c r="M995" s="58"/>
      <c r="N995" s="61">
        <f t="shared" si="10"/>
        <v>0.4164383562</v>
      </c>
      <c r="O995" s="61">
        <f t="shared" si="11"/>
        <v>0.7615176152</v>
      </c>
      <c r="P995" s="61">
        <f t="shared" si="12"/>
        <v>0.1833785005</v>
      </c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73">
        <v>152.0</v>
      </c>
      <c r="AB995" s="74">
        <v>51.0</v>
      </c>
      <c r="AC995" s="73">
        <v>691.0</v>
      </c>
      <c r="AD995" s="74">
        <v>213.0</v>
      </c>
    </row>
    <row r="996" ht="12.75" customHeight="1">
      <c r="A996" s="58" t="s">
        <v>761</v>
      </c>
      <c r="B996" s="73">
        <f t="shared" si="1"/>
        <v>156</v>
      </c>
      <c r="C996" s="74">
        <f t="shared" si="2"/>
        <v>131</v>
      </c>
      <c r="D996" s="73">
        <f t="shared" si="3"/>
        <v>532</v>
      </c>
      <c r="E996" s="74">
        <f t="shared" si="4"/>
        <v>61</v>
      </c>
      <c r="F996" s="62">
        <f t="shared" si="5"/>
        <v>0.543554007</v>
      </c>
      <c r="G996" s="63">
        <f t="shared" si="6"/>
        <v>0.8971332209</v>
      </c>
      <c r="H996" s="64">
        <f t="shared" si="7"/>
        <v>0.7818181818</v>
      </c>
      <c r="I996" s="65">
        <f t="shared" si="8"/>
        <v>0.2465909091</v>
      </c>
      <c r="J996" s="55">
        <f t="shared" si="9"/>
        <v>2.066202091</v>
      </c>
      <c r="K996" s="58"/>
      <c r="L996" s="58"/>
      <c r="M996" s="58"/>
      <c r="N996" s="61">
        <f t="shared" si="10"/>
        <v>0.543554007</v>
      </c>
      <c r="O996" s="61">
        <f t="shared" si="11"/>
        <v>0.7818181818</v>
      </c>
      <c r="P996" s="61">
        <f t="shared" si="12"/>
        <v>0.2465909091</v>
      </c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73">
        <v>156.0</v>
      </c>
      <c r="AB996" s="74">
        <v>61.0</v>
      </c>
      <c r="AC996" s="73">
        <v>532.0</v>
      </c>
      <c r="AD996" s="74">
        <v>131.0</v>
      </c>
    </row>
    <row r="997" ht="12.75" customHeight="1">
      <c r="A997" s="58" t="s">
        <v>705</v>
      </c>
      <c r="B997" s="73">
        <f t="shared" si="1"/>
        <v>15</v>
      </c>
      <c r="C997" s="74">
        <f t="shared" si="2"/>
        <v>52</v>
      </c>
      <c r="D997" s="73">
        <f t="shared" si="3"/>
        <v>169</v>
      </c>
      <c r="E997" s="74">
        <f t="shared" si="4"/>
        <v>7</v>
      </c>
      <c r="F997" s="62">
        <f t="shared" si="5"/>
        <v>0.223880597</v>
      </c>
      <c r="G997" s="63">
        <f t="shared" si="6"/>
        <v>0.9602272727</v>
      </c>
      <c r="H997" s="64">
        <f t="shared" si="7"/>
        <v>0.7572016461</v>
      </c>
      <c r="I997" s="65">
        <f t="shared" si="8"/>
        <v>0.09053497942</v>
      </c>
      <c r="J997" s="55">
        <f t="shared" si="9"/>
        <v>2.626865672</v>
      </c>
      <c r="K997" s="58"/>
      <c r="L997" s="58"/>
      <c r="M997" s="58"/>
      <c r="N997" s="61">
        <f t="shared" si="10"/>
        <v>0.223880597</v>
      </c>
      <c r="O997" s="61">
        <f t="shared" si="11"/>
        <v>0.7572016461</v>
      </c>
      <c r="P997" s="61">
        <f t="shared" si="12"/>
        <v>0.09053497942</v>
      </c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73">
        <v>15.0</v>
      </c>
      <c r="AB997" s="74">
        <v>7.0</v>
      </c>
      <c r="AC997" s="73">
        <v>169.0</v>
      </c>
      <c r="AD997" s="74">
        <v>52.0</v>
      </c>
    </row>
    <row r="998" ht="12.75" customHeight="1">
      <c r="A998" s="58" t="s">
        <v>1151</v>
      </c>
      <c r="B998" s="73">
        <f t="shared" si="1"/>
        <v>0</v>
      </c>
      <c r="C998" s="74">
        <f t="shared" si="2"/>
        <v>0</v>
      </c>
      <c r="D998" s="73">
        <f t="shared" si="3"/>
        <v>0</v>
      </c>
      <c r="E998" s="74">
        <f t="shared" si="4"/>
        <v>0</v>
      </c>
      <c r="F998" s="62" t="str">
        <f t="shared" si="5"/>
        <v>#DIV/0!</v>
      </c>
      <c r="G998" s="63" t="str">
        <f t="shared" si="6"/>
        <v>#DIV/0!</v>
      </c>
      <c r="H998" s="64" t="str">
        <f t="shared" si="7"/>
        <v>#DIV/0!</v>
      </c>
      <c r="I998" s="65" t="str">
        <f t="shared" si="8"/>
        <v>#DIV/0!</v>
      </c>
      <c r="J998" s="55" t="str">
        <f t="shared" si="9"/>
        <v>#DIV/0!</v>
      </c>
      <c r="K998" s="58"/>
      <c r="L998" s="58"/>
      <c r="M998" s="58"/>
      <c r="N998" s="61" t="str">
        <f t="shared" si="10"/>
        <v>#DIV/0!</v>
      </c>
      <c r="O998" s="61" t="str">
        <f t="shared" si="11"/>
        <v>#DIV/0!</v>
      </c>
      <c r="P998" s="61" t="str">
        <f t="shared" si="12"/>
        <v>#DIV/0!</v>
      </c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73">
        <v>0.0</v>
      </c>
      <c r="AB998" s="74">
        <v>0.0</v>
      </c>
      <c r="AC998" s="73">
        <v>0.0</v>
      </c>
      <c r="AD998" s="74">
        <v>0.0</v>
      </c>
    </row>
    <row r="999" ht="12.75" customHeight="1">
      <c r="A999" s="58" t="s">
        <v>678</v>
      </c>
      <c r="B999" s="73">
        <f t="shared" si="1"/>
        <v>2</v>
      </c>
      <c r="C999" s="74">
        <f t="shared" si="2"/>
        <v>10</v>
      </c>
      <c r="D999" s="73">
        <f t="shared" si="3"/>
        <v>15</v>
      </c>
      <c r="E999" s="74">
        <f t="shared" si="4"/>
        <v>1</v>
      </c>
      <c r="F999" s="62">
        <f t="shared" si="5"/>
        <v>0.1666666667</v>
      </c>
      <c r="G999" s="63">
        <f t="shared" si="6"/>
        <v>0.9375</v>
      </c>
      <c r="H999" s="64">
        <f t="shared" si="7"/>
        <v>0.6071428571</v>
      </c>
      <c r="I999" s="65">
        <f t="shared" si="8"/>
        <v>0.1071428571</v>
      </c>
      <c r="J999" s="55">
        <f t="shared" si="9"/>
        <v>1.333333333</v>
      </c>
      <c r="K999" s="58"/>
      <c r="L999" s="58"/>
      <c r="M999" s="58"/>
      <c r="N999" s="61">
        <f t="shared" si="10"/>
        <v>0.1666666667</v>
      </c>
      <c r="O999" s="61">
        <f t="shared" si="11"/>
        <v>0.6071428571</v>
      </c>
      <c r="P999" s="61">
        <f t="shared" si="12"/>
        <v>0.1071428571</v>
      </c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73">
        <v>2.0</v>
      </c>
      <c r="AB999" s="74">
        <v>1.0</v>
      </c>
      <c r="AC999" s="73">
        <v>15.0</v>
      </c>
      <c r="AD999" s="74">
        <v>10.0</v>
      </c>
    </row>
    <row r="1000" ht="12.75" customHeight="1">
      <c r="A1000" s="58" t="s">
        <v>1152</v>
      </c>
      <c r="B1000" s="73">
        <f t="shared" si="1"/>
        <v>0</v>
      </c>
      <c r="C1000" s="74">
        <f t="shared" si="2"/>
        <v>0</v>
      </c>
      <c r="D1000" s="73">
        <f t="shared" si="3"/>
        <v>0</v>
      </c>
      <c r="E1000" s="74">
        <f t="shared" si="4"/>
        <v>0</v>
      </c>
      <c r="F1000" s="62" t="str">
        <f t="shared" si="5"/>
        <v>#DIV/0!</v>
      </c>
      <c r="G1000" s="63" t="str">
        <f t="shared" si="6"/>
        <v>#DIV/0!</v>
      </c>
      <c r="H1000" s="64" t="str">
        <f t="shared" si="7"/>
        <v>#DIV/0!</v>
      </c>
      <c r="I1000" s="65" t="str">
        <f t="shared" si="8"/>
        <v>#DIV/0!</v>
      </c>
      <c r="J1000" s="55" t="str">
        <f t="shared" si="9"/>
        <v>#DIV/0!</v>
      </c>
      <c r="K1000" s="58"/>
      <c r="L1000" s="58"/>
      <c r="M1000" s="58"/>
      <c r="N1000" s="61" t="str">
        <f t="shared" si="10"/>
        <v>#DIV/0!</v>
      </c>
      <c r="O1000" s="61" t="str">
        <f t="shared" si="11"/>
        <v>#DIV/0!</v>
      </c>
      <c r="P1000" s="61" t="str">
        <f t="shared" si="12"/>
        <v>#DIV/0!</v>
      </c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73">
        <v>0.0</v>
      </c>
      <c r="AB1000" s="74">
        <v>0.0</v>
      </c>
      <c r="AC1000" s="73">
        <v>0.0</v>
      </c>
      <c r="AD1000" s="74">
        <v>0.0</v>
      </c>
    </row>
    <row r="1001" ht="12.75" customHeight="1">
      <c r="A1001" s="58" t="s">
        <v>1153</v>
      </c>
      <c r="B1001" s="73">
        <f t="shared" si="1"/>
        <v>0</v>
      </c>
      <c r="C1001" s="74">
        <f t="shared" si="2"/>
        <v>2</v>
      </c>
      <c r="D1001" s="73">
        <f t="shared" si="3"/>
        <v>2</v>
      </c>
      <c r="E1001" s="74">
        <f t="shared" si="4"/>
        <v>0</v>
      </c>
      <c r="F1001" s="62">
        <f t="shared" si="5"/>
        <v>0</v>
      </c>
      <c r="G1001" s="63">
        <f t="shared" si="6"/>
        <v>1</v>
      </c>
      <c r="H1001" s="64">
        <f t="shared" si="7"/>
        <v>0.5</v>
      </c>
      <c r="I1001" s="65">
        <f t="shared" si="8"/>
        <v>0</v>
      </c>
      <c r="J1001" s="55">
        <f t="shared" si="9"/>
        <v>1</v>
      </c>
      <c r="K1001" s="58"/>
      <c r="L1001" s="58"/>
      <c r="M1001" s="58"/>
      <c r="N1001" s="61">
        <f t="shared" si="10"/>
        <v>0</v>
      </c>
      <c r="O1001" s="61">
        <f t="shared" si="11"/>
        <v>0.5</v>
      </c>
      <c r="P1001" s="61">
        <f t="shared" si="12"/>
        <v>0</v>
      </c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73">
        <v>0.0</v>
      </c>
      <c r="AB1001" s="74">
        <v>0.0</v>
      </c>
      <c r="AC1001" s="73">
        <v>2.0</v>
      </c>
      <c r="AD1001" s="74">
        <v>2.0</v>
      </c>
    </row>
    <row r="1002" ht="12.75" customHeight="1">
      <c r="A1002" s="58" t="s">
        <v>840</v>
      </c>
      <c r="B1002" s="73">
        <f t="shared" si="1"/>
        <v>70</v>
      </c>
      <c r="C1002" s="74">
        <f t="shared" si="2"/>
        <v>23</v>
      </c>
      <c r="D1002" s="73">
        <f t="shared" si="3"/>
        <v>182</v>
      </c>
      <c r="E1002" s="74">
        <f t="shared" si="4"/>
        <v>18</v>
      </c>
      <c r="F1002" s="62">
        <f t="shared" si="5"/>
        <v>0.752688172</v>
      </c>
      <c r="G1002" s="63">
        <f t="shared" si="6"/>
        <v>0.91</v>
      </c>
      <c r="H1002" s="64">
        <f t="shared" si="7"/>
        <v>0.8600682594</v>
      </c>
      <c r="I1002" s="65">
        <f t="shared" si="8"/>
        <v>0.3003412969</v>
      </c>
      <c r="J1002" s="55">
        <f t="shared" si="9"/>
        <v>2.150537634</v>
      </c>
      <c r="K1002" s="58"/>
      <c r="L1002" s="58"/>
      <c r="M1002" s="58"/>
      <c r="N1002" s="61">
        <f t="shared" si="10"/>
        <v>0.752688172</v>
      </c>
      <c r="O1002" s="61">
        <f t="shared" si="11"/>
        <v>0.8600682594</v>
      </c>
      <c r="P1002" s="61">
        <f t="shared" si="12"/>
        <v>0.3003412969</v>
      </c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73">
        <v>70.0</v>
      </c>
      <c r="AB1002" s="74">
        <v>18.0</v>
      </c>
      <c r="AC1002" s="73">
        <v>182.0</v>
      </c>
      <c r="AD1002" s="74">
        <v>23.0</v>
      </c>
    </row>
    <row r="1003" ht="12.75" customHeight="1">
      <c r="A1003" s="58" t="s">
        <v>1154</v>
      </c>
      <c r="B1003" s="73">
        <f t="shared" si="1"/>
        <v>0</v>
      </c>
      <c r="C1003" s="74">
        <f t="shared" si="2"/>
        <v>0</v>
      </c>
      <c r="D1003" s="73">
        <f t="shared" si="3"/>
        <v>0</v>
      </c>
      <c r="E1003" s="74">
        <f t="shared" si="4"/>
        <v>0</v>
      </c>
      <c r="F1003" s="62" t="str">
        <f t="shared" si="5"/>
        <v>#DIV/0!</v>
      </c>
      <c r="G1003" s="63" t="str">
        <f t="shared" si="6"/>
        <v>#DIV/0!</v>
      </c>
      <c r="H1003" s="64" t="str">
        <f t="shared" si="7"/>
        <v>#DIV/0!</v>
      </c>
      <c r="I1003" s="65" t="str">
        <f t="shared" si="8"/>
        <v>#DIV/0!</v>
      </c>
      <c r="J1003" s="55" t="str">
        <f t="shared" si="9"/>
        <v>#DIV/0!</v>
      </c>
      <c r="K1003" s="58"/>
      <c r="L1003" s="58"/>
      <c r="M1003" s="58"/>
      <c r="N1003" s="61" t="str">
        <f t="shared" si="10"/>
        <v>#DIV/0!</v>
      </c>
      <c r="O1003" s="61" t="str">
        <f t="shared" si="11"/>
        <v>#DIV/0!</v>
      </c>
      <c r="P1003" s="61" t="str">
        <f t="shared" si="12"/>
        <v>#DIV/0!</v>
      </c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73">
        <v>0.0</v>
      </c>
      <c r="AB1003" s="74">
        <v>0.0</v>
      </c>
      <c r="AC1003" s="73">
        <v>0.0</v>
      </c>
      <c r="AD1003" s="74">
        <v>0.0</v>
      </c>
    </row>
    <row r="1004" ht="12.75" customHeight="1">
      <c r="A1004" s="58" t="s">
        <v>1155</v>
      </c>
      <c r="B1004" s="73">
        <f t="shared" si="1"/>
        <v>0</v>
      </c>
      <c r="C1004" s="74">
        <f t="shared" si="2"/>
        <v>0</v>
      </c>
      <c r="D1004" s="73">
        <f t="shared" si="3"/>
        <v>0</v>
      </c>
      <c r="E1004" s="74">
        <f t="shared" si="4"/>
        <v>0</v>
      </c>
      <c r="F1004" s="62" t="str">
        <f t="shared" si="5"/>
        <v>#DIV/0!</v>
      </c>
      <c r="G1004" s="63" t="str">
        <f t="shared" si="6"/>
        <v>#DIV/0!</v>
      </c>
      <c r="H1004" s="64" t="str">
        <f t="shared" si="7"/>
        <v>#DIV/0!</v>
      </c>
      <c r="I1004" s="65" t="str">
        <f t="shared" si="8"/>
        <v>#DIV/0!</v>
      </c>
      <c r="J1004" s="55" t="str">
        <f t="shared" si="9"/>
        <v>#DIV/0!</v>
      </c>
      <c r="K1004" s="58"/>
      <c r="L1004" s="58"/>
      <c r="M1004" s="58"/>
      <c r="N1004" s="61" t="str">
        <f t="shared" si="10"/>
        <v>#DIV/0!</v>
      </c>
      <c r="O1004" s="61" t="str">
        <f t="shared" si="11"/>
        <v>#DIV/0!</v>
      </c>
      <c r="P1004" s="61" t="str">
        <f t="shared" si="12"/>
        <v>#DIV/0!</v>
      </c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73">
        <v>0.0</v>
      </c>
      <c r="AB1004" s="74">
        <v>0.0</v>
      </c>
      <c r="AC1004" s="73">
        <v>0.0</v>
      </c>
      <c r="AD1004" s="74">
        <v>0.0</v>
      </c>
    </row>
    <row r="1005" ht="12.75" customHeight="1">
      <c r="A1005" s="58" t="s">
        <v>1156</v>
      </c>
      <c r="B1005" s="73">
        <f t="shared" si="1"/>
        <v>0</v>
      </c>
      <c r="C1005" s="74">
        <f t="shared" si="2"/>
        <v>0</v>
      </c>
      <c r="D1005" s="73">
        <f t="shared" si="3"/>
        <v>0</v>
      </c>
      <c r="E1005" s="74">
        <f t="shared" si="4"/>
        <v>0</v>
      </c>
      <c r="F1005" s="62" t="str">
        <f t="shared" si="5"/>
        <v>#DIV/0!</v>
      </c>
      <c r="G1005" s="63" t="str">
        <f t="shared" si="6"/>
        <v>#DIV/0!</v>
      </c>
      <c r="H1005" s="64" t="str">
        <f t="shared" si="7"/>
        <v>#DIV/0!</v>
      </c>
      <c r="I1005" s="65" t="str">
        <f t="shared" si="8"/>
        <v>#DIV/0!</v>
      </c>
      <c r="J1005" s="55" t="str">
        <f t="shared" si="9"/>
        <v>#DIV/0!</v>
      </c>
      <c r="K1005" s="58"/>
      <c r="L1005" s="58"/>
      <c r="M1005" s="58"/>
      <c r="N1005" s="61" t="str">
        <f t="shared" si="10"/>
        <v>#DIV/0!</v>
      </c>
      <c r="O1005" s="61" t="str">
        <f t="shared" si="11"/>
        <v>#DIV/0!</v>
      </c>
      <c r="P1005" s="61" t="str">
        <f t="shared" si="12"/>
        <v>#DIV/0!</v>
      </c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73">
        <v>0.0</v>
      </c>
      <c r="AB1005" s="74">
        <v>0.0</v>
      </c>
      <c r="AC1005" s="73">
        <v>0.0</v>
      </c>
      <c r="AD1005" s="74">
        <v>0.0</v>
      </c>
    </row>
    <row r="1006" ht="12.75" customHeight="1">
      <c r="A1006" s="58" t="s">
        <v>1157</v>
      </c>
      <c r="B1006" s="73">
        <f t="shared" si="1"/>
        <v>0</v>
      </c>
      <c r="C1006" s="74">
        <f t="shared" si="2"/>
        <v>0</v>
      </c>
      <c r="D1006" s="73">
        <f t="shared" si="3"/>
        <v>0</v>
      </c>
      <c r="E1006" s="74">
        <f t="shared" si="4"/>
        <v>0</v>
      </c>
      <c r="F1006" s="62" t="str">
        <f t="shared" si="5"/>
        <v>#DIV/0!</v>
      </c>
      <c r="G1006" s="63" t="str">
        <f t="shared" si="6"/>
        <v>#DIV/0!</v>
      </c>
      <c r="H1006" s="64" t="str">
        <f t="shared" si="7"/>
        <v>#DIV/0!</v>
      </c>
      <c r="I1006" s="65" t="str">
        <f t="shared" si="8"/>
        <v>#DIV/0!</v>
      </c>
      <c r="J1006" s="55" t="str">
        <f t="shared" si="9"/>
        <v>#DIV/0!</v>
      </c>
      <c r="K1006" s="58"/>
      <c r="L1006" s="58"/>
      <c r="M1006" s="58"/>
      <c r="N1006" s="61" t="str">
        <f t="shared" si="10"/>
        <v>#DIV/0!</v>
      </c>
      <c r="O1006" s="61" t="str">
        <f t="shared" si="11"/>
        <v>#DIV/0!</v>
      </c>
      <c r="P1006" s="61" t="str">
        <f t="shared" si="12"/>
        <v>#DIV/0!</v>
      </c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73">
        <v>0.0</v>
      </c>
      <c r="AB1006" s="74">
        <v>0.0</v>
      </c>
      <c r="AC1006" s="73">
        <v>0.0</v>
      </c>
      <c r="AD1006" s="74">
        <v>0.0</v>
      </c>
    </row>
    <row r="1007" ht="12.75" customHeight="1">
      <c r="A1007" s="58" t="s">
        <v>1158</v>
      </c>
      <c r="B1007" s="73">
        <f t="shared" si="1"/>
        <v>0</v>
      </c>
      <c r="C1007" s="74">
        <f t="shared" si="2"/>
        <v>0</v>
      </c>
      <c r="D1007" s="73">
        <f t="shared" si="3"/>
        <v>0</v>
      </c>
      <c r="E1007" s="74">
        <f t="shared" si="4"/>
        <v>0</v>
      </c>
      <c r="F1007" s="62" t="str">
        <f t="shared" si="5"/>
        <v>#DIV/0!</v>
      </c>
      <c r="G1007" s="63" t="str">
        <f t="shared" si="6"/>
        <v>#DIV/0!</v>
      </c>
      <c r="H1007" s="64" t="str">
        <f t="shared" si="7"/>
        <v>#DIV/0!</v>
      </c>
      <c r="I1007" s="65" t="str">
        <f t="shared" si="8"/>
        <v>#DIV/0!</v>
      </c>
      <c r="J1007" s="55" t="str">
        <f t="shared" si="9"/>
        <v>#DIV/0!</v>
      </c>
      <c r="K1007" s="58"/>
      <c r="L1007" s="58"/>
      <c r="M1007" s="58"/>
      <c r="N1007" s="61" t="str">
        <f t="shared" si="10"/>
        <v>#DIV/0!</v>
      </c>
      <c r="O1007" s="61" t="str">
        <f t="shared" si="11"/>
        <v>#DIV/0!</v>
      </c>
      <c r="P1007" s="61" t="str">
        <f t="shared" si="12"/>
        <v>#DIV/0!</v>
      </c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73">
        <v>0.0</v>
      </c>
      <c r="AB1007" s="74">
        <v>0.0</v>
      </c>
      <c r="AC1007" s="73">
        <v>0.0</v>
      </c>
      <c r="AD1007" s="74">
        <v>0.0</v>
      </c>
    </row>
    <row r="1008" ht="12.75" customHeight="1">
      <c r="A1008" s="58" t="s">
        <v>745</v>
      </c>
      <c r="B1008" s="73">
        <f t="shared" si="1"/>
        <v>138</v>
      </c>
      <c r="C1008" s="74">
        <f t="shared" si="2"/>
        <v>157</v>
      </c>
      <c r="D1008" s="73">
        <f t="shared" si="3"/>
        <v>418</v>
      </c>
      <c r="E1008" s="74">
        <f t="shared" si="4"/>
        <v>56</v>
      </c>
      <c r="F1008" s="62">
        <f t="shared" si="5"/>
        <v>0.4677966102</v>
      </c>
      <c r="G1008" s="63">
        <f t="shared" si="6"/>
        <v>0.8818565401</v>
      </c>
      <c r="H1008" s="64">
        <f t="shared" si="7"/>
        <v>0.7230169051</v>
      </c>
      <c r="I1008" s="65">
        <f t="shared" si="8"/>
        <v>0.2522756827</v>
      </c>
      <c r="J1008" s="55">
        <f t="shared" si="9"/>
        <v>1.606779661</v>
      </c>
      <c r="K1008" s="58"/>
      <c r="L1008" s="58"/>
      <c r="M1008" s="58"/>
      <c r="N1008" s="61">
        <f t="shared" si="10"/>
        <v>0.4677966102</v>
      </c>
      <c r="O1008" s="61">
        <f t="shared" si="11"/>
        <v>0.7230169051</v>
      </c>
      <c r="P1008" s="61">
        <f t="shared" si="12"/>
        <v>0.2522756827</v>
      </c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73">
        <v>138.0</v>
      </c>
      <c r="AB1008" s="74">
        <v>56.0</v>
      </c>
      <c r="AC1008" s="73">
        <v>418.0</v>
      </c>
      <c r="AD1008" s="74">
        <v>157.0</v>
      </c>
    </row>
    <row r="1009" ht="12.75" customHeight="1">
      <c r="A1009" s="58" t="s">
        <v>1159</v>
      </c>
      <c r="B1009" s="73">
        <f t="shared" si="1"/>
        <v>1</v>
      </c>
      <c r="C1009" s="74">
        <f t="shared" si="2"/>
        <v>2</v>
      </c>
      <c r="D1009" s="73">
        <f t="shared" si="3"/>
        <v>6</v>
      </c>
      <c r="E1009" s="74">
        <f t="shared" si="4"/>
        <v>0</v>
      </c>
      <c r="F1009" s="62">
        <f t="shared" si="5"/>
        <v>0.3333333333</v>
      </c>
      <c r="G1009" s="63">
        <f t="shared" si="6"/>
        <v>1</v>
      </c>
      <c r="H1009" s="64">
        <f t="shared" si="7"/>
        <v>0.7777777778</v>
      </c>
      <c r="I1009" s="65">
        <f t="shared" si="8"/>
        <v>0.1111111111</v>
      </c>
      <c r="J1009" s="55">
        <f t="shared" si="9"/>
        <v>2</v>
      </c>
      <c r="K1009" s="58"/>
      <c r="L1009" s="58"/>
      <c r="M1009" s="58"/>
      <c r="N1009" s="61">
        <f t="shared" si="10"/>
        <v>0.3333333333</v>
      </c>
      <c r="O1009" s="61">
        <f t="shared" si="11"/>
        <v>0.7777777778</v>
      </c>
      <c r="P1009" s="61">
        <f t="shared" si="12"/>
        <v>0.1111111111</v>
      </c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73">
        <v>1.0</v>
      </c>
      <c r="AB1009" s="74">
        <v>0.0</v>
      </c>
      <c r="AC1009" s="73">
        <v>6.0</v>
      </c>
      <c r="AD1009" s="74">
        <v>2.0</v>
      </c>
    </row>
    <row r="1010" ht="12.75" customHeight="1">
      <c r="A1010" s="58" t="s">
        <v>556</v>
      </c>
      <c r="B1010" s="73">
        <f t="shared" si="1"/>
        <v>92</v>
      </c>
      <c r="C1010" s="74">
        <f t="shared" si="2"/>
        <v>550</v>
      </c>
      <c r="D1010" s="73">
        <f t="shared" si="3"/>
        <v>966</v>
      </c>
      <c r="E1010" s="74">
        <f t="shared" si="4"/>
        <v>60</v>
      </c>
      <c r="F1010" s="62">
        <f t="shared" si="5"/>
        <v>0.1433021807</v>
      </c>
      <c r="G1010" s="63">
        <f t="shared" si="6"/>
        <v>0.9415204678</v>
      </c>
      <c r="H1010" s="64">
        <f t="shared" si="7"/>
        <v>0.6342925659</v>
      </c>
      <c r="I1010" s="65">
        <f t="shared" si="8"/>
        <v>0.09112709832</v>
      </c>
      <c r="J1010" s="55">
        <f t="shared" si="9"/>
        <v>1.598130841</v>
      </c>
      <c r="K1010" s="58"/>
      <c r="L1010" s="58"/>
      <c r="M1010" s="58"/>
      <c r="N1010" s="61">
        <f t="shared" si="10"/>
        <v>0.1433021807</v>
      </c>
      <c r="O1010" s="61">
        <f t="shared" si="11"/>
        <v>0.6342925659</v>
      </c>
      <c r="P1010" s="61">
        <f t="shared" si="12"/>
        <v>0.09112709832</v>
      </c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73">
        <v>92.0</v>
      </c>
      <c r="AB1010" s="74">
        <v>60.0</v>
      </c>
      <c r="AC1010" s="73">
        <v>966.0</v>
      </c>
      <c r="AD1010" s="74">
        <v>550.0</v>
      </c>
    </row>
    <row r="1011" ht="12.75" customHeight="1">
      <c r="A1011" s="58" t="s">
        <v>539</v>
      </c>
      <c r="B1011" s="73">
        <f t="shared" si="1"/>
        <v>110</v>
      </c>
      <c r="C1011" s="74">
        <f t="shared" si="2"/>
        <v>500</v>
      </c>
      <c r="D1011" s="73">
        <f t="shared" si="3"/>
        <v>762</v>
      </c>
      <c r="E1011" s="74">
        <f t="shared" si="4"/>
        <v>77</v>
      </c>
      <c r="F1011" s="62">
        <f t="shared" si="5"/>
        <v>0.1803278689</v>
      </c>
      <c r="G1011" s="63">
        <f t="shared" si="6"/>
        <v>0.9082240763</v>
      </c>
      <c r="H1011" s="64">
        <f t="shared" si="7"/>
        <v>0.6017943409</v>
      </c>
      <c r="I1011" s="65">
        <f t="shared" si="8"/>
        <v>0.1290545204</v>
      </c>
      <c r="J1011" s="55">
        <f t="shared" si="9"/>
        <v>1.375409836</v>
      </c>
      <c r="K1011" s="58"/>
      <c r="L1011" s="58"/>
      <c r="M1011" s="58"/>
      <c r="N1011" s="61">
        <f t="shared" si="10"/>
        <v>0.1803278689</v>
      </c>
      <c r="O1011" s="61">
        <f t="shared" si="11"/>
        <v>0.6017943409</v>
      </c>
      <c r="P1011" s="61">
        <f t="shared" si="12"/>
        <v>0.1290545204</v>
      </c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73">
        <v>110.0</v>
      </c>
      <c r="AB1011" s="74">
        <v>77.0</v>
      </c>
      <c r="AC1011" s="73">
        <v>762.0</v>
      </c>
      <c r="AD1011" s="74">
        <v>500.0</v>
      </c>
    </row>
    <row r="1012" ht="12.75" customHeight="1">
      <c r="A1012" s="58" t="s">
        <v>494</v>
      </c>
      <c r="B1012" s="73">
        <f t="shared" si="1"/>
        <v>127</v>
      </c>
      <c r="C1012" s="74">
        <f t="shared" si="2"/>
        <v>692</v>
      </c>
      <c r="D1012" s="73">
        <f t="shared" si="3"/>
        <v>1418</v>
      </c>
      <c r="E1012" s="74">
        <f t="shared" si="4"/>
        <v>101</v>
      </c>
      <c r="F1012" s="62">
        <f t="shared" si="5"/>
        <v>0.1550671551</v>
      </c>
      <c r="G1012" s="63">
        <f t="shared" si="6"/>
        <v>0.9335088874</v>
      </c>
      <c r="H1012" s="64">
        <f t="shared" si="7"/>
        <v>0.6608212147</v>
      </c>
      <c r="I1012" s="65">
        <f t="shared" si="8"/>
        <v>0.09751924722</v>
      </c>
      <c r="J1012" s="55">
        <f t="shared" si="9"/>
        <v>1.854700855</v>
      </c>
      <c r="K1012" s="58"/>
      <c r="L1012" s="58"/>
      <c r="M1012" s="58"/>
      <c r="N1012" s="61">
        <f t="shared" si="10"/>
        <v>0.1550671551</v>
      </c>
      <c r="O1012" s="61">
        <f t="shared" si="11"/>
        <v>0.6608212147</v>
      </c>
      <c r="P1012" s="61">
        <f t="shared" si="12"/>
        <v>0.09751924722</v>
      </c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73">
        <v>127.0</v>
      </c>
      <c r="AB1012" s="74">
        <v>101.0</v>
      </c>
      <c r="AC1012" s="73">
        <v>1418.0</v>
      </c>
      <c r="AD1012" s="74">
        <v>692.0</v>
      </c>
    </row>
    <row r="1013" ht="12.75" customHeight="1">
      <c r="A1013" s="58" t="s">
        <v>720</v>
      </c>
      <c r="B1013" s="73">
        <f t="shared" si="1"/>
        <v>259</v>
      </c>
      <c r="C1013" s="74">
        <f t="shared" si="2"/>
        <v>730</v>
      </c>
      <c r="D1013" s="73">
        <f t="shared" si="3"/>
        <v>1823</v>
      </c>
      <c r="E1013" s="74">
        <f t="shared" si="4"/>
        <v>112</v>
      </c>
      <c r="F1013" s="62">
        <f t="shared" si="5"/>
        <v>0.2618806876</v>
      </c>
      <c r="G1013" s="63">
        <f t="shared" si="6"/>
        <v>0.942118863</v>
      </c>
      <c r="H1013" s="64">
        <f t="shared" si="7"/>
        <v>0.7120383037</v>
      </c>
      <c r="I1013" s="65">
        <f t="shared" si="8"/>
        <v>0.126880985</v>
      </c>
      <c r="J1013" s="55">
        <f t="shared" si="9"/>
        <v>1.956521739</v>
      </c>
      <c r="K1013" s="58"/>
      <c r="L1013" s="58"/>
      <c r="M1013" s="58"/>
      <c r="N1013" s="61">
        <f t="shared" si="10"/>
        <v>0.2618806876</v>
      </c>
      <c r="O1013" s="61">
        <f t="shared" si="11"/>
        <v>0.7120383037</v>
      </c>
      <c r="P1013" s="61">
        <f t="shared" si="12"/>
        <v>0.126880985</v>
      </c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73">
        <v>259.0</v>
      </c>
      <c r="AB1013" s="74">
        <v>112.0</v>
      </c>
      <c r="AC1013" s="73">
        <v>1823.0</v>
      </c>
      <c r="AD1013" s="74">
        <v>730.0</v>
      </c>
    </row>
    <row r="1014" ht="12.75" customHeight="1">
      <c r="A1014" s="58" t="s">
        <v>528</v>
      </c>
      <c r="B1014" s="73">
        <f t="shared" si="1"/>
        <v>74</v>
      </c>
      <c r="C1014" s="74">
        <f t="shared" si="2"/>
        <v>269</v>
      </c>
      <c r="D1014" s="73">
        <f t="shared" si="3"/>
        <v>437</v>
      </c>
      <c r="E1014" s="74">
        <f t="shared" si="4"/>
        <v>54</v>
      </c>
      <c r="F1014" s="62">
        <f t="shared" si="5"/>
        <v>0.2157434402</v>
      </c>
      <c r="G1014" s="63">
        <f t="shared" si="6"/>
        <v>0.8900203666</v>
      </c>
      <c r="H1014" s="64">
        <f t="shared" si="7"/>
        <v>0.6127098321</v>
      </c>
      <c r="I1014" s="65">
        <f t="shared" si="8"/>
        <v>0.1534772182</v>
      </c>
      <c r="J1014" s="55">
        <f t="shared" si="9"/>
        <v>1.43148688</v>
      </c>
      <c r="K1014" s="58"/>
      <c r="L1014" s="58"/>
      <c r="M1014" s="58"/>
      <c r="N1014" s="61">
        <f t="shared" si="10"/>
        <v>0.2157434402</v>
      </c>
      <c r="O1014" s="61">
        <f t="shared" si="11"/>
        <v>0.6127098321</v>
      </c>
      <c r="P1014" s="61">
        <f t="shared" si="12"/>
        <v>0.1534772182</v>
      </c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73">
        <v>74.0</v>
      </c>
      <c r="AB1014" s="74">
        <v>54.0</v>
      </c>
      <c r="AC1014" s="73">
        <v>437.0</v>
      </c>
      <c r="AD1014" s="74">
        <v>269.0</v>
      </c>
    </row>
    <row r="1015" ht="12.75" customHeight="1">
      <c r="A1015" s="58" t="s">
        <v>509</v>
      </c>
      <c r="B1015" s="73">
        <f t="shared" si="1"/>
        <v>86</v>
      </c>
      <c r="C1015" s="74">
        <f t="shared" si="2"/>
        <v>425</v>
      </c>
      <c r="D1015" s="73">
        <f t="shared" si="3"/>
        <v>620</v>
      </c>
      <c r="E1015" s="74">
        <f t="shared" si="4"/>
        <v>65</v>
      </c>
      <c r="F1015" s="62">
        <f t="shared" si="5"/>
        <v>0.168297456</v>
      </c>
      <c r="G1015" s="63">
        <f t="shared" si="6"/>
        <v>0.9051094891</v>
      </c>
      <c r="H1015" s="64">
        <f t="shared" si="7"/>
        <v>0.5903010033</v>
      </c>
      <c r="I1015" s="65">
        <f t="shared" si="8"/>
        <v>0.1262541806</v>
      </c>
      <c r="J1015" s="55">
        <f t="shared" si="9"/>
        <v>1.340508806</v>
      </c>
      <c r="K1015" s="58"/>
      <c r="L1015" s="58"/>
      <c r="M1015" s="58"/>
      <c r="N1015" s="61">
        <f t="shared" si="10"/>
        <v>0.168297456</v>
      </c>
      <c r="O1015" s="61">
        <f t="shared" si="11"/>
        <v>0.5903010033</v>
      </c>
      <c r="P1015" s="61">
        <f t="shared" si="12"/>
        <v>0.1262541806</v>
      </c>
      <c r="Q1015" s="58"/>
      <c r="R1015" s="58"/>
      <c r="S1015" s="58"/>
      <c r="T1015" s="58"/>
      <c r="U1015" s="58"/>
      <c r="V1015" s="58"/>
      <c r="W1015" s="58"/>
      <c r="X1015" s="58"/>
      <c r="Y1015" s="58"/>
      <c r="Z1015" s="58"/>
      <c r="AA1015" s="73">
        <v>86.0</v>
      </c>
      <c r="AB1015" s="74">
        <v>65.0</v>
      </c>
      <c r="AC1015" s="73">
        <v>620.0</v>
      </c>
      <c r="AD1015" s="74">
        <v>425.0</v>
      </c>
    </row>
    <row r="1016" ht="12.75" customHeight="1">
      <c r="A1016" s="58" t="s">
        <v>1160</v>
      </c>
      <c r="B1016" s="73">
        <f t="shared" si="1"/>
        <v>0</v>
      </c>
      <c r="C1016" s="74">
        <f t="shared" si="2"/>
        <v>0</v>
      </c>
      <c r="D1016" s="73">
        <f t="shared" si="3"/>
        <v>0</v>
      </c>
      <c r="E1016" s="74">
        <f t="shared" si="4"/>
        <v>0</v>
      </c>
      <c r="F1016" s="62" t="str">
        <f t="shared" si="5"/>
        <v>#DIV/0!</v>
      </c>
      <c r="G1016" s="63" t="str">
        <f t="shared" si="6"/>
        <v>#DIV/0!</v>
      </c>
      <c r="H1016" s="64" t="str">
        <f t="shared" si="7"/>
        <v>#DIV/0!</v>
      </c>
      <c r="I1016" s="65" t="str">
        <f t="shared" si="8"/>
        <v>#DIV/0!</v>
      </c>
      <c r="J1016" s="55" t="str">
        <f t="shared" si="9"/>
        <v>#DIV/0!</v>
      </c>
      <c r="K1016" s="58"/>
      <c r="L1016" s="58"/>
      <c r="M1016" s="58"/>
      <c r="N1016" s="61" t="str">
        <f t="shared" si="10"/>
        <v>#DIV/0!</v>
      </c>
      <c r="O1016" s="61" t="str">
        <f t="shared" si="11"/>
        <v>#DIV/0!</v>
      </c>
      <c r="P1016" s="61" t="str">
        <f t="shared" si="12"/>
        <v>#DIV/0!</v>
      </c>
      <c r="Q1016" s="58"/>
      <c r="R1016" s="58"/>
      <c r="S1016" s="58"/>
      <c r="T1016" s="58"/>
      <c r="U1016" s="58"/>
      <c r="V1016" s="58"/>
      <c r="W1016" s="58"/>
      <c r="X1016" s="58"/>
      <c r="Y1016" s="58"/>
      <c r="Z1016" s="58"/>
      <c r="AA1016" s="73">
        <v>0.0</v>
      </c>
      <c r="AB1016" s="74">
        <v>0.0</v>
      </c>
      <c r="AC1016" s="73">
        <v>0.0</v>
      </c>
      <c r="AD1016" s="74">
        <v>0.0</v>
      </c>
    </row>
    <row r="1017" ht="12.75" customHeight="1">
      <c r="A1017" s="58" t="s">
        <v>505</v>
      </c>
      <c r="B1017" s="73">
        <f t="shared" si="1"/>
        <v>79</v>
      </c>
      <c r="C1017" s="74">
        <f t="shared" si="2"/>
        <v>253</v>
      </c>
      <c r="D1017" s="73">
        <f t="shared" si="3"/>
        <v>359</v>
      </c>
      <c r="E1017" s="74">
        <f t="shared" si="4"/>
        <v>62</v>
      </c>
      <c r="F1017" s="62">
        <f t="shared" si="5"/>
        <v>0.2379518072</v>
      </c>
      <c r="G1017" s="63">
        <f t="shared" si="6"/>
        <v>0.8527315914</v>
      </c>
      <c r="H1017" s="64">
        <f t="shared" si="7"/>
        <v>0.5816733068</v>
      </c>
      <c r="I1017" s="65">
        <f t="shared" si="8"/>
        <v>0.187250996</v>
      </c>
      <c r="J1017" s="55">
        <f t="shared" si="9"/>
        <v>1.268072289</v>
      </c>
      <c r="K1017" s="58"/>
      <c r="L1017" s="58"/>
      <c r="M1017" s="58"/>
      <c r="N1017" s="61">
        <f t="shared" si="10"/>
        <v>0.2379518072</v>
      </c>
      <c r="O1017" s="61">
        <f t="shared" si="11"/>
        <v>0.5816733068</v>
      </c>
      <c r="P1017" s="61">
        <f t="shared" si="12"/>
        <v>0.187250996</v>
      </c>
      <c r="Q1017" s="58"/>
      <c r="R1017" s="58"/>
      <c r="S1017" s="58"/>
      <c r="T1017" s="58"/>
      <c r="U1017" s="58"/>
      <c r="V1017" s="58"/>
      <c r="W1017" s="58"/>
      <c r="X1017" s="58"/>
      <c r="Y1017" s="58"/>
      <c r="Z1017" s="58"/>
      <c r="AA1017" s="73">
        <v>79.0</v>
      </c>
      <c r="AB1017" s="74">
        <v>62.0</v>
      </c>
      <c r="AC1017" s="73">
        <v>359.0</v>
      </c>
      <c r="AD1017" s="74">
        <v>253.0</v>
      </c>
    </row>
    <row r="1018" ht="12.75" customHeight="1">
      <c r="A1018" s="58" t="s">
        <v>844</v>
      </c>
      <c r="B1018" s="73">
        <f t="shared" si="1"/>
        <v>92</v>
      </c>
      <c r="C1018" s="74">
        <f t="shared" si="2"/>
        <v>51</v>
      </c>
      <c r="D1018" s="73">
        <f t="shared" si="3"/>
        <v>400</v>
      </c>
      <c r="E1018" s="74">
        <f t="shared" si="4"/>
        <v>20</v>
      </c>
      <c r="F1018" s="62">
        <f t="shared" si="5"/>
        <v>0.6433566434</v>
      </c>
      <c r="G1018" s="63">
        <f t="shared" si="6"/>
        <v>0.9523809524</v>
      </c>
      <c r="H1018" s="64">
        <f t="shared" si="7"/>
        <v>0.8738898757</v>
      </c>
      <c r="I1018" s="65">
        <f t="shared" si="8"/>
        <v>0.1989342806</v>
      </c>
      <c r="J1018" s="55">
        <f t="shared" si="9"/>
        <v>2.937062937</v>
      </c>
      <c r="K1018" s="58"/>
      <c r="L1018" s="58"/>
      <c r="M1018" s="58"/>
      <c r="N1018" s="61">
        <f t="shared" si="10"/>
        <v>0.6433566434</v>
      </c>
      <c r="O1018" s="61">
        <f t="shared" si="11"/>
        <v>0.8738898757</v>
      </c>
      <c r="P1018" s="61">
        <f t="shared" si="12"/>
        <v>0.1989342806</v>
      </c>
      <c r="Q1018" s="58"/>
      <c r="R1018" s="58"/>
      <c r="S1018" s="58"/>
      <c r="T1018" s="58"/>
      <c r="U1018" s="58"/>
      <c r="V1018" s="58"/>
      <c r="W1018" s="58"/>
      <c r="X1018" s="58"/>
      <c r="Y1018" s="58"/>
      <c r="Z1018" s="58"/>
      <c r="AA1018" s="73">
        <v>92.0</v>
      </c>
      <c r="AB1018" s="74">
        <v>20.0</v>
      </c>
      <c r="AC1018" s="73">
        <v>400.0</v>
      </c>
      <c r="AD1018" s="74">
        <v>51.0</v>
      </c>
    </row>
    <row r="1019" ht="12.75" customHeight="1">
      <c r="A1019" s="58" t="s">
        <v>486</v>
      </c>
      <c r="B1019" s="73">
        <f t="shared" si="1"/>
        <v>42</v>
      </c>
      <c r="C1019" s="74">
        <f t="shared" si="2"/>
        <v>99</v>
      </c>
      <c r="D1019" s="73">
        <f t="shared" si="3"/>
        <v>158</v>
      </c>
      <c r="E1019" s="74">
        <f t="shared" si="4"/>
        <v>34</v>
      </c>
      <c r="F1019" s="62">
        <f t="shared" si="5"/>
        <v>0.2978723404</v>
      </c>
      <c r="G1019" s="63">
        <f t="shared" si="6"/>
        <v>0.8229166667</v>
      </c>
      <c r="H1019" s="64">
        <f t="shared" si="7"/>
        <v>0.6006006006</v>
      </c>
      <c r="I1019" s="65">
        <f t="shared" si="8"/>
        <v>0.2282282282</v>
      </c>
      <c r="J1019" s="55">
        <f t="shared" si="9"/>
        <v>1.361702128</v>
      </c>
      <c r="K1019" s="58"/>
      <c r="L1019" s="58"/>
      <c r="M1019" s="58"/>
      <c r="N1019" s="61">
        <f t="shared" si="10"/>
        <v>0.2978723404</v>
      </c>
      <c r="O1019" s="61">
        <f t="shared" si="11"/>
        <v>0.6006006006</v>
      </c>
      <c r="P1019" s="61">
        <f t="shared" si="12"/>
        <v>0.2282282282</v>
      </c>
      <c r="Q1019" s="58"/>
      <c r="R1019" s="58"/>
      <c r="S1019" s="58"/>
      <c r="T1019" s="58"/>
      <c r="U1019" s="58"/>
      <c r="V1019" s="58"/>
      <c r="W1019" s="58"/>
      <c r="X1019" s="58"/>
      <c r="Y1019" s="58"/>
      <c r="Z1019" s="58"/>
      <c r="AA1019" s="73">
        <v>42.0</v>
      </c>
      <c r="AB1019" s="74">
        <v>34.0</v>
      </c>
      <c r="AC1019" s="73">
        <v>158.0</v>
      </c>
      <c r="AD1019" s="74">
        <v>99.0</v>
      </c>
    </row>
    <row r="1020" ht="12.75" customHeight="1">
      <c r="A1020" s="58" t="s">
        <v>662</v>
      </c>
      <c r="B1020" s="73">
        <f t="shared" si="1"/>
        <v>91</v>
      </c>
      <c r="C1020" s="74">
        <f t="shared" si="2"/>
        <v>413</v>
      </c>
      <c r="D1020" s="73">
        <f t="shared" si="3"/>
        <v>329</v>
      </c>
      <c r="E1020" s="74">
        <f t="shared" si="4"/>
        <v>47</v>
      </c>
      <c r="F1020" s="62">
        <f t="shared" si="5"/>
        <v>0.1805555556</v>
      </c>
      <c r="G1020" s="63">
        <f t="shared" si="6"/>
        <v>0.875</v>
      </c>
      <c r="H1020" s="64">
        <f t="shared" si="7"/>
        <v>0.4772727273</v>
      </c>
      <c r="I1020" s="65">
        <f t="shared" si="8"/>
        <v>0.1568181818</v>
      </c>
      <c r="J1020" s="55">
        <f t="shared" si="9"/>
        <v>0.746031746</v>
      </c>
      <c r="K1020" s="58"/>
      <c r="L1020" s="58"/>
      <c r="M1020" s="58"/>
      <c r="N1020" s="61">
        <f t="shared" si="10"/>
        <v>0.1805555556</v>
      </c>
      <c r="O1020" s="61">
        <f t="shared" si="11"/>
        <v>0.4772727273</v>
      </c>
      <c r="P1020" s="61">
        <f t="shared" si="12"/>
        <v>0.1568181818</v>
      </c>
      <c r="Q1020" s="58"/>
      <c r="R1020" s="58"/>
      <c r="S1020" s="58"/>
      <c r="T1020" s="58"/>
      <c r="U1020" s="58"/>
      <c r="V1020" s="58"/>
      <c r="W1020" s="58"/>
      <c r="X1020" s="58"/>
      <c r="Y1020" s="58"/>
      <c r="Z1020" s="58"/>
      <c r="AA1020" s="73">
        <v>91.0</v>
      </c>
      <c r="AB1020" s="74">
        <v>47.0</v>
      </c>
      <c r="AC1020" s="73">
        <v>329.0</v>
      </c>
      <c r="AD1020" s="74">
        <v>413.0</v>
      </c>
    </row>
    <row r="1021" ht="12.75" customHeight="1">
      <c r="A1021" s="58" t="s">
        <v>593</v>
      </c>
      <c r="B1021" s="73">
        <f t="shared" si="1"/>
        <v>142</v>
      </c>
      <c r="C1021" s="74">
        <f t="shared" si="2"/>
        <v>301</v>
      </c>
      <c r="D1021" s="73">
        <f t="shared" si="3"/>
        <v>579</v>
      </c>
      <c r="E1021" s="74">
        <f t="shared" si="4"/>
        <v>86</v>
      </c>
      <c r="F1021" s="62">
        <f t="shared" si="5"/>
        <v>0.3205417607</v>
      </c>
      <c r="G1021" s="63">
        <f t="shared" si="6"/>
        <v>0.8706766917</v>
      </c>
      <c r="H1021" s="64">
        <f t="shared" si="7"/>
        <v>0.6507220217</v>
      </c>
      <c r="I1021" s="65">
        <f t="shared" si="8"/>
        <v>0.2057761733</v>
      </c>
      <c r="J1021" s="55">
        <f t="shared" si="9"/>
        <v>1.501128668</v>
      </c>
      <c r="K1021" s="58"/>
      <c r="L1021" s="58"/>
      <c r="M1021" s="58"/>
      <c r="N1021" s="61">
        <f t="shared" si="10"/>
        <v>0.3205417607</v>
      </c>
      <c r="O1021" s="61">
        <f t="shared" si="11"/>
        <v>0.6507220217</v>
      </c>
      <c r="P1021" s="61">
        <f t="shared" si="12"/>
        <v>0.2057761733</v>
      </c>
      <c r="Q1021" s="58"/>
      <c r="R1021" s="58"/>
      <c r="S1021" s="58"/>
      <c r="T1021" s="58"/>
      <c r="U1021" s="58"/>
      <c r="V1021" s="58"/>
      <c r="W1021" s="58"/>
      <c r="X1021" s="58"/>
      <c r="Y1021" s="58"/>
      <c r="Z1021" s="58"/>
      <c r="AA1021" s="73">
        <v>142.0</v>
      </c>
      <c r="AB1021" s="74">
        <v>86.0</v>
      </c>
      <c r="AC1021" s="73">
        <v>579.0</v>
      </c>
      <c r="AD1021" s="74">
        <v>301.0</v>
      </c>
    </row>
    <row r="1022" ht="12.75" customHeight="1">
      <c r="A1022" s="58" t="s">
        <v>597</v>
      </c>
      <c r="B1022" s="73">
        <f t="shared" si="1"/>
        <v>121</v>
      </c>
      <c r="C1022" s="74">
        <f t="shared" si="2"/>
        <v>298</v>
      </c>
      <c r="D1022" s="73">
        <f t="shared" si="3"/>
        <v>432</v>
      </c>
      <c r="E1022" s="74">
        <f t="shared" si="4"/>
        <v>73</v>
      </c>
      <c r="F1022" s="62">
        <f t="shared" si="5"/>
        <v>0.2887828162</v>
      </c>
      <c r="G1022" s="63">
        <f t="shared" si="6"/>
        <v>0.8554455446</v>
      </c>
      <c r="H1022" s="64">
        <f t="shared" si="7"/>
        <v>0.5984848485</v>
      </c>
      <c r="I1022" s="65">
        <f t="shared" si="8"/>
        <v>0.20995671</v>
      </c>
      <c r="J1022" s="55">
        <f t="shared" si="9"/>
        <v>1.205250597</v>
      </c>
      <c r="K1022" s="58"/>
      <c r="L1022" s="58"/>
      <c r="M1022" s="58"/>
      <c r="N1022" s="61">
        <f t="shared" si="10"/>
        <v>0.2887828162</v>
      </c>
      <c r="O1022" s="61">
        <f t="shared" si="11"/>
        <v>0.5984848485</v>
      </c>
      <c r="P1022" s="61">
        <f t="shared" si="12"/>
        <v>0.20995671</v>
      </c>
      <c r="Q1022" s="58"/>
      <c r="R1022" s="58"/>
      <c r="S1022" s="58"/>
      <c r="T1022" s="58"/>
      <c r="U1022" s="58"/>
      <c r="V1022" s="58"/>
      <c r="W1022" s="58"/>
      <c r="X1022" s="58"/>
      <c r="Y1022" s="58"/>
      <c r="Z1022" s="58"/>
      <c r="AA1022" s="73">
        <v>121.0</v>
      </c>
      <c r="AB1022" s="74">
        <v>73.0</v>
      </c>
      <c r="AC1022" s="73">
        <v>432.0</v>
      </c>
      <c r="AD1022" s="74">
        <v>298.0</v>
      </c>
    </row>
    <row r="1023" ht="12.75" customHeight="1">
      <c r="A1023" s="58" t="s">
        <v>543</v>
      </c>
      <c r="B1023" s="73">
        <f t="shared" si="1"/>
        <v>103</v>
      </c>
      <c r="C1023" s="74">
        <f t="shared" si="2"/>
        <v>317</v>
      </c>
      <c r="D1023" s="73">
        <f t="shared" si="3"/>
        <v>287</v>
      </c>
      <c r="E1023" s="74">
        <f t="shared" si="4"/>
        <v>70</v>
      </c>
      <c r="F1023" s="62">
        <f t="shared" si="5"/>
        <v>0.2452380952</v>
      </c>
      <c r="G1023" s="63">
        <f t="shared" si="6"/>
        <v>0.8039215686</v>
      </c>
      <c r="H1023" s="64">
        <f t="shared" si="7"/>
        <v>0.5019305019</v>
      </c>
      <c r="I1023" s="65">
        <f t="shared" si="8"/>
        <v>0.2226512227</v>
      </c>
      <c r="J1023" s="55">
        <f t="shared" si="9"/>
        <v>0.85</v>
      </c>
      <c r="K1023" s="58"/>
      <c r="L1023" s="58"/>
      <c r="M1023" s="58"/>
      <c r="N1023" s="61">
        <f t="shared" si="10"/>
        <v>0.2452380952</v>
      </c>
      <c r="O1023" s="61">
        <f t="shared" si="11"/>
        <v>0.5019305019</v>
      </c>
      <c r="P1023" s="61">
        <f t="shared" si="12"/>
        <v>0.2226512227</v>
      </c>
      <c r="Q1023" s="58"/>
      <c r="R1023" s="58"/>
      <c r="S1023" s="58"/>
      <c r="T1023" s="58"/>
      <c r="U1023" s="58"/>
      <c r="V1023" s="58"/>
      <c r="W1023" s="58"/>
      <c r="X1023" s="58"/>
      <c r="Y1023" s="58"/>
      <c r="Z1023" s="58"/>
      <c r="AA1023" s="73">
        <v>103.0</v>
      </c>
      <c r="AB1023" s="74">
        <v>70.0</v>
      </c>
      <c r="AC1023" s="73">
        <v>287.0</v>
      </c>
      <c r="AD1023" s="74">
        <v>317.0</v>
      </c>
    </row>
    <row r="1024" ht="12.75" customHeight="1">
      <c r="A1024" s="58" t="s">
        <v>763</v>
      </c>
      <c r="B1024" s="73">
        <f t="shared" si="1"/>
        <v>224</v>
      </c>
      <c r="C1024" s="74">
        <f t="shared" si="2"/>
        <v>337</v>
      </c>
      <c r="D1024" s="73">
        <f t="shared" si="3"/>
        <v>703</v>
      </c>
      <c r="E1024" s="74">
        <f t="shared" si="4"/>
        <v>87</v>
      </c>
      <c r="F1024" s="62">
        <f t="shared" si="5"/>
        <v>0.3992869875</v>
      </c>
      <c r="G1024" s="63">
        <f t="shared" si="6"/>
        <v>0.8898734177</v>
      </c>
      <c r="H1024" s="64">
        <f t="shared" si="7"/>
        <v>0.6861584012</v>
      </c>
      <c r="I1024" s="65">
        <f t="shared" si="8"/>
        <v>0.230199852</v>
      </c>
      <c r="J1024" s="55">
        <f t="shared" si="9"/>
        <v>1.408199643</v>
      </c>
      <c r="K1024" s="58"/>
      <c r="L1024" s="58"/>
      <c r="M1024" s="58"/>
      <c r="N1024" s="61">
        <f t="shared" si="10"/>
        <v>0.3992869875</v>
      </c>
      <c r="O1024" s="61">
        <f t="shared" si="11"/>
        <v>0.6861584012</v>
      </c>
      <c r="P1024" s="61">
        <f t="shared" si="12"/>
        <v>0.230199852</v>
      </c>
      <c r="Q1024" s="58"/>
      <c r="R1024" s="58"/>
      <c r="S1024" s="58"/>
      <c r="T1024" s="58"/>
      <c r="U1024" s="58"/>
      <c r="V1024" s="58"/>
      <c r="W1024" s="58"/>
      <c r="X1024" s="58"/>
      <c r="Y1024" s="58"/>
      <c r="Z1024" s="58"/>
      <c r="AA1024" s="73">
        <v>224.0</v>
      </c>
      <c r="AB1024" s="74">
        <v>87.0</v>
      </c>
      <c r="AC1024" s="73">
        <v>703.0</v>
      </c>
      <c r="AD1024" s="74">
        <v>337.0</v>
      </c>
    </row>
    <row r="1025" ht="12.75" customHeight="1">
      <c r="A1025" s="58" t="s">
        <v>351</v>
      </c>
      <c r="B1025" s="73">
        <f t="shared" si="1"/>
        <v>52</v>
      </c>
      <c r="C1025" s="74">
        <f t="shared" si="2"/>
        <v>319</v>
      </c>
      <c r="D1025" s="73">
        <f t="shared" si="3"/>
        <v>364</v>
      </c>
      <c r="E1025" s="74">
        <f t="shared" si="4"/>
        <v>63</v>
      </c>
      <c r="F1025" s="62">
        <f t="shared" si="5"/>
        <v>0.1401617251</v>
      </c>
      <c r="G1025" s="63">
        <f t="shared" si="6"/>
        <v>0.8524590164</v>
      </c>
      <c r="H1025" s="64">
        <f t="shared" si="7"/>
        <v>0.5213032581</v>
      </c>
      <c r="I1025" s="65">
        <f t="shared" si="8"/>
        <v>0.1441102757</v>
      </c>
      <c r="J1025" s="55">
        <f t="shared" si="9"/>
        <v>1.150943396</v>
      </c>
      <c r="K1025" s="58"/>
      <c r="L1025" s="58"/>
      <c r="M1025" s="58"/>
      <c r="N1025" s="61">
        <f t="shared" si="10"/>
        <v>0.1401617251</v>
      </c>
      <c r="O1025" s="61">
        <f t="shared" si="11"/>
        <v>0.5213032581</v>
      </c>
      <c r="P1025" s="61">
        <f t="shared" si="12"/>
        <v>0.1441102757</v>
      </c>
      <c r="Q1025" s="58"/>
      <c r="R1025" s="58"/>
      <c r="S1025" s="58"/>
      <c r="T1025" s="58"/>
      <c r="U1025" s="58"/>
      <c r="V1025" s="58"/>
      <c r="W1025" s="58"/>
      <c r="X1025" s="58"/>
      <c r="Y1025" s="58"/>
      <c r="Z1025" s="58"/>
      <c r="AA1025" s="73">
        <v>52.0</v>
      </c>
      <c r="AB1025" s="74">
        <v>63.0</v>
      </c>
      <c r="AC1025" s="73">
        <v>364.0</v>
      </c>
      <c r="AD1025" s="74">
        <v>319.0</v>
      </c>
    </row>
    <row r="1026" ht="12.75" customHeight="1">
      <c r="A1026" s="58" t="s">
        <v>808</v>
      </c>
      <c r="B1026" s="73">
        <f t="shared" si="1"/>
        <v>220</v>
      </c>
      <c r="C1026" s="74">
        <f t="shared" si="2"/>
        <v>238</v>
      </c>
      <c r="D1026" s="73">
        <f t="shared" si="3"/>
        <v>505</v>
      </c>
      <c r="E1026" s="74">
        <f t="shared" si="4"/>
        <v>73</v>
      </c>
      <c r="F1026" s="62">
        <f t="shared" si="5"/>
        <v>0.480349345</v>
      </c>
      <c r="G1026" s="63">
        <f t="shared" si="6"/>
        <v>0.8737024221</v>
      </c>
      <c r="H1026" s="64">
        <f t="shared" si="7"/>
        <v>0.6998069498</v>
      </c>
      <c r="I1026" s="65">
        <f t="shared" si="8"/>
        <v>0.2828185328</v>
      </c>
      <c r="J1026" s="55">
        <f t="shared" si="9"/>
        <v>1.262008734</v>
      </c>
      <c r="K1026" s="58"/>
      <c r="L1026" s="58"/>
      <c r="M1026" s="58"/>
      <c r="N1026" s="61">
        <f t="shared" si="10"/>
        <v>0.480349345</v>
      </c>
      <c r="O1026" s="61">
        <f t="shared" si="11"/>
        <v>0.6998069498</v>
      </c>
      <c r="P1026" s="61">
        <f t="shared" si="12"/>
        <v>0.2828185328</v>
      </c>
      <c r="Q1026" s="58"/>
      <c r="R1026" s="58"/>
      <c r="S1026" s="58"/>
      <c r="T1026" s="58"/>
      <c r="U1026" s="58"/>
      <c r="V1026" s="58"/>
      <c r="W1026" s="58"/>
      <c r="X1026" s="58"/>
      <c r="Y1026" s="58"/>
      <c r="Z1026" s="58"/>
      <c r="AA1026" s="73">
        <v>220.0</v>
      </c>
      <c r="AB1026" s="74">
        <v>73.0</v>
      </c>
      <c r="AC1026" s="73">
        <v>505.0</v>
      </c>
      <c r="AD1026" s="74">
        <v>238.0</v>
      </c>
    </row>
    <row r="1027" ht="12.75" customHeight="1">
      <c r="A1027" s="58" t="s">
        <v>1161</v>
      </c>
      <c r="B1027" s="73">
        <f t="shared" si="1"/>
        <v>7</v>
      </c>
      <c r="C1027" s="74">
        <f t="shared" si="2"/>
        <v>2</v>
      </c>
      <c r="D1027" s="73">
        <f t="shared" si="3"/>
        <v>8</v>
      </c>
      <c r="E1027" s="74">
        <f t="shared" si="4"/>
        <v>1</v>
      </c>
      <c r="F1027" s="62">
        <f t="shared" si="5"/>
        <v>0.7777777778</v>
      </c>
      <c r="G1027" s="63">
        <f t="shared" si="6"/>
        <v>0.8888888889</v>
      </c>
      <c r="H1027" s="64">
        <f t="shared" si="7"/>
        <v>0.8333333333</v>
      </c>
      <c r="I1027" s="65">
        <f t="shared" si="8"/>
        <v>0.4444444444</v>
      </c>
      <c r="J1027" s="55">
        <f t="shared" si="9"/>
        <v>1</v>
      </c>
      <c r="K1027" s="58"/>
      <c r="L1027" s="58"/>
      <c r="M1027" s="58"/>
      <c r="N1027" s="61">
        <f t="shared" si="10"/>
        <v>0.7777777778</v>
      </c>
      <c r="O1027" s="61">
        <f t="shared" si="11"/>
        <v>0.8333333333</v>
      </c>
      <c r="P1027" s="61">
        <f t="shared" si="12"/>
        <v>0.4444444444</v>
      </c>
      <c r="Q1027" s="58"/>
      <c r="R1027" s="58"/>
      <c r="S1027" s="58"/>
      <c r="T1027" s="58"/>
      <c r="U1027" s="58"/>
      <c r="V1027" s="58"/>
      <c r="W1027" s="58"/>
      <c r="X1027" s="58"/>
      <c r="Y1027" s="58"/>
      <c r="Z1027" s="58"/>
      <c r="AA1027" s="73">
        <v>7.0</v>
      </c>
      <c r="AB1027" s="74">
        <v>1.0</v>
      </c>
      <c r="AC1027" s="73">
        <v>8.0</v>
      </c>
      <c r="AD1027" s="74">
        <v>2.0</v>
      </c>
    </row>
    <row r="1028" ht="12.75" customHeight="1">
      <c r="A1028" s="58" t="s">
        <v>1162</v>
      </c>
      <c r="B1028" s="73">
        <f t="shared" si="1"/>
        <v>0</v>
      </c>
      <c r="C1028" s="74">
        <f t="shared" si="2"/>
        <v>0</v>
      </c>
      <c r="D1028" s="73">
        <f t="shared" si="3"/>
        <v>0</v>
      </c>
      <c r="E1028" s="74">
        <f t="shared" si="4"/>
        <v>0</v>
      </c>
      <c r="F1028" s="62" t="str">
        <f t="shared" si="5"/>
        <v>#DIV/0!</v>
      </c>
      <c r="G1028" s="63" t="str">
        <f t="shared" si="6"/>
        <v>#DIV/0!</v>
      </c>
      <c r="H1028" s="64" t="str">
        <f t="shared" si="7"/>
        <v>#DIV/0!</v>
      </c>
      <c r="I1028" s="65" t="str">
        <f t="shared" si="8"/>
        <v>#DIV/0!</v>
      </c>
      <c r="J1028" s="55" t="str">
        <f t="shared" si="9"/>
        <v>#DIV/0!</v>
      </c>
      <c r="K1028" s="58"/>
      <c r="L1028" s="58"/>
      <c r="M1028" s="58"/>
      <c r="N1028" s="61" t="str">
        <f t="shared" si="10"/>
        <v>#DIV/0!</v>
      </c>
      <c r="O1028" s="61" t="str">
        <f t="shared" si="11"/>
        <v>#DIV/0!</v>
      </c>
      <c r="P1028" s="61" t="str">
        <f t="shared" si="12"/>
        <v>#DIV/0!</v>
      </c>
      <c r="Q1028" s="58"/>
      <c r="R1028" s="58"/>
      <c r="S1028" s="58"/>
      <c r="T1028" s="58"/>
      <c r="U1028" s="58"/>
      <c r="V1028" s="58"/>
      <c r="W1028" s="58"/>
      <c r="X1028" s="58"/>
      <c r="Y1028" s="58"/>
      <c r="Z1028" s="58"/>
      <c r="AA1028" s="73">
        <v>0.0</v>
      </c>
      <c r="AB1028" s="74">
        <v>0.0</v>
      </c>
      <c r="AC1028" s="73">
        <v>0.0</v>
      </c>
      <c r="AD1028" s="74">
        <v>0.0</v>
      </c>
    </row>
    <row r="1029" ht="12.75" customHeight="1">
      <c r="A1029" s="58" t="s">
        <v>1163</v>
      </c>
      <c r="B1029" s="73">
        <f t="shared" si="1"/>
        <v>0</v>
      </c>
      <c r="C1029" s="74">
        <f t="shared" si="2"/>
        <v>0</v>
      </c>
      <c r="D1029" s="73">
        <f t="shared" si="3"/>
        <v>0</v>
      </c>
      <c r="E1029" s="74">
        <f t="shared" si="4"/>
        <v>0</v>
      </c>
      <c r="F1029" s="62" t="str">
        <f t="shared" si="5"/>
        <v>#DIV/0!</v>
      </c>
      <c r="G1029" s="63" t="str">
        <f t="shared" si="6"/>
        <v>#DIV/0!</v>
      </c>
      <c r="H1029" s="64" t="str">
        <f t="shared" si="7"/>
        <v>#DIV/0!</v>
      </c>
      <c r="I1029" s="65" t="str">
        <f t="shared" si="8"/>
        <v>#DIV/0!</v>
      </c>
      <c r="J1029" s="55" t="str">
        <f t="shared" si="9"/>
        <v>#DIV/0!</v>
      </c>
      <c r="K1029" s="58"/>
      <c r="L1029" s="58"/>
      <c r="M1029" s="58"/>
      <c r="N1029" s="61" t="str">
        <f t="shared" si="10"/>
        <v>#DIV/0!</v>
      </c>
      <c r="O1029" s="61" t="str">
        <f t="shared" si="11"/>
        <v>#DIV/0!</v>
      </c>
      <c r="P1029" s="61" t="str">
        <f t="shared" si="12"/>
        <v>#DIV/0!</v>
      </c>
      <c r="Q1029" s="58"/>
      <c r="R1029" s="58"/>
      <c r="S1029" s="58"/>
      <c r="T1029" s="58"/>
      <c r="U1029" s="58"/>
      <c r="V1029" s="58"/>
      <c r="W1029" s="58"/>
      <c r="X1029" s="58"/>
      <c r="Y1029" s="58"/>
      <c r="Z1029" s="58"/>
      <c r="AA1029" s="73">
        <v>0.0</v>
      </c>
      <c r="AB1029" s="74">
        <v>0.0</v>
      </c>
      <c r="AC1029" s="73">
        <v>0.0</v>
      </c>
      <c r="AD1029" s="74">
        <v>0.0</v>
      </c>
    </row>
    <row r="1030" ht="12.75" customHeight="1">
      <c r="A1030" s="58" t="s">
        <v>1164</v>
      </c>
      <c r="B1030" s="73">
        <f t="shared" si="1"/>
        <v>0</v>
      </c>
      <c r="C1030" s="74">
        <f t="shared" si="2"/>
        <v>0</v>
      </c>
      <c r="D1030" s="73">
        <f t="shared" si="3"/>
        <v>0</v>
      </c>
      <c r="E1030" s="74">
        <f t="shared" si="4"/>
        <v>0</v>
      </c>
      <c r="F1030" s="62" t="str">
        <f t="shared" si="5"/>
        <v>#DIV/0!</v>
      </c>
      <c r="G1030" s="63" t="str">
        <f t="shared" si="6"/>
        <v>#DIV/0!</v>
      </c>
      <c r="H1030" s="64" t="str">
        <f t="shared" si="7"/>
        <v>#DIV/0!</v>
      </c>
      <c r="I1030" s="65" t="str">
        <f t="shared" si="8"/>
        <v>#DIV/0!</v>
      </c>
      <c r="J1030" s="55" t="str">
        <f t="shared" si="9"/>
        <v>#DIV/0!</v>
      </c>
      <c r="K1030" s="58"/>
      <c r="L1030" s="58"/>
      <c r="M1030" s="58"/>
      <c r="N1030" s="61" t="str">
        <f t="shared" si="10"/>
        <v>#DIV/0!</v>
      </c>
      <c r="O1030" s="61" t="str">
        <f t="shared" si="11"/>
        <v>#DIV/0!</v>
      </c>
      <c r="P1030" s="61" t="str">
        <f t="shared" si="12"/>
        <v>#DIV/0!</v>
      </c>
      <c r="Q1030" s="58"/>
      <c r="R1030" s="58"/>
      <c r="S1030" s="58"/>
      <c r="T1030" s="58"/>
      <c r="U1030" s="58"/>
      <c r="V1030" s="58"/>
      <c r="W1030" s="58"/>
      <c r="X1030" s="58"/>
      <c r="Y1030" s="58"/>
      <c r="Z1030" s="58"/>
      <c r="AA1030" s="73">
        <v>0.0</v>
      </c>
      <c r="AB1030" s="74">
        <v>0.0</v>
      </c>
      <c r="AC1030" s="73">
        <v>0.0</v>
      </c>
      <c r="AD1030" s="74">
        <v>0.0</v>
      </c>
    </row>
    <row r="1031" ht="12.75" customHeight="1">
      <c r="A1031" s="58" t="s">
        <v>266</v>
      </c>
      <c r="B1031" s="73">
        <f t="shared" si="1"/>
        <v>103</v>
      </c>
      <c r="C1031" s="74">
        <f t="shared" si="2"/>
        <v>952</v>
      </c>
      <c r="D1031" s="73">
        <f t="shared" si="3"/>
        <v>841</v>
      </c>
      <c r="E1031" s="74">
        <f t="shared" si="4"/>
        <v>151</v>
      </c>
      <c r="F1031" s="62">
        <f t="shared" si="5"/>
        <v>0.09763033175</v>
      </c>
      <c r="G1031" s="63">
        <f t="shared" si="6"/>
        <v>0.8477822581</v>
      </c>
      <c r="H1031" s="64">
        <f t="shared" si="7"/>
        <v>0.4611626771</v>
      </c>
      <c r="I1031" s="65">
        <f t="shared" si="8"/>
        <v>0.1240840254</v>
      </c>
      <c r="J1031" s="55">
        <f t="shared" si="9"/>
        <v>0.9402843602</v>
      </c>
      <c r="K1031" s="58"/>
      <c r="L1031" s="58"/>
      <c r="M1031" s="58"/>
      <c r="N1031" s="61">
        <f t="shared" si="10"/>
        <v>0.09763033175</v>
      </c>
      <c r="O1031" s="61">
        <f t="shared" si="11"/>
        <v>0.4611626771</v>
      </c>
      <c r="P1031" s="61">
        <f t="shared" si="12"/>
        <v>0.1240840254</v>
      </c>
      <c r="Q1031" s="58"/>
      <c r="R1031" s="58"/>
      <c r="S1031" s="58"/>
      <c r="T1031" s="58"/>
      <c r="U1031" s="58"/>
      <c r="V1031" s="58"/>
      <c r="W1031" s="58"/>
      <c r="X1031" s="58"/>
      <c r="Y1031" s="58"/>
      <c r="Z1031" s="58"/>
      <c r="AA1031" s="73">
        <v>103.0</v>
      </c>
      <c r="AB1031" s="74">
        <v>151.0</v>
      </c>
      <c r="AC1031" s="73">
        <v>841.0</v>
      </c>
      <c r="AD1031" s="74">
        <v>952.0</v>
      </c>
    </row>
    <row r="1032" ht="12.75" customHeight="1">
      <c r="A1032" s="58" t="s">
        <v>608</v>
      </c>
      <c r="B1032" s="73">
        <f t="shared" si="1"/>
        <v>140</v>
      </c>
      <c r="C1032" s="74">
        <f t="shared" si="2"/>
        <v>375</v>
      </c>
      <c r="D1032" s="73">
        <f t="shared" si="3"/>
        <v>536</v>
      </c>
      <c r="E1032" s="74">
        <f t="shared" si="4"/>
        <v>83</v>
      </c>
      <c r="F1032" s="62">
        <f t="shared" si="5"/>
        <v>0.2718446602</v>
      </c>
      <c r="G1032" s="63">
        <f t="shared" si="6"/>
        <v>0.8659127625</v>
      </c>
      <c r="H1032" s="64">
        <f t="shared" si="7"/>
        <v>0.5961199295</v>
      </c>
      <c r="I1032" s="65">
        <f t="shared" si="8"/>
        <v>0.19664903</v>
      </c>
      <c r="J1032" s="55">
        <f t="shared" si="9"/>
        <v>1.201941748</v>
      </c>
      <c r="K1032" s="58"/>
      <c r="L1032" s="58"/>
      <c r="M1032" s="58"/>
      <c r="N1032" s="61">
        <f t="shared" si="10"/>
        <v>0.2718446602</v>
      </c>
      <c r="O1032" s="61">
        <f t="shared" si="11"/>
        <v>0.5961199295</v>
      </c>
      <c r="P1032" s="61">
        <f t="shared" si="12"/>
        <v>0.19664903</v>
      </c>
      <c r="Q1032" s="58"/>
      <c r="R1032" s="58"/>
      <c r="S1032" s="58"/>
      <c r="T1032" s="58"/>
      <c r="U1032" s="58"/>
      <c r="V1032" s="58"/>
      <c r="W1032" s="58"/>
      <c r="X1032" s="58"/>
      <c r="Y1032" s="58"/>
      <c r="Z1032" s="58"/>
      <c r="AA1032" s="73">
        <v>140.0</v>
      </c>
      <c r="AB1032" s="74">
        <v>83.0</v>
      </c>
      <c r="AC1032" s="73">
        <v>536.0</v>
      </c>
      <c r="AD1032" s="74">
        <v>375.0</v>
      </c>
    </row>
    <row r="1033" ht="12.75" customHeight="1">
      <c r="A1033" s="58" t="s">
        <v>1165</v>
      </c>
      <c r="B1033" s="73">
        <f t="shared" si="1"/>
        <v>0</v>
      </c>
      <c r="C1033" s="74">
        <f t="shared" si="2"/>
        <v>0</v>
      </c>
      <c r="D1033" s="73">
        <f t="shared" si="3"/>
        <v>0</v>
      </c>
      <c r="E1033" s="74">
        <f t="shared" si="4"/>
        <v>0</v>
      </c>
      <c r="F1033" s="62" t="str">
        <f t="shared" si="5"/>
        <v>#DIV/0!</v>
      </c>
      <c r="G1033" s="63" t="str">
        <f t="shared" si="6"/>
        <v>#DIV/0!</v>
      </c>
      <c r="H1033" s="64" t="str">
        <f t="shared" si="7"/>
        <v>#DIV/0!</v>
      </c>
      <c r="I1033" s="65" t="str">
        <f t="shared" si="8"/>
        <v>#DIV/0!</v>
      </c>
      <c r="J1033" s="55" t="str">
        <f t="shared" si="9"/>
        <v>#DIV/0!</v>
      </c>
      <c r="K1033" s="58"/>
      <c r="L1033" s="58"/>
      <c r="M1033" s="58"/>
      <c r="N1033" s="61" t="str">
        <f t="shared" si="10"/>
        <v>#DIV/0!</v>
      </c>
      <c r="O1033" s="61" t="str">
        <f t="shared" si="11"/>
        <v>#DIV/0!</v>
      </c>
      <c r="P1033" s="61" t="str">
        <f t="shared" si="12"/>
        <v>#DIV/0!</v>
      </c>
      <c r="Q1033" s="58"/>
      <c r="R1033" s="58"/>
      <c r="S1033" s="58"/>
      <c r="T1033" s="58"/>
      <c r="U1033" s="58"/>
      <c r="V1033" s="58"/>
      <c r="W1033" s="58"/>
      <c r="X1033" s="58"/>
      <c r="Y1033" s="58"/>
      <c r="Z1033" s="58"/>
      <c r="AA1033" s="73">
        <v>0.0</v>
      </c>
      <c r="AB1033" s="74">
        <v>0.0</v>
      </c>
      <c r="AC1033" s="73">
        <v>0.0</v>
      </c>
      <c r="AD1033" s="74">
        <v>0.0</v>
      </c>
    </row>
    <row r="1034" ht="12.75" customHeight="1">
      <c r="A1034" s="58" t="s">
        <v>1166</v>
      </c>
      <c r="B1034" s="73">
        <f t="shared" si="1"/>
        <v>0</v>
      </c>
      <c r="C1034" s="74">
        <f t="shared" si="2"/>
        <v>0</v>
      </c>
      <c r="D1034" s="73">
        <f t="shared" si="3"/>
        <v>0</v>
      </c>
      <c r="E1034" s="74">
        <f t="shared" si="4"/>
        <v>0</v>
      </c>
      <c r="F1034" s="62" t="str">
        <f t="shared" si="5"/>
        <v>#DIV/0!</v>
      </c>
      <c r="G1034" s="63" t="str">
        <f t="shared" si="6"/>
        <v>#DIV/0!</v>
      </c>
      <c r="H1034" s="64" t="str">
        <f t="shared" si="7"/>
        <v>#DIV/0!</v>
      </c>
      <c r="I1034" s="65" t="str">
        <f t="shared" si="8"/>
        <v>#DIV/0!</v>
      </c>
      <c r="J1034" s="55" t="str">
        <f t="shared" si="9"/>
        <v>#DIV/0!</v>
      </c>
      <c r="K1034" s="58"/>
      <c r="L1034" s="58"/>
      <c r="M1034" s="58"/>
      <c r="N1034" s="61" t="str">
        <f t="shared" si="10"/>
        <v>#DIV/0!</v>
      </c>
      <c r="O1034" s="61" t="str">
        <f t="shared" si="11"/>
        <v>#DIV/0!</v>
      </c>
      <c r="P1034" s="61" t="str">
        <f t="shared" si="12"/>
        <v>#DIV/0!</v>
      </c>
      <c r="Q1034" s="58"/>
      <c r="R1034" s="58"/>
      <c r="S1034" s="58"/>
      <c r="T1034" s="58"/>
      <c r="U1034" s="58"/>
      <c r="V1034" s="58"/>
      <c r="W1034" s="58"/>
      <c r="X1034" s="58"/>
      <c r="Y1034" s="58"/>
      <c r="Z1034" s="58"/>
      <c r="AA1034" s="73">
        <v>0.0</v>
      </c>
      <c r="AB1034" s="74">
        <v>0.0</v>
      </c>
      <c r="AC1034" s="73">
        <v>0.0</v>
      </c>
      <c r="AD1034" s="74">
        <v>0.0</v>
      </c>
    </row>
    <row r="1035" ht="12.75" customHeight="1">
      <c r="A1035" s="58" t="s">
        <v>296</v>
      </c>
      <c r="B1035" s="73">
        <f t="shared" si="1"/>
        <v>70</v>
      </c>
      <c r="C1035" s="74">
        <f t="shared" si="2"/>
        <v>815</v>
      </c>
      <c r="D1035" s="73">
        <f t="shared" si="3"/>
        <v>1291</v>
      </c>
      <c r="E1035" s="74">
        <f t="shared" si="4"/>
        <v>94</v>
      </c>
      <c r="F1035" s="62">
        <f t="shared" si="5"/>
        <v>0.0790960452</v>
      </c>
      <c r="G1035" s="63">
        <f t="shared" si="6"/>
        <v>0.9321299639</v>
      </c>
      <c r="H1035" s="64">
        <f t="shared" si="7"/>
        <v>0.5995594714</v>
      </c>
      <c r="I1035" s="65">
        <f t="shared" si="8"/>
        <v>0.07224669604</v>
      </c>
      <c r="J1035" s="55">
        <f t="shared" si="9"/>
        <v>1.564971751</v>
      </c>
      <c r="K1035" s="58"/>
      <c r="L1035" s="58"/>
      <c r="M1035" s="58"/>
      <c r="N1035" s="61">
        <f t="shared" si="10"/>
        <v>0.0790960452</v>
      </c>
      <c r="O1035" s="61">
        <f t="shared" si="11"/>
        <v>0.5995594714</v>
      </c>
      <c r="P1035" s="61">
        <f t="shared" si="12"/>
        <v>0.07224669604</v>
      </c>
      <c r="Q1035" s="58"/>
      <c r="R1035" s="58"/>
      <c r="S1035" s="58"/>
      <c r="T1035" s="58"/>
      <c r="U1035" s="58"/>
      <c r="V1035" s="58"/>
      <c r="W1035" s="58"/>
      <c r="X1035" s="58"/>
      <c r="Y1035" s="58"/>
      <c r="Z1035" s="58"/>
      <c r="AA1035" s="73">
        <v>70.0</v>
      </c>
      <c r="AB1035" s="74">
        <v>94.0</v>
      </c>
      <c r="AC1035" s="73">
        <v>1291.0</v>
      </c>
      <c r="AD1035" s="74">
        <v>815.0</v>
      </c>
    </row>
    <row r="1036" ht="12.75" customHeight="1">
      <c r="A1036" s="58" t="s">
        <v>1167</v>
      </c>
      <c r="B1036" s="73">
        <f t="shared" si="1"/>
        <v>0</v>
      </c>
      <c r="C1036" s="74">
        <f t="shared" si="2"/>
        <v>0</v>
      </c>
      <c r="D1036" s="73">
        <f t="shared" si="3"/>
        <v>0</v>
      </c>
      <c r="E1036" s="74">
        <f t="shared" si="4"/>
        <v>0</v>
      </c>
      <c r="F1036" s="62" t="str">
        <f t="shared" si="5"/>
        <v>#DIV/0!</v>
      </c>
      <c r="G1036" s="63" t="str">
        <f t="shared" si="6"/>
        <v>#DIV/0!</v>
      </c>
      <c r="H1036" s="64" t="str">
        <f t="shared" si="7"/>
        <v>#DIV/0!</v>
      </c>
      <c r="I1036" s="65" t="str">
        <f t="shared" si="8"/>
        <v>#DIV/0!</v>
      </c>
      <c r="J1036" s="55" t="str">
        <f t="shared" si="9"/>
        <v>#DIV/0!</v>
      </c>
      <c r="K1036" s="58"/>
      <c r="L1036" s="58"/>
      <c r="M1036" s="58"/>
      <c r="N1036" s="61" t="str">
        <f t="shared" si="10"/>
        <v>#DIV/0!</v>
      </c>
      <c r="O1036" s="61" t="str">
        <f t="shared" si="11"/>
        <v>#DIV/0!</v>
      </c>
      <c r="P1036" s="61" t="str">
        <f t="shared" si="12"/>
        <v>#DIV/0!</v>
      </c>
      <c r="Q1036" s="58"/>
      <c r="R1036" s="58"/>
      <c r="S1036" s="58"/>
      <c r="T1036" s="58"/>
      <c r="U1036" s="58"/>
      <c r="V1036" s="58"/>
      <c r="W1036" s="58"/>
      <c r="X1036" s="58"/>
      <c r="Y1036" s="58"/>
      <c r="Z1036" s="58"/>
      <c r="AA1036" s="73">
        <v>0.0</v>
      </c>
      <c r="AB1036" s="74">
        <v>0.0</v>
      </c>
      <c r="AC1036" s="73">
        <v>0.0</v>
      </c>
      <c r="AD1036" s="74">
        <v>0.0</v>
      </c>
    </row>
    <row r="1037" ht="12.75" customHeight="1">
      <c r="A1037" s="58" t="s">
        <v>1168</v>
      </c>
      <c r="B1037" s="73">
        <f t="shared" si="1"/>
        <v>76</v>
      </c>
      <c r="C1037" s="74">
        <f t="shared" si="2"/>
        <v>126</v>
      </c>
      <c r="D1037" s="73">
        <f t="shared" si="3"/>
        <v>278</v>
      </c>
      <c r="E1037" s="74">
        <f t="shared" si="4"/>
        <v>59</v>
      </c>
      <c r="F1037" s="62">
        <f t="shared" si="5"/>
        <v>0.3762376238</v>
      </c>
      <c r="G1037" s="63">
        <f t="shared" si="6"/>
        <v>0.824925816</v>
      </c>
      <c r="H1037" s="64">
        <f t="shared" si="7"/>
        <v>0.6567717996</v>
      </c>
      <c r="I1037" s="65">
        <f t="shared" si="8"/>
        <v>0.2504638219</v>
      </c>
      <c r="J1037" s="55">
        <f t="shared" si="9"/>
        <v>1.668316832</v>
      </c>
      <c r="K1037" s="58"/>
      <c r="L1037" s="58"/>
      <c r="M1037" s="58"/>
      <c r="N1037" s="61">
        <f t="shared" si="10"/>
        <v>0.3762376238</v>
      </c>
      <c r="O1037" s="61">
        <f t="shared" si="11"/>
        <v>0.6567717996</v>
      </c>
      <c r="P1037" s="61">
        <f t="shared" si="12"/>
        <v>0.2504638219</v>
      </c>
      <c r="Q1037" s="58"/>
      <c r="R1037" s="58"/>
      <c r="S1037" s="58"/>
      <c r="T1037" s="58"/>
      <c r="U1037" s="58"/>
      <c r="V1037" s="58"/>
      <c r="W1037" s="58"/>
      <c r="X1037" s="58"/>
      <c r="Y1037" s="58"/>
      <c r="Z1037" s="58"/>
      <c r="AA1037" s="73">
        <v>76.0</v>
      </c>
      <c r="AB1037" s="74">
        <v>59.0</v>
      </c>
      <c r="AC1037" s="73">
        <v>278.0</v>
      </c>
      <c r="AD1037" s="74">
        <v>126.0</v>
      </c>
    </row>
    <row r="1038" ht="12.75" customHeight="1">
      <c r="A1038" s="58" t="s">
        <v>455</v>
      </c>
      <c r="B1038" s="73">
        <f t="shared" si="1"/>
        <v>190</v>
      </c>
      <c r="C1038" s="74">
        <f t="shared" si="2"/>
        <v>964</v>
      </c>
      <c r="D1038" s="73">
        <f t="shared" si="3"/>
        <v>1388</v>
      </c>
      <c r="E1038" s="74">
        <f t="shared" si="4"/>
        <v>167</v>
      </c>
      <c r="F1038" s="62">
        <f t="shared" si="5"/>
        <v>0.164644714</v>
      </c>
      <c r="G1038" s="63">
        <f t="shared" si="6"/>
        <v>0.8926045016</v>
      </c>
      <c r="H1038" s="64">
        <f t="shared" si="7"/>
        <v>0.5825027685</v>
      </c>
      <c r="I1038" s="65">
        <f t="shared" si="8"/>
        <v>0.1317829457</v>
      </c>
      <c r="J1038" s="55">
        <f t="shared" si="9"/>
        <v>1.347487002</v>
      </c>
      <c r="K1038" s="58"/>
      <c r="L1038" s="58"/>
      <c r="M1038" s="58"/>
      <c r="N1038" s="61">
        <f t="shared" si="10"/>
        <v>0.164644714</v>
      </c>
      <c r="O1038" s="61">
        <f t="shared" si="11"/>
        <v>0.5825027685</v>
      </c>
      <c r="P1038" s="61">
        <f t="shared" si="12"/>
        <v>0.1317829457</v>
      </c>
      <c r="Q1038" s="58"/>
      <c r="R1038" s="58"/>
      <c r="S1038" s="58"/>
      <c r="T1038" s="58"/>
      <c r="U1038" s="58"/>
      <c r="V1038" s="58"/>
      <c r="W1038" s="58"/>
      <c r="X1038" s="58"/>
      <c r="Y1038" s="58"/>
      <c r="Z1038" s="58"/>
      <c r="AA1038" s="73">
        <v>190.0</v>
      </c>
      <c r="AB1038" s="74">
        <v>167.0</v>
      </c>
      <c r="AC1038" s="73">
        <v>1388.0</v>
      </c>
      <c r="AD1038" s="74">
        <v>964.0</v>
      </c>
    </row>
    <row r="1039" ht="12.75" customHeight="1">
      <c r="A1039" s="58" t="s">
        <v>1169</v>
      </c>
      <c r="B1039" s="73">
        <f t="shared" si="1"/>
        <v>0</v>
      </c>
      <c r="C1039" s="74">
        <f t="shared" si="2"/>
        <v>0</v>
      </c>
      <c r="D1039" s="73">
        <f t="shared" si="3"/>
        <v>0</v>
      </c>
      <c r="E1039" s="74">
        <f t="shared" si="4"/>
        <v>0</v>
      </c>
      <c r="F1039" s="62" t="str">
        <f t="shared" si="5"/>
        <v>#DIV/0!</v>
      </c>
      <c r="G1039" s="63" t="str">
        <f t="shared" si="6"/>
        <v>#DIV/0!</v>
      </c>
      <c r="H1039" s="64" t="str">
        <f t="shared" si="7"/>
        <v>#DIV/0!</v>
      </c>
      <c r="I1039" s="65" t="str">
        <f t="shared" si="8"/>
        <v>#DIV/0!</v>
      </c>
      <c r="J1039" s="55" t="str">
        <f t="shared" si="9"/>
        <v>#DIV/0!</v>
      </c>
      <c r="K1039" s="58"/>
      <c r="L1039" s="58"/>
      <c r="M1039" s="58"/>
      <c r="N1039" s="61" t="str">
        <f t="shared" si="10"/>
        <v>#DIV/0!</v>
      </c>
      <c r="O1039" s="61" t="str">
        <f t="shared" si="11"/>
        <v>#DIV/0!</v>
      </c>
      <c r="P1039" s="61" t="str">
        <f t="shared" si="12"/>
        <v>#DIV/0!</v>
      </c>
      <c r="Q1039" s="58"/>
      <c r="R1039" s="58"/>
      <c r="S1039" s="58"/>
      <c r="T1039" s="58"/>
      <c r="U1039" s="58"/>
      <c r="V1039" s="58"/>
      <c r="W1039" s="58"/>
      <c r="X1039" s="58"/>
      <c r="Y1039" s="58"/>
      <c r="Z1039" s="58"/>
      <c r="AA1039" s="73">
        <v>0.0</v>
      </c>
      <c r="AB1039" s="74">
        <v>0.0</v>
      </c>
      <c r="AC1039" s="73">
        <v>0.0</v>
      </c>
      <c r="AD1039" s="74">
        <v>0.0</v>
      </c>
    </row>
    <row r="1040" ht="12.75" customHeight="1">
      <c r="A1040" s="58" t="s">
        <v>727</v>
      </c>
      <c r="B1040" s="73">
        <f t="shared" si="1"/>
        <v>26</v>
      </c>
      <c r="C1040" s="74">
        <f t="shared" si="2"/>
        <v>64</v>
      </c>
      <c r="D1040" s="73">
        <f t="shared" si="3"/>
        <v>250</v>
      </c>
      <c r="E1040" s="74">
        <f t="shared" si="4"/>
        <v>11</v>
      </c>
      <c r="F1040" s="62">
        <f t="shared" si="5"/>
        <v>0.2888888889</v>
      </c>
      <c r="G1040" s="63">
        <f t="shared" si="6"/>
        <v>0.9578544061</v>
      </c>
      <c r="H1040" s="64">
        <f t="shared" si="7"/>
        <v>0.7863247863</v>
      </c>
      <c r="I1040" s="65">
        <f t="shared" si="8"/>
        <v>0.1054131054</v>
      </c>
      <c r="J1040" s="55">
        <f t="shared" si="9"/>
        <v>2.9</v>
      </c>
      <c r="K1040" s="58"/>
      <c r="L1040" s="58"/>
      <c r="M1040" s="58"/>
      <c r="N1040" s="61">
        <f t="shared" si="10"/>
        <v>0.2888888889</v>
      </c>
      <c r="O1040" s="61">
        <f t="shared" si="11"/>
        <v>0.7863247863</v>
      </c>
      <c r="P1040" s="61">
        <f t="shared" si="12"/>
        <v>0.1054131054</v>
      </c>
      <c r="Q1040" s="58"/>
      <c r="R1040" s="58"/>
      <c r="S1040" s="58"/>
      <c r="T1040" s="58"/>
      <c r="U1040" s="58"/>
      <c r="V1040" s="58"/>
      <c r="W1040" s="58"/>
      <c r="X1040" s="58"/>
      <c r="Y1040" s="58"/>
      <c r="Z1040" s="58"/>
      <c r="AA1040" s="73">
        <v>26.0</v>
      </c>
      <c r="AB1040" s="74">
        <v>11.0</v>
      </c>
      <c r="AC1040" s="73">
        <v>250.0</v>
      </c>
      <c r="AD1040" s="74">
        <v>64.0</v>
      </c>
    </row>
    <row r="1041" ht="12.75" customHeight="1">
      <c r="A1041" s="58" t="s">
        <v>532</v>
      </c>
      <c r="B1041" s="73">
        <f t="shared" si="1"/>
        <v>121</v>
      </c>
      <c r="C1041" s="74">
        <f t="shared" si="2"/>
        <v>659</v>
      </c>
      <c r="D1041" s="73">
        <f t="shared" si="3"/>
        <v>1114</v>
      </c>
      <c r="E1041" s="74">
        <f t="shared" si="4"/>
        <v>88</v>
      </c>
      <c r="F1041" s="62">
        <f t="shared" si="5"/>
        <v>0.1551282051</v>
      </c>
      <c r="G1041" s="63">
        <f t="shared" si="6"/>
        <v>0.9267886855</v>
      </c>
      <c r="H1041" s="64">
        <f t="shared" si="7"/>
        <v>0.6231079717</v>
      </c>
      <c r="I1041" s="65">
        <f t="shared" si="8"/>
        <v>0.1054490414</v>
      </c>
      <c r="J1041" s="55">
        <f t="shared" si="9"/>
        <v>1.541025641</v>
      </c>
      <c r="K1041" s="58"/>
      <c r="L1041" s="58"/>
      <c r="M1041" s="58"/>
      <c r="N1041" s="61">
        <f t="shared" si="10"/>
        <v>0.1551282051</v>
      </c>
      <c r="O1041" s="61">
        <f t="shared" si="11"/>
        <v>0.6231079717</v>
      </c>
      <c r="P1041" s="61">
        <f t="shared" si="12"/>
        <v>0.1054490414</v>
      </c>
      <c r="Q1041" s="58"/>
      <c r="R1041" s="58"/>
      <c r="S1041" s="58"/>
      <c r="T1041" s="58"/>
      <c r="U1041" s="58"/>
      <c r="V1041" s="58"/>
      <c r="W1041" s="58"/>
      <c r="X1041" s="58"/>
      <c r="Y1041" s="58"/>
      <c r="Z1041" s="58"/>
      <c r="AA1041" s="73">
        <v>121.0</v>
      </c>
      <c r="AB1041" s="74">
        <v>88.0</v>
      </c>
      <c r="AC1041" s="73">
        <v>1114.0</v>
      </c>
      <c r="AD1041" s="74">
        <v>659.0</v>
      </c>
    </row>
    <row r="1042" ht="12.75" customHeight="1">
      <c r="A1042" s="58" t="s">
        <v>457</v>
      </c>
      <c r="B1042" s="73">
        <f t="shared" si="1"/>
        <v>15</v>
      </c>
      <c r="C1042" s="74">
        <f t="shared" si="2"/>
        <v>125</v>
      </c>
      <c r="D1042" s="73">
        <f t="shared" si="3"/>
        <v>248</v>
      </c>
      <c r="E1042" s="74">
        <f t="shared" si="4"/>
        <v>13</v>
      </c>
      <c r="F1042" s="62">
        <f t="shared" si="5"/>
        <v>0.1071428571</v>
      </c>
      <c r="G1042" s="63">
        <f t="shared" si="6"/>
        <v>0.9501915709</v>
      </c>
      <c r="H1042" s="64">
        <f t="shared" si="7"/>
        <v>0.6558603491</v>
      </c>
      <c r="I1042" s="65">
        <f t="shared" si="8"/>
        <v>0.06982543641</v>
      </c>
      <c r="J1042" s="55">
        <f t="shared" si="9"/>
        <v>1.864285714</v>
      </c>
      <c r="K1042" s="58"/>
      <c r="L1042" s="58"/>
      <c r="M1042" s="58"/>
      <c r="N1042" s="61">
        <f t="shared" si="10"/>
        <v>0.1071428571</v>
      </c>
      <c r="O1042" s="61">
        <f t="shared" si="11"/>
        <v>0.6558603491</v>
      </c>
      <c r="P1042" s="61">
        <f t="shared" si="12"/>
        <v>0.06982543641</v>
      </c>
      <c r="Q1042" s="58"/>
      <c r="R1042" s="58"/>
      <c r="S1042" s="58"/>
      <c r="T1042" s="58"/>
      <c r="U1042" s="58"/>
      <c r="V1042" s="58"/>
      <c r="W1042" s="58"/>
      <c r="X1042" s="58"/>
      <c r="Y1042" s="58"/>
      <c r="Z1042" s="58"/>
      <c r="AA1042" s="73">
        <v>15.0</v>
      </c>
      <c r="AB1042" s="74">
        <v>13.0</v>
      </c>
      <c r="AC1042" s="73">
        <v>248.0</v>
      </c>
      <c r="AD1042" s="74">
        <v>125.0</v>
      </c>
    </row>
    <row r="1043" ht="12.75" customHeight="1">
      <c r="A1043" s="58" t="s">
        <v>655</v>
      </c>
      <c r="B1043" s="73">
        <f t="shared" si="1"/>
        <v>91</v>
      </c>
      <c r="C1043" s="74">
        <f t="shared" si="2"/>
        <v>197</v>
      </c>
      <c r="D1043" s="73">
        <f t="shared" si="3"/>
        <v>417</v>
      </c>
      <c r="E1043" s="74">
        <f t="shared" si="4"/>
        <v>48</v>
      </c>
      <c r="F1043" s="62">
        <f t="shared" si="5"/>
        <v>0.3159722222</v>
      </c>
      <c r="G1043" s="63">
        <f t="shared" si="6"/>
        <v>0.8967741935</v>
      </c>
      <c r="H1043" s="64">
        <f t="shared" si="7"/>
        <v>0.6746347942</v>
      </c>
      <c r="I1043" s="65">
        <f t="shared" si="8"/>
        <v>0.1845949535</v>
      </c>
      <c r="J1043" s="55">
        <f t="shared" si="9"/>
        <v>1.614583333</v>
      </c>
      <c r="K1043" s="58"/>
      <c r="L1043" s="58"/>
      <c r="M1043" s="58"/>
      <c r="N1043" s="61">
        <f t="shared" si="10"/>
        <v>0.3159722222</v>
      </c>
      <c r="O1043" s="61">
        <f t="shared" si="11"/>
        <v>0.6746347942</v>
      </c>
      <c r="P1043" s="61">
        <f t="shared" si="12"/>
        <v>0.1845949535</v>
      </c>
      <c r="Q1043" s="58"/>
      <c r="R1043" s="58"/>
      <c r="S1043" s="58"/>
      <c r="T1043" s="58"/>
      <c r="U1043" s="58"/>
      <c r="V1043" s="58"/>
      <c r="W1043" s="58"/>
      <c r="X1043" s="58"/>
      <c r="Y1043" s="58"/>
      <c r="Z1043" s="58"/>
      <c r="AA1043" s="73">
        <v>91.0</v>
      </c>
      <c r="AB1043" s="74">
        <v>48.0</v>
      </c>
      <c r="AC1043" s="73">
        <v>417.0</v>
      </c>
      <c r="AD1043" s="74">
        <v>197.0</v>
      </c>
    </row>
    <row r="1044" ht="12.75" customHeight="1">
      <c r="A1044" s="58" t="s">
        <v>666</v>
      </c>
      <c r="B1044" s="73">
        <f t="shared" si="1"/>
        <v>147</v>
      </c>
      <c r="C1044" s="74">
        <f t="shared" si="2"/>
        <v>220</v>
      </c>
      <c r="D1044" s="73">
        <f t="shared" si="3"/>
        <v>383</v>
      </c>
      <c r="E1044" s="74">
        <f t="shared" si="4"/>
        <v>75</v>
      </c>
      <c r="F1044" s="62">
        <f t="shared" si="5"/>
        <v>0.4005449591</v>
      </c>
      <c r="G1044" s="63">
        <f t="shared" si="6"/>
        <v>0.8362445415</v>
      </c>
      <c r="H1044" s="64">
        <f t="shared" si="7"/>
        <v>0.6424242424</v>
      </c>
      <c r="I1044" s="65">
        <f t="shared" si="8"/>
        <v>0.2690909091</v>
      </c>
      <c r="J1044" s="55">
        <f t="shared" si="9"/>
        <v>1.247956403</v>
      </c>
      <c r="K1044" s="58"/>
      <c r="L1044" s="58"/>
      <c r="M1044" s="58"/>
      <c r="N1044" s="61">
        <f t="shared" si="10"/>
        <v>0.4005449591</v>
      </c>
      <c r="O1044" s="61">
        <f t="shared" si="11"/>
        <v>0.6424242424</v>
      </c>
      <c r="P1044" s="61">
        <f t="shared" si="12"/>
        <v>0.2690909091</v>
      </c>
      <c r="Q1044" s="58"/>
      <c r="R1044" s="58"/>
      <c r="S1044" s="58"/>
      <c r="T1044" s="58"/>
      <c r="U1044" s="58"/>
      <c r="V1044" s="58"/>
      <c r="W1044" s="58"/>
      <c r="X1044" s="58"/>
      <c r="Y1044" s="58"/>
      <c r="Z1044" s="58"/>
      <c r="AA1044" s="73">
        <v>147.0</v>
      </c>
      <c r="AB1044" s="74">
        <v>75.0</v>
      </c>
      <c r="AC1044" s="73">
        <v>383.0</v>
      </c>
      <c r="AD1044" s="74">
        <v>220.0</v>
      </c>
    </row>
    <row r="1045" ht="12.75" customHeight="1">
      <c r="A1045" s="58" t="s">
        <v>1170</v>
      </c>
      <c r="B1045" s="73">
        <f t="shared" si="1"/>
        <v>0</v>
      </c>
      <c r="C1045" s="74">
        <f t="shared" si="2"/>
        <v>2</v>
      </c>
      <c r="D1045" s="73">
        <f t="shared" si="3"/>
        <v>0</v>
      </c>
      <c r="E1045" s="74">
        <f t="shared" si="4"/>
        <v>0</v>
      </c>
      <c r="F1045" s="62">
        <f t="shared" si="5"/>
        <v>0</v>
      </c>
      <c r="G1045" s="63" t="str">
        <f t="shared" si="6"/>
        <v>#DIV/0!</v>
      </c>
      <c r="H1045" s="64">
        <f t="shared" si="7"/>
        <v>0</v>
      </c>
      <c r="I1045" s="65">
        <f t="shared" si="8"/>
        <v>0</v>
      </c>
      <c r="J1045" s="55">
        <f t="shared" si="9"/>
        <v>0</v>
      </c>
      <c r="K1045" s="58"/>
      <c r="L1045" s="58"/>
      <c r="M1045" s="58"/>
      <c r="N1045" s="61">
        <f t="shared" si="10"/>
        <v>0</v>
      </c>
      <c r="O1045" s="61">
        <f t="shared" si="11"/>
        <v>0</v>
      </c>
      <c r="P1045" s="61">
        <f t="shared" si="12"/>
        <v>0</v>
      </c>
      <c r="Q1045" s="58"/>
      <c r="R1045" s="58"/>
      <c r="S1045" s="58"/>
      <c r="T1045" s="58"/>
      <c r="U1045" s="58"/>
      <c r="V1045" s="58"/>
      <c r="W1045" s="58"/>
      <c r="X1045" s="58"/>
      <c r="Y1045" s="58"/>
      <c r="Z1045" s="58"/>
      <c r="AA1045" s="73">
        <v>0.0</v>
      </c>
      <c r="AB1045" s="74">
        <v>0.0</v>
      </c>
      <c r="AC1045" s="73">
        <v>0.0</v>
      </c>
      <c r="AD1045" s="74">
        <v>2.0</v>
      </c>
    </row>
    <row r="1046" ht="12.75" customHeight="1">
      <c r="A1046" s="58" t="s">
        <v>1171</v>
      </c>
      <c r="B1046" s="73">
        <f t="shared" si="1"/>
        <v>0</v>
      </c>
      <c r="C1046" s="74">
        <f t="shared" si="2"/>
        <v>0</v>
      </c>
      <c r="D1046" s="73">
        <f t="shared" si="3"/>
        <v>0</v>
      </c>
      <c r="E1046" s="74">
        <f t="shared" si="4"/>
        <v>0</v>
      </c>
      <c r="F1046" s="62" t="str">
        <f t="shared" si="5"/>
        <v>#DIV/0!</v>
      </c>
      <c r="G1046" s="63" t="str">
        <f t="shared" si="6"/>
        <v>#DIV/0!</v>
      </c>
      <c r="H1046" s="64" t="str">
        <f t="shared" si="7"/>
        <v>#DIV/0!</v>
      </c>
      <c r="I1046" s="65" t="str">
        <f t="shared" si="8"/>
        <v>#DIV/0!</v>
      </c>
      <c r="J1046" s="55" t="str">
        <f t="shared" si="9"/>
        <v>#DIV/0!</v>
      </c>
      <c r="K1046" s="58"/>
      <c r="L1046" s="58"/>
      <c r="M1046" s="58"/>
      <c r="N1046" s="61" t="str">
        <f t="shared" si="10"/>
        <v>#DIV/0!</v>
      </c>
      <c r="O1046" s="61" t="str">
        <f t="shared" si="11"/>
        <v>#DIV/0!</v>
      </c>
      <c r="P1046" s="61" t="str">
        <f t="shared" si="12"/>
        <v>#DIV/0!</v>
      </c>
      <c r="Q1046" s="58"/>
      <c r="R1046" s="58"/>
      <c r="S1046" s="58"/>
      <c r="T1046" s="58"/>
      <c r="U1046" s="58"/>
      <c r="V1046" s="58"/>
      <c r="W1046" s="58"/>
      <c r="X1046" s="58"/>
      <c r="Y1046" s="58"/>
      <c r="Z1046" s="58"/>
      <c r="AA1046" s="73">
        <v>0.0</v>
      </c>
      <c r="AB1046" s="74">
        <v>0.0</v>
      </c>
      <c r="AC1046" s="73">
        <v>0.0</v>
      </c>
      <c r="AD1046" s="74">
        <v>0.0</v>
      </c>
    </row>
    <row r="1047" ht="12.75" customHeight="1">
      <c r="A1047" s="58" t="s">
        <v>1172</v>
      </c>
      <c r="B1047" s="73">
        <f t="shared" si="1"/>
        <v>0</v>
      </c>
      <c r="C1047" s="74">
        <f t="shared" si="2"/>
        <v>0</v>
      </c>
      <c r="D1047" s="73">
        <f t="shared" si="3"/>
        <v>0</v>
      </c>
      <c r="E1047" s="74">
        <f t="shared" si="4"/>
        <v>0</v>
      </c>
      <c r="F1047" s="62" t="str">
        <f t="shared" si="5"/>
        <v>#DIV/0!</v>
      </c>
      <c r="G1047" s="63" t="str">
        <f t="shared" si="6"/>
        <v>#DIV/0!</v>
      </c>
      <c r="H1047" s="64" t="str">
        <f t="shared" si="7"/>
        <v>#DIV/0!</v>
      </c>
      <c r="I1047" s="65" t="str">
        <f t="shared" si="8"/>
        <v>#DIV/0!</v>
      </c>
      <c r="J1047" s="55" t="str">
        <f t="shared" si="9"/>
        <v>#DIV/0!</v>
      </c>
      <c r="K1047" s="58"/>
      <c r="L1047" s="58"/>
      <c r="M1047" s="58"/>
      <c r="N1047" s="61" t="str">
        <f t="shared" si="10"/>
        <v>#DIV/0!</v>
      </c>
      <c r="O1047" s="61" t="str">
        <f t="shared" si="11"/>
        <v>#DIV/0!</v>
      </c>
      <c r="P1047" s="61" t="str">
        <f t="shared" si="12"/>
        <v>#DIV/0!</v>
      </c>
      <c r="Q1047" s="58"/>
      <c r="R1047" s="58"/>
      <c r="S1047" s="58"/>
      <c r="T1047" s="58"/>
      <c r="U1047" s="58"/>
      <c r="V1047" s="58"/>
      <c r="W1047" s="58"/>
      <c r="X1047" s="58"/>
      <c r="Y1047" s="58"/>
      <c r="Z1047" s="58"/>
      <c r="AA1047" s="73">
        <v>0.0</v>
      </c>
      <c r="AB1047" s="74">
        <v>0.0</v>
      </c>
      <c r="AC1047" s="73">
        <v>0.0</v>
      </c>
      <c r="AD1047" s="74">
        <v>0.0</v>
      </c>
    </row>
    <row r="1048" ht="12.75" customHeight="1">
      <c r="A1048" s="58" t="s">
        <v>633</v>
      </c>
      <c r="B1048" s="73">
        <f t="shared" si="1"/>
        <v>20</v>
      </c>
      <c r="C1048" s="74">
        <f t="shared" si="2"/>
        <v>190</v>
      </c>
      <c r="D1048" s="73">
        <f t="shared" si="3"/>
        <v>285</v>
      </c>
      <c r="E1048" s="74">
        <f t="shared" si="4"/>
        <v>11</v>
      </c>
      <c r="F1048" s="62">
        <f t="shared" si="5"/>
        <v>0.09523809524</v>
      </c>
      <c r="G1048" s="63">
        <f t="shared" si="6"/>
        <v>0.9628378378</v>
      </c>
      <c r="H1048" s="64">
        <f t="shared" si="7"/>
        <v>0.6027667984</v>
      </c>
      <c r="I1048" s="65">
        <f t="shared" si="8"/>
        <v>0.06126482213</v>
      </c>
      <c r="J1048" s="55">
        <f t="shared" si="9"/>
        <v>1.40952381</v>
      </c>
      <c r="K1048" s="58"/>
      <c r="L1048" s="58"/>
      <c r="M1048" s="58"/>
      <c r="N1048" s="61">
        <f t="shared" si="10"/>
        <v>0.09523809524</v>
      </c>
      <c r="O1048" s="61">
        <f t="shared" si="11"/>
        <v>0.6027667984</v>
      </c>
      <c r="P1048" s="61">
        <f t="shared" si="12"/>
        <v>0.06126482213</v>
      </c>
      <c r="Q1048" s="58"/>
      <c r="R1048" s="58"/>
      <c r="S1048" s="58"/>
      <c r="T1048" s="58"/>
      <c r="U1048" s="58"/>
      <c r="V1048" s="58"/>
      <c r="W1048" s="58"/>
      <c r="X1048" s="58"/>
      <c r="Y1048" s="58"/>
      <c r="Z1048" s="58"/>
      <c r="AA1048" s="73">
        <v>20.0</v>
      </c>
      <c r="AB1048" s="74">
        <v>11.0</v>
      </c>
      <c r="AC1048" s="73">
        <v>285.0</v>
      </c>
      <c r="AD1048" s="74">
        <v>190.0</v>
      </c>
    </row>
    <row r="1049" ht="12.75" customHeight="1">
      <c r="A1049" s="58" t="s">
        <v>846</v>
      </c>
      <c r="B1049" s="73">
        <f t="shared" si="1"/>
        <v>31</v>
      </c>
      <c r="C1049" s="74">
        <f t="shared" si="2"/>
        <v>19</v>
      </c>
      <c r="D1049" s="73">
        <f t="shared" si="3"/>
        <v>90</v>
      </c>
      <c r="E1049" s="74">
        <f t="shared" si="4"/>
        <v>6</v>
      </c>
      <c r="F1049" s="62">
        <f t="shared" si="5"/>
        <v>0.62</v>
      </c>
      <c r="G1049" s="63">
        <f t="shared" si="6"/>
        <v>0.9375</v>
      </c>
      <c r="H1049" s="64">
        <f t="shared" si="7"/>
        <v>0.8287671233</v>
      </c>
      <c r="I1049" s="65">
        <f t="shared" si="8"/>
        <v>0.2534246575</v>
      </c>
      <c r="J1049" s="55">
        <f t="shared" si="9"/>
        <v>1.92</v>
      </c>
      <c r="K1049" s="58"/>
      <c r="L1049" s="58"/>
      <c r="M1049" s="58"/>
      <c r="N1049" s="61">
        <f t="shared" si="10"/>
        <v>0.62</v>
      </c>
      <c r="O1049" s="61">
        <f t="shared" si="11"/>
        <v>0.8287671233</v>
      </c>
      <c r="P1049" s="61">
        <f t="shared" si="12"/>
        <v>0.2534246575</v>
      </c>
      <c r="Q1049" s="58"/>
      <c r="R1049" s="58"/>
      <c r="S1049" s="58"/>
      <c r="T1049" s="58"/>
      <c r="U1049" s="58"/>
      <c r="V1049" s="58"/>
      <c r="W1049" s="58"/>
      <c r="X1049" s="58"/>
      <c r="Y1049" s="58"/>
      <c r="Z1049" s="58"/>
      <c r="AA1049" s="73">
        <v>31.0</v>
      </c>
      <c r="AB1049" s="74">
        <v>6.0</v>
      </c>
      <c r="AC1049" s="73">
        <v>90.0</v>
      </c>
      <c r="AD1049" s="74">
        <v>19.0</v>
      </c>
    </row>
    <row r="1050" ht="12.75" customHeight="1">
      <c r="A1050" s="58" t="s">
        <v>365</v>
      </c>
      <c r="B1050" s="73">
        <f t="shared" si="1"/>
        <v>34</v>
      </c>
      <c r="C1050" s="74">
        <f t="shared" si="2"/>
        <v>133</v>
      </c>
      <c r="D1050" s="73">
        <f t="shared" si="3"/>
        <v>110</v>
      </c>
      <c r="E1050" s="74">
        <f t="shared" si="4"/>
        <v>40</v>
      </c>
      <c r="F1050" s="62">
        <f t="shared" si="5"/>
        <v>0.2035928144</v>
      </c>
      <c r="G1050" s="63">
        <f t="shared" si="6"/>
        <v>0.7333333333</v>
      </c>
      <c r="H1050" s="64">
        <f t="shared" si="7"/>
        <v>0.4542586751</v>
      </c>
      <c r="I1050" s="65">
        <f t="shared" si="8"/>
        <v>0.2334384858</v>
      </c>
      <c r="J1050" s="55">
        <f t="shared" si="9"/>
        <v>0.8982035928</v>
      </c>
      <c r="K1050" s="58"/>
      <c r="L1050" s="58"/>
      <c r="M1050" s="58"/>
      <c r="N1050" s="61">
        <f t="shared" si="10"/>
        <v>0.2035928144</v>
      </c>
      <c r="O1050" s="61">
        <f t="shared" si="11"/>
        <v>0.4542586751</v>
      </c>
      <c r="P1050" s="61">
        <f t="shared" si="12"/>
        <v>0.2334384858</v>
      </c>
      <c r="Q1050" s="58"/>
      <c r="R1050" s="58"/>
      <c r="S1050" s="58"/>
      <c r="T1050" s="58"/>
      <c r="U1050" s="58"/>
      <c r="V1050" s="58"/>
      <c r="W1050" s="58"/>
      <c r="X1050" s="58"/>
      <c r="Y1050" s="58"/>
      <c r="Z1050" s="58"/>
      <c r="AA1050" s="73">
        <v>34.0</v>
      </c>
      <c r="AB1050" s="74">
        <v>40.0</v>
      </c>
      <c r="AC1050" s="73">
        <v>110.0</v>
      </c>
      <c r="AD1050" s="74">
        <v>133.0</v>
      </c>
    </row>
    <row r="1051" ht="12.75" customHeight="1">
      <c r="A1051" s="58" t="s">
        <v>1173</v>
      </c>
      <c r="B1051" s="73">
        <f t="shared" si="1"/>
        <v>33</v>
      </c>
      <c r="C1051" s="74">
        <f t="shared" si="2"/>
        <v>60</v>
      </c>
      <c r="D1051" s="73">
        <f t="shared" si="3"/>
        <v>60</v>
      </c>
      <c r="E1051" s="74">
        <f t="shared" si="4"/>
        <v>14</v>
      </c>
      <c r="F1051" s="62">
        <f t="shared" si="5"/>
        <v>0.3548387097</v>
      </c>
      <c r="G1051" s="63">
        <f t="shared" si="6"/>
        <v>0.8108108108</v>
      </c>
      <c r="H1051" s="64">
        <f t="shared" si="7"/>
        <v>0.5568862275</v>
      </c>
      <c r="I1051" s="65">
        <f t="shared" si="8"/>
        <v>0.2814371257</v>
      </c>
      <c r="J1051" s="55">
        <f t="shared" si="9"/>
        <v>0.7956989247</v>
      </c>
      <c r="K1051" s="58"/>
      <c r="L1051" s="58"/>
      <c r="M1051" s="58"/>
      <c r="N1051" s="61">
        <f t="shared" si="10"/>
        <v>0.3548387097</v>
      </c>
      <c r="O1051" s="61">
        <f t="shared" si="11"/>
        <v>0.5568862275</v>
      </c>
      <c r="P1051" s="61">
        <f t="shared" si="12"/>
        <v>0.2814371257</v>
      </c>
      <c r="Q1051" s="58"/>
      <c r="R1051" s="58"/>
      <c r="S1051" s="58"/>
      <c r="T1051" s="58"/>
      <c r="U1051" s="58"/>
      <c r="V1051" s="58"/>
      <c r="W1051" s="58"/>
      <c r="X1051" s="58"/>
      <c r="Y1051" s="58"/>
      <c r="Z1051" s="58"/>
      <c r="AA1051" s="73">
        <v>33.0</v>
      </c>
      <c r="AB1051" s="74">
        <v>14.0</v>
      </c>
      <c r="AC1051" s="73">
        <v>60.0</v>
      </c>
      <c r="AD1051" s="74">
        <v>60.0</v>
      </c>
    </row>
    <row r="1052" ht="12.75" customHeight="1">
      <c r="A1052" s="58" t="s">
        <v>540</v>
      </c>
      <c r="B1052" s="73">
        <f t="shared" si="1"/>
        <v>62</v>
      </c>
      <c r="C1052" s="74">
        <f t="shared" si="2"/>
        <v>187</v>
      </c>
      <c r="D1052" s="73">
        <f t="shared" si="3"/>
        <v>351</v>
      </c>
      <c r="E1052" s="74">
        <f t="shared" si="4"/>
        <v>43</v>
      </c>
      <c r="F1052" s="62">
        <f t="shared" si="5"/>
        <v>0.2489959839</v>
      </c>
      <c r="G1052" s="63">
        <f t="shared" si="6"/>
        <v>0.8908629442</v>
      </c>
      <c r="H1052" s="64">
        <f t="shared" si="7"/>
        <v>0.6423017107</v>
      </c>
      <c r="I1052" s="65">
        <f t="shared" si="8"/>
        <v>0.1632970451</v>
      </c>
      <c r="J1052" s="55">
        <f t="shared" si="9"/>
        <v>1.582329317</v>
      </c>
      <c r="K1052" s="58"/>
      <c r="L1052" s="58"/>
      <c r="M1052" s="58"/>
      <c r="N1052" s="61">
        <f t="shared" si="10"/>
        <v>0.2489959839</v>
      </c>
      <c r="O1052" s="61">
        <f t="shared" si="11"/>
        <v>0.6423017107</v>
      </c>
      <c r="P1052" s="61">
        <f t="shared" si="12"/>
        <v>0.1632970451</v>
      </c>
      <c r="Q1052" s="58"/>
      <c r="R1052" s="58"/>
      <c r="S1052" s="58"/>
      <c r="T1052" s="58"/>
      <c r="U1052" s="58"/>
      <c r="V1052" s="58"/>
      <c r="W1052" s="58"/>
      <c r="X1052" s="58"/>
      <c r="Y1052" s="58"/>
      <c r="Z1052" s="58"/>
      <c r="AA1052" s="73">
        <v>62.0</v>
      </c>
      <c r="AB1052" s="74">
        <v>43.0</v>
      </c>
      <c r="AC1052" s="73">
        <v>351.0</v>
      </c>
      <c r="AD1052" s="74">
        <v>187.0</v>
      </c>
    </row>
    <row r="1053" ht="12.75" customHeight="1">
      <c r="A1053" s="58" t="s">
        <v>722</v>
      </c>
      <c r="B1053" s="73">
        <f t="shared" si="1"/>
        <v>7</v>
      </c>
      <c r="C1053" s="74">
        <f t="shared" si="2"/>
        <v>6</v>
      </c>
      <c r="D1053" s="73">
        <f t="shared" si="3"/>
        <v>28</v>
      </c>
      <c r="E1053" s="74">
        <f t="shared" si="4"/>
        <v>3</v>
      </c>
      <c r="F1053" s="62">
        <f t="shared" si="5"/>
        <v>0.5384615385</v>
      </c>
      <c r="G1053" s="63">
        <f t="shared" si="6"/>
        <v>0.9032258065</v>
      </c>
      <c r="H1053" s="64">
        <f t="shared" si="7"/>
        <v>0.7954545455</v>
      </c>
      <c r="I1053" s="65">
        <f t="shared" si="8"/>
        <v>0.2272727273</v>
      </c>
      <c r="J1053" s="55">
        <f t="shared" si="9"/>
        <v>2.384615385</v>
      </c>
      <c r="K1053" s="58"/>
      <c r="L1053" s="58"/>
      <c r="M1053" s="58"/>
      <c r="N1053" s="61">
        <f t="shared" si="10"/>
        <v>0.5384615385</v>
      </c>
      <c r="O1053" s="61">
        <f t="shared" si="11"/>
        <v>0.7954545455</v>
      </c>
      <c r="P1053" s="61">
        <f t="shared" si="12"/>
        <v>0.2272727273</v>
      </c>
      <c r="Q1053" s="58"/>
      <c r="R1053" s="58"/>
      <c r="S1053" s="58"/>
      <c r="T1053" s="58"/>
      <c r="U1053" s="58"/>
      <c r="V1053" s="58"/>
      <c r="W1053" s="58"/>
      <c r="X1053" s="58"/>
      <c r="Y1053" s="58"/>
      <c r="Z1053" s="58"/>
      <c r="AA1053" s="73">
        <v>7.0</v>
      </c>
      <c r="AB1053" s="74">
        <v>3.0</v>
      </c>
      <c r="AC1053" s="73">
        <v>28.0</v>
      </c>
      <c r="AD1053" s="74">
        <v>6.0</v>
      </c>
    </row>
    <row r="1054" ht="12.75" customHeight="1">
      <c r="A1054" s="58" t="s">
        <v>566</v>
      </c>
      <c r="B1054" s="73">
        <f t="shared" si="1"/>
        <v>51</v>
      </c>
      <c r="C1054" s="74">
        <f t="shared" si="2"/>
        <v>125</v>
      </c>
      <c r="D1054" s="73">
        <f t="shared" si="3"/>
        <v>253</v>
      </c>
      <c r="E1054" s="74">
        <f t="shared" si="4"/>
        <v>32</v>
      </c>
      <c r="F1054" s="62">
        <f t="shared" si="5"/>
        <v>0.2897727273</v>
      </c>
      <c r="G1054" s="63">
        <f t="shared" si="6"/>
        <v>0.8877192982</v>
      </c>
      <c r="H1054" s="64">
        <f t="shared" si="7"/>
        <v>0.6594360087</v>
      </c>
      <c r="I1054" s="65">
        <f t="shared" si="8"/>
        <v>0.1800433839</v>
      </c>
      <c r="J1054" s="55">
        <f t="shared" si="9"/>
        <v>1.619318182</v>
      </c>
      <c r="K1054" s="58"/>
      <c r="L1054" s="58"/>
      <c r="M1054" s="58"/>
      <c r="N1054" s="61">
        <f t="shared" si="10"/>
        <v>0.2897727273</v>
      </c>
      <c r="O1054" s="61">
        <f t="shared" si="11"/>
        <v>0.6594360087</v>
      </c>
      <c r="P1054" s="61">
        <f t="shared" si="12"/>
        <v>0.1800433839</v>
      </c>
      <c r="Q1054" s="58"/>
      <c r="R1054" s="58"/>
      <c r="S1054" s="58"/>
      <c r="T1054" s="58"/>
      <c r="U1054" s="58"/>
      <c r="V1054" s="58"/>
      <c r="W1054" s="58"/>
      <c r="X1054" s="58"/>
      <c r="Y1054" s="58"/>
      <c r="Z1054" s="58"/>
      <c r="AA1054" s="73">
        <v>51.0</v>
      </c>
      <c r="AB1054" s="74">
        <v>32.0</v>
      </c>
      <c r="AC1054" s="73">
        <v>253.0</v>
      </c>
      <c r="AD1054" s="74">
        <v>125.0</v>
      </c>
    </row>
    <row r="1055" ht="12.75" customHeight="1">
      <c r="A1055" s="58" t="s">
        <v>1174</v>
      </c>
      <c r="B1055" s="73">
        <f t="shared" si="1"/>
        <v>0</v>
      </c>
      <c r="C1055" s="74">
        <f t="shared" si="2"/>
        <v>0</v>
      </c>
      <c r="D1055" s="73">
        <f t="shared" si="3"/>
        <v>0</v>
      </c>
      <c r="E1055" s="74">
        <f t="shared" si="4"/>
        <v>0</v>
      </c>
      <c r="F1055" s="62" t="str">
        <f t="shared" si="5"/>
        <v>#DIV/0!</v>
      </c>
      <c r="G1055" s="63" t="str">
        <f t="shared" si="6"/>
        <v>#DIV/0!</v>
      </c>
      <c r="H1055" s="64" t="str">
        <f t="shared" si="7"/>
        <v>#DIV/0!</v>
      </c>
      <c r="I1055" s="65" t="str">
        <f t="shared" si="8"/>
        <v>#DIV/0!</v>
      </c>
      <c r="J1055" s="55" t="str">
        <f t="shared" si="9"/>
        <v>#DIV/0!</v>
      </c>
      <c r="K1055" s="58"/>
      <c r="L1055" s="58"/>
      <c r="M1055" s="58"/>
      <c r="N1055" s="61" t="str">
        <f t="shared" si="10"/>
        <v>#DIV/0!</v>
      </c>
      <c r="O1055" s="61" t="str">
        <f t="shared" si="11"/>
        <v>#DIV/0!</v>
      </c>
      <c r="P1055" s="61" t="str">
        <f t="shared" si="12"/>
        <v>#DIV/0!</v>
      </c>
      <c r="Q1055" s="58"/>
      <c r="R1055" s="58"/>
      <c r="S1055" s="58"/>
      <c r="T1055" s="58"/>
      <c r="U1055" s="58"/>
      <c r="V1055" s="58"/>
      <c r="W1055" s="58"/>
      <c r="X1055" s="58"/>
      <c r="Y1055" s="58"/>
      <c r="Z1055" s="58"/>
      <c r="AA1055" s="73">
        <v>0.0</v>
      </c>
      <c r="AB1055" s="74">
        <v>0.0</v>
      </c>
      <c r="AC1055" s="73">
        <v>0.0</v>
      </c>
      <c r="AD1055" s="74">
        <v>0.0</v>
      </c>
    </row>
    <row r="1056" ht="12.75" customHeight="1">
      <c r="A1056" s="58" t="s">
        <v>432</v>
      </c>
      <c r="B1056" s="73">
        <f t="shared" si="1"/>
        <v>1</v>
      </c>
      <c r="C1056" s="74">
        <f t="shared" si="2"/>
        <v>7</v>
      </c>
      <c r="D1056" s="73">
        <f t="shared" si="3"/>
        <v>17</v>
      </c>
      <c r="E1056" s="74">
        <f t="shared" si="4"/>
        <v>1</v>
      </c>
      <c r="F1056" s="62">
        <f t="shared" si="5"/>
        <v>0.125</v>
      </c>
      <c r="G1056" s="63">
        <f t="shared" si="6"/>
        <v>0.9444444444</v>
      </c>
      <c r="H1056" s="64">
        <f t="shared" si="7"/>
        <v>0.6923076923</v>
      </c>
      <c r="I1056" s="65">
        <f t="shared" si="8"/>
        <v>0.07692307692</v>
      </c>
      <c r="J1056" s="55">
        <f t="shared" si="9"/>
        <v>2.25</v>
      </c>
      <c r="K1056" s="58"/>
      <c r="L1056" s="58"/>
      <c r="M1056" s="58"/>
      <c r="N1056" s="61">
        <f t="shared" si="10"/>
        <v>0.125</v>
      </c>
      <c r="O1056" s="61">
        <f t="shared" si="11"/>
        <v>0.6923076923</v>
      </c>
      <c r="P1056" s="61">
        <f t="shared" si="12"/>
        <v>0.07692307692</v>
      </c>
      <c r="Q1056" s="58"/>
      <c r="R1056" s="58"/>
      <c r="S1056" s="58"/>
      <c r="T1056" s="58"/>
      <c r="U1056" s="58"/>
      <c r="V1056" s="58"/>
      <c r="W1056" s="58"/>
      <c r="X1056" s="58"/>
      <c r="Y1056" s="58"/>
      <c r="Z1056" s="58"/>
      <c r="AA1056" s="73">
        <v>1.0</v>
      </c>
      <c r="AB1056" s="74">
        <v>1.0</v>
      </c>
      <c r="AC1056" s="73">
        <v>17.0</v>
      </c>
      <c r="AD1056" s="74">
        <v>7.0</v>
      </c>
    </row>
    <row r="1057" ht="12.75" customHeight="1">
      <c r="A1057" s="58" t="s">
        <v>1175</v>
      </c>
      <c r="B1057" s="73">
        <f t="shared" si="1"/>
        <v>0</v>
      </c>
      <c r="C1057" s="74">
        <f t="shared" si="2"/>
        <v>0</v>
      </c>
      <c r="D1057" s="73">
        <f t="shared" si="3"/>
        <v>3</v>
      </c>
      <c r="E1057" s="74">
        <f t="shared" si="4"/>
        <v>0</v>
      </c>
      <c r="F1057" s="62" t="str">
        <f t="shared" si="5"/>
        <v>#DIV/0!</v>
      </c>
      <c r="G1057" s="63">
        <f t="shared" si="6"/>
        <v>1</v>
      </c>
      <c r="H1057" s="64">
        <f t="shared" si="7"/>
        <v>1</v>
      </c>
      <c r="I1057" s="65">
        <f t="shared" si="8"/>
        <v>0</v>
      </c>
      <c r="J1057" s="55" t="str">
        <f t="shared" si="9"/>
        <v>#DIV/0!</v>
      </c>
      <c r="K1057" s="58"/>
      <c r="L1057" s="58"/>
      <c r="M1057" s="58"/>
      <c r="N1057" s="61" t="str">
        <f t="shared" si="10"/>
        <v>#DIV/0!</v>
      </c>
      <c r="O1057" s="61">
        <f t="shared" si="11"/>
        <v>1</v>
      </c>
      <c r="P1057" s="61">
        <f t="shared" si="12"/>
        <v>0</v>
      </c>
      <c r="Q1057" s="58"/>
      <c r="R1057" s="58"/>
      <c r="S1057" s="58"/>
      <c r="T1057" s="58"/>
      <c r="U1057" s="58"/>
      <c r="V1057" s="58"/>
      <c r="W1057" s="58"/>
      <c r="X1057" s="58"/>
      <c r="Y1057" s="58"/>
      <c r="Z1057" s="58"/>
      <c r="AA1057" s="73">
        <v>0.0</v>
      </c>
      <c r="AB1057" s="74">
        <v>0.0</v>
      </c>
      <c r="AC1057" s="73">
        <v>3.0</v>
      </c>
      <c r="AD1057" s="74">
        <v>0.0</v>
      </c>
    </row>
    <row r="1058" ht="12.75" customHeight="1">
      <c r="A1058" s="58" t="s">
        <v>738</v>
      </c>
      <c r="B1058" s="73">
        <f t="shared" si="1"/>
        <v>78</v>
      </c>
      <c r="C1058" s="74">
        <f t="shared" si="2"/>
        <v>121</v>
      </c>
      <c r="D1058" s="73">
        <f t="shared" si="3"/>
        <v>255</v>
      </c>
      <c r="E1058" s="74">
        <f t="shared" si="4"/>
        <v>32</v>
      </c>
      <c r="F1058" s="62">
        <f t="shared" si="5"/>
        <v>0.391959799</v>
      </c>
      <c r="G1058" s="63">
        <f t="shared" si="6"/>
        <v>0.8885017422</v>
      </c>
      <c r="H1058" s="64">
        <f t="shared" si="7"/>
        <v>0.6851851852</v>
      </c>
      <c r="I1058" s="65">
        <f t="shared" si="8"/>
        <v>0.2263374486</v>
      </c>
      <c r="J1058" s="55">
        <f t="shared" si="9"/>
        <v>1.442211055</v>
      </c>
      <c r="K1058" s="58"/>
      <c r="L1058" s="58"/>
      <c r="M1058" s="58"/>
      <c r="N1058" s="61">
        <f t="shared" si="10"/>
        <v>0.391959799</v>
      </c>
      <c r="O1058" s="61">
        <f t="shared" si="11"/>
        <v>0.6851851852</v>
      </c>
      <c r="P1058" s="61">
        <f t="shared" si="12"/>
        <v>0.2263374486</v>
      </c>
      <c r="Q1058" s="58"/>
      <c r="R1058" s="58"/>
      <c r="S1058" s="58"/>
      <c r="T1058" s="58"/>
      <c r="U1058" s="58"/>
      <c r="V1058" s="58"/>
      <c r="W1058" s="58"/>
      <c r="X1058" s="58"/>
      <c r="Y1058" s="58"/>
      <c r="Z1058" s="58"/>
      <c r="AA1058" s="73">
        <v>78.0</v>
      </c>
      <c r="AB1058" s="74">
        <v>32.0</v>
      </c>
      <c r="AC1058" s="73">
        <v>255.0</v>
      </c>
      <c r="AD1058" s="74">
        <v>121.0</v>
      </c>
    </row>
    <row r="1059" ht="12.75" customHeight="1">
      <c r="A1059" s="58" t="s">
        <v>1176</v>
      </c>
      <c r="B1059" s="73">
        <f t="shared" si="1"/>
        <v>0</v>
      </c>
      <c r="C1059" s="74">
        <f t="shared" si="2"/>
        <v>0</v>
      </c>
      <c r="D1059" s="73">
        <f t="shared" si="3"/>
        <v>0</v>
      </c>
      <c r="E1059" s="74">
        <f t="shared" si="4"/>
        <v>0</v>
      </c>
      <c r="F1059" s="62" t="str">
        <f t="shared" si="5"/>
        <v>#DIV/0!</v>
      </c>
      <c r="G1059" s="63" t="str">
        <f t="shared" si="6"/>
        <v>#DIV/0!</v>
      </c>
      <c r="H1059" s="64" t="str">
        <f t="shared" si="7"/>
        <v>#DIV/0!</v>
      </c>
      <c r="I1059" s="65" t="str">
        <f t="shared" si="8"/>
        <v>#DIV/0!</v>
      </c>
      <c r="J1059" s="55" t="str">
        <f t="shared" si="9"/>
        <v>#DIV/0!</v>
      </c>
      <c r="K1059" s="58"/>
      <c r="L1059" s="58"/>
      <c r="M1059" s="58"/>
      <c r="N1059" s="61" t="str">
        <f t="shared" si="10"/>
        <v>#DIV/0!</v>
      </c>
      <c r="O1059" s="61" t="str">
        <f t="shared" si="11"/>
        <v>#DIV/0!</v>
      </c>
      <c r="P1059" s="61" t="str">
        <f t="shared" si="12"/>
        <v>#DIV/0!</v>
      </c>
      <c r="Q1059" s="58"/>
      <c r="R1059" s="58"/>
      <c r="S1059" s="58"/>
      <c r="T1059" s="58"/>
      <c r="U1059" s="58"/>
      <c r="V1059" s="58"/>
      <c r="W1059" s="58"/>
      <c r="X1059" s="58"/>
      <c r="Y1059" s="58"/>
      <c r="Z1059" s="58"/>
      <c r="AA1059" s="73">
        <v>0.0</v>
      </c>
      <c r="AB1059" s="74">
        <v>0.0</v>
      </c>
      <c r="AC1059" s="73">
        <v>0.0</v>
      </c>
      <c r="AD1059" s="74">
        <v>0.0</v>
      </c>
    </row>
    <row r="1060" ht="12.75" customHeight="1">
      <c r="A1060" s="58" t="s">
        <v>1177</v>
      </c>
      <c r="B1060" s="73">
        <f t="shared" si="1"/>
        <v>0</v>
      </c>
      <c r="C1060" s="74">
        <f t="shared" si="2"/>
        <v>0</v>
      </c>
      <c r="D1060" s="73">
        <f t="shared" si="3"/>
        <v>0</v>
      </c>
      <c r="E1060" s="74">
        <f t="shared" si="4"/>
        <v>0</v>
      </c>
      <c r="F1060" s="62" t="str">
        <f t="shared" si="5"/>
        <v>#DIV/0!</v>
      </c>
      <c r="G1060" s="63" t="str">
        <f t="shared" si="6"/>
        <v>#DIV/0!</v>
      </c>
      <c r="H1060" s="64" t="str">
        <f t="shared" si="7"/>
        <v>#DIV/0!</v>
      </c>
      <c r="I1060" s="65" t="str">
        <f t="shared" si="8"/>
        <v>#DIV/0!</v>
      </c>
      <c r="J1060" s="55" t="str">
        <f t="shared" si="9"/>
        <v>#DIV/0!</v>
      </c>
      <c r="K1060" s="58"/>
      <c r="L1060" s="58"/>
      <c r="M1060" s="58"/>
      <c r="N1060" s="61" t="str">
        <f t="shared" si="10"/>
        <v>#DIV/0!</v>
      </c>
      <c r="O1060" s="61" t="str">
        <f t="shared" si="11"/>
        <v>#DIV/0!</v>
      </c>
      <c r="P1060" s="61" t="str">
        <f t="shared" si="12"/>
        <v>#DIV/0!</v>
      </c>
      <c r="Q1060" s="58"/>
      <c r="R1060" s="58"/>
      <c r="S1060" s="58"/>
      <c r="T1060" s="58"/>
      <c r="U1060" s="58"/>
      <c r="V1060" s="58"/>
      <c r="W1060" s="58"/>
      <c r="X1060" s="58"/>
      <c r="Y1060" s="58"/>
      <c r="Z1060" s="58"/>
      <c r="AA1060" s="73">
        <v>0.0</v>
      </c>
      <c r="AB1060" s="74">
        <v>0.0</v>
      </c>
      <c r="AC1060" s="73">
        <v>0.0</v>
      </c>
      <c r="AD1060" s="74">
        <v>0.0</v>
      </c>
    </row>
    <row r="1061" ht="12.75" customHeight="1">
      <c r="A1061" s="58" t="s">
        <v>1178</v>
      </c>
      <c r="B1061" s="73">
        <f t="shared" si="1"/>
        <v>0</v>
      </c>
      <c r="C1061" s="74">
        <f t="shared" si="2"/>
        <v>0</v>
      </c>
      <c r="D1061" s="73">
        <f t="shared" si="3"/>
        <v>0</v>
      </c>
      <c r="E1061" s="74">
        <f t="shared" si="4"/>
        <v>0</v>
      </c>
      <c r="F1061" s="62" t="str">
        <f t="shared" si="5"/>
        <v>#DIV/0!</v>
      </c>
      <c r="G1061" s="63" t="str">
        <f t="shared" si="6"/>
        <v>#DIV/0!</v>
      </c>
      <c r="H1061" s="64" t="str">
        <f t="shared" si="7"/>
        <v>#DIV/0!</v>
      </c>
      <c r="I1061" s="65" t="str">
        <f t="shared" si="8"/>
        <v>#DIV/0!</v>
      </c>
      <c r="J1061" s="55" t="str">
        <f t="shared" si="9"/>
        <v>#DIV/0!</v>
      </c>
      <c r="K1061" s="58"/>
      <c r="L1061" s="58"/>
      <c r="M1061" s="58"/>
      <c r="N1061" s="61" t="str">
        <f t="shared" si="10"/>
        <v>#DIV/0!</v>
      </c>
      <c r="O1061" s="61" t="str">
        <f t="shared" si="11"/>
        <v>#DIV/0!</v>
      </c>
      <c r="P1061" s="61" t="str">
        <f t="shared" si="12"/>
        <v>#DIV/0!</v>
      </c>
      <c r="Q1061" s="58"/>
      <c r="R1061" s="58"/>
      <c r="S1061" s="58"/>
      <c r="T1061" s="58"/>
      <c r="U1061" s="58"/>
      <c r="V1061" s="58"/>
      <c r="W1061" s="58"/>
      <c r="X1061" s="58"/>
      <c r="Y1061" s="58"/>
      <c r="Z1061" s="58"/>
      <c r="AA1061" s="73">
        <v>0.0</v>
      </c>
      <c r="AB1061" s="74">
        <v>0.0</v>
      </c>
      <c r="AC1061" s="73">
        <v>0.0</v>
      </c>
      <c r="AD1061" s="74">
        <v>0.0</v>
      </c>
    </row>
    <row r="1062" ht="12.75" customHeight="1">
      <c r="A1062" s="58" t="s">
        <v>1179</v>
      </c>
      <c r="B1062" s="73">
        <f t="shared" si="1"/>
        <v>0</v>
      </c>
      <c r="C1062" s="74">
        <f t="shared" si="2"/>
        <v>0</v>
      </c>
      <c r="D1062" s="73">
        <f t="shared" si="3"/>
        <v>0</v>
      </c>
      <c r="E1062" s="74">
        <f t="shared" si="4"/>
        <v>0</v>
      </c>
      <c r="F1062" s="62" t="str">
        <f t="shared" si="5"/>
        <v>#DIV/0!</v>
      </c>
      <c r="G1062" s="63" t="str">
        <f t="shared" si="6"/>
        <v>#DIV/0!</v>
      </c>
      <c r="H1062" s="64" t="str">
        <f t="shared" si="7"/>
        <v>#DIV/0!</v>
      </c>
      <c r="I1062" s="65" t="str">
        <f t="shared" si="8"/>
        <v>#DIV/0!</v>
      </c>
      <c r="J1062" s="55" t="str">
        <f t="shared" si="9"/>
        <v>#DIV/0!</v>
      </c>
      <c r="K1062" s="58"/>
      <c r="L1062" s="58"/>
      <c r="M1062" s="58"/>
      <c r="N1062" s="61" t="str">
        <f t="shared" si="10"/>
        <v>#DIV/0!</v>
      </c>
      <c r="O1062" s="61" t="str">
        <f t="shared" si="11"/>
        <v>#DIV/0!</v>
      </c>
      <c r="P1062" s="61" t="str">
        <f t="shared" si="12"/>
        <v>#DIV/0!</v>
      </c>
      <c r="Q1062" s="58"/>
      <c r="R1062" s="58"/>
      <c r="S1062" s="58"/>
      <c r="T1062" s="58"/>
      <c r="U1062" s="58"/>
      <c r="V1062" s="58"/>
      <c r="W1062" s="58"/>
      <c r="X1062" s="58"/>
      <c r="Y1062" s="58"/>
      <c r="Z1062" s="58"/>
      <c r="AA1062" s="73">
        <v>0.0</v>
      </c>
      <c r="AB1062" s="74">
        <v>0.0</v>
      </c>
      <c r="AC1062" s="73">
        <v>0.0</v>
      </c>
      <c r="AD1062" s="74">
        <v>0.0</v>
      </c>
    </row>
    <row r="1063" ht="12.75" customHeight="1">
      <c r="A1063" s="58" t="s">
        <v>499</v>
      </c>
      <c r="B1063" s="73">
        <f t="shared" si="1"/>
        <v>107</v>
      </c>
      <c r="C1063" s="74">
        <f t="shared" si="2"/>
        <v>640</v>
      </c>
      <c r="D1063" s="73">
        <f t="shared" si="3"/>
        <v>702</v>
      </c>
      <c r="E1063" s="74">
        <f t="shared" si="4"/>
        <v>85</v>
      </c>
      <c r="F1063" s="62">
        <f t="shared" si="5"/>
        <v>0.1432396252</v>
      </c>
      <c r="G1063" s="63">
        <f t="shared" si="6"/>
        <v>0.8919949174</v>
      </c>
      <c r="H1063" s="64">
        <f t="shared" si="7"/>
        <v>0.5273794003</v>
      </c>
      <c r="I1063" s="65">
        <f t="shared" si="8"/>
        <v>0.1251629726</v>
      </c>
      <c r="J1063" s="55">
        <f t="shared" si="9"/>
        <v>1.053547523</v>
      </c>
      <c r="K1063" s="58"/>
      <c r="L1063" s="58"/>
      <c r="M1063" s="58"/>
      <c r="N1063" s="61">
        <f t="shared" si="10"/>
        <v>0.1432396252</v>
      </c>
      <c r="O1063" s="61">
        <f t="shared" si="11"/>
        <v>0.5273794003</v>
      </c>
      <c r="P1063" s="61">
        <f t="shared" si="12"/>
        <v>0.1251629726</v>
      </c>
      <c r="Q1063" s="58"/>
      <c r="R1063" s="58"/>
      <c r="S1063" s="58"/>
      <c r="T1063" s="58"/>
      <c r="U1063" s="58"/>
      <c r="V1063" s="58"/>
      <c r="W1063" s="58"/>
      <c r="X1063" s="58"/>
      <c r="Y1063" s="58"/>
      <c r="Z1063" s="58"/>
      <c r="AA1063" s="73">
        <v>107.0</v>
      </c>
      <c r="AB1063" s="74">
        <v>85.0</v>
      </c>
      <c r="AC1063" s="73">
        <v>702.0</v>
      </c>
      <c r="AD1063" s="74">
        <v>640.0</v>
      </c>
    </row>
    <row r="1064" ht="12.75" customHeight="1">
      <c r="A1064" s="58" t="s">
        <v>1180</v>
      </c>
      <c r="B1064" s="73">
        <f t="shared" si="1"/>
        <v>0</v>
      </c>
      <c r="C1064" s="74">
        <f t="shared" si="2"/>
        <v>0</v>
      </c>
      <c r="D1064" s="73">
        <f t="shared" si="3"/>
        <v>0</v>
      </c>
      <c r="E1064" s="74">
        <f t="shared" si="4"/>
        <v>0</v>
      </c>
      <c r="F1064" s="62" t="str">
        <f t="shared" si="5"/>
        <v>#DIV/0!</v>
      </c>
      <c r="G1064" s="63" t="str">
        <f t="shared" si="6"/>
        <v>#DIV/0!</v>
      </c>
      <c r="H1064" s="64" t="str">
        <f t="shared" si="7"/>
        <v>#DIV/0!</v>
      </c>
      <c r="I1064" s="65" t="str">
        <f t="shared" si="8"/>
        <v>#DIV/0!</v>
      </c>
      <c r="J1064" s="55" t="str">
        <f t="shared" si="9"/>
        <v>#DIV/0!</v>
      </c>
      <c r="K1064" s="58"/>
      <c r="L1064" s="58"/>
      <c r="M1064" s="58"/>
      <c r="N1064" s="61" t="str">
        <f t="shared" si="10"/>
        <v>#DIV/0!</v>
      </c>
      <c r="O1064" s="61" t="str">
        <f t="shared" si="11"/>
        <v>#DIV/0!</v>
      </c>
      <c r="P1064" s="61" t="str">
        <f t="shared" si="12"/>
        <v>#DIV/0!</v>
      </c>
      <c r="Q1064" s="58"/>
      <c r="R1064" s="58"/>
      <c r="S1064" s="58"/>
      <c r="T1064" s="58"/>
      <c r="U1064" s="58"/>
      <c r="V1064" s="58"/>
      <c r="W1064" s="58"/>
      <c r="X1064" s="58"/>
      <c r="Y1064" s="58"/>
      <c r="Z1064" s="58"/>
      <c r="AA1064" s="73">
        <v>0.0</v>
      </c>
      <c r="AB1064" s="74">
        <v>0.0</v>
      </c>
      <c r="AC1064" s="73">
        <v>0.0</v>
      </c>
      <c r="AD1064" s="74">
        <v>0.0</v>
      </c>
    </row>
    <row r="1065" ht="12.75" customHeight="1">
      <c r="A1065" s="58" t="s">
        <v>391</v>
      </c>
      <c r="B1065" s="73">
        <f t="shared" si="1"/>
        <v>127</v>
      </c>
      <c r="C1065" s="74">
        <f t="shared" si="2"/>
        <v>648</v>
      </c>
      <c r="D1065" s="73">
        <f t="shared" si="3"/>
        <v>733</v>
      </c>
      <c r="E1065" s="74">
        <f t="shared" si="4"/>
        <v>142</v>
      </c>
      <c r="F1065" s="62">
        <f t="shared" si="5"/>
        <v>0.1638709677</v>
      </c>
      <c r="G1065" s="63">
        <f t="shared" si="6"/>
        <v>0.8377142857</v>
      </c>
      <c r="H1065" s="64">
        <f t="shared" si="7"/>
        <v>0.5212121212</v>
      </c>
      <c r="I1065" s="65">
        <f t="shared" si="8"/>
        <v>0.163030303</v>
      </c>
      <c r="J1065" s="55">
        <f t="shared" si="9"/>
        <v>1.129032258</v>
      </c>
      <c r="K1065" s="58"/>
      <c r="L1065" s="58"/>
      <c r="M1065" s="58"/>
      <c r="N1065" s="61">
        <f t="shared" si="10"/>
        <v>0.1638709677</v>
      </c>
      <c r="O1065" s="61">
        <f t="shared" si="11"/>
        <v>0.5212121212</v>
      </c>
      <c r="P1065" s="61">
        <f t="shared" si="12"/>
        <v>0.163030303</v>
      </c>
      <c r="Q1065" s="58"/>
      <c r="R1065" s="58"/>
      <c r="S1065" s="58"/>
      <c r="T1065" s="58"/>
      <c r="U1065" s="58"/>
      <c r="V1065" s="58"/>
      <c r="W1065" s="58"/>
      <c r="X1065" s="58"/>
      <c r="Y1065" s="58"/>
      <c r="Z1065" s="58"/>
      <c r="AA1065" s="73">
        <v>127.0</v>
      </c>
      <c r="AB1065" s="74">
        <v>142.0</v>
      </c>
      <c r="AC1065" s="73">
        <v>733.0</v>
      </c>
      <c r="AD1065" s="74">
        <v>648.0</v>
      </c>
    </row>
    <row r="1066" ht="12.75" customHeight="1">
      <c r="A1066" s="58" t="s">
        <v>320</v>
      </c>
      <c r="B1066" s="73">
        <f t="shared" si="1"/>
        <v>41</v>
      </c>
      <c r="C1066" s="74">
        <f t="shared" si="2"/>
        <v>350</v>
      </c>
      <c r="D1066" s="73">
        <f t="shared" si="3"/>
        <v>302</v>
      </c>
      <c r="E1066" s="74">
        <f t="shared" si="4"/>
        <v>53</v>
      </c>
      <c r="F1066" s="62">
        <f t="shared" si="5"/>
        <v>0.104859335</v>
      </c>
      <c r="G1066" s="63">
        <f t="shared" si="6"/>
        <v>0.8507042254</v>
      </c>
      <c r="H1066" s="64">
        <f t="shared" si="7"/>
        <v>0.4597855228</v>
      </c>
      <c r="I1066" s="65">
        <f t="shared" si="8"/>
        <v>0.1260053619</v>
      </c>
      <c r="J1066" s="55">
        <f t="shared" si="9"/>
        <v>0.9079283887</v>
      </c>
      <c r="K1066" s="58"/>
      <c r="L1066" s="58"/>
      <c r="M1066" s="58"/>
      <c r="N1066" s="61">
        <f t="shared" si="10"/>
        <v>0.104859335</v>
      </c>
      <c r="O1066" s="61">
        <f t="shared" si="11"/>
        <v>0.4597855228</v>
      </c>
      <c r="P1066" s="61">
        <f t="shared" si="12"/>
        <v>0.1260053619</v>
      </c>
      <c r="Q1066" s="58"/>
      <c r="R1066" s="58"/>
      <c r="S1066" s="58"/>
      <c r="T1066" s="58"/>
      <c r="U1066" s="58"/>
      <c r="V1066" s="58"/>
      <c r="W1066" s="58"/>
      <c r="X1066" s="58"/>
      <c r="Y1066" s="58"/>
      <c r="Z1066" s="58"/>
      <c r="AA1066" s="73">
        <v>41.0</v>
      </c>
      <c r="AB1066" s="74">
        <v>53.0</v>
      </c>
      <c r="AC1066" s="73">
        <v>302.0</v>
      </c>
      <c r="AD1066" s="74">
        <v>350.0</v>
      </c>
    </row>
    <row r="1067" ht="12.75" customHeight="1">
      <c r="A1067" s="58" t="s">
        <v>456</v>
      </c>
      <c r="B1067" s="73">
        <f t="shared" si="1"/>
        <v>62</v>
      </c>
      <c r="C1067" s="74">
        <f t="shared" si="2"/>
        <v>281</v>
      </c>
      <c r="D1067" s="73">
        <f t="shared" si="3"/>
        <v>337</v>
      </c>
      <c r="E1067" s="74">
        <f t="shared" si="4"/>
        <v>54</v>
      </c>
      <c r="F1067" s="62">
        <f t="shared" si="5"/>
        <v>0.1807580175</v>
      </c>
      <c r="G1067" s="63">
        <f t="shared" si="6"/>
        <v>0.8618925831</v>
      </c>
      <c r="H1067" s="64">
        <f t="shared" si="7"/>
        <v>0.5435967302</v>
      </c>
      <c r="I1067" s="65">
        <f t="shared" si="8"/>
        <v>0.1580381471</v>
      </c>
      <c r="J1067" s="55">
        <f t="shared" si="9"/>
        <v>1.139941691</v>
      </c>
      <c r="K1067" s="58"/>
      <c r="L1067" s="58"/>
      <c r="M1067" s="58"/>
      <c r="N1067" s="61">
        <f t="shared" si="10"/>
        <v>0.1807580175</v>
      </c>
      <c r="O1067" s="61">
        <f t="shared" si="11"/>
        <v>0.5435967302</v>
      </c>
      <c r="P1067" s="61">
        <f t="shared" si="12"/>
        <v>0.1580381471</v>
      </c>
      <c r="Q1067" s="58"/>
      <c r="R1067" s="58"/>
      <c r="S1067" s="58"/>
      <c r="T1067" s="58"/>
      <c r="U1067" s="58"/>
      <c r="V1067" s="58"/>
      <c r="W1067" s="58"/>
      <c r="X1067" s="58"/>
      <c r="Y1067" s="58"/>
      <c r="Z1067" s="58"/>
      <c r="AA1067" s="73">
        <v>62.0</v>
      </c>
      <c r="AB1067" s="74">
        <v>54.0</v>
      </c>
      <c r="AC1067" s="73">
        <v>337.0</v>
      </c>
      <c r="AD1067" s="74">
        <v>281.0</v>
      </c>
    </row>
    <row r="1068" ht="12.75" customHeight="1">
      <c r="A1068" s="58" t="s">
        <v>773</v>
      </c>
      <c r="B1068" s="73">
        <f t="shared" si="1"/>
        <v>51</v>
      </c>
      <c r="C1068" s="74">
        <f t="shared" si="2"/>
        <v>172</v>
      </c>
      <c r="D1068" s="73">
        <f t="shared" si="3"/>
        <v>213</v>
      </c>
      <c r="E1068" s="74">
        <f t="shared" si="4"/>
        <v>19</v>
      </c>
      <c r="F1068" s="62">
        <f t="shared" si="5"/>
        <v>0.2286995516</v>
      </c>
      <c r="G1068" s="63">
        <f t="shared" si="6"/>
        <v>0.9181034483</v>
      </c>
      <c r="H1068" s="64">
        <f t="shared" si="7"/>
        <v>0.5802197802</v>
      </c>
      <c r="I1068" s="65">
        <f t="shared" si="8"/>
        <v>0.1538461538</v>
      </c>
      <c r="J1068" s="55">
        <f t="shared" si="9"/>
        <v>1.040358744</v>
      </c>
      <c r="K1068" s="58"/>
      <c r="L1068" s="58"/>
      <c r="M1068" s="58"/>
      <c r="N1068" s="61">
        <f t="shared" si="10"/>
        <v>0.2286995516</v>
      </c>
      <c r="O1068" s="61">
        <f t="shared" si="11"/>
        <v>0.5802197802</v>
      </c>
      <c r="P1068" s="61">
        <f t="shared" si="12"/>
        <v>0.1538461538</v>
      </c>
      <c r="Q1068" s="58"/>
      <c r="R1068" s="58"/>
      <c r="S1068" s="58"/>
      <c r="T1068" s="58"/>
      <c r="U1068" s="58"/>
      <c r="V1068" s="58"/>
      <c r="W1068" s="58"/>
      <c r="X1068" s="58"/>
      <c r="Y1068" s="58"/>
      <c r="Z1068" s="58"/>
      <c r="AA1068" s="73">
        <v>51.0</v>
      </c>
      <c r="AB1068" s="74">
        <v>19.0</v>
      </c>
      <c r="AC1068" s="73">
        <v>213.0</v>
      </c>
      <c r="AD1068" s="74">
        <v>172.0</v>
      </c>
    </row>
    <row r="1069" ht="12.75" customHeight="1">
      <c r="A1069" s="58" t="s">
        <v>804</v>
      </c>
      <c r="B1069" s="73">
        <f t="shared" si="1"/>
        <v>6</v>
      </c>
      <c r="C1069" s="74">
        <f t="shared" si="2"/>
        <v>6</v>
      </c>
      <c r="D1069" s="73">
        <f t="shared" si="3"/>
        <v>15</v>
      </c>
      <c r="E1069" s="74">
        <f t="shared" si="4"/>
        <v>2</v>
      </c>
      <c r="F1069" s="62">
        <f t="shared" si="5"/>
        <v>0.5</v>
      </c>
      <c r="G1069" s="63">
        <f t="shared" si="6"/>
        <v>0.8823529412</v>
      </c>
      <c r="H1069" s="64">
        <f t="shared" si="7"/>
        <v>0.724137931</v>
      </c>
      <c r="I1069" s="65">
        <f t="shared" si="8"/>
        <v>0.275862069</v>
      </c>
      <c r="J1069" s="55">
        <f t="shared" si="9"/>
        <v>1.416666667</v>
      </c>
      <c r="K1069" s="58"/>
      <c r="L1069" s="58"/>
      <c r="M1069" s="58"/>
      <c r="N1069" s="61">
        <f t="shared" si="10"/>
        <v>0.5</v>
      </c>
      <c r="O1069" s="61">
        <f t="shared" si="11"/>
        <v>0.724137931</v>
      </c>
      <c r="P1069" s="61">
        <f t="shared" si="12"/>
        <v>0.275862069</v>
      </c>
      <c r="Q1069" s="58"/>
      <c r="R1069" s="58"/>
      <c r="S1069" s="58"/>
      <c r="T1069" s="58"/>
      <c r="U1069" s="58"/>
      <c r="V1069" s="58"/>
      <c r="W1069" s="58"/>
      <c r="X1069" s="58"/>
      <c r="Y1069" s="58"/>
      <c r="Z1069" s="58"/>
      <c r="AA1069" s="73">
        <v>6.0</v>
      </c>
      <c r="AB1069" s="74">
        <v>2.0</v>
      </c>
      <c r="AC1069" s="73">
        <v>15.0</v>
      </c>
      <c r="AD1069" s="74">
        <v>6.0</v>
      </c>
    </row>
    <row r="1070" ht="12.75" customHeight="1">
      <c r="A1070" s="58" t="s">
        <v>514</v>
      </c>
      <c r="B1070" s="73">
        <f t="shared" si="1"/>
        <v>105</v>
      </c>
      <c r="C1070" s="74">
        <f t="shared" si="2"/>
        <v>472</v>
      </c>
      <c r="D1070" s="73">
        <f t="shared" si="3"/>
        <v>554</v>
      </c>
      <c r="E1070" s="74">
        <f t="shared" si="4"/>
        <v>79</v>
      </c>
      <c r="F1070" s="62">
        <f t="shared" si="5"/>
        <v>0.1819757366</v>
      </c>
      <c r="G1070" s="63">
        <f t="shared" si="6"/>
        <v>0.8751974724</v>
      </c>
      <c r="H1070" s="64">
        <f t="shared" si="7"/>
        <v>0.5446280992</v>
      </c>
      <c r="I1070" s="65">
        <f t="shared" si="8"/>
        <v>0.1520661157</v>
      </c>
      <c r="J1070" s="55">
        <f t="shared" si="9"/>
        <v>1.097053726</v>
      </c>
      <c r="K1070" s="58"/>
      <c r="L1070" s="58"/>
      <c r="M1070" s="58"/>
      <c r="N1070" s="61">
        <f t="shared" si="10"/>
        <v>0.1819757366</v>
      </c>
      <c r="O1070" s="61">
        <f t="shared" si="11"/>
        <v>0.5446280992</v>
      </c>
      <c r="P1070" s="61">
        <f t="shared" si="12"/>
        <v>0.1520661157</v>
      </c>
      <c r="Q1070" s="58"/>
      <c r="R1070" s="58"/>
      <c r="S1070" s="58"/>
      <c r="T1070" s="58"/>
      <c r="U1070" s="58"/>
      <c r="V1070" s="58"/>
      <c r="W1070" s="58"/>
      <c r="X1070" s="58"/>
      <c r="Y1070" s="58"/>
      <c r="Z1070" s="58"/>
      <c r="AA1070" s="73">
        <v>105.0</v>
      </c>
      <c r="AB1070" s="74">
        <v>79.0</v>
      </c>
      <c r="AC1070" s="73">
        <v>554.0</v>
      </c>
      <c r="AD1070" s="74">
        <v>472.0</v>
      </c>
    </row>
    <row r="1071" ht="12.75" customHeight="1">
      <c r="A1071" s="58" t="s">
        <v>454</v>
      </c>
      <c r="B1071" s="73">
        <f t="shared" si="1"/>
        <v>58</v>
      </c>
      <c r="C1071" s="74">
        <f t="shared" si="2"/>
        <v>132</v>
      </c>
      <c r="D1071" s="73">
        <f t="shared" si="3"/>
        <v>241</v>
      </c>
      <c r="E1071" s="74">
        <f t="shared" si="4"/>
        <v>51</v>
      </c>
      <c r="F1071" s="62">
        <f t="shared" si="5"/>
        <v>0.3052631579</v>
      </c>
      <c r="G1071" s="63">
        <f t="shared" si="6"/>
        <v>0.8253424658</v>
      </c>
      <c r="H1071" s="64">
        <f t="shared" si="7"/>
        <v>0.6203319502</v>
      </c>
      <c r="I1071" s="65">
        <f t="shared" si="8"/>
        <v>0.2261410788</v>
      </c>
      <c r="J1071" s="55">
        <f t="shared" si="9"/>
        <v>1.536842105</v>
      </c>
      <c r="K1071" s="58"/>
      <c r="L1071" s="58"/>
      <c r="M1071" s="58"/>
      <c r="N1071" s="61">
        <f t="shared" si="10"/>
        <v>0.3052631579</v>
      </c>
      <c r="O1071" s="61">
        <f t="shared" si="11"/>
        <v>0.6203319502</v>
      </c>
      <c r="P1071" s="61">
        <f t="shared" si="12"/>
        <v>0.2261410788</v>
      </c>
      <c r="Q1071" s="58"/>
      <c r="R1071" s="58"/>
      <c r="S1071" s="58"/>
      <c r="T1071" s="58"/>
      <c r="U1071" s="58"/>
      <c r="V1071" s="58"/>
      <c r="W1071" s="58"/>
      <c r="X1071" s="58"/>
      <c r="Y1071" s="58"/>
      <c r="Z1071" s="58"/>
      <c r="AA1071" s="73">
        <v>58.0</v>
      </c>
      <c r="AB1071" s="74">
        <v>51.0</v>
      </c>
      <c r="AC1071" s="73">
        <v>241.0</v>
      </c>
      <c r="AD1071" s="74">
        <v>132.0</v>
      </c>
    </row>
    <row r="1072" ht="12.75" customHeight="1">
      <c r="A1072" s="58" t="s">
        <v>506</v>
      </c>
      <c r="B1072" s="73">
        <f t="shared" si="1"/>
        <v>138</v>
      </c>
      <c r="C1072" s="74">
        <f t="shared" si="2"/>
        <v>542</v>
      </c>
      <c r="D1072" s="73">
        <f t="shared" si="3"/>
        <v>654</v>
      </c>
      <c r="E1072" s="74">
        <f t="shared" si="4"/>
        <v>108</v>
      </c>
      <c r="F1072" s="62">
        <f t="shared" si="5"/>
        <v>0.2029411765</v>
      </c>
      <c r="G1072" s="63">
        <f t="shared" si="6"/>
        <v>0.8582677165</v>
      </c>
      <c r="H1072" s="64">
        <f t="shared" si="7"/>
        <v>0.5492371706</v>
      </c>
      <c r="I1072" s="65">
        <f t="shared" si="8"/>
        <v>0.1705963939</v>
      </c>
      <c r="J1072" s="55">
        <f t="shared" si="9"/>
        <v>1.120588235</v>
      </c>
      <c r="K1072" s="58"/>
      <c r="L1072" s="58"/>
      <c r="M1072" s="58"/>
      <c r="N1072" s="61">
        <f t="shared" si="10"/>
        <v>0.2029411765</v>
      </c>
      <c r="O1072" s="61">
        <f t="shared" si="11"/>
        <v>0.5492371706</v>
      </c>
      <c r="P1072" s="61">
        <f t="shared" si="12"/>
        <v>0.1705963939</v>
      </c>
      <c r="Q1072" s="58"/>
      <c r="R1072" s="58"/>
      <c r="S1072" s="58"/>
      <c r="T1072" s="58"/>
      <c r="U1072" s="58"/>
      <c r="V1072" s="58"/>
      <c r="W1072" s="58"/>
      <c r="X1072" s="58"/>
      <c r="Y1072" s="58"/>
      <c r="Z1072" s="58"/>
      <c r="AA1072" s="73">
        <v>138.0</v>
      </c>
      <c r="AB1072" s="74">
        <v>108.0</v>
      </c>
      <c r="AC1072" s="73">
        <v>654.0</v>
      </c>
      <c r="AD1072" s="74">
        <v>542.0</v>
      </c>
    </row>
    <row r="1073" ht="12.75" customHeight="1">
      <c r="A1073" s="58" t="s">
        <v>1181</v>
      </c>
      <c r="B1073" s="73">
        <f t="shared" si="1"/>
        <v>0</v>
      </c>
      <c r="C1073" s="74">
        <f t="shared" si="2"/>
        <v>0</v>
      </c>
      <c r="D1073" s="73">
        <f t="shared" si="3"/>
        <v>0</v>
      </c>
      <c r="E1073" s="74">
        <f t="shared" si="4"/>
        <v>0</v>
      </c>
      <c r="F1073" s="62" t="str">
        <f t="shared" si="5"/>
        <v>#DIV/0!</v>
      </c>
      <c r="G1073" s="63" t="str">
        <f t="shared" si="6"/>
        <v>#DIV/0!</v>
      </c>
      <c r="H1073" s="64" t="str">
        <f t="shared" si="7"/>
        <v>#DIV/0!</v>
      </c>
      <c r="I1073" s="65" t="str">
        <f t="shared" si="8"/>
        <v>#DIV/0!</v>
      </c>
      <c r="J1073" s="55" t="str">
        <f t="shared" si="9"/>
        <v>#DIV/0!</v>
      </c>
      <c r="K1073" s="58"/>
      <c r="L1073" s="58"/>
      <c r="M1073" s="58"/>
      <c r="N1073" s="61" t="str">
        <f t="shared" si="10"/>
        <v>#DIV/0!</v>
      </c>
      <c r="O1073" s="61" t="str">
        <f t="shared" si="11"/>
        <v>#DIV/0!</v>
      </c>
      <c r="P1073" s="61" t="str">
        <f t="shared" si="12"/>
        <v>#DIV/0!</v>
      </c>
      <c r="Q1073" s="58"/>
      <c r="R1073" s="58"/>
      <c r="S1073" s="58"/>
      <c r="T1073" s="58"/>
      <c r="U1073" s="58"/>
      <c r="V1073" s="58"/>
      <c r="W1073" s="58"/>
      <c r="X1073" s="58"/>
      <c r="Y1073" s="58"/>
      <c r="Z1073" s="58"/>
      <c r="AA1073" s="73">
        <v>0.0</v>
      </c>
      <c r="AB1073" s="74">
        <v>0.0</v>
      </c>
      <c r="AC1073" s="73">
        <v>0.0</v>
      </c>
      <c r="AD1073" s="74">
        <v>0.0</v>
      </c>
    </row>
    <row r="1074" ht="12.75" customHeight="1">
      <c r="A1074" s="58" t="s">
        <v>704</v>
      </c>
      <c r="B1074" s="73">
        <f t="shared" si="1"/>
        <v>183</v>
      </c>
      <c r="C1074" s="74">
        <f t="shared" si="2"/>
        <v>597</v>
      </c>
      <c r="D1074" s="73">
        <f t="shared" si="3"/>
        <v>748</v>
      </c>
      <c r="E1074" s="74">
        <f t="shared" si="4"/>
        <v>86</v>
      </c>
      <c r="F1074" s="62">
        <f t="shared" si="5"/>
        <v>0.2346153846</v>
      </c>
      <c r="G1074" s="63">
        <f t="shared" si="6"/>
        <v>0.896882494</v>
      </c>
      <c r="H1074" s="64">
        <f t="shared" si="7"/>
        <v>0.5768277571</v>
      </c>
      <c r="I1074" s="65">
        <f t="shared" si="8"/>
        <v>0.1666666667</v>
      </c>
      <c r="J1074" s="55">
        <f t="shared" si="9"/>
        <v>1.069230769</v>
      </c>
      <c r="K1074" s="58"/>
      <c r="L1074" s="58"/>
      <c r="M1074" s="58"/>
      <c r="N1074" s="61">
        <f t="shared" si="10"/>
        <v>0.2346153846</v>
      </c>
      <c r="O1074" s="61">
        <f t="shared" si="11"/>
        <v>0.5768277571</v>
      </c>
      <c r="P1074" s="61">
        <f t="shared" si="12"/>
        <v>0.1666666667</v>
      </c>
      <c r="Q1074" s="58"/>
      <c r="R1074" s="58"/>
      <c r="S1074" s="58"/>
      <c r="T1074" s="58"/>
      <c r="U1074" s="58"/>
      <c r="V1074" s="58"/>
      <c r="W1074" s="58"/>
      <c r="X1074" s="58"/>
      <c r="Y1074" s="58"/>
      <c r="Z1074" s="58"/>
      <c r="AA1074" s="73">
        <v>183.0</v>
      </c>
      <c r="AB1074" s="74">
        <v>86.0</v>
      </c>
      <c r="AC1074" s="73">
        <v>748.0</v>
      </c>
      <c r="AD1074" s="74">
        <v>597.0</v>
      </c>
    </row>
    <row r="1075" ht="12.75" customHeight="1">
      <c r="A1075" s="58" t="s">
        <v>525</v>
      </c>
      <c r="B1075" s="73">
        <f t="shared" si="1"/>
        <v>93</v>
      </c>
      <c r="C1075" s="74">
        <f t="shared" si="2"/>
        <v>321</v>
      </c>
      <c r="D1075" s="73">
        <f t="shared" si="3"/>
        <v>540</v>
      </c>
      <c r="E1075" s="74">
        <f t="shared" si="4"/>
        <v>68</v>
      </c>
      <c r="F1075" s="62">
        <f t="shared" si="5"/>
        <v>0.2246376812</v>
      </c>
      <c r="G1075" s="63">
        <f t="shared" si="6"/>
        <v>0.8881578947</v>
      </c>
      <c r="H1075" s="64">
        <f t="shared" si="7"/>
        <v>0.6193737769</v>
      </c>
      <c r="I1075" s="65">
        <f t="shared" si="8"/>
        <v>0.1575342466</v>
      </c>
      <c r="J1075" s="55">
        <f t="shared" si="9"/>
        <v>1.468599034</v>
      </c>
      <c r="K1075" s="58"/>
      <c r="L1075" s="58"/>
      <c r="M1075" s="58"/>
      <c r="N1075" s="61">
        <f t="shared" si="10"/>
        <v>0.2246376812</v>
      </c>
      <c r="O1075" s="61">
        <f t="shared" si="11"/>
        <v>0.6193737769</v>
      </c>
      <c r="P1075" s="61">
        <f t="shared" si="12"/>
        <v>0.1575342466</v>
      </c>
      <c r="Q1075" s="58"/>
      <c r="R1075" s="58"/>
      <c r="S1075" s="58"/>
      <c r="T1075" s="58"/>
      <c r="U1075" s="58"/>
      <c r="V1075" s="58"/>
      <c r="W1075" s="58"/>
      <c r="X1075" s="58"/>
      <c r="Y1075" s="58"/>
      <c r="Z1075" s="58"/>
      <c r="AA1075" s="73">
        <v>93.0</v>
      </c>
      <c r="AB1075" s="74">
        <v>68.0</v>
      </c>
      <c r="AC1075" s="73">
        <v>540.0</v>
      </c>
      <c r="AD1075" s="74">
        <v>321.0</v>
      </c>
    </row>
    <row r="1076" ht="12.75" customHeight="1">
      <c r="A1076" s="58" t="s">
        <v>1182</v>
      </c>
      <c r="B1076" s="73">
        <f t="shared" si="1"/>
        <v>2</v>
      </c>
      <c r="C1076" s="74">
        <f t="shared" si="2"/>
        <v>17</v>
      </c>
      <c r="D1076" s="73">
        <f t="shared" si="3"/>
        <v>21</v>
      </c>
      <c r="E1076" s="74">
        <f t="shared" si="4"/>
        <v>0</v>
      </c>
      <c r="F1076" s="62">
        <f t="shared" si="5"/>
        <v>0.1052631579</v>
      </c>
      <c r="G1076" s="63">
        <f t="shared" si="6"/>
        <v>1</v>
      </c>
      <c r="H1076" s="64">
        <f t="shared" si="7"/>
        <v>0.575</v>
      </c>
      <c r="I1076" s="65">
        <f t="shared" si="8"/>
        <v>0.05</v>
      </c>
      <c r="J1076" s="55">
        <f t="shared" si="9"/>
        <v>1.105263158</v>
      </c>
      <c r="K1076" s="58"/>
      <c r="L1076" s="58"/>
      <c r="M1076" s="58"/>
      <c r="N1076" s="61">
        <f t="shared" si="10"/>
        <v>0.1052631579</v>
      </c>
      <c r="O1076" s="61">
        <f t="shared" si="11"/>
        <v>0.575</v>
      </c>
      <c r="P1076" s="61">
        <f t="shared" si="12"/>
        <v>0.05</v>
      </c>
      <c r="Q1076" s="58"/>
      <c r="R1076" s="58"/>
      <c r="S1076" s="58"/>
      <c r="T1076" s="58"/>
      <c r="U1076" s="58"/>
      <c r="V1076" s="58"/>
      <c r="W1076" s="58"/>
      <c r="X1076" s="58"/>
      <c r="Y1076" s="58"/>
      <c r="Z1076" s="58"/>
      <c r="AA1076" s="73">
        <v>2.0</v>
      </c>
      <c r="AB1076" s="74">
        <v>0.0</v>
      </c>
      <c r="AC1076" s="73">
        <v>21.0</v>
      </c>
      <c r="AD1076" s="74">
        <v>17.0</v>
      </c>
    </row>
    <row r="1077" ht="12.75" customHeight="1">
      <c r="A1077" s="58" t="s">
        <v>730</v>
      </c>
      <c r="B1077" s="73">
        <f t="shared" si="1"/>
        <v>228</v>
      </c>
      <c r="C1077" s="74">
        <f t="shared" si="2"/>
        <v>513</v>
      </c>
      <c r="D1077" s="73">
        <f t="shared" si="3"/>
        <v>1242</v>
      </c>
      <c r="E1077" s="74">
        <f t="shared" si="4"/>
        <v>95</v>
      </c>
      <c r="F1077" s="62">
        <f t="shared" si="5"/>
        <v>0.3076923077</v>
      </c>
      <c r="G1077" s="63">
        <f t="shared" si="6"/>
        <v>0.9289454001</v>
      </c>
      <c r="H1077" s="64">
        <f t="shared" si="7"/>
        <v>0.7074109721</v>
      </c>
      <c r="I1077" s="65">
        <f t="shared" si="8"/>
        <v>0.1554379211</v>
      </c>
      <c r="J1077" s="55">
        <f t="shared" si="9"/>
        <v>1.804318489</v>
      </c>
      <c r="K1077" s="58"/>
      <c r="L1077" s="58"/>
      <c r="M1077" s="58"/>
      <c r="N1077" s="61">
        <f t="shared" si="10"/>
        <v>0.3076923077</v>
      </c>
      <c r="O1077" s="61">
        <f t="shared" si="11"/>
        <v>0.7074109721</v>
      </c>
      <c r="P1077" s="61">
        <f t="shared" si="12"/>
        <v>0.1554379211</v>
      </c>
      <c r="Q1077" s="58"/>
      <c r="R1077" s="58"/>
      <c r="S1077" s="58"/>
      <c r="T1077" s="58"/>
      <c r="U1077" s="58"/>
      <c r="V1077" s="58"/>
      <c r="W1077" s="58"/>
      <c r="X1077" s="58"/>
      <c r="Y1077" s="58"/>
      <c r="Z1077" s="58"/>
      <c r="AA1077" s="73">
        <v>228.0</v>
      </c>
      <c r="AB1077" s="74">
        <v>95.0</v>
      </c>
      <c r="AC1077" s="73">
        <v>1242.0</v>
      </c>
      <c r="AD1077" s="74">
        <v>513.0</v>
      </c>
    </row>
    <row r="1078" ht="12.75" customHeight="1">
      <c r="A1078" s="58" t="s">
        <v>1183</v>
      </c>
      <c r="B1078" s="73">
        <f t="shared" si="1"/>
        <v>0</v>
      </c>
      <c r="C1078" s="74">
        <f t="shared" si="2"/>
        <v>0</v>
      </c>
      <c r="D1078" s="73">
        <f t="shared" si="3"/>
        <v>0</v>
      </c>
      <c r="E1078" s="74">
        <f t="shared" si="4"/>
        <v>0</v>
      </c>
      <c r="F1078" s="62" t="str">
        <f t="shared" si="5"/>
        <v>#DIV/0!</v>
      </c>
      <c r="G1078" s="63" t="str">
        <f t="shared" si="6"/>
        <v>#DIV/0!</v>
      </c>
      <c r="H1078" s="64" t="str">
        <f t="shared" si="7"/>
        <v>#DIV/0!</v>
      </c>
      <c r="I1078" s="65" t="str">
        <f t="shared" si="8"/>
        <v>#DIV/0!</v>
      </c>
      <c r="J1078" s="55" t="str">
        <f t="shared" si="9"/>
        <v>#DIV/0!</v>
      </c>
      <c r="K1078" s="58"/>
      <c r="L1078" s="58"/>
      <c r="M1078" s="58"/>
      <c r="N1078" s="61" t="str">
        <f t="shared" si="10"/>
        <v>#DIV/0!</v>
      </c>
      <c r="O1078" s="61" t="str">
        <f t="shared" si="11"/>
        <v>#DIV/0!</v>
      </c>
      <c r="P1078" s="61" t="str">
        <f t="shared" si="12"/>
        <v>#DIV/0!</v>
      </c>
      <c r="Q1078" s="58"/>
      <c r="R1078" s="58"/>
      <c r="S1078" s="58"/>
      <c r="T1078" s="58"/>
      <c r="U1078" s="58"/>
      <c r="V1078" s="58"/>
      <c r="W1078" s="58"/>
      <c r="X1078" s="58"/>
      <c r="Y1078" s="58"/>
      <c r="Z1078" s="58"/>
      <c r="AA1078" s="73">
        <v>0.0</v>
      </c>
      <c r="AB1078" s="74">
        <v>0.0</v>
      </c>
      <c r="AC1078" s="73">
        <v>0.0</v>
      </c>
      <c r="AD1078" s="74">
        <v>0.0</v>
      </c>
    </row>
    <row r="1079" ht="12.75" customHeight="1">
      <c r="A1079" s="58" t="s">
        <v>785</v>
      </c>
      <c r="B1079" s="73">
        <f t="shared" si="1"/>
        <v>144</v>
      </c>
      <c r="C1079" s="74">
        <f t="shared" si="2"/>
        <v>191</v>
      </c>
      <c r="D1079" s="73">
        <f t="shared" si="3"/>
        <v>652</v>
      </c>
      <c r="E1079" s="74">
        <f t="shared" si="4"/>
        <v>52</v>
      </c>
      <c r="F1079" s="62">
        <f t="shared" si="5"/>
        <v>0.4298507463</v>
      </c>
      <c r="G1079" s="63">
        <f t="shared" si="6"/>
        <v>0.9261363636</v>
      </c>
      <c r="H1079" s="64">
        <f t="shared" si="7"/>
        <v>0.7661212705</v>
      </c>
      <c r="I1079" s="65">
        <f t="shared" si="8"/>
        <v>0.1886429259</v>
      </c>
      <c r="J1079" s="55">
        <f t="shared" si="9"/>
        <v>2.101492537</v>
      </c>
      <c r="K1079" s="58"/>
      <c r="L1079" s="58"/>
      <c r="M1079" s="58"/>
      <c r="N1079" s="61">
        <f t="shared" si="10"/>
        <v>0.4298507463</v>
      </c>
      <c r="O1079" s="61">
        <f t="shared" si="11"/>
        <v>0.7661212705</v>
      </c>
      <c r="P1079" s="61">
        <f t="shared" si="12"/>
        <v>0.1886429259</v>
      </c>
      <c r="Q1079" s="58"/>
      <c r="R1079" s="58"/>
      <c r="S1079" s="58"/>
      <c r="T1079" s="58"/>
      <c r="U1079" s="58"/>
      <c r="V1079" s="58"/>
      <c r="W1079" s="58"/>
      <c r="X1079" s="58"/>
      <c r="Y1079" s="58"/>
      <c r="Z1079" s="58"/>
      <c r="AA1079" s="73">
        <v>144.0</v>
      </c>
      <c r="AB1079" s="74">
        <v>52.0</v>
      </c>
      <c r="AC1079" s="73">
        <v>652.0</v>
      </c>
      <c r="AD1079" s="74">
        <v>191.0</v>
      </c>
    </row>
    <row r="1080" ht="12.75" customHeight="1">
      <c r="A1080" s="58" t="s">
        <v>1184</v>
      </c>
      <c r="B1080" s="73">
        <f t="shared" si="1"/>
        <v>0</v>
      </c>
      <c r="C1080" s="74">
        <f t="shared" si="2"/>
        <v>0</v>
      </c>
      <c r="D1080" s="73">
        <f t="shared" si="3"/>
        <v>0</v>
      </c>
      <c r="E1080" s="74">
        <f t="shared" si="4"/>
        <v>0</v>
      </c>
      <c r="F1080" s="62" t="str">
        <f t="shared" si="5"/>
        <v>#DIV/0!</v>
      </c>
      <c r="G1080" s="63" t="str">
        <f t="shared" si="6"/>
        <v>#DIV/0!</v>
      </c>
      <c r="H1080" s="64" t="str">
        <f t="shared" si="7"/>
        <v>#DIV/0!</v>
      </c>
      <c r="I1080" s="65" t="str">
        <f t="shared" si="8"/>
        <v>#DIV/0!</v>
      </c>
      <c r="J1080" s="55" t="str">
        <f t="shared" si="9"/>
        <v>#DIV/0!</v>
      </c>
      <c r="K1080" s="58"/>
      <c r="L1080" s="58"/>
      <c r="M1080" s="58"/>
      <c r="N1080" s="61" t="str">
        <f t="shared" si="10"/>
        <v>#DIV/0!</v>
      </c>
      <c r="O1080" s="61" t="str">
        <f t="shared" si="11"/>
        <v>#DIV/0!</v>
      </c>
      <c r="P1080" s="61" t="str">
        <f t="shared" si="12"/>
        <v>#DIV/0!</v>
      </c>
      <c r="Q1080" s="58"/>
      <c r="R1080" s="58"/>
      <c r="S1080" s="58"/>
      <c r="T1080" s="58"/>
      <c r="U1080" s="58"/>
      <c r="V1080" s="58"/>
      <c r="W1080" s="58"/>
      <c r="X1080" s="58"/>
      <c r="Y1080" s="58"/>
      <c r="Z1080" s="58"/>
      <c r="AA1080" s="73">
        <v>0.0</v>
      </c>
      <c r="AB1080" s="74">
        <v>0.0</v>
      </c>
      <c r="AC1080" s="73">
        <v>0.0</v>
      </c>
      <c r="AD1080" s="74">
        <v>0.0</v>
      </c>
    </row>
    <row r="1081" ht="12.75" customHeight="1">
      <c r="A1081" s="58" t="s">
        <v>413</v>
      </c>
      <c r="B1081" s="73">
        <f t="shared" si="1"/>
        <v>100</v>
      </c>
      <c r="C1081" s="74">
        <f t="shared" si="2"/>
        <v>586</v>
      </c>
      <c r="D1081" s="73">
        <f t="shared" si="3"/>
        <v>573</v>
      </c>
      <c r="E1081" s="74">
        <f t="shared" si="4"/>
        <v>102</v>
      </c>
      <c r="F1081" s="62">
        <f t="shared" si="5"/>
        <v>0.1457725948</v>
      </c>
      <c r="G1081" s="63">
        <f t="shared" si="6"/>
        <v>0.8488888889</v>
      </c>
      <c r="H1081" s="64">
        <f t="shared" si="7"/>
        <v>0.4944893461</v>
      </c>
      <c r="I1081" s="65">
        <f t="shared" si="8"/>
        <v>0.1484202792</v>
      </c>
      <c r="J1081" s="55">
        <f t="shared" si="9"/>
        <v>0.9839650146</v>
      </c>
      <c r="K1081" s="58"/>
      <c r="L1081" s="58"/>
      <c r="M1081" s="58"/>
      <c r="N1081" s="61">
        <f t="shared" si="10"/>
        <v>0.1457725948</v>
      </c>
      <c r="O1081" s="61">
        <f t="shared" si="11"/>
        <v>0.4944893461</v>
      </c>
      <c r="P1081" s="61">
        <f t="shared" si="12"/>
        <v>0.1484202792</v>
      </c>
      <c r="Q1081" s="58"/>
      <c r="R1081" s="58"/>
      <c r="S1081" s="58"/>
      <c r="T1081" s="58"/>
      <c r="U1081" s="58"/>
      <c r="V1081" s="58"/>
      <c r="W1081" s="58"/>
      <c r="X1081" s="58"/>
      <c r="Y1081" s="58"/>
      <c r="Z1081" s="58"/>
      <c r="AA1081" s="73">
        <v>100.0</v>
      </c>
      <c r="AB1081" s="74">
        <v>102.0</v>
      </c>
      <c r="AC1081" s="73">
        <v>573.0</v>
      </c>
      <c r="AD1081" s="74">
        <v>586.0</v>
      </c>
    </row>
    <row r="1082" ht="12.75" customHeight="1">
      <c r="A1082" s="58" t="s">
        <v>555</v>
      </c>
      <c r="B1082" s="73">
        <f t="shared" si="1"/>
        <v>93</v>
      </c>
      <c r="C1082" s="74">
        <f t="shared" si="2"/>
        <v>351</v>
      </c>
      <c r="D1082" s="73">
        <f t="shared" si="3"/>
        <v>446</v>
      </c>
      <c r="E1082" s="74">
        <f t="shared" si="4"/>
        <v>61</v>
      </c>
      <c r="F1082" s="62">
        <f t="shared" si="5"/>
        <v>0.2094594595</v>
      </c>
      <c r="G1082" s="63">
        <f t="shared" si="6"/>
        <v>0.8796844181</v>
      </c>
      <c r="H1082" s="64">
        <f t="shared" si="7"/>
        <v>0.5667718191</v>
      </c>
      <c r="I1082" s="65">
        <f t="shared" si="8"/>
        <v>0.1619348055</v>
      </c>
      <c r="J1082" s="55">
        <f t="shared" si="9"/>
        <v>1.141891892</v>
      </c>
      <c r="K1082" s="58"/>
      <c r="L1082" s="58"/>
      <c r="M1082" s="58"/>
      <c r="N1082" s="61">
        <f t="shared" si="10"/>
        <v>0.2094594595</v>
      </c>
      <c r="O1082" s="61">
        <f t="shared" si="11"/>
        <v>0.5667718191</v>
      </c>
      <c r="P1082" s="61">
        <f t="shared" si="12"/>
        <v>0.1619348055</v>
      </c>
      <c r="Q1082" s="58"/>
      <c r="R1082" s="58"/>
      <c r="S1082" s="58"/>
      <c r="T1082" s="58"/>
      <c r="U1082" s="58"/>
      <c r="V1082" s="58"/>
      <c r="W1082" s="58"/>
      <c r="X1082" s="58"/>
      <c r="Y1082" s="58"/>
      <c r="Z1082" s="58"/>
      <c r="AA1082" s="73">
        <v>93.0</v>
      </c>
      <c r="AB1082" s="74">
        <v>61.0</v>
      </c>
      <c r="AC1082" s="73">
        <v>446.0</v>
      </c>
      <c r="AD1082" s="74">
        <v>351.0</v>
      </c>
    </row>
    <row r="1083" ht="12.75" customHeight="1">
      <c r="A1083" s="58" t="s">
        <v>402</v>
      </c>
      <c r="B1083" s="73">
        <f t="shared" si="1"/>
        <v>18</v>
      </c>
      <c r="C1083" s="74">
        <f t="shared" si="2"/>
        <v>84</v>
      </c>
      <c r="D1083" s="73">
        <f t="shared" si="3"/>
        <v>87</v>
      </c>
      <c r="E1083" s="74">
        <f t="shared" si="4"/>
        <v>19</v>
      </c>
      <c r="F1083" s="62">
        <f t="shared" si="5"/>
        <v>0.1764705882</v>
      </c>
      <c r="G1083" s="63">
        <f t="shared" si="6"/>
        <v>0.820754717</v>
      </c>
      <c r="H1083" s="64">
        <f t="shared" si="7"/>
        <v>0.5048076923</v>
      </c>
      <c r="I1083" s="65">
        <f t="shared" si="8"/>
        <v>0.1778846154</v>
      </c>
      <c r="J1083" s="55">
        <f t="shared" si="9"/>
        <v>1.039215686</v>
      </c>
      <c r="K1083" s="58"/>
      <c r="L1083" s="58"/>
      <c r="M1083" s="58"/>
      <c r="N1083" s="61">
        <f t="shared" si="10"/>
        <v>0.1764705882</v>
      </c>
      <c r="O1083" s="61">
        <f t="shared" si="11"/>
        <v>0.5048076923</v>
      </c>
      <c r="P1083" s="61">
        <f t="shared" si="12"/>
        <v>0.1778846154</v>
      </c>
      <c r="Q1083" s="58"/>
      <c r="R1083" s="58"/>
      <c r="S1083" s="58"/>
      <c r="T1083" s="58"/>
      <c r="U1083" s="58"/>
      <c r="V1083" s="58"/>
      <c r="W1083" s="58"/>
      <c r="X1083" s="58"/>
      <c r="Y1083" s="58"/>
      <c r="Z1083" s="58"/>
      <c r="AA1083" s="73">
        <v>18.0</v>
      </c>
      <c r="AB1083" s="74">
        <v>19.0</v>
      </c>
      <c r="AC1083" s="73">
        <v>87.0</v>
      </c>
      <c r="AD1083" s="74">
        <v>84.0</v>
      </c>
    </row>
    <row r="1084" ht="12.75" customHeight="1">
      <c r="A1084" s="58" t="s">
        <v>805</v>
      </c>
      <c r="B1084" s="73">
        <f t="shared" si="1"/>
        <v>54</v>
      </c>
      <c r="C1084" s="74">
        <f t="shared" si="2"/>
        <v>90</v>
      </c>
      <c r="D1084" s="73">
        <f t="shared" si="3"/>
        <v>247</v>
      </c>
      <c r="E1084" s="74">
        <f t="shared" si="4"/>
        <v>18</v>
      </c>
      <c r="F1084" s="62">
        <f t="shared" si="5"/>
        <v>0.375</v>
      </c>
      <c r="G1084" s="63">
        <f t="shared" si="6"/>
        <v>0.9320754717</v>
      </c>
      <c r="H1084" s="64">
        <f t="shared" si="7"/>
        <v>0.7359413203</v>
      </c>
      <c r="I1084" s="65">
        <f t="shared" si="8"/>
        <v>0.1760391198</v>
      </c>
      <c r="J1084" s="55">
        <f t="shared" si="9"/>
        <v>1.840277778</v>
      </c>
      <c r="K1084" s="58"/>
      <c r="L1084" s="58"/>
      <c r="M1084" s="58"/>
      <c r="N1084" s="61">
        <f t="shared" si="10"/>
        <v>0.375</v>
      </c>
      <c r="O1084" s="61">
        <f t="shared" si="11"/>
        <v>0.7359413203</v>
      </c>
      <c r="P1084" s="61">
        <f t="shared" si="12"/>
        <v>0.1760391198</v>
      </c>
      <c r="Q1084" s="58"/>
      <c r="R1084" s="58"/>
      <c r="S1084" s="58"/>
      <c r="T1084" s="58"/>
      <c r="U1084" s="58"/>
      <c r="V1084" s="58"/>
      <c r="W1084" s="58"/>
      <c r="X1084" s="58"/>
      <c r="Y1084" s="58"/>
      <c r="Z1084" s="58"/>
      <c r="AA1084" s="73">
        <v>54.0</v>
      </c>
      <c r="AB1084" s="74">
        <v>18.0</v>
      </c>
      <c r="AC1084" s="73">
        <v>247.0</v>
      </c>
      <c r="AD1084" s="74">
        <v>90.0</v>
      </c>
    </row>
    <row r="1085" ht="12.75" customHeight="1">
      <c r="A1085" s="58" t="s">
        <v>186</v>
      </c>
      <c r="B1085" s="73">
        <f t="shared" si="1"/>
        <v>11</v>
      </c>
      <c r="C1085" s="74">
        <f t="shared" si="2"/>
        <v>178</v>
      </c>
      <c r="D1085" s="73">
        <f t="shared" si="3"/>
        <v>117</v>
      </c>
      <c r="E1085" s="74">
        <f t="shared" si="4"/>
        <v>20</v>
      </c>
      <c r="F1085" s="62">
        <f t="shared" si="5"/>
        <v>0.0582010582</v>
      </c>
      <c r="G1085" s="63">
        <f t="shared" si="6"/>
        <v>0.8540145985</v>
      </c>
      <c r="H1085" s="64">
        <f t="shared" si="7"/>
        <v>0.3926380368</v>
      </c>
      <c r="I1085" s="65">
        <f t="shared" si="8"/>
        <v>0.09509202454</v>
      </c>
      <c r="J1085" s="55">
        <f t="shared" si="9"/>
        <v>0.7248677249</v>
      </c>
      <c r="K1085" s="58"/>
      <c r="L1085" s="58"/>
      <c r="M1085" s="58"/>
      <c r="N1085" s="61">
        <f t="shared" si="10"/>
        <v>0.0582010582</v>
      </c>
      <c r="O1085" s="61">
        <f t="shared" si="11"/>
        <v>0.3926380368</v>
      </c>
      <c r="P1085" s="61">
        <f t="shared" si="12"/>
        <v>0.09509202454</v>
      </c>
      <c r="Q1085" s="58"/>
      <c r="R1085" s="58"/>
      <c r="S1085" s="58"/>
      <c r="T1085" s="58"/>
      <c r="U1085" s="58"/>
      <c r="V1085" s="58"/>
      <c r="W1085" s="58"/>
      <c r="X1085" s="58"/>
      <c r="Y1085" s="58"/>
      <c r="Z1085" s="58"/>
      <c r="AA1085" s="73">
        <v>11.0</v>
      </c>
      <c r="AB1085" s="74">
        <v>20.0</v>
      </c>
      <c r="AC1085" s="73">
        <v>117.0</v>
      </c>
      <c r="AD1085" s="74">
        <v>178.0</v>
      </c>
    </row>
    <row r="1086" ht="12.75" customHeight="1">
      <c r="A1086" s="58" t="s">
        <v>564</v>
      </c>
      <c r="B1086" s="73">
        <f t="shared" si="1"/>
        <v>11</v>
      </c>
      <c r="C1086" s="74">
        <f t="shared" si="2"/>
        <v>47</v>
      </c>
      <c r="D1086" s="73">
        <f t="shared" si="3"/>
        <v>58</v>
      </c>
      <c r="E1086" s="74">
        <f t="shared" si="4"/>
        <v>7</v>
      </c>
      <c r="F1086" s="62">
        <f t="shared" si="5"/>
        <v>0.1896551724</v>
      </c>
      <c r="G1086" s="63">
        <f t="shared" si="6"/>
        <v>0.8923076923</v>
      </c>
      <c r="H1086" s="64">
        <f t="shared" si="7"/>
        <v>0.5609756098</v>
      </c>
      <c r="I1086" s="65">
        <f t="shared" si="8"/>
        <v>0.1463414634</v>
      </c>
      <c r="J1086" s="55">
        <f t="shared" si="9"/>
        <v>1.120689655</v>
      </c>
      <c r="K1086" s="58"/>
      <c r="L1086" s="58"/>
      <c r="M1086" s="58"/>
      <c r="N1086" s="61">
        <f t="shared" si="10"/>
        <v>0.1896551724</v>
      </c>
      <c r="O1086" s="61">
        <f t="shared" si="11"/>
        <v>0.5609756098</v>
      </c>
      <c r="P1086" s="61">
        <f t="shared" si="12"/>
        <v>0.1463414634</v>
      </c>
      <c r="Q1086" s="58"/>
      <c r="R1086" s="58"/>
      <c r="S1086" s="58"/>
      <c r="T1086" s="58"/>
      <c r="U1086" s="58"/>
      <c r="V1086" s="58"/>
      <c r="W1086" s="58"/>
      <c r="X1086" s="58"/>
      <c r="Y1086" s="58"/>
      <c r="Z1086" s="58"/>
      <c r="AA1086" s="73">
        <v>11.0</v>
      </c>
      <c r="AB1086" s="74">
        <v>7.0</v>
      </c>
      <c r="AC1086" s="73">
        <v>58.0</v>
      </c>
      <c r="AD1086" s="74">
        <v>47.0</v>
      </c>
    </row>
    <row r="1087" ht="12.75" customHeight="1">
      <c r="A1087" s="58" t="s">
        <v>624</v>
      </c>
      <c r="B1087" s="73">
        <f t="shared" si="1"/>
        <v>85</v>
      </c>
      <c r="C1087" s="74">
        <f t="shared" si="2"/>
        <v>204</v>
      </c>
      <c r="D1087" s="73">
        <f t="shared" si="3"/>
        <v>360</v>
      </c>
      <c r="E1087" s="74">
        <f t="shared" si="4"/>
        <v>48</v>
      </c>
      <c r="F1087" s="62">
        <f t="shared" si="5"/>
        <v>0.2941176471</v>
      </c>
      <c r="G1087" s="63">
        <f t="shared" si="6"/>
        <v>0.8823529412</v>
      </c>
      <c r="H1087" s="64">
        <f t="shared" si="7"/>
        <v>0.6384505022</v>
      </c>
      <c r="I1087" s="65">
        <f t="shared" si="8"/>
        <v>0.1908177905</v>
      </c>
      <c r="J1087" s="55">
        <f t="shared" si="9"/>
        <v>1.411764706</v>
      </c>
      <c r="K1087" s="58"/>
      <c r="L1087" s="58"/>
      <c r="M1087" s="58"/>
      <c r="N1087" s="61">
        <f t="shared" si="10"/>
        <v>0.2941176471</v>
      </c>
      <c r="O1087" s="61">
        <f t="shared" si="11"/>
        <v>0.6384505022</v>
      </c>
      <c r="P1087" s="61">
        <f t="shared" si="12"/>
        <v>0.1908177905</v>
      </c>
      <c r="Q1087" s="58"/>
      <c r="R1087" s="58"/>
      <c r="S1087" s="58"/>
      <c r="T1087" s="58"/>
      <c r="U1087" s="58"/>
      <c r="V1087" s="58"/>
      <c r="W1087" s="58"/>
      <c r="X1087" s="58"/>
      <c r="Y1087" s="58"/>
      <c r="Z1087" s="58"/>
      <c r="AA1087" s="73">
        <v>85.0</v>
      </c>
      <c r="AB1087" s="74">
        <v>48.0</v>
      </c>
      <c r="AC1087" s="73">
        <v>360.0</v>
      </c>
      <c r="AD1087" s="74">
        <v>204.0</v>
      </c>
    </row>
    <row r="1088" ht="12.75" customHeight="1">
      <c r="A1088" s="58" t="s">
        <v>322</v>
      </c>
      <c r="B1088" s="73">
        <f t="shared" si="1"/>
        <v>7</v>
      </c>
      <c r="C1088" s="74">
        <f t="shared" si="2"/>
        <v>44</v>
      </c>
      <c r="D1088" s="73">
        <f t="shared" si="3"/>
        <v>45</v>
      </c>
      <c r="E1088" s="74">
        <f t="shared" si="4"/>
        <v>9</v>
      </c>
      <c r="F1088" s="62">
        <f t="shared" si="5"/>
        <v>0.137254902</v>
      </c>
      <c r="G1088" s="63">
        <f t="shared" si="6"/>
        <v>0.8333333333</v>
      </c>
      <c r="H1088" s="64">
        <f t="shared" si="7"/>
        <v>0.4952380952</v>
      </c>
      <c r="I1088" s="65">
        <f t="shared" si="8"/>
        <v>0.1523809524</v>
      </c>
      <c r="J1088" s="55">
        <f t="shared" si="9"/>
        <v>1.058823529</v>
      </c>
      <c r="K1088" s="58"/>
      <c r="L1088" s="58"/>
      <c r="M1088" s="58"/>
      <c r="N1088" s="61">
        <f t="shared" si="10"/>
        <v>0.137254902</v>
      </c>
      <c r="O1088" s="61">
        <f t="shared" si="11"/>
        <v>0.4952380952</v>
      </c>
      <c r="P1088" s="61">
        <f t="shared" si="12"/>
        <v>0.1523809524</v>
      </c>
      <c r="Q1088" s="58"/>
      <c r="R1088" s="58"/>
      <c r="S1088" s="58"/>
      <c r="T1088" s="58"/>
      <c r="U1088" s="58"/>
      <c r="V1088" s="58"/>
      <c r="W1088" s="58"/>
      <c r="X1088" s="58"/>
      <c r="Y1088" s="58"/>
      <c r="Z1088" s="58"/>
      <c r="AA1088" s="73">
        <v>7.0</v>
      </c>
      <c r="AB1088" s="74">
        <v>9.0</v>
      </c>
      <c r="AC1088" s="73">
        <v>45.0</v>
      </c>
      <c r="AD1088" s="74">
        <v>44.0</v>
      </c>
    </row>
    <row r="1089" ht="12.75" customHeight="1">
      <c r="A1089" s="58" t="s">
        <v>472</v>
      </c>
      <c r="B1089" s="73">
        <f t="shared" si="1"/>
        <v>30</v>
      </c>
      <c r="C1089" s="74">
        <f t="shared" si="2"/>
        <v>96</v>
      </c>
      <c r="D1089" s="73">
        <f t="shared" si="3"/>
        <v>127</v>
      </c>
      <c r="E1089" s="74">
        <f t="shared" si="4"/>
        <v>25</v>
      </c>
      <c r="F1089" s="62">
        <f t="shared" si="5"/>
        <v>0.2380952381</v>
      </c>
      <c r="G1089" s="63">
        <f t="shared" si="6"/>
        <v>0.8355263158</v>
      </c>
      <c r="H1089" s="64">
        <f t="shared" si="7"/>
        <v>0.5647482014</v>
      </c>
      <c r="I1089" s="65">
        <f t="shared" si="8"/>
        <v>0.1978417266</v>
      </c>
      <c r="J1089" s="55">
        <f t="shared" si="9"/>
        <v>1.206349206</v>
      </c>
      <c r="K1089" s="58"/>
      <c r="L1089" s="58"/>
      <c r="M1089" s="58"/>
      <c r="N1089" s="61">
        <f t="shared" si="10"/>
        <v>0.2380952381</v>
      </c>
      <c r="O1089" s="61">
        <f t="shared" si="11"/>
        <v>0.5647482014</v>
      </c>
      <c r="P1089" s="61">
        <f t="shared" si="12"/>
        <v>0.1978417266</v>
      </c>
      <c r="Q1089" s="58"/>
      <c r="R1089" s="58"/>
      <c r="S1089" s="58"/>
      <c r="T1089" s="58"/>
      <c r="U1089" s="58"/>
      <c r="V1089" s="58"/>
      <c r="W1089" s="58"/>
      <c r="X1089" s="58"/>
      <c r="Y1089" s="58"/>
      <c r="Z1089" s="58"/>
      <c r="AA1089" s="73">
        <v>30.0</v>
      </c>
      <c r="AB1089" s="74">
        <v>25.0</v>
      </c>
      <c r="AC1089" s="73">
        <v>127.0</v>
      </c>
      <c r="AD1089" s="74">
        <v>96.0</v>
      </c>
    </row>
    <row r="1090" ht="12.75" customHeight="1">
      <c r="A1090" s="58" t="s">
        <v>203</v>
      </c>
      <c r="B1090" s="73">
        <f t="shared" si="1"/>
        <v>46</v>
      </c>
      <c r="C1090" s="74">
        <f t="shared" si="2"/>
        <v>401</v>
      </c>
      <c r="D1090" s="73">
        <f t="shared" si="3"/>
        <v>362</v>
      </c>
      <c r="E1090" s="74">
        <f t="shared" si="4"/>
        <v>80</v>
      </c>
      <c r="F1090" s="62">
        <f t="shared" si="5"/>
        <v>0.1029082774</v>
      </c>
      <c r="G1090" s="63">
        <f t="shared" si="6"/>
        <v>0.8190045249</v>
      </c>
      <c r="H1090" s="64">
        <f t="shared" si="7"/>
        <v>0.4589426322</v>
      </c>
      <c r="I1090" s="65">
        <f t="shared" si="8"/>
        <v>0.1417322835</v>
      </c>
      <c r="J1090" s="55">
        <f t="shared" si="9"/>
        <v>0.9888143177</v>
      </c>
      <c r="K1090" s="58"/>
      <c r="L1090" s="58"/>
      <c r="M1090" s="58"/>
      <c r="N1090" s="61">
        <f t="shared" si="10"/>
        <v>0.1029082774</v>
      </c>
      <c r="O1090" s="61">
        <f t="shared" si="11"/>
        <v>0.4589426322</v>
      </c>
      <c r="P1090" s="61">
        <f t="shared" si="12"/>
        <v>0.1417322835</v>
      </c>
      <c r="Q1090" s="58"/>
      <c r="R1090" s="58"/>
      <c r="S1090" s="58"/>
      <c r="T1090" s="58"/>
      <c r="U1090" s="58"/>
      <c r="V1090" s="58"/>
      <c r="W1090" s="58"/>
      <c r="X1090" s="58"/>
      <c r="Y1090" s="58"/>
      <c r="Z1090" s="58"/>
      <c r="AA1090" s="73">
        <v>46.0</v>
      </c>
      <c r="AB1090" s="74">
        <v>80.0</v>
      </c>
      <c r="AC1090" s="73">
        <v>362.0</v>
      </c>
      <c r="AD1090" s="74">
        <v>401.0</v>
      </c>
    </row>
    <row r="1091" ht="12.75" customHeight="1">
      <c r="A1091" s="58" t="s">
        <v>264</v>
      </c>
      <c r="B1091" s="73">
        <f t="shared" si="1"/>
        <v>57</v>
      </c>
      <c r="C1091" s="74">
        <f t="shared" si="2"/>
        <v>315</v>
      </c>
      <c r="D1091" s="73">
        <f t="shared" si="3"/>
        <v>369</v>
      </c>
      <c r="E1091" s="74">
        <f t="shared" si="4"/>
        <v>84</v>
      </c>
      <c r="F1091" s="62">
        <f t="shared" si="5"/>
        <v>0.1532258065</v>
      </c>
      <c r="G1091" s="63">
        <f t="shared" si="6"/>
        <v>0.8145695364</v>
      </c>
      <c r="H1091" s="64">
        <f t="shared" si="7"/>
        <v>0.5163636364</v>
      </c>
      <c r="I1091" s="65">
        <f t="shared" si="8"/>
        <v>0.1709090909</v>
      </c>
      <c r="J1091" s="55">
        <f t="shared" si="9"/>
        <v>1.217741935</v>
      </c>
      <c r="K1091" s="58"/>
      <c r="L1091" s="58"/>
      <c r="M1091" s="58"/>
      <c r="N1091" s="61">
        <f t="shared" si="10"/>
        <v>0.1532258065</v>
      </c>
      <c r="O1091" s="61">
        <f t="shared" si="11"/>
        <v>0.5163636364</v>
      </c>
      <c r="P1091" s="61">
        <f t="shared" si="12"/>
        <v>0.1709090909</v>
      </c>
      <c r="Q1091" s="58"/>
      <c r="R1091" s="58"/>
      <c r="S1091" s="58"/>
      <c r="T1091" s="58"/>
      <c r="U1091" s="58"/>
      <c r="V1091" s="58"/>
      <c r="W1091" s="58"/>
      <c r="X1091" s="58"/>
      <c r="Y1091" s="58"/>
      <c r="Z1091" s="58"/>
      <c r="AA1091" s="73">
        <v>57.0</v>
      </c>
      <c r="AB1091" s="74">
        <v>84.0</v>
      </c>
      <c r="AC1091" s="73">
        <v>369.0</v>
      </c>
      <c r="AD1091" s="74">
        <v>315.0</v>
      </c>
    </row>
    <row r="1092" ht="12.75" customHeight="1">
      <c r="A1092" s="58" t="s">
        <v>795</v>
      </c>
      <c r="B1092" s="73">
        <f t="shared" si="1"/>
        <v>29</v>
      </c>
      <c r="C1092" s="74">
        <f t="shared" si="2"/>
        <v>41</v>
      </c>
      <c r="D1092" s="73">
        <f t="shared" si="3"/>
        <v>82</v>
      </c>
      <c r="E1092" s="74">
        <f t="shared" si="4"/>
        <v>10</v>
      </c>
      <c r="F1092" s="62">
        <f t="shared" si="5"/>
        <v>0.4142857143</v>
      </c>
      <c r="G1092" s="63">
        <f t="shared" si="6"/>
        <v>0.8913043478</v>
      </c>
      <c r="H1092" s="64">
        <f t="shared" si="7"/>
        <v>0.6851851852</v>
      </c>
      <c r="I1092" s="65">
        <f t="shared" si="8"/>
        <v>0.2407407407</v>
      </c>
      <c r="J1092" s="55">
        <f t="shared" si="9"/>
        <v>1.314285714</v>
      </c>
      <c r="K1092" s="58"/>
      <c r="L1092" s="58"/>
      <c r="M1092" s="58"/>
      <c r="N1092" s="61">
        <f t="shared" si="10"/>
        <v>0.4142857143</v>
      </c>
      <c r="O1092" s="61">
        <f t="shared" si="11"/>
        <v>0.6851851852</v>
      </c>
      <c r="P1092" s="61">
        <f t="shared" si="12"/>
        <v>0.2407407407</v>
      </c>
      <c r="Q1092" s="58"/>
      <c r="R1092" s="58"/>
      <c r="S1092" s="58"/>
      <c r="T1092" s="58"/>
      <c r="U1092" s="58"/>
      <c r="V1092" s="58"/>
      <c r="W1092" s="58"/>
      <c r="X1092" s="58"/>
      <c r="Y1092" s="58"/>
      <c r="Z1092" s="58"/>
      <c r="AA1092" s="73">
        <v>29.0</v>
      </c>
      <c r="AB1092" s="74">
        <v>10.0</v>
      </c>
      <c r="AC1092" s="73">
        <v>82.0</v>
      </c>
      <c r="AD1092" s="74">
        <v>41.0</v>
      </c>
    </row>
    <row r="1093" ht="12.75" customHeight="1">
      <c r="A1093" s="58" t="s">
        <v>833</v>
      </c>
      <c r="B1093" s="73">
        <f t="shared" si="1"/>
        <v>132</v>
      </c>
      <c r="C1093" s="74">
        <f t="shared" si="2"/>
        <v>104</v>
      </c>
      <c r="D1093" s="73">
        <f t="shared" si="3"/>
        <v>846</v>
      </c>
      <c r="E1093" s="74">
        <f t="shared" si="4"/>
        <v>39</v>
      </c>
      <c r="F1093" s="62">
        <f t="shared" si="5"/>
        <v>0.5593220339</v>
      </c>
      <c r="G1093" s="63">
        <f t="shared" si="6"/>
        <v>0.9559322034</v>
      </c>
      <c r="H1093" s="64">
        <f t="shared" si="7"/>
        <v>0.8724353256</v>
      </c>
      <c r="I1093" s="65">
        <f t="shared" si="8"/>
        <v>0.1525423729</v>
      </c>
      <c r="J1093" s="55">
        <f t="shared" si="9"/>
        <v>3.75</v>
      </c>
      <c r="K1093" s="58"/>
      <c r="L1093" s="58"/>
      <c r="M1093" s="58"/>
      <c r="N1093" s="61">
        <f t="shared" si="10"/>
        <v>0.5593220339</v>
      </c>
      <c r="O1093" s="61">
        <f t="shared" si="11"/>
        <v>0.8724353256</v>
      </c>
      <c r="P1093" s="61">
        <f t="shared" si="12"/>
        <v>0.1525423729</v>
      </c>
      <c r="Q1093" s="58"/>
      <c r="R1093" s="58"/>
      <c r="S1093" s="58"/>
      <c r="T1093" s="58"/>
      <c r="U1093" s="58"/>
      <c r="V1093" s="58"/>
      <c r="W1093" s="58"/>
      <c r="X1093" s="58"/>
      <c r="Y1093" s="58"/>
      <c r="Z1093" s="58"/>
      <c r="AA1093" s="73">
        <v>132.0</v>
      </c>
      <c r="AB1093" s="74">
        <v>39.0</v>
      </c>
      <c r="AC1093" s="73">
        <v>846.0</v>
      </c>
      <c r="AD1093" s="74">
        <v>104.0</v>
      </c>
    </row>
    <row r="1094" ht="12.75" customHeight="1">
      <c r="A1094" s="58" t="s">
        <v>710</v>
      </c>
      <c r="B1094" s="73">
        <f t="shared" si="1"/>
        <v>105</v>
      </c>
      <c r="C1094" s="74">
        <f t="shared" si="2"/>
        <v>281</v>
      </c>
      <c r="D1094" s="73">
        <f t="shared" si="3"/>
        <v>566</v>
      </c>
      <c r="E1094" s="74">
        <f t="shared" si="4"/>
        <v>48</v>
      </c>
      <c r="F1094" s="62">
        <f t="shared" si="5"/>
        <v>0.2720207254</v>
      </c>
      <c r="G1094" s="63">
        <f t="shared" si="6"/>
        <v>0.9218241042</v>
      </c>
      <c r="H1094" s="64">
        <f t="shared" si="7"/>
        <v>0.671</v>
      </c>
      <c r="I1094" s="65">
        <f t="shared" si="8"/>
        <v>0.153</v>
      </c>
      <c r="J1094" s="55">
        <f t="shared" si="9"/>
        <v>1.590673575</v>
      </c>
      <c r="K1094" s="58"/>
      <c r="L1094" s="58"/>
      <c r="M1094" s="58"/>
      <c r="N1094" s="61">
        <f t="shared" si="10"/>
        <v>0.2720207254</v>
      </c>
      <c r="O1094" s="61">
        <f t="shared" si="11"/>
        <v>0.671</v>
      </c>
      <c r="P1094" s="61">
        <f t="shared" si="12"/>
        <v>0.153</v>
      </c>
      <c r="Q1094" s="58"/>
      <c r="R1094" s="58"/>
      <c r="S1094" s="58"/>
      <c r="T1094" s="58"/>
      <c r="U1094" s="58"/>
      <c r="V1094" s="58"/>
      <c r="W1094" s="58"/>
      <c r="X1094" s="58"/>
      <c r="Y1094" s="58"/>
      <c r="Z1094" s="58"/>
      <c r="AA1094" s="73">
        <v>105.0</v>
      </c>
      <c r="AB1094" s="74">
        <v>48.0</v>
      </c>
      <c r="AC1094" s="73">
        <v>566.0</v>
      </c>
      <c r="AD1094" s="74">
        <v>281.0</v>
      </c>
    </row>
    <row r="1095" ht="12.75" customHeight="1">
      <c r="A1095" s="58" t="s">
        <v>447</v>
      </c>
      <c r="B1095" s="73">
        <f t="shared" si="1"/>
        <v>97</v>
      </c>
      <c r="C1095" s="74">
        <f t="shared" si="2"/>
        <v>391</v>
      </c>
      <c r="D1095" s="73">
        <f t="shared" si="3"/>
        <v>601</v>
      </c>
      <c r="E1095" s="74">
        <f t="shared" si="4"/>
        <v>90</v>
      </c>
      <c r="F1095" s="62">
        <f t="shared" si="5"/>
        <v>0.1987704918</v>
      </c>
      <c r="G1095" s="63">
        <f t="shared" si="6"/>
        <v>0.8697539797</v>
      </c>
      <c r="H1095" s="64">
        <f t="shared" si="7"/>
        <v>0.5920271416</v>
      </c>
      <c r="I1095" s="65">
        <f t="shared" si="8"/>
        <v>0.1586089907</v>
      </c>
      <c r="J1095" s="55">
        <f t="shared" si="9"/>
        <v>1.415983607</v>
      </c>
      <c r="K1095" s="58"/>
      <c r="L1095" s="58"/>
      <c r="M1095" s="58"/>
      <c r="N1095" s="61">
        <f t="shared" si="10"/>
        <v>0.1987704918</v>
      </c>
      <c r="O1095" s="61">
        <f t="shared" si="11"/>
        <v>0.5920271416</v>
      </c>
      <c r="P1095" s="61">
        <f t="shared" si="12"/>
        <v>0.1586089907</v>
      </c>
      <c r="Q1095" s="58"/>
      <c r="R1095" s="58"/>
      <c r="S1095" s="58"/>
      <c r="T1095" s="58"/>
      <c r="U1095" s="58"/>
      <c r="V1095" s="58"/>
      <c r="W1095" s="58"/>
      <c r="X1095" s="58"/>
      <c r="Y1095" s="58"/>
      <c r="Z1095" s="58"/>
      <c r="AA1095" s="73">
        <v>97.0</v>
      </c>
      <c r="AB1095" s="74">
        <v>90.0</v>
      </c>
      <c r="AC1095" s="73">
        <v>601.0</v>
      </c>
      <c r="AD1095" s="74">
        <v>391.0</v>
      </c>
    </row>
    <row r="1096" ht="12.75" customHeight="1">
      <c r="A1096" s="58" t="s">
        <v>638</v>
      </c>
      <c r="B1096" s="73">
        <f t="shared" si="1"/>
        <v>120</v>
      </c>
      <c r="C1096" s="74">
        <f t="shared" si="2"/>
        <v>288</v>
      </c>
      <c r="D1096" s="73">
        <f t="shared" si="3"/>
        <v>541</v>
      </c>
      <c r="E1096" s="74">
        <f t="shared" si="4"/>
        <v>65</v>
      </c>
      <c r="F1096" s="62">
        <f t="shared" si="5"/>
        <v>0.2941176471</v>
      </c>
      <c r="G1096" s="63">
        <f t="shared" si="6"/>
        <v>0.8927392739</v>
      </c>
      <c r="H1096" s="64">
        <f t="shared" si="7"/>
        <v>0.6518737673</v>
      </c>
      <c r="I1096" s="65">
        <f t="shared" si="8"/>
        <v>0.1824457594</v>
      </c>
      <c r="J1096" s="55">
        <f t="shared" si="9"/>
        <v>1.485294118</v>
      </c>
      <c r="K1096" s="58"/>
      <c r="L1096" s="58"/>
      <c r="M1096" s="58"/>
      <c r="N1096" s="61">
        <f t="shared" si="10"/>
        <v>0.2941176471</v>
      </c>
      <c r="O1096" s="61">
        <f t="shared" si="11"/>
        <v>0.6518737673</v>
      </c>
      <c r="P1096" s="61">
        <f t="shared" si="12"/>
        <v>0.1824457594</v>
      </c>
      <c r="Q1096" s="58"/>
      <c r="R1096" s="58"/>
      <c r="S1096" s="58"/>
      <c r="T1096" s="58"/>
      <c r="U1096" s="58"/>
      <c r="V1096" s="58"/>
      <c r="W1096" s="58"/>
      <c r="X1096" s="58"/>
      <c r="Y1096" s="58"/>
      <c r="Z1096" s="58"/>
      <c r="AA1096" s="73">
        <v>120.0</v>
      </c>
      <c r="AB1096" s="74">
        <v>65.0</v>
      </c>
      <c r="AC1096" s="73">
        <v>541.0</v>
      </c>
      <c r="AD1096" s="74">
        <v>288.0</v>
      </c>
    </row>
    <row r="1097" ht="12.75" customHeight="1">
      <c r="A1097" s="58" t="s">
        <v>462</v>
      </c>
      <c r="B1097" s="73">
        <f t="shared" si="1"/>
        <v>41</v>
      </c>
      <c r="C1097" s="74">
        <f t="shared" si="2"/>
        <v>154</v>
      </c>
      <c r="D1097" s="73">
        <f t="shared" si="3"/>
        <v>209</v>
      </c>
      <c r="E1097" s="74">
        <f t="shared" si="4"/>
        <v>35</v>
      </c>
      <c r="F1097" s="62">
        <f t="shared" si="5"/>
        <v>0.2102564103</v>
      </c>
      <c r="G1097" s="63">
        <f t="shared" si="6"/>
        <v>0.856557377</v>
      </c>
      <c r="H1097" s="64">
        <f t="shared" si="7"/>
        <v>0.569476082</v>
      </c>
      <c r="I1097" s="65">
        <f t="shared" si="8"/>
        <v>0.1731207289</v>
      </c>
      <c r="J1097" s="55">
        <f t="shared" si="9"/>
        <v>1.251282051</v>
      </c>
      <c r="K1097" s="58"/>
      <c r="L1097" s="58"/>
      <c r="M1097" s="58"/>
      <c r="N1097" s="61">
        <f t="shared" si="10"/>
        <v>0.2102564103</v>
      </c>
      <c r="O1097" s="61">
        <f t="shared" si="11"/>
        <v>0.569476082</v>
      </c>
      <c r="P1097" s="61">
        <f t="shared" si="12"/>
        <v>0.1731207289</v>
      </c>
      <c r="Q1097" s="58"/>
      <c r="R1097" s="58"/>
      <c r="S1097" s="58"/>
      <c r="T1097" s="58"/>
      <c r="U1097" s="58"/>
      <c r="V1097" s="58"/>
      <c r="W1097" s="58"/>
      <c r="X1097" s="58"/>
      <c r="Y1097" s="58"/>
      <c r="Z1097" s="58"/>
      <c r="AA1097" s="73">
        <v>41.0</v>
      </c>
      <c r="AB1097" s="74">
        <v>35.0</v>
      </c>
      <c r="AC1097" s="73">
        <v>209.0</v>
      </c>
      <c r="AD1097" s="74">
        <v>154.0</v>
      </c>
    </row>
    <row r="1098" ht="12.75" customHeight="1">
      <c r="A1098" s="58" t="s">
        <v>504</v>
      </c>
      <c r="B1098" s="73">
        <f t="shared" si="1"/>
        <v>79</v>
      </c>
      <c r="C1098" s="74">
        <f t="shared" si="2"/>
        <v>371</v>
      </c>
      <c r="D1098" s="73">
        <f t="shared" si="3"/>
        <v>476</v>
      </c>
      <c r="E1098" s="74">
        <f t="shared" si="4"/>
        <v>62</v>
      </c>
      <c r="F1098" s="62">
        <f t="shared" si="5"/>
        <v>0.1755555556</v>
      </c>
      <c r="G1098" s="63">
        <f t="shared" si="6"/>
        <v>0.8847583643</v>
      </c>
      <c r="H1098" s="64">
        <f t="shared" si="7"/>
        <v>0.5617408907</v>
      </c>
      <c r="I1098" s="65">
        <f t="shared" si="8"/>
        <v>0.1427125506</v>
      </c>
      <c r="J1098" s="55">
        <f t="shared" si="9"/>
        <v>1.195555556</v>
      </c>
      <c r="K1098" s="58"/>
      <c r="L1098" s="58"/>
      <c r="M1098" s="58"/>
      <c r="N1098" s="61">
        <f t="shared" si="10"/>
        <v>0.1755555556</v>
      </c>
      <c r="O1098" s="61">
        <f t="shared" si="11"/>
        <v>0.5617408907</v>
      </c>
      <c r="P1098" s="61">
        <f t="shared" si="12"/>
        <v>0.1427125506</v>
      </c>
      <c r="Q1098" s="58"/>
      <c r="R1098" s="58"/>
      <c r="S1098" s="58"/>
      <c r="T1098" s="58"/>
      <c r="U1098" s="58"/>
      <c r="V1098" s="58"/>
      <c r="W1098" s="58"/>
      <c r="X1098" s="58"/>
      <c r="Y1098" s="58"/>
      <c r="Z1098" s="58"/>
      <c r="AA1098" s="73">
        <v>79.0</v>
      </c>
      <c r="AB1098" s="74">
        <v>62.0</v>
      </c>
      <c r="AC1098" s="73">
        <v>476.0</v>
      </c>
      <c r="AD1098" s="74">
        <v>371.0</v>
      </c>
    </row>
    <row r="1099" ht="12.75" customHeight="1">
      <c r="A1099" s="58" t="s">
        <v>399</v>
      </c>
      <c r="B1099" s="73">
        <f t="shared" si="1"/>
        <v>51</v>
      </c>
      <c r="C1099" s="74">
        <f t="shared" si="2"/>
        <v>464</v>
      </c>
      <c r="D1099" s="73">
        <f t="shared" si="3"/>
        <v>452</v>
      </c>
      <c r="E1099" s="74">
        <f t="shared" si="4"/>
        <v>56</v>
      </c>
      <c r="F1099" s="62">
        <f t="shared" si="5"/>
        <v>0.09902912621</v>
      </c>
      <c r="G1099" s="63">
        <f t="shared" si="6"/>
        <v>0.8897637795</v>
      </c>
      <c r="H1099" s="64">
        <f t="shared" si="7"/>
        <v>0.4916911046</v>
      </c>
      <c r="I1099" s="65">
        <f t="shared" si="8"/>
        <v>0.1045943304</v>
      </c>
      <c r="J1099" s="55">
        <f t="shared" si="9"/>
        <v>0.986407767</v>
      </c>
      <c r="K1099" s="58"/>
      <c r="L1099" s="58"/>
      <c r="M1099" s="58"/>
      <c r="N1099" s="61">
        <f t="shared" si="10"/>
        <v>0.09902912621</v>
      </c>
      <c r="O1099" s="61">
        <f t="shared" si="11"/>
        <v>0.4916911046</v>
      </c>
      <c r="P1099" s="61">
        <f t="shared" si="12"/>
        <v>0.1045943304</v>
      </c>
      <c r="Q1099" s="58"/>
      <c r="R1099" s="58"/>
      <c r="S1099" s="58"/>
      <c r="T1099" s="58"/>
      <c r="U1099" s="58"/>
      <c r="V1099" s="58"/>
      <c r="W1099" s="58"/>
      <c r="X1099" s="58"/>
      <c r="Y1099" s="58"/>
      <c r="Z1099" s="58"/>
      <c r="AA1099" s="73">
        <v>51.0</v>
      </c>
      <c r="AB1099" s="74">
        <v>56.0</v>
      </c>
      <c r="AC1099" s="73">
        <v>452.0</v>
      </c>
      <c r="AD1099" s="74">
        <v>464.0</v>
      </c>
    </row>
    <row r="1100" ht="12.75" customHeight="1">
      <c r="A1100" s="58" t="s">
        <v>401</v>
      </c>
      <c r="B1100" s="73">
        <f t="shared" si="1"/>
        <v>21</v>
      </c>
      <c r="C1100" s="74">
        <f t="shared" si="2"/>
        <v>101</v>
      </c>
      <c r="D1100" s="73">
        <f t="shared" si="3"/>
        <v>186</v>
      </c>
      <c r="E1100" s="74">
        <f t="shared" si="4"/>
        <v>23</v>
      </c>
      <c r="F1100" s="62">
        <f t="shared" si="5"/>
        <v>0.1721311475</v>
      </c>
      <c r="G1100" s="63">
        <f t="shared" si="6"/>
        <v>0.8899521531</v>
      </c>
      <c r="H1100" s="64">
        <f t="shared" si="7"/>
        <v>0.6253776435</v>
      </c>
      <c r="I1100" s="65">
        <f t="shared" si="8"/>
        <v>0.1329305136</v>
      </c>
      <c r="J1100" s="55">
        <f t="shared" si="9"/>
        <v>1.713114754</v>
      </c>
      <c r="K1100" s="58"/>
      <c r="L1100" s="58"/>
      <c r="M1100" s="58"/>
      <c r="N1100" s="61">
        <f t="shared" si="10"/>
        <v>0.1721311475</v>
      </c>
      <c r="O1100" s="61">
        <f t="shared" si="11"/>
        <v>0.6253776435</v>
      </c>
      <c r="P1100" s="61">
        <f t="shared" si="12"/>
        <v>0.1329305136</v>
      </c>
      <c r="Q1100" s="5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73">
        <v>21.0</v>
      </c>
      <c r="AB1100" s="74">
        <v>23.0</v>
      </c>
      <c r="AC1100" s="73">
        <v>186.0</v>
      </c>
      <c r="AD1100" s="74">
        <v>101.0</v>
      </c>
    </row>
    <row r="1101" ht="12.75" customHeight="1">
      <c r="A1101" s="58" t="s">
        <v>82</v>
      </c>
      <c r="B1101" s="73">
        <f t="shared" si="1"/>
        <v>16</v>
      </c>
      <c r="C1101" s="74">
        <f t="shared" si="2"/>
        <v>351</v>
      </c>
      <c r="D1101" s="73">
        <f t="shared" si="3"/>
        <v>265</v>
      </c>
      <c r="E1101" s="74">
        <f t="shared" si="4"/>
        <v>46</v>
      </c>
      <c r="F1101" s="62">
        <f t="shared" si="5"/>
        <v>0.04359673025</v>
      </c>
      <c r="G1101" s="63">
        <f t="shared" si="6"/>
        <v>0.8520900322</v>
      </c>
      <c r="H1101" s="64">
        <f t="shared" si="7"/>
        <v>0.4144542773</v>
      </c>
      <c r="I1101" s="65">
        <f t="shared" si="8"/>
        <v>0.09144542773</v>
      </c>
      <c r="J1101" s="55">
        <f t="shared" si="9"/>
        <v>0.8474114441</v>
      </c>
      <c r="K1101" s="58"/>
      <c r="L1101" s="58"/>
      <c r="M1101" s="58"/>
      <c r="N1101" s="61">
        <f t="shared" si="10"/>
        <v>0.04359673025</v>
      </c>
      <c r="O1101" s="61">
        <f t="shared" si="11"/>
        <v>0.4144542773</v>
      </c>
      <c r="P1101" s="61">
        <f t="shared" si="12"/>
        <v>0.09144542773</v>
      </c>
      <c r="Q1101" s="58"/>
      <c r="R1101" s="58"/>
      <c r="S1101" s="58"/>
      <c r="T1101" s="58"/>
      <c r="U1101" s="58"/>
      <c r="V1101" s="58"/>
      <c r="W1101" s="58"/>
      <c r="X1101" s="58"/>
      <c r="Y1101" s="58"/>
      <c r="Z1101" s="58"/>
      <c r="AA1101" s="73">
        <v>16.0</v>
      </c>
      <c r="AB1101" s="74">
        <v>46.0</v>
      </c>
      <c r="AC1101" s="73">
        <v>265.0</v>
      </c>
      <c r="AD1101" s="74">
        <v>351.0</v>
      </c>
    </row>
    <row r="1102" ht="12.75" customHeight="1">
      <c r="A1102" s="58" t="s">
        <v>646</v>
      </c>
      <c r="B1102" s="73">
        <f t="shared" si="1"/>
        <v>58</v>
      </c>
      <c r="C1102" s="74">
        <f t="shared" si="2"/>
        <v>209</v>
      </c>
      <c r="D1102" s="73">
        <f t="shared" si="3"/>
        <v>317</v>
      </c>
      <c r="E1102" s="74">
        <f t="shared" si="4"/>
        <v>31</v>
      </c>
      <c r="F1102" s="62">
        <f t="shared" si="5"/>
        <v>0.2172284644</v>
      </c>
      <c r="G1102" s="63">
        <f t="shared" si="6"/>
        <v>0.9109195402</v>
      </c>
      <c r="H1102" s="64">
        <f t="shared" si="7"/>
        <v>0.6097560976</v>
      </c>
      <c r="I1102" s="65">
        <f t="shared" si="8"/>
        <v>0.1447154472</v>
      </c>
      <c r="J1102" s="55">
        <f t="shared" si="9"/>
        <v>1.303370787</v>
      </c>
      <c r="K1102" s="58"/>
      <c r="L1102" s="58"/>
      <c r="M1102" s="58"/>
      <c r="N1102" s="61">
        <f t="shared" si="10"/>
        <v>0.2172284644</v>
      </c>
      <c r="O1102" s="61">
        <f t="shared" si="11"/>
        <v>0.6097560976</v>
      </c>
      <c r="P1102" s="61">
        <f t="shared" si="12"/>
        <v>0.1447154472</v>
      </c>
      <c r="Q1102" s="58"/>
      <c r="R1102" s="58"/>
      <c r="S1102" s="58"/>
      <c r="T1102" s="58"/>
      <c r="U1102" s="58"/>
      <c r="V1102" s="58"/>
      <c r="W1102" s="58"/>
      <c r="X1102" s="58"/>
      <c r="Y1102" s="58"/>
      <c r="Z1102" s="58"/>
      <c r="AA1102" s="73">
        <v>58.0</v>
      </c>
      <c r="AB1102" s="74">
        <v>31.0</v>
      </c>
      <c r="AC1102" s="73">
        <v>317.0</v>
      </c>
      <c r="AD1102" s="74">
        <v>209.0</v>
      </c>
    </row>
    <row r="1103" ht="12.75" customHeight="1">
      <c r="A1103" s="58" t="s">
        <v>376</v>
      </c>
      <c r="B1103" s="73">
        <f t="shared" si="1"/>
        <v>19</v>
      </c>
      <c r="C1103" s="74">
        <f t="shared" si="2"/>
        <v>156</v>
      </c>
      <c r="D1103" s="73">
        <f t="shared" si="3"/>
        <v>143</v>
      </c>
      <c r="E1103" s="74">
        <f t="shared" si="4"/>
        <v>22</v>
      </c>
      <c r="F1103" s="62">
        <f t="shared" si="5"/>
        <v>0.1085714286</v>
      </c>
      <c r="G1103" s="63">
        <f t="shared" si="6"/>
        <v>0.8666666667</v>
      </c>
      <c r="H1103" s="64">
        <f t="shared" si="7"/>
        <v>0.4764705882</v>
      </c>
      <c r="I1103" s="65">
        <f t="shared" si="8"/>
        <v>0.1205882353</v>
      </c>
      <c r="J1103" s="55">
        <f t="shared" si="9"/>
        <v>0.9428571429</v>
      </c>
      <c r="K1103" s="58"/>
      <c r="L1103" s="58"/>
      <c r="M1103" s="58"/>
      <c r="N1103" s="61">
        <f t="shared" si="10"/>
        <v>0.1085714286</v>
      </c>
      <c r="O1103" s="61">
        <f t="shared" si="11"/>
        <v>0.4764705882</v>
      </c>
      <c r="P1103" s="61">
        <f t="shared" si="12"/>
        <v>0.1205882353</v>
      </c>
      <c r="Q1103" s="58"/>
      <c r="R1103" s="58"/>
      <c r="S1103" s="58"/>
      <c r="T1103" s="58"/>
      <c r="U1103" s="58"/>
      <c r="V1103" s="58"/>
      <c r="W1103" s="58"/>
      <c r="X1103" s="58"/>
      <c r="Y1103" s="58"/>
      <c r="Z1103" s="58"/>
      <c r="AA1103" s="73">
        <v>19.0</v>
      </c>
      <c r="AB1103" s="74">
        <v>22.0</v>
      </c>
      <c r="AC1103" s="73">
        <v>143.0</v>
      </c>
      <c r="AD1103" s="74">
        <v>156.0</v>
      </c>
    </row>
    <row r="1104" ht="12.75" customHeight="1">
      <c r="A1104" s="58" t="s">
        <v>68</v>
      </c>
      <c r="B1104" s="73">
        <f t="shared" si="1"/>
        <v>5</v>
      </c>
      <c r="C1104" s="74">
        <f t="shared" si="2"/>
        <v>78</v>
      </c>
      <c r="D1104" s="73">
        <f t="shared" si="3"/>
        <v>74</v>
      </c>
      <c r="E1104" s="74">
        <f t="shared" si="4"/>
        <v>15</v>
      </c>
      <c r="F1104" s="62">
        <f t="shared" si="5"/>
        <v>0.06024096386</v>
      </c>
      <c r="G1104" s="63">
        <f t="shared" si="6"/>
        <v>0.8314606742</v>
      </c>
      <c r="H1104" s="64">
        <f t="shared" si="7"/>
        <v>0.4593023256</v>
      </c>
      <c r="I1104" s="65">
        <f t="shared" si="8"/>
        <v>0.1162790698</v>
      </c>
      <c r="J1104" s="55">
        <f t="shared" si="9"/>
        <v>1.072289157</v>
      </c>
      <c r="K1104" s="58"/>
      <c r="L1104" s="58"/>
      <c r="M1104" s="58"/>
      <c r="N1104" s="61">
        <f t="shared" si="10"/>
        <v>0.06024096386</v>
      </c>
      <c r="O1104" s="61">
        <f t="shared" si="11"/>
        <v>0.4593023256</v>
      </c>
      <c r="P1104" s="61">
        <f t="shared" si="12"/>
        <v>0.1162790698</v>
      </c>
      <c r="Q1104" s="58"/>
      <c r="R1104" s="58"/>
      <c r="S1104" s="58"/>
      <c r="T1104" s="58"/>
      <c r="U1104" s="58"/>
      <c r="V1104" s="58"/>
      <c r="W1104" s="58"/>
      <c r="X1104" s="58"/>
      <c r="Y1104" s="58"/>
      <c r="Z1104" s="58"/>
      <c r="AA1104" s="73">
        <v>5.0</v>
      </c>
      <c r="AB1104" s="74">
        <v>15.0</v>
      </c>
      <c r="AC1104" s="73">
        <v>74.0</v>
      </c>
      <c r="AD1104" s="74">
        <v>78.0</v>
      </c>
    </row>
    <row r="1105" ht="12.75" customHeight="1">
      <c r="A1105" s="58" t="s">
        <v>375</v>
      </c>
      <c r="B1105" s="73">
        <f t="shared" si="1"/>
        <v>31</v>
      </c>
      <c r="C1105" s="74">
        <f t="shared" si="2"/>
        <v>206</v>
      </c>
      <c r="D1105" s="73">
        <f t="shared" si="3"/>
        <v>289</v>
      </c>
      <c r="E1105" s="74">
        <f t="shared" si="4"/>
        <v>36</v>
      </c>
      <c r="F1105" s="62">
        <f t="shared" si="5"/>
        <v>0.1308016878</v>
      </c>
      <c r="G1105" s="63">
        <f t="shared" si="6"/>
        <v>0.8892307692</v>
      </c>
      <c r="H1105" s="64">
        <f t="shared" si="7"/>
        <v>0.5693950178</v>
      </c>
      <c r="I1105" s="65">
        <f t="shared" si="8"/>
        <v>0.1192170819</v>
      </c>
      <c r="J1105" s="55">
        <f t="shared" si="9"/>
        <v>1.371308017</v>
      </c>
      <c r="K1105" s="58"/>
      <c r="L1105" s="58"/>
      <c r="M1105" s="58"/>
      <c r="N1105" s="61">
        <f t="shared" si="10"/>
        <v>0.1308016878</v>
      </c>
      <c r="O1105" s="61">
        <f t="shared" si="11"/>
        <v>0.5693950178</v>
      </c>
      <c r="P1105" s="61">
        <f t="shared" si="12"/>
        <v>0.1192170819</v>
      </c>
      <c r="Q1105" s="58"/>
      <c r="R1105" s="58"/>
      <c r="S1105" s="58"/>
      <c r="T1105" s="58"/>
      <c r="U1105" s="58"/>
      <c r="V1105" s="58"/>
      <c r="W1105" s="58"/>
      <c r="X1105" s="58"/>
      <c r="Y1105" s="58"/>
      <c r="Z1105" s="58"/>
      <c r="AA1105" s="73">
        <v>31.0</v>
      </c>
      <c r="AB1105" s="74">
        <v>36.0</v>
      </c>
      <c r="AC1105" s="73">
        <v>289.0</v>
      </c>
      <c r="AD1105" s="74">
        <v>206.0</v>
      </c>
    </row>
    <row r="1106" ht="12.75" customHeight="1">
      <c r="A1106" s="58" t="s">
        <v>1185</v>
      </c>
      <c r="B1106" s="73">
        <f t="shared" si="1"/>
        <v>0</v>
      </c>
      <c r="C1106" s="74">
        <f t="shared" si="2"/>
        <v>0</v>
      </c>
      <c r="D1106" s="73">
        <f t="shared" si="3"/>
        <v>0</v>
      </c>
      <c r="E1106" s="74">
        <f t="shared" si="4"/>
        <v>0</v>
      </c>
      <c r="F1106" s="62" t="str">
        <f t="shared" si="5"/>
        <v>#DIV/0!</v>
      </c>
      <c r="G1106" s="63" t="str">
        <f t="shared" si="6"/>
        <v>#DIV/0!</v>
      </c>
      <c r="H1106" s="64" t="str">
        <f t="shared" si="7"/>
        <v>#DIV/0!</v>
      </c>
      <c r="I1106" s="65" t="str">
        <f t="shared" si="8"/>
        <v>#DIV/0!</v>
      </c>
      <c r="J1106" s="55" t="str">
        <f t="shared" si="9"/>
        <v>#DIV/0!</v>
      </c>
      <c r="K1106" s="58"/>
      <c r="L1106" s="58"/>
      <c r="M1106" s="58"/>
      <c r="N1106" s="61" t="str">
        <f t="shared" si="10"/>
        <v>#DIV/0!</v>
      </c>
      <c r="O1106" s="61" t="str">
        <f t="shared" si="11"/>
        <v>#DIV/0!</v>
      </c>
      <c r="P1106" s="61" t="str">
        <f t="shared" si="12"/>
        <v>#DIV/0!</v>
      </c>
      <c r="Q1106" s="58"/>
      <c r="R1106" s="58"/>
      <c r="S1106" s="58"/>
      <c r="T1106" s="58"/>
      <c r="U1106" s="58"/>
      <c r="V1106" s="58"/>
      <c r="W1106" s="58"/>
      <c r="X1106" s="58"/>
      <c r="Y1106" s="58"/>
      <c r="Z1106" s="58"/>
      <c r="AA1106" s="73">
        <v>0.0</v>
      </c>
      <c r="AB1106" s="74">
        <v>0.0</v>
      </c>
      <c r="AC1106" s="73">
        <v>0.0</v>
      </c>
      <c r="AD1106" s="74">
        <v>0.0</v>
      </c>
    </row>
    <row r="1107" ht="12.75" customHeight="1">
      <c r="A1107" s="58" t="s">
        <v>503</v>
      </c>
      <c r="B1107" s="73">
        <f t="shared" si="1"/>
        <v>211</v>
      </c>
      <c r="C1107" s="74">
        <f t="shared" si="2"/>
        <v>908</v>
      </c>
      <c r="D1107" s="73">
        <f t="shared" si="3"/>
        <v>1626</v>
      </c>
      <c r="E1107" s="74">
        <f t="shared" si="4"/>
        <v>167</v>
      </c>
      <c r="F1107" s="62">
        <f t="shared" si="5"/>
        <v>0.1885612154</v>
      </c>
      <c r="G1107" s="63">
        <f t="shared" si="6"/>
        <v>0.9068600112</v>
      </c>
      <c r="H1107" s="64">
        <f t="shared" si="7"/>
        <v>0.6308379121</v>
      </c>
      <c r="I1107" s="65">
        <f t="shared" si="8"/>
        <v>0.1298076923</v>
      </c>
      <c r="J1107" s="55">
        <f t="shared" si="9"/>
        <v>1.602323503</v>
      </c>
      <c r="K1107" s="58"/>
      <c r="L1107" s="58"/>
      <c r="M1107" s="58"/>
      <c r="N1107" s="61">
        <f t="shared" si="10"/>
        <v>0.1885612154</v>
      </c>
      <c r="O1107" s="61">
        <f t="shared" si="11"/>
        <v>0.6308379121</v>
      </c>
      <c r="P1107" s="61">
        <f t="shared" si="12"/>
        <v>0.1298076923</v>
      </c>
      <c r="Q1107" s="58"/>
      <c r="R1107" s="58"/>
      <c r="S1107" s="58"/>
      <c r="T1107" s="58"/>
      <c r="U1107" s="58"/>
      <c r="V1107" s="58"/>
      <c r="W1107" s="58"/>
      <c r="X1107" s="58"/>
      <c r="Y1107" s="58"/>
      <c r="Z1107" s="58"/>
      <c r="AA1107" s="73">
        <v>211.0</v>
      </c>
      <c r="AB1107" s="74">
        <v>167.0</v>
      </c>
      <c r="AC1107" s="73">
        <v>1626.0</v>
      </c>
      <c r="AD1107" s="74">
        <v>908.0</v>
      </c>
    </row>
    <row r="1108" ht="12.75" customHeight="1">
      <c r="A1108" s="58" t="s">
        <v>830</v>
      </c>
      <c r="B1108" s="73">
        <f t="shared" si="1"/>
        <v>148</v>
      </c>
      <c r="C1108" s="74">
        <f t="shared" si="2"/>
        <v>142</v>
      </c>
      <c r="D1108" s="73">
        <f t="shared" si="3"/>
        <v>723</v>
      </c>
      <c r="E1108" s="74">
        <f t="shared" si="4"/>
        <v>44</v>
      </c>
      <c r="F1108" s="62">
        <f t="shared" si="5"/>
        <v>0.5103448276</v>
      </c>
      <c r="G1108" s="63">
        <f t="shared" si="6"/>
        <v>0.9426336375</v>
      </c>
      <c r="H1108" s="64">
        <f t="shared" si="7"/>
        <v>0.8240302744</v>
      </c>
      <c r="I1108" s="65">
        <f t="shared" si="8"/>
        <v>0.1816461684</v>
      </c>
      <c r="J1108" s="55">
        <f t="shared" si="9"/>
        <v>2.644827586</v>
      </c>
      <c r="K1108" s="58"/>
      <c r="L1108" s="58"/>
      <c r="M1108" s="58"/>
      <c r="N1108" s="61">
        <f t="shared" si="10"/>
        <v>0.5103448276</v>
      </c>
      <c r="O1108" s="61">
        <f t="shared" si="11"/>
        <v>0.8240302744</v>
      </c>
      <c r="P1108" s="61">
        <f t="shared" si="12"/>
        <v>0.1816461684</v>
      </c>
      <c r="Q1108" s="58"/>
      <c r="R1108" s="58"/>
      <c r="S1108" s="58"/>
      <c r="T1108" s="58"/>
      <c r="U1108" s="58"/>
      <c r="V1108" s="58"/>
      <c r="W1108" s="58"/>
      <c r="X1108" s="58"/>
      <c r="Y1108" s="58"/>
      <c r="Z1108" s="58"/>
      <c r="AA1108" s="73">
        <v>148.0</v>
      </c>
      <c r="AB1108" s="74">
        <v>44.0</v>
      </c>
      <c r="AC1108" s="73">
        <v>723.0</v>
      </c>
      <c r="AD1108" s="74">
        <v>142.0</v>
      </c>
    </row>
    <row r="1109" ht="12.75" customHeight="1">
      <c r="A1109" s="58" t="s">
        <v>683</v>
      </c>
      <c r="B1109" s="73">
        <f t="shared" si="1"/>
        <v>10</v>
      </c>
      <c r="C1109" s="74">
        <f t="shared" si="2"/>
        <v>37</v>
      </c>
      <c r="D1109" s="73">
        <f t="shared" si="3"/>
        <v>71</v>
      </c>
      <c r="E1109" s="74">
        <f t="shared" si="4"/>
        <v>5</v>
      </c>
      <c r="F1109" s="62">
        <f t="shared" si="5"/>
        <v>0.2127659574</v>
      </c>
      <c r="G1109" s="63">
        <f t="shared" si="6"/>
        <v>0.9342105263</v>
      </c>
      <c r="H1109" s="64">
        <f t="shared" si="7"/>
        <v>0.6585365854</v>
      </c>
      <c r="I1109" s="65">
        <f t="shared" si="8"/>
        <v>0.1219512195</v>
      </c>
      <c r="J1109" s="55">
        <f t="shared" si="9"/>
        <v>1.617021277</v>
      </c>
      <c r="K1109" s="58"/>
      <c r="L1109" s="58"/>
      <c r="M1109" s="58"/>
      <c r="N1109" s="61">
        <f t="shared" si="10"/>
        <v>0.2127659574</v>
      </c>
      <c r="O1109" s="61">
        <f t="shared" si="11"/>
        <v>0.6585365854</v>
      </c>
      <c r="P1109" s="61">
        <f t="shared" si="12"/>
        <v>0.1219512195</v>
      </c>
      <c r="Q1109" s="58"/>
      <c r="R1109" s="58"/>
      <c r="S1109" s="58"/>
      <c r="T1109" s="58"/>
      <c r="U1109" s="58"/>
      <c r="V1109" s="58"/>
      <c r="W1109" s="58"/>
      <c r="X1109" s="58"/>
      <c r="Y1109" s="58"/>
      <c r="Z1109" s="58"/>
      <c r="AA1109" s="73">
        <v>10.0</v>
      </c>
      <c r="AB1109" s="74">
        <v>5.0</v>
      </c>
      <c r="AC1109" s="73">
        <v>71.0</v>
      </c>
      <c r="AD1109" s="74">
        <v>37.0</v>
      </c>
    </row>
    <row r="1110" ht="12.75" customHeight="1">
      <c r="A1110" s="58" t="s">
        <v>700</v>
      </c>
      <c r="B1110" s="73">
        <f t="shared" si="1"/>
        <v>84</v>
      </c>
      <c r="C1110" s="74">
        <f t="shared" si="2"/>
        <v>202</v>
      </c>
      <c r="D1110" s="73">
        <f t="shared" si="3"/>
        <v>409</v>
      </c>
      <c r="E1110" s="74">
        <f t="shared" si="4"/>
        <v>40</v>
      </c>
      <c r="F1110" s="62">
        <f t="shared" si="5"/>
        <v>0.2937062937</v>
      </c>
      <c r="G1110" s="63">
        <f t="shared" si="6"/>
        <v>0.9109131403</v>
      </c>
      <c r="H1110" s="64">
        <f t="shared" si="7"/>
        <v>0.6707482993</v>
      </c>
      <c r="I1110" s="65">
        <f t="shared" si="8"/>
        <v>0.168707483</v>
      </c>
      <c r="J1110" s="55">
        <f t="shared" si="9"/>
        <v>1.56993007</v>
      </c>
      <c r="K1110" s="58"/>
      <c r="L1110" s="58"/>
      <c r="M1110" s="58"/>
      <c r="N1110" s="61">
        <f t="shared" si="10"/>
        <v>0.2937062937</v>
      </c>
      <c r="O1110" s="61">
        <f t="shared" si="11"/>
        <v>0.6707482993</v>
      </c>
      <c r="P1110" s="61">
        <f t="shared" si="12"/>
        <v>0.168707483</v>
      </c>
      <c r="Q1110" s="58"/>
      <c r="R1110" s="58"/>
      <c r="S1110" s="58"/>
      <c r="T1110" s="58"/>
      <c r="U1110" s="58"/>
      <c r="V1110" s="58"/>
      <c r="W1110" s="58"/>
      <c r="X1110" s="58"/>
      <c r="Y1110" s="58"/>
      <c r="Z1110" s="58"/>
      <c r="AA1110" s="73">
        <v>84.0</v>
      </c>
      <c r="AB1110" s="74">
        <v>40.0</v>
      </c>
      <c r="AC1110" s="73">
        <v>409.0</v>
      </c>
      <c r="AD1110" s="74">
        <v>202.0</v>
      </c>
    </row>
    <row r="1111" ht="12.75" customHeight="1">
      <c r="A1111" s="58" t="s">
        <v>1186</v>
      </c>
      <c r="B1111" s="73">
        <f t="shared" si="1"/>
        <v>11</v>
      </c>
      <c r="C1111" s="74">
        <f t="shared" si="2"/>
        <v>5</v>
      </c>
      <c r="D1111" s="73">
        <f t="shared" si="3"/>
        <v>32</v>
      </c>
      <c r="E1111" s="74">
        <f t="shared" si="4"/>
        <v>9</v>
      </c>
      <c r="F1111" s="62">
        <f t="shared" si="5"/>
        <v>0.6875</v>
      </c>
      <c r="G1111" s="63">
        <f t="shared" si="6"/>
        <v>0.7804878049</v>
      </c>
      <c r="H1111" s="64">
        <f t="shared" si="7"/>
        <v>0.7543859649</v>
      </c>
      <c r="I1111" s="65">
        <f t="shared" si="8"/>
        <v>0.350877193</v>
      </c>
      <c r="J1111" s="55">
        <f t="shared" si="9"/>
        <v>2.5625</v>
      </c>
      <c r="K1111" s="58"/>
      <c r="L1111" s="58"/>
      <c r="M1111" s="58"/>
      <c r="N1111" s="61">
        <f t="shared" si="10"/>
        <v>0.6875</v>
      </c>
      <c r="O1111" s="61">
        <f t="shared" si="11"/>
        <v>0.7543859649</v>
      </c>
      <c r="P1111" s="61">
        <f t="shared" si="12"/>
        <v>0.350877193</v>
      </c>
      <c r="Q1111" s="58"/>
      <c r="R1111" s="58"/>
      <c r="S1111" s="58"/>
      <c r="T1111" s="58"/>
      <c r="U1111" s="58"/>
      <c r="V1111" s="58"/>
      <c r="W1111" s="58"/>
      <c r="X1111" s="58"/>
      <c r="Y1111" s="58"/>
      <c r="Z1111" s="58"/>
      <c r="AA1111" s="73">
        <v>11.0</v>
      </c>
      <c r="AB1111" s="74">
        <v>9.0</v>
      </c>
      <c r="AC1111" s="73">
        <v>32.0</v>
      </c>
      <c r="AD1111" s="74">
        <v>5.0</v>
      </c>
    </row>
    <row r="1112" ht="12.75" customHeight="1">
      <c r="A1112" s="58" t="s">
        <v>446</v>
      </c>
      <c r="B1112" s="73">
        <f t="shared" si="1"/>
        <v>58</v>
      </c>
      <c r="C1112" s="74">
        <f t="shared" si="2"/>
        <v>442</v>
      </c>
      <c r="D1112" s="73">
        <f t="shared" si="3"/>
        <v>445</v>
      </c>
      <c r="E1112" s="74">
        <f t="shared" si="4"/>
        <v>54</v>
      </c>
      <c r="F1112" s="62">
        <f t="shared" si="5"/>
        <v>0.116</v>
      </c>
      <c r="G1112" s="63">
        <f t="shared" si="6"/>
        <v>0.8917835671</v>
      </c>
      <c r="H1112" s="64">
        <f t="shared" si="7"/>
        <v>0.5035035035</v>
      </c>
      <c r="I1112" s="65">
        <f t="shared" si="8"/>
        <v>0.1121121121</v>
      </c>
      <c r="J1112" s="55">
        <f t="shared" si="9"/>
        <v>0.998</v>
      </c>
      <c r="K1112" s="58"/>
      <c r="L1112" s="58"/>
      <c r="M1112" s="58"/>
      <c r="N1112" s="61">
        <f t="shared" si="10"/>
        <v>0.116</v>
      </c>
      <c r="O1112" s="61">
        <f t="shared" si="11"/>
        <v>0.5035035035</v>
      </c>
      <c r="P1112" s="61">
        <f t="shared" si="12"/>
        <v>0.1121121121</v>
      </c>
      <c r="Q1112" s="58"/>
      <c r="R1112" s="58"/>
      <c r="S1112" s="58"/>
      <c r="T1112" s="58"/>
      <c r="U1112" s="58"/>
      <c r="V1112" s="58"/>
      <c r="W1112" s="58"/>
      <c r="X1112" s="58"/>
      <c r="Y1112" s="58"/>
      <c r="Z1112" s="58"/>
      <c r="AA1112" s="73">
        <v>58.0</v>
      </c>
      <c r="AB1112" s="74">
        <v>54.0</v>
      </c>
      <c r="AC1112" s="73">
        <v>445.0</v>
      </c>
      <c r="AD1112" s="74">
        <v>442.0</v>
      </c>
    </row>
    <row r="1113" ht="12.75" customHeight="1">
      <c r="A1113" s="58" t="s">
        <v>357</v>
      </c>
      <c r="B1113" s="73">
        <f t="shared" si="1"/>
        <v>25</v>
      </c>
      <c r="C1113" s="74">
        <f t="shared" si="2"/>
        <v>179</v>
      </c>
      <c r="D1113" s="73">
        <f t="shared" si="3"/>
        <v>220</v>
      </c>
      <c r="E1113" s="74">
        <f t="shared" si="4"/>
        <v>30</v>
      </c>
      <c r="F1113" s="62">
        <f t="shared" si="5"/>
        <v>0.1225490196</v>
      </c>
      <c r="G1113" s="63">
        <f t="shared" si="6"/>
        <v>0.88</v>
      </c>
      <c r="H1113" s="64">
        <f t="shared" si="7"/>
        <v>0.5396475771</v>
      </c>
      <c r="I1113" s="65">
        <f t="shared" si="8"/>
        <v>0.1211453744</v>
      </c>
      <c r="J1113" s="55">
        <f t="shared" si="9"/>
        <v>1.225490196</v>
      </c>
      <c r="K1113" s="58"/>
      <c r="L1113" s="58"/>
      <c r="M1113" s="58"/>
      <c r="N1113" s="61">
        <f t="shared" si="10"/>
        <v>0.1225490196</v>
      </c>
      <c r="O1113" s="61">
        <f t="shared" si="11"/>
        <v>0.5396475771</v>
      </c>
      <c r="P1113" s="61">
        <f t="shared" si="12"/>
        <v>0.1211453744</v>
      </c>
      <c r="Q1113" s="58"/>
      <c r="R1113" s="58"/>
      <c r="S1113" s="58"/>
      <c r="T1113" s="58"/>
      <c r="U1113" s="58"/>
      <c r="V1113" s="58"/>
      <c r="W1113" s="58"/>
      <c r="X1113" s="58"/>
      <c r="Y1113" s="58"/>
      <c r="Z1113" s="58"/>
      <c r="AA1113" s="73">
        <v>25.0</v>
      </c>
      <c r="AB1113" s="74">
        <v>30.0</v>
      </c>
      <c r="AC1113" s="73">
        <v>220.0</v>
      </c>
      <c r="AD1113" s="74">
        <v>179.0</v>
      </c>
    </row>
    <row r="1114" ht="12.75" customHeight="1">
      <c r="A1114" s="58" t="s">
        <v>309</v>
      </c>
      <c r="B1114" s="73">
        <f t="shared" si="1"/>
        <v>16</v>
      </c>
      <c r="C1114" s="74">
        <f t="shared" si="2"/>
        <v>135</v>
      </c>
      <c r="D1114" s="73">
        <f t="shared" si="3"/>
        <v>160</v>
      </c>
      <c r="E1114" s="74">
        <f t="shared" si="4"/>
        <v>21</v>
      </c>
      <c r="F1114" s="62">
        <f t="shared" si="5"/>
        <v>0.1059602649</v>
      </c>
      <c r="G1114" s="63">
        <f t="shared" si="6"/>
        <v>0.8839779006</v>
      </c>
      <c r="H1114" s="64">
        <f t="shared" si="7"/>
        <v>0.5301204819</v>
      </c>
      <c r="I1114" s="65">
        <f t="shared" si="8"/>
        <v>0.1114457831</v>
      </c>
      <c r="J1114" s="55">
        <f t="shared" si="9"/>
        <v>1.198675497</v>
      </c>
      <c r="K1114" s="58"/>
      <c r="L1114" s="58"/>
      <c r="M1114" s="58"/>
      <c r="N1114" s="61">
        <f t="shared" si="10"/>
        <v>0.1059602649</v>
      </c>
      <c r="O1114" s="61">
        <f t="shared" si="11"/>
        <v>0.5301204819</v>
      </c>
      <c r="P1114" s="61">
        <f t="shared" si="12"/>
        <v>0.1114457831</v>
      </c>
      <c r="Q1114" s="58"/>
      <c r="R1114" s="58"/>
      <c r="S1114" s="58"/>
      <c r="T1114" s="58"/>
      <c r="U1114" s="58"/>
      <c r="V1114" s="58"/>
      <c r="W1114" s="58"/>
      <c r="X1114" s="58"/>
      <c r="Y1114" s="58"/>
      <c r="Z1114" s="58"/>
      <c r="AA1114" s="73">
        <v>16.0</v>
      </c>
      <c r="AB1114" s="74">
        <v>21.0</v>
      </c>
      <c r="AC1114" s="73">
        <v>160.0</v>
      </c>
      <c r="AD1114" s="74">
        <v>135.0</v>
      </c>
    </row>
    <row r="1115" ht="12.75" customHeight="1">
      <c r="A1115" s="58" t="s">
        <v>1187</v>
      </c>
      <c r="B1115" s="73">
        <f t="shared" si="1"/>
        <v>0</v>
      </c>
      <c r="C1115" s="74">
        <f t="shared" si="2"/>
        <v>2</v>
      </c>
      <c r="D1115" s="73">
        <f t="shared" si="3"/>
        <v>1</v>
      </c>
      <c r="E1115" s="74">
        <f t="shared" si="4"/>
        <v>0</v>
      </c>
      <c r="F1115" s="62">
        <f t="shared" si="5"/>
        <v>0</v>
      </c>
      <c r="G1115" s="63">
        <f t="shared" si="6"/>
        <v>1</v>
      </c>
      <c r="H1115" s="64">
        <f t="shared" si="7"/>
        <v>0.3333333333</v>
      </c>
      <c r="I1115" s="65">
        <f t="shared" si="8"/>
        <v>0</v>
      </c>
      <c r="J1115" s="55">
        <f t="shared" si="9"/>
        <v>0.5</v>
      </c>
      <c r="K1115" s="58"/>
      <c r="L1115" s="58"/>
      <c r="M1115" s="58"/>
      <c r="N1115" s="61">
        <f t="shared" si="10"/>
        <v>0</v>
      </c>
      <c r="O1115" s="61">
        <f t="shared" si="11"/>
        <v>0.3333333333</v>
      </c>
      <c r="P1115" s="61">
        <f t="shared" si="12"/>
        <v>0</v>
      </c>
      <c r="Q1115" s="58"/>
      <c r="R1115" s="58"/>
      <c r="S1115" s="58"/>
      <c r="T1115" s="58"/>
      <c r="U1115" s="58"/>
      <c r="V1115" s="58"/>
      <c r="W1115" s="58"/>
      <c r="X1115" s="58"/>
      <c r="Y1115" s="58"/>
      <c r="Z1115" s="58"/>
      <c r="AA1115" s="73">
        <v>0.0</v>
      </c>
      <c r="AB1115" s="74">
        <v>0.0</v>
      </c>
      <c r="AC1115" s="73">
        <v>1.0</v>
      </c>
      <c r="AD1115" s="74">
        <v>2.0</v>
      </c>
    </row>
    <row r="1116" ht="12.75" customHeight="1">
      <c r="A1116" s="58" t="s">
        <v>450</v>
      </c>
      <c r="B1116" s="73">
        <f t="shared" si="1"/>
        <v>44</v>
      </c>
      <c r="C1116" s="74">
        <f t="shared" si="2"/>
        <v>202</v>
      </c>
      <c r="D1116" s="73">
        <f t="shared" si="3"/>
        <v>492</v>
      </c>
      <c r="E1116" s="74">
        <f t="shared" si="4"/>
        <v>39</v>
      </c>
      <c r="F1116" s="62">
        <f t="shared" si="5"/>
        <v>0.1788617886</v>
      </c>
      <c r="G1116" s="63">
        <f t="shared" si="6"/>
        <v>0.9265536723</v>
      </c>
      <c r="H1116" s="64">
        <f t="shared" si="7"/>
        <v>0.6898326898</v>
      </c>
      <c r="I1116" s="65">
        <f t="shared" si="8"/>
        <v>0.1068211068</v>
      </c>
      <c r="J1116" s="55">
        <f t="shared" si="9"/>
        <v>2.158536585</v>
      </c>
      <c r="K1116" s="58"/>
      <c r="L1116" s="58"/>
      <c r="M1116" s="58"/>
      <c r="N1116" s="61">
        <f t="shared" si="10"/>
        <v>0.1788617886</v>
      </c>
      <c r="O1116" s="61">
        <f t="shared" si="11"/>
        <v>0.6898326898</v>
      </c>
      <c r="P1116" s="61">
        <f t="shared" si="12"/>
        <v>0.1068211068</v>
      </c>
      <c r="Q1116" s="58"/>
      <c r="R1116" s="58"/>
      <c r="S1116" s="58"/>
      <c r="T1116" s="58"/>
      <c r="U1116" s="58"/>
      <c r="V1116" s="58"/>
      <c r="W1116" s="58"/>
      <c r="X1116" s="58"/>
      <c r="Y1116" s="58"/>
      <c r="Z1116" s="58"/>
      <c r="AA1116" s="73">
        <v>44.0</v>
      </c>
      <c r="AB1116" s="74">
        <v>39.0</v>
      </c>
      <c r="AC1116" s="73">
        <v>492.0</v>
      </c>
      <c r="AD1116" s="74">
        <v>202.0</v>
      </c>
    </row>
    <row r="1117" ht="12.75" customHeight="1">
      <c r="A1117" s="58" t="s">
        <v>1188</v>
      </c>
      <c r="B1117" s="73">
        <f t="shared" si="1"/>
        <v>0</v>
      </c>
      <c r="C1117" s="74">
        <f t="shared" si="2"/>
        <v>0</v>
      </c>
      <c r="D1117" s="73">
        <f t="shared" si="3"/>
        <v>0</v>
      </c>
      <c r="E1117" s="74">
        <f t="shared" si="4"/>
        <v>0</v>
      </c>
      <c r="F1117" s="62" t="str">
        <f t="shared" si="5"/>
        <v>#DIV/0!</v>
      </c>
      <c r="G1117" s="63" t="str">
        <f t="shared" si="6"/>
        <v>#DIV/0!</v>
      </c>
      <c r="H1117" s="64" t="str">
        <f t="shared" si="7"/>
        <v>#DIV/0!</v>
      </c>
      <c r="I1117" s="65" t="str">
        <f t="shared" si="8"/>
        <v>#DIV/0!</v>
      </c>
      <c r="J1117" s="55" t="str">
        <f t="shared" si="9"/>
        <v>#DIV/0!</v>
      </c>
      <c r="K1117" s="58"/>
      <c r="L1117" s="58"/>
      <c r="M1117" s="58"/>
      <c r="N1117" s="61" t="str">
        <f t="shared" si="10"/>
        <v>#DIV/0!</v>
      </c>
      <c r="O1117" s="61" t="str">
        <f t="shared" si="11"/>
        <v>#DIV/0!</v>
      </c>
      <c r="P1117" s="61" t="str">
        <f t="shared" si="12"/>
        <v>#DIV/0!</v>
      </c>
      <c r="Q1117" s="58"/>
      <c r="R1117" s="58"/>
      <c r="S1117" s="58"/>
      <c r="T1117" s="58"/>
      <c r="U1117" s="58"/>
      <c r="V1117" s="58"/>
      <c r="W1117" s="58"/>
      <c r="X1117" s="58"/>
      <c r="Y1117" s="58"/>
      <c r="Z1117" s="58"/>
      <c r="AA1117" s="73">
        <v>0.0</v>
      </c>
      <c r="AB1117" s="74">
        <v>0.0</v>
      </c>
      <c r="AC1117" s="73">
        <v>0.0</v>
      </c>
      <c r="AD1117" s="74">
        <v>0.0</v>
      </c>
    </row>
    <row r="1118" ht="12.75" customHeight="1">
      <c r="A1118" s="58" t="s">
        <v>847</v>
      </c>
      <c r="B1118" s="73">
        <f t="shared" si="1"/>
        <v>7</v>
      </c>
      <c r="C1118" s="74">
        <f t="shared" si="2"/>
        <v>63</v>
      </c>
      <c r="D1118" s="73">
        <f t="shared" si="3"/>
        <v>101</v>
      </c>
      <c r="E1118" s="74">
        <f t="shared" si="4"/>
        <v>1</v>
      </c>
      <c r="F1118" s="62">
        <f t="shared" si="5"/>
        <v>0.1</v>
      </c>
      <c r="G1118" s="63">
        <f t="shared" si="6"/>
        <v>0.9901960784</v>
      </c>
      <c r="H1118" s="64">
        <f t="shared" si="7"/>
        <v>0.6279069767</v>
      </c>
      <c r="I1118" s="65">
        <f t="shared" si="8"/>
        <v>0.04651162791</v>
      </c>
      <c r="J1118" s="55">
        <f t="shared" si="9"/>
        <v>1.457142857</v>
      </c>
      <c r="K1118" s="58"/>
      <c r="L1118" s="58"/>
      <c r="M1118" s="58"/>
      <c r="N1118" s="61">
        <f t="shared" si="10"/>
        <v>0.1</v>
      </c>
      <c r="O1118" s="61">
        <f t="shared" si="11"/>
        <v>0.6279069767</v>
      </c>
      <c r="P1118" s="61">
        <f t="shared" si="12"/>
        <v>0.04651162791</v>
      </c>
      <c r="Q1118" s="58"/>
      <c r="R1118" s="58"/>
      <c r="S1118" s="58"/>
      <c r="T1118" s="58"/>
      <c r="U1118" s="58"/>
      <c r="V1118" s="58"/>
      <c r="W1118" s="58"/>
      <c r="X1118" s="58"/>
      <c r="Y1118" s="58"/>
      <c r="Z1118" s="58"/>
      <c r="AA1118" s="73">
        <v>7.0</v>
      </c>
      <c r="AB1118" s="74">
        <v>1.0</v>
      </c>
      <c r="AC1118" s="73">
        <v>101.0</v>
      </c>
      <c r="AD1118" s="74">
        <v>63.0</v>
      </c>
    </row>
    <row r="1119" ht="12.75" customHeight="1">
      <c r="A1119" s="58" t="s">
        <v>838</v>
      </c>
      <c r="B1119" s="73">
        <f t="shared" si="1"/>
        <v>41</v>
      </c>
      <c r="C1119" s="74">
        <f t="shared" si="2"/>
        <v>30</v>
      </c>
      <c r="D1119" s="73">
        <f t="shared" si="3"/>
        <v>142</v>
      </c>
      <c r="E1119" s="74">
        <f t="shared" si="4"/>
        <v>11</v>
      </c>
      <c r="F1119" s="62">
        <f t="shared" si="5"/>
        <v>0.5774647887</v>
      </c>
      <c r="G1119" s="63">
        <f t="shared" si="6"/>
        <v>0.9281045752</v>
      </c>
      <c r="H1119" s="64">
        <f t="shared" si="7"/>
        <v>0.8169642857</v>
      </c>
      <c r="I1119" s="65">
        <f t="shared" si="8"/>
        <v>0.2321428571</v>
      </c>
      <c r="J1119" s="55">
        <f t="shared" si="9"/>
        <v>2.154929577</v>
      </c>
      <c r="K1119" s="58"/>
      <c r="L1119" s="58"/>
      <c r="M1119" s="58"/>
      <c r="N1119" s="61">
        <f t="shared" si="10"/>
        <v>0.5774647887</v>
      </c>
      <c r="O1119" s="61">
        <f t="shared" si="11"/>
        <v>0.8169642857</v>
      </c>
      <c r="P1119" s="61">
        <f t="shared" si="12"/>
        <v>0.2321428571</v>
      </c>
      <c r="Q1119" s="58"/>
      <c r="R1119" s="58"/>
      <c r="S1119" s="58"/>
      <c r="T1119" s="58"/>
      <c r="U1119" s="58"/>
      <c r="V1119" s="58"/>
      <c r="W1119" s="58"/>
      <c r="X1119" s="58"/>
      <c r="Y1119" s="58"/>
      <c r="Z1119" s="58"/>
      <c r="AA1119" s="73">
        <v>41.0</v>
      </c>
      <c r="AB1119" s="74">
        <v>11.0</v>
      </c>
      <c r="AC1119" s="73">
        <v>142.0</v>
      </c>
      <c r="AD1119" s="74">
        <v>30.0</v>
      </c>
    </row>
    <row r="1120" ht="12.75" customHeight="1">
      <c r="A1120" s="58" t="s">
        <v>1189</v>
      </c>
      <c r="B1120" s="73">
        <f t="shared" si="1"/>
        <v>0</v>
      </c>
      <c r="C1120" s="74">
        <f t="shared" si="2"/>
        <v>0</v>
      </c>
      <c r="D1120" s="73">
        <f t="shared" si="3"/>
        <v>0</v>
      </c>
      <c r="E1120" s="74">
        <f t="shared" si="4"/>
        <v>0</v>
      </c>
      <c r="F1120" s="62" t="str">
        <f t="shared" si="5"/>
        <v>#DIV/0!</v>
      </c>
      <c r="G1120" s="63" t="str">
        <f t="shared" si="6"/>
        <v>#DIV/0!</v>
      </c>
      <c r="H1120" s="64" t="str">
        <f t="shared" si="7"/>
        <v>#DIV/0!</v>
      </c>
      <c r="I1120" s="65" t="str">
        <f t="shared" si="8"/>
        <v>#DIV/0!</v>
      </c>
      <c r="J1120" s="55" t="str">
        <f t="shared" si="9"/>
        <v>#DIV/0!</v>
      </c>
      <c r="K1120" s="58"/>
      <c r="L1120" s="58"/>
      <c r="M1120" s="58"/>
      <c r="N1120" s="61" t="str">
        <f t="shared" si="10"/>
        <v>#DIV/0!</v>
      </c>
      <c r="O1120" s="61" t="str">
        <f t="shared" si="11"/>
        <v>#DIV/0!</v>
      </c>
      <c r="P1120" s="61" t="str">
        <f t="shared" si="12"/>
        <v>#DIV/0!</v>
      </c>
      <c r="Q1120" s="58"/>
      <c r="R1120" s="58"/>
      <c r="S1120" s="58"/>
      <c r="T1120" s="58"/>
      <c r="U1120" s="58"/>
      <c r="V1120" s="58"/>
      <c r="W1120" s="58"/>
      <c r="X1120" s="58"/>
      <c r="Y1120" s="58"/>
      <c r="Z1120" s="58"/>
      <c r="AA1120" s="73">
        <v>0.0</v>
      </c>
      <c r="AB1120" s="74">
        <v>0.0</v>
      </c>
      <c r="AC1120" s="73">
        <v>0.0</v>
      </c>
      <c r="AD1120" s="74">
        <v>0.0</v>
      </c>
    </row>
    <row r="1121" ht="12.75" customHeight="1">
      <c r="A1121" s="58" t="s">
        <v>831</v>
      </c>
      <c r="B1121" s="73">
        <f t="shared" si="1"/>
        <v>71</v>
      </c>
      <c r="C1121" s="74">
        <f t="shared" si="2"/>
        <v>139</v>
      </c>
      <c r="D1121" s="73">
        <f t="shared" si="3"/>
        <v>352</v>
      </c>
      <c r="E1121" s="74">
        <f t="shared" si="4"/>
        <v>21</v>
      </c>
      <c r="F1121" s="62">
        <f t="shared" si="5"/>
        <v>0.3380952381</v>
      </c>
      <c r="G1121" s="63">
        <f t="shared" si="6"/>
        <v>0.9436997319</v>
      </c>
      <c r="H1121" s="64">
        <f t="shared" si="7"/>
        <v>0.7255574614</v>
      </c>
      <c r="I1121" s="65">
        <f t="shared" si="8"/>
        <v>0.1578044597</v>
      </c>
      <c r="J1121" s="55">
        <f t="shared" si="9"/>
        <v>1.776190476</v>
      </c>
      <c r="K1121" s="58"/>
      <c r="L1121" s="58"/>
      <c r="M1121" s="58"/>
      <c r="N1121" s="61">
        <f t="shared" si="10"/>
        <v>0.3380952381</v>
      </c>
      <c r="O1121" s="61">
        <f t="shared" si="11"/>
        <v>0.7255574614</v>
      </c>
      <c r="P1121" s="61">
        <f t="shared" si="12"/>
        <v>0.1578044597</v>
      </c>
      <c r="Q1121" s="58"/>
      <c r="R1121" s="58"/>
      <c r="S1121" s="58"/>
      <c r="T1121" s="58"/>
      <c r="U1121" s="58"/>
      <c r="V1121" s="58"/>
      <c r="W1121" s="58"/>
      <c r="X1121" s="58"/>
      <c r="Y1121" s="58"/>
      <c r="Z1121" s="58"/>
      <c r="AA1121" s="73">
        <v>71.0</v>
      </c>
      <c r="AB1121" s="74">
        <v>21.0</v>
      </c>
      <c r="AC1121" s="73">
        <v>352.0</v>
      </c>
      <c r="AD1121" s="74">
        <v>139.0</v>
      </c>
    </row>
    <row r="1122" ht="12.75" customHeight="1">
      <c r="A1122" s="58" t="s">
        <v>396</v>
      </c>
      <c r="B1122" s="73">
        <f t="shared" si="1"/>
        <v>92</v>
      </c>
      <c r="C1122" s="74">
        <f t="shared" si="2"/>
        <v>758</v>
      </c>
      <c r="D1122" s="73">
        <f t="shared" si="3"/>
        <v>968</v>
      </c>
      <c r="E1122" s="74">
        <f t="shared" si="4"/>
        <v>102</v>
      </c>
      <c r="F1122" s="62">
        <f t="shared" si="5"/>
        <v>0.1082352941</v>
      </c>
      <c r="G1122" s="63">
        <f t="shared" si="6"/>
        <v>0.9046728972</v>
      </c>
      <c r="H1122" s="64">
        <f t="shared" si="7"/>
        <v>0.5520833333</v>
      </c>
      <c r="I1122" s="65">
        <f t="shared" si="8"/>
        <v>0.1010416667</v>
      </c>
      <c r="J1122" s="55">
        <f t="shared" si="9"/>
        <v>1.258823529</v>
      </c>
      <c r="K1122" s="58"/>
      <c r="L1122" s="58"/>
      <c r="M1122" s="58"/>
      <c r="N1122" s="61">
        <f t="shared" si="10"/>
        <v>0.1082352941</v>
      </c>
      <c r="O1122" s="61">
        <f t="shared" si="11"/>
        <v>0.5520833333</v>
      </c>
      <c r="P1122" s="61">
        <f t="shared" si="12"/>
        <v>0.1010416667</v>
      </c>
      <c r="Q1122" s="58"/>
      <c r="R1122" s="58"/>
      <c r="S1122" s="58"/>
      <c r="T1122" s="58"/>
      <c r="U1122" s="58"/>
      <c r="V1122" s="58"/>
      <c r="W1122" s="58"/>
      <c r="X1122" s="58"/>
      <c r="Y1122" s="58"/>
      <c r="Z1122" s="58"/>
      <c r="AA1122" s="73">
        <v>92.0</v>
      </c>
      <c r="AB1122" s="74">
        <v>102.0</v>
      </c>
      <c r="AC1122" s="73">
        <v>968.0</v>
      </c>
      <c r="AD1122" s="74">
        <v>758.0</v>
      </c>
    </row>
    <row r="1123" ht="12.75" customHeight="1">
      <c r="A1123" s="58" t="s">
        <v>508</v>
      </c>
      <c r="B1123" s="73">
        <f t="shared" si="1"/>
        <v>53</v>
      </c>
      <c r="C1123" s="74">
        <f t="shared" si="2"/>
        <v>164</v>
      </c>
      <c r="D1123" s="73">
        <f t="shared" si="3"/>
        <v>308</v>
      </c>
      <c r="E1123" s="74">
        <f t="shared" si="4"/>
        <v>41</v>
      </c>
      <c r="F1123" s="62">
        <f t="shared" si="5"/>
        <v>0.2442396313</v>
      </c>
      <c r="G1123" s="63">
        <f t="shared" si="6"/>
        <v>0.88252149</v>
      </c>
      <c r="H1123" s="64">
        <f t="shared" si="7"/>
        <v>0.6378091873</v>
      </c>
      <c r="I1123" s="65">
        <f t="shared" si="8"/>
        <v>0.1660777385</v>
      </c>
      <c r="J1123" s="55">
        <f t="shared" si="9"/>
        <v>1.608294931</v>
      </c>
      <c r="K1123" s="58"/>
      <c r="L1123" s="58"/>
      <c r="M1123" s="58"/>
      <c r="N1123" s="61">
        <f t="shared" si="10"/>
        <v>0.2442396313</v>
      </c>
      <c r="O1123" s="61">
        <f t="shared" si="11"/>
        <v>0.6378091873</v>
      </c>
      <c r="P1123" s="61">
        <f t="shared" si="12"/>
        <v>0.1660777385</v>
      </c>
      <c r="Q1123" s="58"/>
      <c r="R1123" s="58"/>
      <c r="S1123" s="58"/>
      <c r="T1123" s="58"/>
      <c r="U1123" s="58"/>
      <c r="V1123" s="58"/>
      <c r="W1123" s="58"/>
      <c r="X1123" s="58"/>
      <c r="Y1123" s="58"/>
      <c r="Z1123" s="58"/>
      <c r="AA1123" s="73">
        <v>53.0</v>
      </c>
      <c r="AB1123" s="74">
        <v>41.0</v>
      </c>
      <c r="AC1123" s="73">
        <v>308.0</v>
      </c>
      <c r="AD1123" s="74">
        <v>164.0</v>
      </c>
    </row>
    <row r="1124" ht="12.75" customHeight="1">
      <c r="A1124" s="58" t="s">
        <v>487</v>
      </c>
      <c r="B1124" s="73">
        <f t="shared" si="1"/>
        <v>52</v>
      </c>
      <c r="C1124" s="74">
        <f t="shared" si="2"/>
        <v>121</v>
      </c>
      <c r="D1124" s="73">
        <f t="shared" si="3"/>
        <v>353</v>
      </c>
      <c r="E1124" s="74">
        <f t="shared" si="4"/>
        <v>42</v>
      </c>
      <c r="F1124" s="62">
        <f t="shared" si="5"/>
        <v>0.3005780347</v>
      </c>
      <c r="G1124" s="63">
        <f t="shared" si="6"/>
        <v>0.8936708861</v>
      </c>
      <c r="H1124" s="64">
        <f t="shared" si="7"/>
        <v>0.713028169</v>
      </c>
      <c r="I1124" s="65">
        <f t="shared" si="8"/>
        <v>0.1654929577</v>
      </c>
      <c r="J1124" s="55">
        <f t="shared" si="9"/>
        <v>2.283236994</v>
      </c>
      <c r="K1124" s="58"/>
      <c r="L1124" s="58"/>
      <c r="M1124" s="58"/>
      <c r="N1124" s="61">
        <f t="shared" si="10"/>
        <v>0.3005780347</v>
      </c>
      <c r="O1124" s="61">
        <f t="shared" si="11"/>
        <v>0.713028169</v>
      </c>
      <c r="P1124" s="61">
        <f t="shared" si="12"/>
        <v>0.1654929577</v>
      </c>
      <c r="Q1124" s="58"/>
      <c r="R1124" s="58"/>
      <c r="S1124" s="58"/>
      <c r="T1124" s="58"/>
      <c r="U1124" s="58"/>
      <c r="V1124" s="58"/>
      <c r="W1124" s="58"/>
      <c r="X1124" s="58"/>
      <c r="Y1124" s="58"/>
      <c r="Z1124" s="58"/>
      <c r="AA1124" s="73">
        <v>52.0</v>
      </c>
      <c r="AB1124" s="74">
        <v>42.0</v>
      </c>
      <c r="AC1124" s="73">
        <v>353.0</v>
      </c>
      <c r="AD1124" s="74">
        <v>121.0</v>
      </c>
    </row>
    <row r="1125" ht="12.75" customHeight="1">
      <c r="A1125" s="58" t="s">
        <v>335</v>
      </c>
      <c r="B1125" s="73">
        <f t="shared" si="1"/>
        <v>16</v>
      </c>
      <c r="C1125" s="74">
        <f t="shared" si="2"/>
        <v>157</v>
      </c>
      <c r="D1125" s="73">
        <f t="shared" si="3"/>
        <v>312</v>
      </c>
      <c r="E1125" s="74">
        <f t="shared" si="4"/>
        <v>20</v>
      </c>
      <c r="F1125" s="62">
        <f t="shared" si="5"/>
        <v>0.09248554913</v>
      </c>
      <c r="G1125" s="63">
        <f t="shared" si="6"/>
        <v>0.9397590361</v>
      </c>
      <c r="H1125" s="64">
        <f t="shared" si="7"/>
        <v>0.6495049505</v>
      </c>
      <c r="I1125" s="65">
        <f t="shared" si="8"/>
        <v>0.07128712871</v>
      </c>
      <c r="J1125" s="55">
        <f t="shared" si="9"/>
        <v>1.919075145</v>
      </c>
      <c r="K1125" s="58"/>
      <c r="L1125" s="58"/>
      <c r="M1125" s="58"/>
      <c r="N1125" s="61">
        <f t="shared" si="10"/>
        <v>0.09248554913</v>
      </c>
      <c r="O1125" s="61">
        <f t="shared" si="11"/>
        <v>0.6495049505</v>
      </c>
      <c r="P1125" s="61">
        <f t="shared" si="12"/>
        <v>0.07128712871</v>
      </c>
      <c r="Q1125" s="58"/>
      <c r="R1125" s="58"/>
      <c r="S1125" s="58"/>
      <c r="T1125" s="58"/>
      <c r="U1125" s="58"/>
      <c r="V1125" s="58"/>
      <c r="W1125" s="58"/>
      <c r="X1125" s="58"/>
      <c r="Y1125" s="58"/>
      <c r="Z1125" s="58"/>
      <c r="AA1125" s="73">
        <v>16.0</v>
      </c>
      <c r="AB1125" s="74">
        <v>20.0</v>
      </c>
      <c r="AC1125" s="73">
        <v>312.0</v>
      </c>
      <c r="AD1125" s="74">
        <v>157.0</v>
      </c>
    </row>
    <row r="1126" ht="12.75" customHeight="1">
      <c r="A1126" s="58" t="s">
        <v>1190</v>
      </c>
      <c r="B1126" s="73">
        <f t="shared" si="1"/>
        <v>0</v>
      </c>
      <c r="C1126" s="74">
        <f t="shared" si="2"/>
        <v>0</v>
      </c>
      <c r="D1126" s="73">
        <f t="shared" si="3"/>
        <v>3</v>
      </c>
      <c r="E1126" s="74">
        <f t="shared" si="4"/>
        <v>0</v>
      </c>
      <c r="F1126" s="62" t="str">
        <f t="shared" si="5"/>
        <v>#DIV/0!</v>
      </c>
      <c r="G1126" s="63">
        <f t="shared" si="6"/>
        <v>1</v>
      </c>
      <c r="H1126" s="64">
        <f t="shared" si="7"/>
        <v>1</v>
      </c>
      <c r="I1126" s="65">
        <f t="shared" si="8"/>
        <v>0</v>
      </c>
      <c r="J1126" s="55" t="str">
        <f t="shared" si="9"/>
        <v>#DIV/0!</v>
      </c>
      <c r="K1126" s="58"/>
      <c r="L1126" s="58"/>
      <c r="M1126" s="58"/>
      <c r="N1126" s="61" t="str">
        <f t="shared" si="10"/>
        <v>#DIV/0!</v>
      </c>
      <c r="O1126" s="61">
        <f t="shared" si="11"/>
        <v>1</v>
      </c>
      <c r="P1126" s="61">
        <f t="shared" si="12"/>
        <v>0</v>
      </c>
      <c r="Q1126" s="58"/>
      <c r="R1126" s="58"/>
      <c r="S1126" s="58"/>
      <c r="T1126" s="58"/>
      <c r="U1126" s="58"/>
      <c r="V1126" s="58"/>
      <c r="W1126" s="58"/>
      <c r="X1126" s="58"/>
      <c r="Y1126" s="58"/>
      <c r="Z1126" s="58"/>
      <c r="AA1126" s="73">
        <v>0.0</v>
      </c>
      <c r="AB1126" s="74">
        <v>0.0</v>
      </c>
      <c r="AC1126" s="73">
        <v>3.0</v>
      </c>
      <c r="AD1126" s="74">
        <v>0.0</v>
      </c>
    </row>
    <row r="1127" ht="12.75" customHeight="1">
      <c r="A1127" s="58" t="s">
        <v>1191</v>
      </c>
      <c r="B1127" s="73">
        <f t="shared" si="1"/>
        <v>0</v>
      </c>
      <c r="C1127" s="74">
        <f t="shared" si="2"/>
        <v>0</v>
      </c>
      <c r="D1127" s="73">
        <f t="shared" si="3"/>
        <v>0</v>
      </c>
      <c r="E1127" s="74">
        <f t="shared" si="4"/>
        <v>0</v>
      </c>
      <c r="F1127" s="62" t="str">
        <f t="shared" si="5"/>
        <v>#DIV/0!</v>
      </c>
      <c r="G1127" s="63" t="str">
        <f t="shared" si="6"/>
        <v>#DIV/0!</v>
      </c>
      <c r="H1127" s="64" t="str">
        <f t="shared" si="7"/>
        <v>#DIV/0!</v>
      </c>
      <c r="I1127" s="65" t="str">
        <f t="shared" si="8"/>
        <v>#DIV/0!</v>
      </c>
      <c r="J1127" s="55" t="str">
        <f t="shared" si="9"/>
        <v>#DIV/0!</v>
      </c>
      <c r="K1127" s="58"/>
      <c r="L1127" s="58"/>
      <c r="M1127" s="58"/>
      <c r="N1127" s="61" t="str">
        <f t="shared" si="10"/>
        <v>#DIV/0!</v>
      </c>
      <c r="O1127" s="61" t="str">
        <f t="shared" si="11"/>
        <v>#DIV/0!</v>
      </c>
      <c r="P1127" s="61" t="str">
        <f t="shared" si="12"/>
        <v>#DIV/0!</v>
      </c>
      <c r="Q1127" s="58"/>
      <c r="R1127" s="58"/>
      <c r="S1127" s="58"/>
      <c r="T1127" s="58"/>
      <c r="U1127" s="58"/>
      <c r="V1127" s="58"/>
      <c r="W1127" s="58"/>
      <c r="X1127" s="58"/>
      <c r="Y1127" s="58"/>
      <c r="Z1127" s="58"/>
      <c r="AA1127" s="73">
        <v>0.0</v>
      </c>
      <c r="AB1127" s="74">
        <v>0.0</v>
      </c>
      <c r="AC1127" s="73">
        <v>0.0</v>
      </c>
      <c r="AD1127" s="74">
        <v>0.0</v>
      </c>
    </row>
    <row r="1128" ht="12.75" customHeight="1">
      <c r="A1128" s="58" t="s">
        <v>390</v>
      </c>
      <c r="B1128" s="73">
        <f t="shared" si="1"/>
        <v>98</v>
      </c>
      <c r="C1128" s="74">
        <f t="shared" si="2"/>
        <v>831</v>
      </c>
      <c r="D1128" s="73">
        <f t="shared" si="3"/>
        <v>1684</v>
      </c>
      <c r="E1128" s="74">
        <f t="shared" si="4"/>
        <v>110</v>
      </c>
      <c r="F1128" s="62">
        <f t="shared" si="5"/>
        <v>0.105489774</v>
      </c>
      <c r="G1128" s="63">
        <f t="shared" si="6"/>
        <v>0.9386845039</v>
      </c>
      <c r="H1128" s="64">
        <f t="shared" si="7"/>
        <v>0.6544252663</v>
      </c>
      <c r="I1128" s="65">
        <f t="shared" si="8"/>
        <v>0.0763863386</v>
      </c>
      <c r="J1128" s="55">
        <f t="shared" si="9"/>
        <v>1.931108719</v>
      </c>
      <c r="K1128" s="58"/>
      <c r="L1128" s="58"/>
      <c r="M1128" s="58"/>
      <c r="N1128" s="61">
        <f t="shared" si="10"/>
        <v>0.105489774</v>
      </c>
      <c r="O1128" s="61">
        <f t="shared" si="11"/>
        <v>0.6544252663</v>
      </c>
      <c r="P1128" s="61">
        <f t="shared" si="12"/>
        <v>0.0763863386</v>
      </c>
      <c r="Q1128" s="58"/>
      <c r="R1128" s="58"/>
      <c r="S1128" s="58"/>
      <c r="T1128" s="58"/>
      <c r="U1128" s="58"/>
      <c r="V1128" s="58"/>
      <c r="W1128" s="58"/>
      <c r="X1128" s="58"/>
      <c r="Y1128" s="58"/>
      <c r="Z1128" s="58"/>
      <c r="AA1128" s="73">
        <v>98.0</v>
      </c>
      <c r="AB1128" s="74">
        <v>110.0</v>
      </c>
      <c r="AC1128" s="73">
        <v>1684.0</v>
      </c>
      <c r="AD1128" s="74">
        <v>831.0</v>
      </c>
    </row>
    <row r="1129" ht="12.75" customHeight="1">
      <c r="A1129" s="58" t="s">
        <v>1192</v>
      </c>
      <c r="B1129" s="73">
        <f t="shared" si="1"/>
        <v>0</v>
      </c>
      <c r="C1129" s="74">
        <f t="shared" si="2"/>
        <v>2</v>
      </c>
      <c r="D1129" s="73">
        <f t="shared" si="3"/>
        <v>7</v>
      </c>
      <c r="E1129" s="74">
        <f t="shared" si="4"/>
        <v>2</v>
      </c>
      <c r="F1129" s="62">
        <f t="shared" si="5"/>
        <v>0</v>
      </c>
      <c r="G1129" s="63">
        <f t="shared" si="6"/>
        <v>0.7777777778</v>
      </c>
      <c r="H1129" s="64">
        <f t="shared" si="7"/>
        <v>0.6363636364</v>
      </c>
      <c r="I1129" s="65">
        <f t="shared" si="8"/>
        <v>0.1818181818</v>
      </c>
      <c r="J1129" s="55">
        <f t="shared" si="9"/>
        <v>4.5</v>
      </c>
      <c r="K1129" s="58"/>
      <c r="L1129" s="58"/>
      <c r="M1129" s="58"/>
      <c r="N1129" s="61">
        <f t="shared" si="10"/>
        <v>0</v>
      </c>
      <c r="O1129" s="61">
        <f t="shared" si="11"/>
        <v>0.6363636364</v>
      </c>
      <c r="P1129" s="61">
        <f t="shared" si="12"/>
        <v>0.1818181818</v>
      </c>
      <c r="Q1129" s="58"/>
      <c r="R1129" s="58"/>
      <c r="S1129" s="58"/>
      <c r="T1129" s="58"/>
      <c r="U1129" s="58"/>
      <c r="V1129" s="58"/>
      <c r="W1129" s="58"/>
      <c r="X1129" s="58"/>
      <c r="Y1129" s="58"/>
      <c r="Z1129" s="58"/>
      <c r="AA1129" s="73">
        <v>0.0</v>
      </c>
      <c r="AB1129" s="74">
        <v>2.0</v>
      </c>
      <c r="AC1129" s="73">
        <v>7.0</v>
      </c>
      <c r="AD1129" s="74">
        <v>2.0</v>
      </c>
    </row>
    <row r="1130" ht="12.75" customHeight="1">
      <c r="A1130" s="58" t="s">
        <v>1193</v>
      </c>
      <c r="B1130" s="73">
        <f t="shared" si="1"/>
        <v>0</v>
      </c>
      <c r="C1130" s="74">
        <f t="shared" si="2"/>
        <v>0</v>
      </c>
      <c r="D1130" s="73">
        <f t="shared" si="3"/>
        <v>0</v>
      </c>
      <c r="E1130" s="74">
        <f t="shared" si="4"/>
        <v>0</v>
      </c>
      <c r="F1130" s="62" t="str">
        <f t="shared" si="5"/>
        <v>#DIV/0!</v>
      </c>
      <c r="G1130" s="63" t="str">
        <f t="shared" si="6"/>
        <v>#DIV/0!</v>
      </c>
      <c r="H1130" s="64" t="str">
        <f t="shared" si="7"/>
        <v>#DIV/0!</v>
      </c>
      <c r="I1130" s="65" t="str">
        <f t="shared" si="8"/>
        <v>#DIV/0!</v>
      </c>
      <c r="J1130" s="55" t="str">
        <f t="shared" si="9"/>
        <v>#DIV/0!</v>
      </c>
      <c r="K1130" s="58"/>
      <c r="L1130" s="58"/>
      <c r="M1130" s="58"/>
      <c r="N1130" s="61" t="str">
        <f t="shared" si="10"/>
        <v>#DIV/0!</v>
      </c>
      <c r="O1130" s="61" t="str">
        <f t="shared" si="11"/>
        <v>#DIV/0!</v>
      </c>
      <c r="P1130" s="61" t="str">
        <f t="shared" si="12"/>
        <v>#DIV/0!</v>
      </c>
      <c r="Q1130" s="58"/>
      <c r="R1130" s="58"/>
      <c r="S1130" s="58"/>
      <c r="T1130" s="58"/>
      <c r="U1130" s="58"/>
      <c r="V1130" s="58"/>
      <c r="W1130" s="58"/>
      <c r="X1130" s="58"/>
      <c r="Y1130" s="58"/>
      <c r="Z1130" s="58"/>
      <c r="AA1130" s="73">
        <v>0.0</v>
      </c>
      <c r="AB1130" s="74">
        <v>0.0</v>
      </c>
      <c r="AC1130" s="73">
        <v>0.0</v>
      </c>
      <c r="AD1130" s="74">
        <v>0.0</v>
      </c>
    </row>
    <row r="1131" ht="12.75" customHeight="1">
      <c r="A1131" s="58" t="s">
        <v>1194</v>
      </c>
      <c r="B1131" s="73">
        <f t="shared" si="1"/>
        <v>0</v>
      </c>
      <c r="C1131" s="74">
        <f t="shared" si="2"/>
        <v>0</v>
      </c>
      <c r="D1131" s="73">
        <f t="shared" si="3"/>
        <v>0</v>
      </c>
      <c r="E1131" s="74">
        <f t="shared" si="4"/>
        <v>0</v>
      </c>
      <c r="F1131" s="62" t="str">
        <f t="shared" si="5"/>
        <v>#DIV/0!</v>
      </c>
      <c r="G1131" s="63" t="str">
        <f t="shared" si="6"/>
        <v>#DIV/0!</v>
      </c>
      <c r="H1131" s="64" t="str">
        <f t="shared" si="7"/>
        <v>#DIV/0!</v>
      </c>
      <c r="I1131" s="65" t="str">
        <f t="shared" si="8"/>
        <v>#DIV/0!</v>
      </c>
      <c r="J1131" s="55" t="str">
        <f t="shared" si="9"/>
        <v>#DIV/0!</v>
      </c>
      <c r="K1131" s="58"/>
      <c r="L1131" s="58"/>
      <c r="M1131" s="58"/>
      <c r="N1131" s="61" t="str">
        <f t="shared" si="10"/>
        <v>#DIV/0!</v>
      </c>
      <c r="O1131" s="61" t="str">
        <f t="shared" si="11"/>
        <v>#DIV/0!</v>
      </c>
      <c r="P1131" s="61" t="str">
        <f t="shared" si="12"/>
        <v>#DIV/0!</v>
      </c>
      <c r="Q1131" s="58"/>
      <c r="R1131" s="58"/>
      <c r="S1131" s="58"/>
      <c r="T1131" s="58"/>
      <c r="U1131" s="58"/>
      <c r="V1131" s="58"/>
      <c r="W1131" s="58"/>
      <c r="X1131" s="58"/>
      <c r="Y1131" s="58"/>
      <c r="Z1131" s="58"/>
      <c r="AA1131" s="73">
        <v>0.0</v>
      </c>
      <c r="AB1131" s="74">
        <v>0.0</v>
      </c>
      <c r="AC1131" s="73">
        <v>0.0</v>
      </c>
      <c r="AD1131" s="74">
        <v>0.0</v>
      </c>
    </row>
    <row r="1132" ht="12.75" customHeight="1">
      <c r="A1132" s="58" t="s">
        <v>714</v>
      </c>
      <c r="B1132" s="73">
        <f t="shared" si="1"/>
        <v>36</v>
      </c>
      <c r="C1132" s="74">
        <f t="shared" si="2"/>
        <v>61</v>
      </c>
      <c r="D1132" s="73">
        <f t="shared" si="3"/>
        <v>132</v>
      </c>
      <c r="E1132" s="74">
        <f t="shared" si="4"/>
        <v>16</v>
      </c>
      <c r="F1132" s="62">
        <f t="shared" si="5"/>
        <v>0.3711340206</v>
      </c>
      <c r="G1132" s="63">
        <f t="shared" si="6"/>
        <v>0.8918918919</v>
      </c>
      <c r="H1132" s="64">
        <f t="shared" si="7"/>
        <v>0.6857142857</v>
      </c>
      <c r="I1132" s="65">
        <f t="shared" si="8"/>
        <v>0.212244898</v>
      </c>
      <c r="J1132" s="55">
        <f t="shared" si="9"/>
        <v>1.525773196</v>
      </c>
      <c r="K1132" s="58"/>
      <c r="L1132" s="58"/>
      <c r="M1132" s="58"/>
      <c r="N1132" s="61">
        <f t="shared" si="10"/>
        <v>0.3711340206</v>
      </c>
      <c r="O1132" s="61">
        <f t="shared" si="11"/>
        <v>0.6857142857</v>
      </c>
      <c r="P1132" s="61">
        <f t="shared" si="12"/>
        <v>0.212244898</v>
      </c>
      <c r="Q1132" s="58"/>
      <c r="R1132" s="58"/>
      <c r="S1132" s="58"/>
      <c r="T1132" s="58"/>
      <c r="U1132" s="58"/>
      <c r="V1132" s="58"/>
      <c r="W1132" s="58"/>
      <c r="X1132" s="58"/>
      <c r="Y1132" s="58"/>
      <c r="Z1132" s="58"/>
      <c r="AA1132" s="73">
        <v>36.0</v>
      </c>
      <c r="AB1132" s="74">
        <v>16.0</v>
      </c>
      <c r="AC1132" s="73">
        <v>132.0</v>
      </c>
      <c r="AD1132" s="74">
        <v>61.0</v>
      </c>
    </row>
    <row r="1133" ht="12.75" customHeight="1">
      <c r="A1133" s="58" t="s">
        <v>460</v>
      </c>
      <c r="B1133" s="73">
        <f t="shared" si="1"/>
        <v>7</v>
      </c>
      <c r="C1133" s="74">
        <f t="shared" si="2"/>
        <v>37</v>
      </c>
      <c r="D1133" s="73">
        <f t="shared" si="3"/>
        <v>61</v>
      </c>
      <c r="E1133" s="74">
        <f t="shared" si="4"/>
        <v>6</v>
      </c>
      <c r="F1133" s="62">
        <f t="shared" si="5"/>
        <v>0.1590909091</v>
      </c>
      <c r="G1133" s="63">
        <f t="shared" si="6"/>
        <v>0.9104477612</v>
      </c>
      <c r="H1133" s="64">
        <f t="shared" si="7"/>
        <v>0.6126126126</v>
      </c>
      <c r="I1133" s="65">
        <f t="shared" si="8"/>
        <v>0.1171171171</v>
      </c>
      <c r="J1133" s="55">
        <f t="shared" si="9"/>
        <v>1.522727273</v>
      </c>
      <c r="K1133" s="58"/>
      <c r="L1133" s="58"/>
      <c r="M1133" s="58"/>
      <c r="N1133" s="61">
        <f t="shared" si="10"/>
        <v>0.1590909091</v>
      </c>
      <c r="O1133" s="61">
        <f t="shared" si="11"/>
        <v>0.6126126126</v>
      </c>
      <c r="P1133" s="61">
        <f t="shared" si="12"/>
        <v>0.1171171171</v>
      </c>
      <c r="Q1133" s="58"/>
      <c r="R1133" s="58"/>
      <c r="S1133" s="58"/>
      <c r="T1133" s="58"/>
      <c r="U1133" s="58"/>
      <c r="V1133" s="58"/>
      <c r="W1133" s="58"/>
      <c r="X1133" s="58"/>
      <c r="Y1133" s="58"/>
      <c r="Z1133" s="58"/>
      <c r="AA1133" s="73">
        <v>7.0</v>
      </c>
      <c r="AB1133" s="74">
        <v>6.0</v>
      </c>
      <c r="AC1133" s="73">
        <v>61.0</v>
      </c>
      <c r="AD1133" s="74">
        <v>37.0</v>
      </c>
    </row>
    <row r="1134" ht="12.75" customHeight="1">
      <c r="A1134" s="58" t="s">
        <v>702</v>
      </c>
      <c r="B1134" s="73">
        <f t="shared" si="1"/>
        <v>147</v>
      </c>
      <c r="C1134" s="74">
        <f t="shared" si="2"/>
        <v>313</v>
      </c>
      <c r="D1134" s="73">
        <f t="shared" si="3"/>
        <v>875</v>
      </c>
      <c r="E1134" s="74">
        <f t="shared" si="4"/>
        <v>70</v>
      </c>
      <c r="F1134" s="62">
        <f t="shared" si="5"/>
        <v>0.3195652174</v>
      </c>
      <c r="G1134" s="63">
        <f t="shared" si="6"/>
        <v>0.9259259259</v>
      </c>
      <c r="H1134" s="64">
        <f t="shared" si="7"/>
        <v>0.7274021352</v>
      </c>
      <c r="I1134" s="65">
        <f t="shared" si="8"/>
        <v>0.1544483986</v>
      </c>
      <c r="J1134" s="55">
        <f t="shared" si="9"/>
        <v>2.054347826</v>
      </c>
      <c r="K1134" s="58"/>
      <c r="L1134" s="58"/>
      <c r="M1134" s="58"/>
      <c r="N1134" s="61">
        <f t="shared" si="10"/>
        <v>0.3195652174</v>
      </c>
      <c r="O1134" s="61">
        <f t="shared" si="11"/>
        <v>0.7274021352</v>
      </c>
      <c r="P1134" s="61">
        <f t="shared" si="12"/>
        <v>0.1544483986</v>
      </c>
      <c r="Q1134" s="58"/>
      <c r="R1134" s="58"/>
      <c r="S1134" s="58"/>
      <c r="T1134" s="58"/>
      <c r="U1134" s="58"/>
      <c r="V1134" s="58"/>
      <c r="W1134" s="58"/>
      <c r="X1134" s="58"/>
      <c r="Y1134" s="58"/>
      <c r="Z1134" s="58"/>
      <c r="AA1134" s="73">
        <v>147.0</v>
      </c>
      <c r="AB1134" s="74">
        <v>70.0</v>
      </c>
      <c r="AC1134" s="73">
        <v>875.0</v>
      </c>
      <c r="AD1134" s="74">
        <v>313.0</v>
      </c>
    </row>
    <row r="1135" ht="12.75" customHeight="1">
      <c r="A1135" s="58" t="s">
        <v>643</v>
      </c>
      <c r="B1135" s="73">
        <f t="shared" si="1"/>
        <v>28</v>
      </c>
      <c r="C1135" s="74">
        <f t="shared" si="2"/>
        <v>27</v>
      </c>
      <c r="D1135" s="73">
        <f t="shared" si="3"/>
        <v>146</v>
      </c>
      <c r="E1135" s="74">
        <f t="shared" si="4"/>
        <v>15</v>
      </c>
      <c r="F1135" s="62">
        <f t="shared" si="5"/>
        <v>0.5090909091</v>
      </c>
      <c r="G1135" s="63">
        <f t="shared" si="6"/>
        <v>0.9068322981</v>
      </c>
      <c r="H1135" s="64">
        <f t="shared" si="7"/>
        <v>0.8055555556</v>
      </c>
      <c r="I1135" s="65">
        <f t="shared" si="8"/>
        <v>0.1990740741</v>
      </c>
      <c r="J1135" s="55">
        <f t="shared" si="9"/>
        <v>2.927272727</v>
      </c>
      <c r="K1135" s="58"/>
      <c r="L1135" s="58"/>
      <c r="M1135" s="58"/>
      <c r="N1135" s="61">
        <f t="shared" si="10"/>
        <v>0.5090909091</v>
      </c>
      <c r="O1135" s="61">
        <f t="shared" si="11"/>
        <v>0.8055555556</v>
      </c>
      <c r="P1135" s="61">
        <f t="shared" si="12"/>
        <v>0.1990740741</v>
      </c>
      <c r="Q1135" s="58"/>
      <c r="R1135" s="58"/>
      <c r="S1135" s="58"/>
      <c r="T1135" s="58"/>
      <c r="U1135" s="58"/>
      <c r="V1135" s="58"/>
      <c r="W1135" s="58"/>
      <c r="X1135" s="58"/>
      <c r="Y1135" s="58"/>
      <c r="Z1135" s="58"/>
      <c r="AA1135" s="73">
        <v>28.0</v>
      </c>
      <c r="AB1135" s="74">
        <v>15.0</v>
      </c>
      <c r="AC1135" s="73">
        <v>146.0</v>
      </c>
      <c r="AD1135" s="74">
        <v>27.0</v>
      </c>
    </row>
    <row r="1136" ht="12.75" customHeight="1">
      <c r="A1136" s="58" t="s">
        <v>531</v>
      </c>
      <c r="B1136" s="73">
        <f t="shared" si="1"/>
        <v>33</v>
      </c>
      <c r="C1136" s="74">
        <f t="shared" si="2"/>
        <v>108</v>
      </c>
      <c r="D1136" s="73">
        <f t="shared" si="3"/>
        <v>160</v>
      </c>
      <c r="E1136" s="74">
        <f t="shared" si="4"/>
        <v>24</v>
      </c>
      <c r="F1136" s="62">
        <f t="shared" si="5"/>
        <v>0.2340425532</v>
      </c>
      <c r="G1136" s="63">
        <f t="shared" si="6"/>
        <v>0.8695652174</v>
      </c>
      <c r="H1136" s="64">
        <f t="shared" si="7"/>
        <v>0.5938461538</v>
      </c>
      <c r="I1136" s="65">
        <f t="shared" si="8"/>
        <v>0.1753846154</v>
      </c>
      <c r="J1136" s="55">
        <f t="shared" si="9"/>
        <v>1.304964539</v>
      </c>
      <c r="K1136" s="58"/>
      <c r="L1136" s="58"/>
      <c r="M1136" s="58"/>
      <c r="N1136" s="61">
        <f t="shared" si="10"/>
        <v>0.2340425532</v>
      </c>
      <c r="O1136" s="61">
        <f t="shared" si="11"/>
        <v>0.5938461538</v>
      </c>
      <c r="P1136" s="61">
        <f t="shared" si="12"/>
        <v>0.1753846154</v>
      </c>
      <c r="Q1136" s="58"/>
      <c r="R1136" s="58"/>
      <c r="S1136" s="58"/>
      <c r="T1136" s="58"/>
      <c r="U1136" s="58"/>
      <c r="V1136" s="58"/>
      <c r="W1136" s="58"/>
      <c r="X1136" s="58"/>
      <c r="Y1136" s="58"/>
      <c r="Z1136" s="58"/>
      <c r="AA1136" s="73">
        <v>33.0</v>
      </c>
      <c r="AB1136" s="74">
        <v>24.0</v>
      </c>
      <c r="AC1136" s="73">
        <v>160.0</v>
      </c>
      <c r="AD1136" s="74">
        <v>108.0</v>
      </c>
    </row>
    <row r="1137" ht="12.75" customHeight="1">
      <c r="A1137" s="58" t="s">
        <v>563</v>
      </c>
      <c r="B1137" s="73">
        <f t="shared" si="1"/>
        <v>11</v>
      </c>
      <c r="C1137" s="74">
        <f t="shared" si="2"/>
        <v>34</v>
      </c>
      <c r="D1137" s="73">
        <f t="shared" si="3"/>
        <v>38</v>
      </c>
      <c r="E1137" s="74">
        <f t="shared" si="4"/>
        <v>7</v>
      </c>
      <c r="F1137" s="62">
        <f t="shared" si="5"/>
        <v>0.2444444444</v>
      </c>
      <c r="G1137" s="63">
        <f t="shared" si="6"/>
        <v>0.8444444444</v>
      </c>
      <c r="H1137" s="64">
        <f t="shared" si="7"/>
        <v>0.5444444444</v>
      </c>
      <c r="I1137" s="65">
        <f t="shared" si="8"/>
        <v>0.2</v>
      </c>
      <c r="J1137" s="55">
        <f t="shared" si="9"/>
        <v>1</v>
      </c>
      <c r="K1137" s="58"/>
      <c r="L1137" s="58"/>
      <c r="M1137" s="58"/>
      <c r="N1137" s="61">
        <f t="shared" si="10"/>
        <v>0.2444444444</v>
      </c>
      <c r="O1137" s="61">
        <f t="shared" si="11"/>
        <v>0.5444444444</v>
      </c>
      <c r="P1137" s="61">
        <f t="shared" si="12"/>
        <v>0.2</v>
      </c>
      <c r="Q1137" s="58"/>
      <c r="R1137" s="58"/>
      <c r="S1137" s="58"/>
      <c r="T1137" s="58"/>
      <c r="U1137" s="58"/>
      <c r="V1137" s="58"/>
      <c r="W1137" s="58"/>
      <c r="X1137" s="58"/>
      <c r="Y1137" s="58"/>
      <c r="Z1137" s="58"/>
      <c r="AA1137" s="73">
        <v>11.0</v>
      </c>
      <c r="AB1137" s="74">
        <v>7.0</v>
      </c>
      <c r="AC1137" s="73">
        <v>38.0</v>
      </c>
      <c r="AD1137" s="74">
        <v>34.0</v>
      </c>
    </row>
    <row r="1138" ht="12.75" customHeight="1">
      <c r="A1138" s="58" t="s">
        <v>603</v>
      </c>
      <c r="B1138" s="73">
        <f t="shared" si="1"/>
        <v>10</v>
      </c>
      <c r="C1138" s="74">
        <f t="shared" si="2"/>
        <v>32</v>
      </c>
      <c r="D1138" s="73">
        <f t="shared" si="3"/>
        <v>69</v>
      </c>
      <c r="E1138" s="74">
        <f t="shared" si="4"/>
        <v>6</v>
      </c>
      <c r="F1138" s="62">
        <f t="shared" si="5"/>
        <v>0.2380952381</v>
      </c>
      <c r="G1138" s="63">
        <f t="shared" si="6"/>
        <v>0.92</v>
      </c>
      <c r="H1138" s="64">
        <f t="shared" si="7"/>
        <v>0.6752136752</v>
      </c>
      <c r="I1138" s="65">
        <f t="shared" si="8"/>
        <v>0.1367521368</v>
      </c>
      <c r="J1138" s="55">
        <f t="shared" si="9"/>
        <v>1.785714286</v>
      </c>
      <c r="K1138" s="58"/>
      <c r="L1138" s="58"/>
      <c r="M1138" s="58"/>
      <c r="N1138" s="61">
        <f t="shared" si="10"/>
        <v>0.2380952381</v>
      </c>
      <c r="O1138" s="61">
        <f t="shared" si="11"/>
        <v>0.6752136752</v>
      </c>
      <c r="P1138" s="61">
        <f t="shared" si="12"/>
        <v>0.1367521368</v>
      </c>
      <c r="Q1138" s="58"/>
      <c r="R1138" s="58"/>
      <c r="S1138" s="58"/>
      <c r="T1138" s="58"/>
      <c r="U1138" s="58"/>
      <c r="V1138" s="58"/>
      <c r="W1138" s="58"/>
      <c r="X1138" s="58"/>
      <c r="Y1138" s="58"/>
      <c r="Z1138" s="58"/>
      <c r="AA1138" s="73">
        <v>10.0</v>
      </c>
      <c r="AB1138" s="74">
        <v>6.0</v>
      </c>
      <c r="AC1138" s="73">
        <v>69.0</v>
      </c>
      <c r="AD1138" s="74">
        <v>32.0</v>
      </c>
    </row>
    <row r="1139" ht="12.75" customHeight="1">
      <c r="A1139" s="58" t="s">
        <v>84</v>
      </c>
      <c r="B1139" s="73">
        <f t="shared" si="1"/>
        <v>8</v>
      </c>
      <c r="C1139" s="74">
        <f t="shared" si="2"/>
        <v>119</v>
      </c>
      <c r="D1139" s="73">
        <f t="shared" si="3"/>
        <v>244</v>
      </c>
      <c r="E1139" s="74">
        <f t="shared" si="4"/>
        <v>23</v>
      </c>
      <c r="F1139" s="62">
        <f t="shared" si="5"/>
        <v>0.06299212598</v>
      </c>
      <c r="G1139" s="63">
        <f t="shared" si="6"/>
        <v>0.9138576779</v>
      </c>
      <c r="H1139" s="64">
        <f t="shared" si="7"/>
        <v>0.6395939086</v>
      </c>
      <c r="I1139" s="65">
        <f t="shared" si="8"/>
        <v>0.07868020305</v>
      </c>
      <c r="J1139" s="55">
        <f t="shared" si="9"/>
        <v>2.102362205</v>
      </c>
      <c r="K1139" s="58"/>
      <c r="L1139" s="58"/>
      <c r="M1139" s="58"/>
      <c r="N1139" s="61">
        <f t="shared" si="10"/>
        <v>0.06299212598</v>
      </c>
      <c r="O1139" s="61">
        <f t="shared" si="11"/>
        <v>0.6395939086</v>
      </c>
      <c r="P1139" s="61">
        <f t="shared" si="12"/>
        <v>0.07868020305</v>
      </c>
      <c r="Q1139" s="58"/>
      <c r="R1139" s="58"/>
      <c r="S1139" s="58"/>
      <c r="T1139" s="58"/>
      <c r="U1139" s="58"/>
      <c r="V1139" s="58"/>
      <c r="W1139" s="58"/>
      <c r="X1139" s="58"/>
      <c r="Y1139" s="58"/>
      <c r="Z1139" s="58"/>
      <c r="AA1139" s="73">
        <v>8.0</v>
      </c>
      <c r="AB1139" s="74">
        <v>23.0</v>
      </c>
      <c r="AC1139" s="73">
        <v>244.0</v>
      </c>
      <c r="AD1139" s="74">
        <v>119.0</v>
      </c>
    </row>
    <row r="1140" ht="12.75" customHeight="1">
      <c r="A1140" s="58" t="s">
        <v>1195</v>
      </c>
      <c r="B1140" s="73">
        <f t="shared" si="1"/>
        <v>0</v>
      </c>
      <c r="C1140" s="74">
        <f t="shared" si="2"/>
        <v>0</v>
      </c>
      <c r="D1140" s="73">
        <f t="shared" si="3"/>
        <v>0</v>
      </c>
      <c r="E1140" s="74">
        <f t="shared" si="4"/>
        <v>0</v>
      </c>
      <c r="F1140" s="62" t="str">
        <f t="shared" si="5"/>
        <v>#DIV/0!</v>
      </c>
      <c r="G1140" s="63" t="str">
        <f t="shared" si="6"/>
        <v>#DIV/0!</v>
      </c>
      <c r="H1140" s="64" t="str">
        <f t="shared" si="7"/>
        <v>#DIV/0!</v>
      </c>
      <c r="I1140" s="65" t="str">
        <f t="shared" si="8"/>
        <v>#DIV/0!</v>
      </c>
      <c r="J1140" s="55" t="str">
        <f t="shared" si="9"/>
        <v>#DIV/0!</v>
      </c>
      <c r="K1140" s="58"/>
      <c r="L1140" s="58"/>
      <c r="M1140" s="58"/>
      <c r="N1140" s="61" t="str">
        <f t="shared" si="10"/>
        <v>#DIV/0!</v>
      </c>
      <c r="O1140" s="61" t="str">
        <f t="shared" si="11"/>
        <v>#DIV/0!</v>
      </c>
      <c r="P1140" s="61" t="str">
        <f t="shared" si="12"/>
        <v>#DIV/0!</v>
      </c>
      <c r="Q1140" s="58"/>
      <c r="R1140" s="58"/>
      <c r="S1140" s="58"/>
      <c r="T1140" s="58"/>
      <c r="U1140" s="58"/>
      <c r="V1140" s="58"/>
      <c r="W1140" s="58"/>
      <c r="X1140" s="58"/>
      <c r="Y1140" s="58"/>
      <c r="Z1140" s="58"/>
      <c r="AA1140" s="73">
        <v>0.0</v>
      </c>
      <c r="AB1140" s="74">
        <v>0.0</v>
      </c>
      <c r="AC1140" s="73">
        <v>0.0</v>
      </c>
      <c r="AD1140" s="74">
        <v>0.0</v>
      </c>
    </row>
    <row r="1141" ht="12.75" customHeight="1">
      <c r="A1141" s="58" t="s">
        <v>515</v>
      </c>
      <c r="B1141" s="73">
        <f t="shared" si="1"/>
        <v>4</v>
      </c>
      <c r="C1141" s="74">
        <f t="shared" si="2"/>
        <v>19</v>
      </c>
      <c r="D1141" s="73">
        <f t="shared" si="3"/>
        <v>46</v>
      </c>
      <c r="E1141" s="74">
        <f t="shared" si="4"/>
        <v>3</v>
      </c>
      <c r="F1141" s="62">
        <f t="shared" si="5"/>
        <v>0.1739130435</v>
      </c>
      <c r="G1141" s="63">
        <f t="shared" si="6"/>
        <v>0.9387755102</v>
      </c>
      <c r="H1141" s="64">
        <f t="shared" si="7"/>
        <v>0.6944444444</v>
      </c>
      <c r="I1141" s="65">
        <f t="shared" si="8"/>
        <v>0.09722222222</v>
      </c>
      <c r="J1141" s="55">
        <f t="shared" si="9"/>
        <v>2.130434783</v>
      </c>
      <c r="K1141" s="58"/>
      <c r="L1141" s="58"/>
      <c r="M1141" s="58"/>
      <c r="N1141" s="61">
        <f t="shared" si="10"/>
        <v>0.1739130435</v>
      </c>
      <c r="O1141" s="61">
        <f t="shared" si="11"/>
        <v>0.6944444444</v>
      </c>
      <c r="P1141" s="61">
        <f t="shared" si="12"/>
        <v>0.09722222222</v>
      </c>
      <c r="Q1141" s="58"/>
      <c r="R1141" s="58"/>
      <c r="S1141" s="58"/>
      <c r="T1141" s="58"/>
      <c r="U1141" s="58"/>
      <c r="V1141" s="58"/>
      <c r="W1141" s="58"/>
      <c r="X1141" s="58"/>
      <c r="Y1141" s="58"/>
      <c r="Z1141" s="58"/>
      <c r="AA1141" s="73">
        <v>4.0</v>
      </c>
      <c r="AB1141" s="74">
        <v>3.0</v>
      </c>
      <c r="AC1141" s="73">
        <v>46.0</v>
      </c>
      <c r="AD1141" s="74">
        <v>19.0</v>
      </c>
    </row>
    <row r="1142" ht="12.75" customHeight="1">
      <c r="A1142" s="58" t="s">
        <v>1196</v>
      </c>
      <c r="B1142" s="73">
        <f t="shared" si="1"/>
        <v>0</v>
      </c>
      <c r="C1142" s="74">
        <f t="shared" si="2"/>
        <v>0</v>
      </c>
      <c r="D1142" s="73">
        <f t="shared" si="3"/>
        <v>0</v>
      </c>
      <c r="E1142" s="74">
        <f t="shared" si="4"/>
        <v>0</v>
      </c>
      <c r="F1142" s="62" t="str">
        <f t="shared" si="5"/>
        <v>#DIV/0!</v>
      </c>
      <c r="G1142" s="63" t="str">
        <f t="shared" si="6"/>
        <v>#DIV/0!</v>
      </c>
      <c r="H1142" s="64" t="str">
        <f t="shared" si="7"/>
        <v>#DIV/0!</v>
      </c>
      <c r="I1142" s="65" t="str">
        <f t="shared" si="8"/>
        <v>#DIV/0!</v>
      </c>
      <c r="J1142" s="55" t="str">
        <f t="shared" si="9"/>
        <v>#DIV/0!</v>
      </c>
      <c r="K1142" s="58"/>
      <c r="L1142" s="58"/>
      <c r="M1142" s="58"/>
      <c r="N1142" s="61" t="str">
        <f t="shared" si="10"/>
        <v>#DIV/0!</v>
      </c>
      <c r="O1142" s="61" t="str">
        <f t="shared" si="11"/>
        <v>#DIV/0!</v>
      </c>
      <c r="P1142" s="61" t="str">
        <f t="shared" si="12"/>
        <v>#DIV/0!</v>
      </c>
      <c r="Q1142" s="58"/>
      <c r="R1142" s="58"/>
      <c r="S1142" s="58"/>
      <c r="T1142" s="58"/>
      <c r="U1142" s="58"/>
      <c r="V1142" s="58"/>
      <c r="W1142" s="58"/>
      <c r="X1142" s="58"/>
      <c r="Y1142" s="58"/>
      <c r="Z1142" s="58"/>
      <c r="AA1142" s="73">
        <v>0.0</v>
      </c>
      <c r="AB1142" s="74">
        <v>0.0</v>
      </c>
      <c r="AC1142" s="73">
        <v>0.0</v>
      </c>
      <c r="AD1142" s="74">
        <v>0.0</v>
      </c>
    </row>
    <row r="1143" ht="12.75" customHeight="1">
      <c r="A1143" s="58" t="s">
        <v>326</v>
      </c>
      <c r="B1143" s="73">
        <f t="shared" si="1"/>
        <v>19</v>
      </c>
      <c r="C1143" s="74">
        <f t="shared" si="2"/>
        <v>125</v>
      </c>
      <c r="D1143" s="73">
        <f t="shared" si="3"/>
        <v>136</v>
      </c>
      <c r="E1143" s="74">
        <f t="shared" si="4"/>
        <v>24</v>
      </c>
      <c r="F1143" s="62">
        <f t="shared" si="5"/>
        <v>0.1319444444</v>
      </c>
      <c r="G1143" s="63">
        <f t="shared" si="6"/>
        <v>0.85</v>
      </c>
      <c r="H1143" s="64">
        <f t="shared" si="7"/>
        <v>0.5098684211</v>
      </c>
      <c r="I1143" s="65">
        <f t="shared" si="8"/>
        <v>0.1414473684</v>
      </c>
      <c r="J1143" s="55">
        <f t="shared" si="9"/>
        <v>1.111111111</v>
      </c>
      <c r="K1143" s="58"/>
      <c r="L1143" s="58"/>
      <c r="M1143" s="58"/>
      <c r="N1143" s="61">
        <f t="shared" si="10"/>
        <v>0.1319444444</v>
      </c>
      <c r="O1143" s="61">
        <f t="shared" si="11"/>
        <v>0.5098684211</v>
      </c>
      <c r="P1143" s="61">
        <f t="shared" si="12"/>
        <v>0.1414473684</v>
      </c>
      <c r="Q1143" s="58"/>
      <c r="R1143" s="58"/>
      <c r="S1143" s="58"/>
      <c r="T1143" s="58"/>
      <c r="U1143" s="58"/>
      <c r="V1143" s="58"/>
      <c r="W1143" s="58"/>
      <c r="X1143" s="58"/>
      <c r="Y1143" s="58"/>
      <c r="Z1143" s="58"/>
      <c r="AA1143" s="73">
        <v>19.0</v>
      </c>
      <c r="AB1143" s="74">
        <v>24.0</v>
      </c>
      <c r="AC1143" s="73">
        <v>136.0</v>
      </c>
      <c r="AD1143" s="74">
        <v>125.0</v>
      </c>
    </row>
    <row r="1144" ht="12.75" customHeight="1">
      <c r="A1144" s="58" t="s">
        <v>1197</v>
      </c>
      <c r="B1144" s="73">
        <f t="shared" si="1"/>
        <v>1</v>
      </c>
      <c r="C1144" s="74">
        <f t="shared" si="2"/>
        <v>4</v>
      </c>
      <c r="D1144" s="73">
        <f t="shared" si="3"/>
        <v>3</v>
      </c>
      <c r="E1144" s="74">
        <f t="shared" si="4"/>
        <v>0</v>
      </c>
      <c r="F1144" s="62">
        <f t="shared" si="5"/>
        <v>0.2</v>
      </c>
      <c r="G1144" s="63">
        <f t="shared" si="6"/>
        <v>1</v>
      </c>
      <c r="H1144" s="64">
        <f t="shared" si="7"/>
        <v>0.5</v>
      </c>
      <c r="I1144" s="65">
        <f t="shared" si="8"/>
        <v>0.125</v>
      </c>
      <c r="J1144" s="55">
        <f t="shared" si="9"/>
        <v>0.6</v>
      </c>
      <c r="K1144" s="58"/>
      <c r="L1144" s="58"/>
      <c r="M1144" s="58"/>
      <c r="N1144" s="61">
        <f t="shared" si="10"/>
        <v>0.2</v>
      </c>
      <c r="O1144" s="61">
        <f t="shared" si="11"/>
        <v>0.5</v>
      </c>
      <c r="P1144" s="61">
        <f t="shared" si="12"/>
        <v>0.125</v>
      </c>
      <c r="Q1144" s="58"/>
      <c r="R1144" s="58"/>
      <c r="S1144" s="58"/>
      <c r="T1144" s="58"/>
      <c r="U1144" s="58"/>
      <c r="V1144" s="58"/>
      <c r="W1144" s="58"/>
      <c r="X1144" s="58"/>
      <c r="Y1144" s="58"/>
      <c r="Z1144" s="58"/>
      <c r="AA1144" s="73">
        <v>1.0</v>
      </c>
      <c r="AB1144" s="74">
        <v>0.0</v>
      </c>
      <c r="AC1144" s="73">
        <v>3.0</v>
      </c>
      <c r="AD1144" s="74">
        <v>4.0</v>
      </c>
    </row>
    <row r="1145" ht="12.75" customHeight="1">
      <c r="A1145" s="58" t="s">
        <v>1198</v>
      </c>
      <c r="B1145" s="73">
        <f t="shared" si="1"/>
        <v>0</v>
      </c>
      <c r="C1145" s="74">
        <f t="shared" si="2"/>
        <v>0</v>
      </c>
      <c r="D1145" s="73">
        <f t="shared" si="3"/>
        <v>0</v>
      </c>
      <c r="E1145" s="74">
        <f t="shared" si="4"/>
        <v>0</v>
      </c>
      <c r="F1145" s="62" t="str">
        <f t="shared" si="5"/>
        <v>#DIV/0!</v>
      </c>
      <c r="G1145" s="63" t="str">
        <f t="shared" si="6"/>
        <v>#DIV/0!</v>
      </c>
      <c r="H1145" s="64" t="str">
        <f t="shared" si="7"/>
        <v>#DIV/0!</v>
      </c>
      <c r="I1145" s="65" t="str">
        <f t="shared" si="8"/>
        <v>#DIV/0!</v>
      </c>
      <c r="J1145" s="55" t="str">
        <f t="shared" si="9"/>
        <v>#DIV/0!</v>
      </c>
      <c r="K1145" s="58"/>
      <c r="L1145" s="58"/>
      <c r="M1145" s="58"/>
      <c r="N1145" s="61" t="str">
        <f t="shared" si="10"/>
        <v>#DIV/0!</v>
      </c>
      <c r="O1145" s="61" t="str">
        <f t="shared" si="11"/>
        <v>#DIV/0!</v>
      </c>
      <c r="P1145" s="61" t="str">
        <f t="shared" si="12"/>
        <v>#DIV/0!</v>
      </c>
      <c r="Q1145" s="58"/>
      <c r="R1145" s="58"/>
      <c r="S1145" s="58"/>
      <c r="T1145" s="58"/>
      <c r="U1145" s="58"/>
      <c r="V1145" s="58"/>
      <c r="W1145" s="58"/>
      <c r="X1145" s="58"/>
      <c r="Y1145" s="58"/>
      <c r="Z1145" s="58"/>
      <c r="AA1145" s="73">
        <v>0.0</v>
      </c>
      <c r="AB1145" s="74">
        <v>0.0</v>
      </c>
      <c r="AC1145" s="73">
        <v>0.0</v>
      </c>
      <c r="AD1145" s="74">
        <v>0.0</v>
      </c>
    </row>
    <row r="1146" ht="12.75" customHeight="1">
      <c r="A1146" s="58" t="s">
        <v>1199</v>
      </c>
      <c r="B1146" s="73">
        <f t="shared" si="1"/>
        <v>0</v>
      </c>
      <c r="C1146" s="74">
        <f t="shared" si="2"/>
        <v>0</v>
      </c>
      <c r="D1146" s="73">
        <f t="shared" si="3"/>
        <v>0</v>
      </c>
      <c r="E1146" s="74">
        <f t="shared" si="4"/>
        <v>0</v>
      </c>
      <c r="F1146" s="62" t="str">
        <f t="shared" si="5"/>
        <v>#DIV/0!</v>
      </c>
      <c r="G1146" s="63" t="str">
        <f t="shared" si="6"/>
        <v>#DIV/0!</v>
      </c>
      <c r="H1146" s="64" t="str">
        <f t="shared" si="7"/>
        <v>#DIV/0!</v>
      </c>
      <c r="I1146" s="65" t="str">
        <f t="shared" si="8"/>
        <v>#DIV/0!</v>
      </c>
      <c r="J1146" s="55" t="str">
        <f t="shared" si="9"/>
        <v>#DIV/0!</v>
      </c>
      <c r="K1146" s="58"/>
      <c r="L1146" s="58"/>
      <c r="M1146" s="58"/>
      <c r="N1146" s="61" t="str">
        <f t="shared" si="10"/>
        <v>#DIV/0!</v>
      </c>
      <c r="O1146" s="61" t="str">
        <f t="shared" si="11"/>
        <v>#DIV/0!</v>
      </c>
      <c r="P1146" s="61" t="str">
        <f t="shared" si="12"/>
        <v>#DIV/0!</v>
      </c>
      <c r="Q1146" s="58"/>
      <c r="R1146" s="58"/>
      <c r="S1146" s="58"/>
      <c r="T1146" s="58"/>
      <c r="U1146" s="58"/>
      <c r="V1146" s="58"/>
      <c r="W1146" s="58"/>
      <c r="X1146" s="58"/>
      <c r="Y1146" s="58"/>
      <c r="Z1146" s="58"/>
      <c r="AA1146" s="73">
        <v>0.0</v>
      </c>
      <c r="AB1146" s="74">
        <v>0.0</v>
      </c>
      <c r="AC1146" s="73">
        <v>0.0</v>
      </c>
      <c r="AD1146" s="74">
        <v>0.0</v>
      </c>
    </row>
    <row r="1147" ht="12.75" customHeight="1">
      <c r="A1147" s="58" t="s">
        <v>1200</v>
      </c>
      <c r="B1147" s="73">
        <f t="shared" si="1"/>
        <v>0</v>
      </c>
      <c r="C1147" s="74">
        <f t="shared" si="2"/>
        <v>0</v>
      </c>
      <c r="D1147" s="73">
        <f t="shared" si="3"/>
        <v>0</v>
      </c>
      <c r="E1147" s="74">
        <f t="shared" si="4"/>
        <v>0</v>
      </c>
      <c r="F1147" s="62" t="str">
        <f t="shared" si="5"/>
        <v>#DIV/0!</v>
      </c>
      <c r="G1147" s="63" t="str">
        <f t="shared" si="6"/>
        <v>#DIV/0!</v>
      </c>
      <c r="H1147" s="64" t="str">
        <f t="shared" si="7"/>
        <v>#DIV/0!</v>
      </c>
      <c r="I1147" s="65" t="str">
        <f t="shared" si="8"/>
        <v>#DIV/0!</v>
      </c>
      <c r="J1147" s="55" t="str">
        <f t="shared" si="9"/>
        <v>#DIV/0!</v>
      </c>
      <c r="K1147" s="58"/>
      <c r="L1147" s="58"/>
      <c r="M1147" s="58"/>
      <c r="N1147" s="61" t="str">
        <f t="shared" si="10"/>
        <v>#DIV/0!</v>
      </c>
      <c r="O1147" s="61" t="str">
        <f t="shared" si="11"/>
        <v>#DIV/0!</v>
      </c>
      <c r="P1147" s="61" t="str">
        <f t="shared" si="12"/>
        <v>#DIV/0!</v>
      </c>
      <c r="Q1147" s="58"/>
      <c r="R1147" s="58"/>
      <c r="S1147" s="58"/>
      <c r="T1147" s="58"/>
      <c r="U1147" s="58"/>
      <c r="V1147" s="58"/>
      <c r="W1147" s="58"/>
      <c r="X1147" s="58"/>
      <c r="Y1147" s="58"/>
      <c r="Z1147" s="58"/>
      <c r="AA1147" s="73">
        <v>0.0</v>
      </c>
      <c r="AB1147" s="74">
        <v>0.0</v>
      </c>
      <c r="AC1147" s="73">
        <v>0.0</v>
      </c>
      <c r="AD1147" s="74">
        <v>0.0</v>
      </c>
    </row>
    <row r="1148" ht="12.75" customHeight="1">
      <c r="A1148" s="58" t="s">
        <v>378</v>
      </c>
      <c r="B1148" s="73">
        <f t="shared" si="1"/>
        <v>90</v>
      </c>
      <c r="C1148" s="74">
        <f t="shared" si="2"/>
        <v>982</v>
      </c>
      <c r="D1148" s="73">
        <f t="shared" si="3"/>
        <v>1253</v>
      </c>
      <c r="E1148" s="74">
        <f t="shared" si="4"/>
        <v>104</v>
      </c>
      <c r="F1148" s="62">
        <f t="shared" si="5"/>
        <v>0.08395522388</v>
      </c>
      <c r="G1148" s="63">
        <f t="shared" si="6"/>
        <v>0.9233603537</v>
      </c>
      <c r="H1148" s="64">
        <f t="shared" si="7"/>
        <v>0.552902429</v>
      </c>
      <c r="I1148" s="65">
        <f t="shared" si="8"/>
        <v>0.07986825854</v>
      </c>
      <c r="J1148" s="55">
        <f t="shared" si="9"/>
        <v>1.265858209</v>
      </c>
      <c r="K1148" s="58"/>
      <c r="L1148" s="58"/>
      <c r="M1148" s="58"/>
      <c r="N1148" s="61">
        <f t="shared" si="10"/>
        <v>0.08395522388</v>
      </c>
      <c r="O1148" s="61">
        <f t="shared" si="11"/>
        <v>0.552902429</v>
      </c>
      <c r="P1148" s="61">
        <f t="shared" si="12"/>
        <v>0.07986825854</v>
      </c>
      <c r="Q1148" s="58"/>
      <c r="R1148" s="58"/>
      <c r="S1148" s="58"/>
      <c r="T1148" s="58"/>
      <c r="U1148" s="58"/>
      <c r="V1148" s="58"/>
      <c r="W1148" s="58"/>
      <c r="X1148" s="58"/>
      <c r="Y1148" s="58"/>
      <c r="Z1148" s="58"/>
      <c r="AA1148" s="73">
        <v>90.0</v>
      </c>
      <c r="AB1148" s="74">
        <v>104.0</v>
      </c>
      <c r="AC1148" s="73">
        <v>1253.0</v>
      </c>
      <c r="AD1148" s="74">
        <v>982.0</v>
      </c>
    </row>
    <row r="1149" ht="12.75" customHeight="1">
      <c r="A1149" s="58" t="s">
        <v>421</v>
      </c>
      <c r="B1149" s="73">
        <f t="shared" si="1"/>
        <v>1</v>
      </c>
      <c r="C1149" s="74">
        <f t="shared" si="2"/>
        <v>10</v>
      </c>
      <c r="D1149" s="73">
        <f t="shared" si="3"/>
        <v>12</v>
      </c>
      <c r="E1149" s="74">
        <f t="shared" si="4"/>
        <v>1</v>
      </c>
      <c r="F1149" s="62">
        <f t="shared" si="5"/>
        <v>0.09090909091</v>
      </c>
      <c r="G1149" s="63">
        <f t="shared" si="6"/>
        <v>0.9230769231</v>
      </c>
      <c r="H1149" s="64">
        <f t="shared" si="7"/>
        <v>0.5416666667</v>
      </c>
      <c r="I1149" s="65">
        <f t="shared" si="8"/>
        <v>0.08333333333</v>
      </c>
      <c r="J1149" s="55">
        <f t="shared" si="9"/>
        <v>1.181818182</v>
      </c>
      <c r="K1149" s="58"/>
      <c r="L1149" s="58"/>
      <c r="M1149" s="58"/>
      <c r="N1149" s="61">
        <f t="shared" si="10"/>
        <v>0.09090909091</v>
      </c>
      <c r="O1149" s="61">
        <f t="shared" si="11"/>
        <v>0.5416666667</v>
      </c>
      <c r="P1149" s="61">
        <f t="shared" si="12"/>
        <v>0.08333333333</v>
      </c>
      <c r="Q1149" s="58"/>
      <c r="R1149" s="58"/>
      <c r="S1149" s="58"/>
      <c r="T1149" s="58"/>
      <c r="U1149" s="58"/>
      <c r="V1149" s="58"/>
      <c r="W1149" s="58"/>
      <c r="X1149" s="58"/>
      <c r="Y1149" s="58"/>
      <c r="Z1149" s="58"/>
      <c r="AA1149" s="73">
        <v>1.0</v>
      </c>
      <c r="AB1149" s="74">
        <v>1.0</v>
      </c>
      <c r="AC1149" s="73">
        <v>12.0</v>
      </c>
      <c r="AD1149" s="74">
        <v>10.0</v>
      </c>
    </row>
    <row r="1150" ht="12.75" customHeight="1">
      <c r="A1150" s="58" t="s">
        <v>723</v>
      </c>
      <c r="B1150" s="73">
        <f t="shared" si="1"/>
        <v>131</v>
      </c>
      <c r="C1150" s="74">
        <f t="shared" si="2"/>
        <v>270</v>
      </c>
      <c r="D1150" s="73">
        <f t="shared" si="3"/>
        <v>882</v>
      </c>
      <c r="E1150" s="74">
        <f t="shared" si="4"/>
        <v>56</v>
      </c>
      <c r="F1150" s="62">
        <f t="shared" si="5"/>
        <v>0.3266832918</v>
      </c>
      <c r="G1150" s="63">
        <f t="shared" si="6"/>
        <v>0.9402985075</v>
      </c>
      <c r="H1150" s="64">
        <f t="shared" si="7"/>
        <v>0.7565347274</v>
      </c>
      <c r="I1150" s="65">
        <f t="shared" si="8"/>
        <v>0.13965646</v>
      </c>
      <c r="J1150" s="55">
        <f t="shared" si="9"/>
        <v>2.33915212</v>
      </c>
      <c r="K1150" s="58"/>
      <c r="L1150" s="58"/>
      <c r="M1150" s="58"/>
      <c r="N1150" s="61">
        <f t="shared" si="10"/>
        <v>0.3266832918</v>
      </c>
      <c r="O1150" s="61">
        <f t="shared" si="11"/>
        <v>0.7565347274</v>
      </c>
      <c r="P1150" s="61">
        <f t="shared" si="12"/>
        <v>0.13965646</v>
      </c>
      <c r="Q1150" s="58"/>
      <c r="R1150" s="58"/>
      <c r="S1150" s="58"/>
      <c r="T1150" s="58"/>
      <c r="U1150" s="58"/>
      <c r="V1150" s="58"/>
      <c r="W1150" s="58"/>
      <c r="X1150" s="58"/>
      <c r="Y1150" s="58"/>
      <c r="Z1150" s="58"/>
      <c r="AA1150" s="73">
        <v>131.0</v>
      </c>
      <c r="AB1150" s="74">
        <v>56.0</v>
      </c>
      <c r="AC1150" s="73">
        <v>882.0</v>
      </c>
      <c r="AD1150" s="74">
        <v>270.0</v>
      </c>
    </row>
    <row r="1151" ht="12.75" customHeight="1">
      <c r="A1151" s="58" t="s">
        <v>1201</v>
      </c>
      <c r="B1151" s="73">
        <f t="shared" si="1"/>
        <v>11</v>
      </c>
      <c r="C1151" s="74">
        <f t="shared" si="2"/>
        <v>6</v>
      </c>
      <c r="D1151" s="73">
        <f t="shared" si="3"/>
        <v>26</v>
      </c>
      <c r="E1151" s="74">
        <f t="shared" si="4"/>
        <v>5</v>
      </c>
      <c r="F1151" s="62">
        <f t="shared" si="5"/>
        <v>0.6470588235</v>
      </c>
      <c r="G1151" s="63">
        <f t="shared" si="6"/>
        <v>0.8387096774</v>
      </c>
      <c r="H1151" s="64">
        <f t="shared" si="7"/>
        <v>0.7708333333</v>
      </c>
      <c r="I1151" s="65">
        <f t="shared" si="8"/>
        <v>0.3333333333</v>
      </c>
      <c r="J1151" s="55">
        <f t="shared" si="9"/>
        <v>1.823529412</v>
      </c>
      <c r="K1151" s="58"/>
      <c r="L1151" s="58"/>
      <c r="M1151" s="58"/>
      <c r="N1151" s="61">
        <f t="shared" si="10"/>
        <v>0.6470588235</v>
      </c>
      <c r="O1151" s="61">
        <f t="shared" si="11"/>
        <v>0.7708333333</v>
      </c>
      <c r="P1151" s="61">
        <f t="shared" si="12"/>
        <v>0.3333333333</v>
      </c>
      <c r="Q1151" s="58"/>
      <c r="R1151" s="58"/>
      <c r="S1151" s="58"/>
      <c r="T1151" s="58"/>
      <c r="U1151" s="58"/>
      <c r="V1151" s="58"/>
      <c r="W1151" s="58"/>
      <c r="X1151" s="58"/>
      <c r="Y1151" s="58"/>
      <c r="Z1151" s="58"/>
      <c r="AA1151" s="73">
        <v>11.0</v>
      </c>
      <c r="AB1151" s="74">
        <v>5.0</v>
      </c>
      <c r="AC1151" s="73">
        <v>26.0</v>
      </c>
      <c r="AD1151" s="74">
        <v>6.0</v>
      </c>
    </row>
    <row r="1152" ht="12.75" customHeight="1">
      <c r="A1152" s="58" t="s">
        <v>1202</v>
      </c>
      <c r="B1152" s="73">
        <f t="shared" si="1"/>
        <v>0</v>
      </c>
      <c r="C1152" s="74">
        <f t="shared" si="2"/>
        <v>0</v>
      </c>
      <c r="D1152" s="73">
        <f t="shared" si="3"/>
        <v>0</v>
      </c>
      <c r="E1152" s="74">
        <f t="shared" si="4"/>
        <v>0</v>
      </c>
      <c r="F1152" s="62" t="str">
        <f t="shared" si="5"/>
        <v>#DIV/0!</v>
      </c>
      <c r="G1152" s="63" t="str">
        <f t="shared" si="6"/>
        <v>#DIV/0!</v>
      </c>
      <c r="H1152" s="64" t="str">
        <f t="shared" si="7"/>
        <v>#DIV/0!</v>
      </c>
      <c r="I1152" s="65" t="str">
        <f t="shared" si="8"/>
        <v>#DIV/0!</v>
      </c>
      <c r="J1152" s="55" t="str">
        <f t="shared" si="9"/>
        <v>#DIV/0!</v>
      </c>
      <c r="K1152" s="58"/>
      <c r="L1152" s="58"/>
      <c r="M1152" s="58"/>
      <c r="N1152" s="61" t="str">
        <f t="shared" si="10"/>
        <v>#DIV/0!</v>
      </c>
      <c r="O1152" s="61" t="str">
        <f t="shared" si="11"/>
        <v>#DIV/0!</v>
      </c>
      <c r="P1152" s="61" t="str">
        <f t="shared" si="12"/>
        <v>#DIV/0!</v>
      </c>
      <c r="Q1152" s="58"/>
      <c r="R1152" s="58"/>
      <c r="S1152" s="58"/>
      <c r="T1152" s="58"/>
      <c r="U1152" s="58"/>
      <c r="V1152" s="58"/>
      <c r="W1152" s="58"/>
      <c r="X1152" s="58"/>
      <c r="Y1152" s="58"/>
      <c r="Z1152" s="58"/>
      <c r="AA1152" s="73">
        <v>0.0</v>
      </c>
      <c r="AB1152" s="74">
        <v>0.0</v>
      </c>
      <c r="AC1152" s="73">
        <v>0.0</v>
      </c>
      <c r="AD1152" s="74">
        <v>0.0</v>
      </c>
    </row>
    <row r="1153" ht="12.75" customHeight="1">
      <c r="A1153" s="58" t="s">
        <v>1203</v>
      </c>
      <c r="B1153" s="73">
        <f t="shared" si="1"/>
        <v>0</v>
      </c>
      <c r="C1153" s="74">
        <f t="shared" si="2"/>
        <v>5</v>
      </c>
      <c r="D1153" s="73">
        <f t="shared" si="3"/>
        <v>18</v>
      </c>
      <c r="E1153" s="74">
        <f t="shared" si="4"/>
        <v>0</v>
      </c>
      <c r="F1153" s="62">
        <f t="shared" si="5"/>
        <v>0</v>
      </c>
      <c r="G1153" s="63">
        <f t="shared" si="6"/>
        <v>1</v>
      </c>
      <c r="H1153" s="64">
        <f t="shared" si="7"/>
        <v>0.7826086957</v>
      </c>
      <c r="I1153" s="65">
        <f t="shared" si="8"/>
        <v>0</v>
      </c>
      <c r="J1153" s="55">
        <f t="shared" si="9"/>
        <v>3.6</v>
      </c>
      <c r="K1153" s="58"/>
      <c r="L1153" s="58"/>
      <c r="M1153" s="58"/>
      <c r="N1153" s="61">
        <f t="shared" si="10"/>
        <v>0</v>
      </c>
      <c r="O1153" s="61">
        <f t="shared" si="11"/>
        <v>0.7826086957</v>
      </c>
      <c r="P1153" s="61">
        <f t="shared" si="12"/>
        <v>0</v>
      </c>
      <c r="Q1153" s="58"/>
      <c r="R1153" s="58"/>
      <c r="S1153" s="58"/>
      <c r="T1153" s="58"/>
      <c r="U1153" s="58"/>
      <c r="V1153" s="58"/>
      <c r="W1153" s="58"/>
      <c r="X1153" s="58"/>
      <c r="Y1153" s="58"/>
      <c r="Z1153" s="58"/>
      <c r="AA1153" s="73">
        <v>0.0</v>
      </c>
      <c r="AB1153" s="74">
        <v>0.0</v>
      </c>
      <c r="AC1153" s="73">
        <v>18.0</v>
      </c>
      <c r="AD1153" s="74">
        <v>5.0</v>
      </c>
    </row>
    <row r="1154" ht="12.75" customHeight="1">
      <c r="A1154" s="58" t="s">
        <v>717</v>
      </c>
      <c r="B1154" s="73">
        <f t="shared" si="1"/>
        <v>48</v>
      </c>
      <c r="C1154" s="74">
        <f t="shared" si="2"/>
        <v>72</v>
      </c>
      <c r="D1154" s="73">
        <f t="shared" si="3"/>
        <v>168</v>
      </c>
      <c r="E1154" s="74">
        <f t="shared" si="4"/>
        <v>21</v>
      </c>
      <c r="F1154" s="62">
        <f t="shared" si="5"/>
        <v>0.4</v>
      </c>
      <c r="G1154" s="63">
        <f t="shared" si="6"/>
        <v>0.8888888889</v>
      </c>
      <c r="H1154" s="64">
        <f t="shared" si="7"/>
        <v>0.6990291262</v>
      </c>
      <c r="I1154" s="65">
        <f t="shared" si="8"/>
        <v>0.2233009709</v>
      </c>
      <c r="J1154" s="55">
        <f t="shared" si="9"/>
        <v>1.575</v>
      </c>
      <c r="K1154" s="58"/>
      <c r="L1154" s="58"/>
      <c r="M1154" s="58"/>
      <c r="N1154" s="61">
        <f t="shared" si="10"/>
        <v>0.4</v>
      </c>
      <c r="O1154" s="61">
        <f t="shared" si="11"/>
        <v>0.6990291262</v>
      </c>
      <c r="P1154" s="61">
        <f t="shared" si="12"/>
        <v>0.2233009709</v>
      </c>
      <c r="Q1154" s="58"/>
      <c r="R1154" s="58"/>
      <c r="S1154" s="58"/>
      <c r="T1154" s="58"/>
      <c r="U1154" s="58"/>
      <c r="V1154" s="58"/>
      <c r="W1154" s="58"/>
      <c r="X1154" s="58"/>
      <c r="Y1154" s="58"/>
      <c r="Z1154" s="58"/>
      <c r="AA1154" s="73">
        <v>48.0</v>
      </c>
      <c r="AB1154" s="74">
        <v>21.0</v>
      </c>
      <c r="AC1154" s="73">
        <v>168.0</v>
      </c>
      <c r="AD1154" s="74">
        <v>72.0</v>
      </c>
    </row>
    <row r="1155" ht="12.75" customHeight="1">
      <c r="A1155" s="58" t="s">
        <v>837</v>
      </c>
      <c r="B1155" s="73">
        <f t="shared" si="1"/>
        <v>18</v>
      </c>
      <c r="C1155" s="74">
        <f t="shared" si="2"/>
        <v>39</v>
      </c>
      <c r="D1155" s="73">
        <f t="shared" si="3"/>
        <v>82</v>
      </c>
      <c r="E1155" s="74">
        <f t="shared" si="4"/>
        <v>5</v>
      </c>
      <c r="F1155" s="62">
        <f t="shared" si="5"/>
        <v>0.3157894737</v>
      </c>
      <c r="G1155" s="63">
        <f t="shared" si="6"/>
        <v>0.9425287356</v>
      </c>
      <c r="H1155" s="64">
        <f t="shared" si="7"/>
        <v>0.6944444444</v>
      </c>
      <c r="I1155" s="65">
        <f t="shared" si="8"/>
        <v>0.1597222222</v>
      </c>
      <c r="J1155" s="55">
        <f t="shared" si="9"/>
        <v>1.526315789</v>
      </c>
      <c r="K1155" s="58"/>
      <c r="L1155" s="58"/>
      <c r="M1155" s="58"/>
      <c r="N1155" s="61">
        <f t="shared" si="10"/>
        <v>0.3157894737</v>
      </c>
      <c r="O1155" s="61">
        <f t="shared" si="11"/>
        <v>0.6944444444</v>
      </c>
      <c r="P1155" s="61">
        <f t="shared" si="12"/>
        <v>0.1597222222</v>
      </c>
      <c r="Q1155" s="58"/>
      <c r="R1155" s="58"/>
      <c r="S1155" s="58"/>
      <c r="T1155" s="58"/>
      <c r="U1155" s="58"/>
      <c r="V1155" s="58"/>
      <c r="W1155" s="58"/>
      <c r="X1155" s="58"/>
      <c r="Y1155" s="58"/>
      <c r="Z1155" s="58"/>
      <c r="AA1155" s="73">
        <v>18.0</v>
      </c>
      <c r="AB1155" s="74">
        <v>5.0</v>
      </c>
      <c r="AC1155" s="73">
        <v>82.0</v>
      </c>
      <c r="AD1155" s="74">
        <v>39.0</v>
      </c>
    </row>
    <row r="1156" ht="12.75" customHeight="1">
      <c r="A1156" s="58" t="s">
        <v>1204</v>
      </c>
      <c r="B1156" s="73">
        <f t="shared" si="1"/>
        <v>6</v>
      </c>
      <c r="C1156" s="74">
        <f t="shared" si="2"/>
        <v>6</v>
      </c>
      <c r="D1156" s="73">
        <f t="shared" si="3"/>
        <v>24</v>
      </c>
      <c r="E1156" s="74">
        <f t="shared" si="4"/>
        <v>7</v>
      </c>
      <c r="F1156" s="62">
        <f t="shared" si="5"/>
        <v>0.5</v>
      </c>
      <c r="G1156" s="63">
        <f t="shared" si="6"/>
        <v>0.7741935484</v>
      </c>
      <c r="H1156" s="64">
        <f t="shared" si="7"/>
        <v>0.6976744186</v>
      </c>
      <c r="I1156" s="65">
        <f t="shared" si="8"/>
        <v>0.3023255814</v>
      </c>
      <c r="J1156" s="55">
        <f t="shared" si="9"/>
        <v>2.583333333</v>
      </c>
      <c r="K1156" s="58"/>
      <c r="L1156" s="58"/>
      <c r="M1156" s="58"/>
      <c r="N1156" s="61">
        <f t="shared" si="10"/>
        <v>0.5</v>
      </c>
      <c r="O1156" s="61">
        <f t="shared" si="11"/>
        <v>0.6976744186</v>
      </c>
      <c r="P1156" s="61">
        <f t="shared" si="12"/>
        <v>0.3023255814</v>
      </c>
      <c r="Q1156" s="58"/>
      <c r="R1156" s="58"/>
      <c r="S1156" s="58"/>
      <c r="T1156" s="58"/>
      <c r="U1156" s="58"/>
      <c r="V1156" s="58"/>
      <c r="W1156" s="58"/>
      <c r="X1156" s="58"/>
      <c r="Y1156" s="58"/>
      <c r="Z1156" s="58"/>
      <c r="AA1156" s="73">
        <v>6.0</v>
      </c>
      <c r="AB1156" s="74">
        <v>7.0</v>
      </c>
      <c r="AC1156" s="73">
        <v>24.0</v>
      </c>
      <c r="AD1156" s="74">
        <v>6.0</v>
      </c>
    </row>
    <row r="1157" ht="12.75" customHeight="1">
      <c r="A1157" s="58" t="s">
        <v>591</v>
      </c>
      <c r="B1157" s="73">
        <f t="shared" si="1"/>
        <v>84</v>
      </c>
      <c r="C1157" s="74">
        <f t="shared" si="2"/>
        <v>196</v>
      </c>
      <c r="D1157" s="73">
        <f t="shared" si="3"/>
        <v>304</v>
      </c>
      <c r="E1157" s="74">
        <f t="shared" si="4"/>
        <v>51</v>
      </c>
      <c r="F1157" s="62">
        <f t="shared" si="5"/>
        <v>0.3</v>
      </c>
      <c r="G1157" s="63">
        <f t="shared" si="6"/>
        <v>0.8563380282</v>
      </c>
      <c r="H1157" s="64">
        <f t="shared" si="7"/>
        <v>0.611023622</v>
      </c>
      <c r="I1157" s="65">
        <f t="shared" si="8"/>
        <v>0.2125984252</v>
      </c>
      <c r="J1157" s="55">
        <f t="shared" si="9"/>
        <v>1.267857143</v>
      </c>
      <c r="K1157" s="58"/>
      <c r="L1157" s="58"/>
      <c r="M1157" s="58"/>
      <c r="N1157" s="61">
        <f t="shared" si="10"/>
        <v>0.3</v>
      </c>
      <c r="O1157" s="61">
        <f t="shared" si="11"/>
        <v>0.611023622</v>
      </c>
      <c r="P1157" s="61">
        <f t="shared" si="12"/>
        <v>0.2125984252</v>
      </c>
      <c r="Q1157" s="58"/>
      <c r="R1157" s="58"/>
      <c r="S1157" s="58"/>
      <c r="T1157" s="58"/>
      <c r="U1157" s="58"/>
      <c r="V1157" s="58"/>
      <c r="W1157" s="58"/>
      <c r="X1157" s="58"/>
      <c r="Y1157" s="58"/>
      <c r="Z1157" s="58"/>
      <c r="AA1157" s="73">
        <v>84.0</v>
      </c>
      <c r="AB1157" s="74">
        <v>51.0</v>
      </c>
      <c r="AC1157" s="73">
        <v>304.0</v>
      </c>
      <c r="AD1157" s="74">
        <v>196.0</v>
      </c>
    </row>
    <row r="1158" ht="12.75" customHeight="1">
      <c r="A1158" s="58" t="s">
        <v>56</v>
      </c>
      <c r="B1158" s="73">
        <f t="shared" si="1"/>
        <v>1</v>
      </c>
      <c r="C1158" s="74">
        <f t="shared" si="2"/>
        <v>36</v>
      </c>
      <c r="D1158" s="73">
        <f t="shared" si="3"/>
        <v>5</v>
      </c>
      <c r="E1158" s="74">
        <f t="shared" si="4"/>
        <v>3</v>
      </c>
      <c r="F1158" s="62">
        <f t="shared" si="5"/>
        <v>0.02702702703</v>
      </c>
      <c r="G1158" s="63">
        <f t="shared" si="6"/>
        <v>0.625</v>
      </c>
      <c r="H1158" s="64">
        <f t="shared" si="7"/>
        <v>0.1333333333</v>
      </c>
      <c r="I1158" s="65">
        <f t="shared" si="8"/>
        <v>0.08888888889</v>
      </c>
      <c r="J1158" s="55">
        <f t="shared" si="9"/>
        <v>0.2162162162</v>
      </c>
      <c r="K1158" s="58"/>
      <c r="L1158" s="58"/>
      <c r="M1158" s="58"/>
      <c r="N1158" s="61">
        <f t="shared" si="10"/>
        <v>0.02702702703</v>
      </c>
      <c r="O1158" s="61">
        <f t="shared" si="11"/>
        <v>0.1333333333</v>
      </c>
      <c r="P1158" s="61">
        <f t="shared" si="12"/>
        <v>0.08888888889</v>
      </c>
      <c r="Q1158" s="58"/>
      <c r="R1158" s="58"/>
      <c r="S1158" s="58"/>
      <c r="T1158" s="58"/>
      <c r="U1158" s="58"/>
      <c r="V1158" s="58"/>
      <c r="W1158" s="58"/>
      <c r="X1158" s="58"/>
      <c r="Y1158" s="58"/>
      <c r="Z1158" s="58"/>
      <c r="AA1158" s="73">
        <v>1.0</v>
      </c>
      <c r="AB1158" s="74">
        <v>3.0</v>
      </c>
      <c r="AC1158" s="73">
        <v>5.0</v>
      </c>
      <c r="AD1158" s="74">
        <v>36.0</v>
      </c>
    </row>
    <row r="1159" ht="12.75" customHeight="1">
      <c r="A1159" s="58" t="s">
        <v>685</v>
      </c>
      <c r="B1159" s="73">
        <f t="shared" si="1"/>
        <v>6</v>
      </c>
      <c r="C1159" s="74">
        <f t="shared" si="2"/>
        <v>15</v>
      </c>
      <c r="D1159" s="73">
        <f t="shared" si="3"/>
        <v>43</v>
      </c>
      <c r="E1159" s="74">
        <f t="shared" si="4"/>
        <v>3</v>
      </c>
      <c r="F1159" s="62">
        <f t="shared" si="5"/>
        <v>0.2857142857</v>
      </c>
      <c r="G1159" s="63">
        <f t="shared" si="6"/>
        <v>0.9347826087</v>
      </c>
      <c r="H1159" s="64">
        <f t="shared" si="7"/>
        <v>0.7313432836</v>
      </c>
      <c r="I1159" s="65">
        <f t="shared" si="8"/>
        <v>0.1343283582</v>
      </c>
      <c r="J1159" s="55">
        <f t="shared" si="9"/>
        <v>2.19047619</v>
      </c>
      <c r="K1159" s="58"/>
      <c r="L1159" s="58"/>
      <c r="M1159" s="58"/>
      <c r="N1159" s="61">
        <f t="shared" si="10"/>
        <v>0.2857142857</v>
      </c>
      <c r="O1159" s="61">
        <f t="shared" si="11"/>
        <v>0.7313432836</v>
      </c>
      <c r="P1159" s="61">
        <f t="shared" si="12"/>
        <v>0.1343283582</v>
      </c>
      <c r="Q1159" s="58"/>
      <c r="R1159" s="58"/>
      <c r="S1159" s="58"/>
      <c r="T1159" s="58"/>
      <c r="U1159" s="58"/>
      <c r="V1159" s="58"/>
      <c r="W1159" s="58"/>
      <c r="X1159" s="58"/>
      <c r="Y1159" s="58"/>
      <c r="Z1159" s="58"/>
      <c r="AA1159" s="73">
        <v>6.0</v>
      </c>
      <c r="AB1159" s="74">
        <v>3.0</v>
      </c>
      <c r="AC1159" s="73">
        <v>43.0</v>
      </c>
      <c r="AD1159" s="74">
        <v>15.0</v>
      </c>
    </row>
    <row r="1160" ht="12.75" customHeight="1">
      <c r="A1160" s="58" t="s">
        <v>721</v>
      </c>
      <c r="B1160" s="73">
        <f t="shared" si="1"/>
        <v>7</v>
      </c>
      <c r="C1160" s="74">
        <f t="shared" si="2"/>
        <v>10</v>
      </c>
      <c r="D1160" s="73">
        <f t="shared" si="3"/>
        <v>23</v>
      </c>
      <c r="E1160" s="74">
        <f t="shared" si="4"/>
        <v>3</v>
      </c>
      <c r="F1160" s="62">
        <f t="shared" si="5"/>
        <v>0.4117647059</v>
      </c>
      <c r="G1160" s="63">
        <f t="shared" si="6"/>
        <v>0.8846153846</v>
      </c>
      <c r="H1160" s="64">
        <f t="shared" si="7"/>
        <v>0.6976744186</v>
      </c>
      <c r="I1160" s="65">
        <f t="shared" si="8"/>
        <v>0.2325581395</v>
      </c>
      <c r="J1160" s="55">
        <f t="shared" si="9"/>
        <v>1.529411765</v>
      </c>
      <c r="K1160" s="58"/>
      <c r="L1160" s="58"/>
      <c r="M1160" s="58"/>
      <c r="N1160" s="61">
        <f t="shared" si="10"/>
        <v>0.4117647059</v>
      </c>
      <c r="O1160" s="61">
        <f t="shared" si="11"/>
        <v>0.6976744186</v>
      </c>
      <c r="P1160" s="61">
        <f t="shared" si="12"/>
        <v>0.2325581395</v>
      </c>
      <c r="Q1160" s="58"/>
      <c r="R1160" s="58"/>
      <c r="S1160" s="58"/>
      <c r="T1160" s="58"/>
      <c r="U1160" s="58"/>
      <c r="V1160" s="58"/>
      <c r="W1160" s="58"/>
      <c r="X1160" s="58"/>
      <c r="Y1160" s="58"/>
      <c r="Z1160" s="58"/>
      <c r="AA1160" s="73">
        <v>7.0</v>
      </c>
      <c r="AB1160" s="74">
        <v>3.0</v>
      </c>
      <c r="AC1160" s="73">
        <v>23.0</v>
      </c>
      <c r="AD1160" s="74">
        <v>10.0</v>
      </c>
    </row>
    <row r="1161" ht="12.75" customHeight="1">
      <c r="A1161" s="58" t="s">
        <v>1205</v>
      </c>
      <c r="B1161" s="73">
        <f t="shared" si="1"/>
        <v>2</v>
      </c>
      <c r="C1161" s="74">
        <f t="shared" si="2"/>
        <v>26</v>
      </c>
      <c r="D1161" s="73">
        <f t="shared" si="3"/>
        <v>24</v>
      </c>
      <c r="E1161" s="74">
        <f t="shared" si="4"/>
        <v>1</v>
      </c>
      <c r="F1161" s="62">
        <f t="shared" si="5"/>
        <v>0.07142857143</v>
      </c>
      <c r="G1161" s="63">
        <f t="shared" si="6"/>
        <v>0.96</v>
      </c>
      <c r="H1161" s="64">
        <f t="shared" si="7"/>
        <v>0.4905660377</v>
      </c>
      <c r="I1161" s="65">
        <f t="shared" si="8"/>
        <v>0.05660377358</v>
      </c>
      <c r="J1161" s="55">
        <f t="shared" si="9"/>
        <v>0.8928571429</v>
      </c>
      <c r="K1161" s="58"/>
      <c r="L1161" s="58"/>
      <c r="M1161" s="58"/>
      <c r="N1161" s="61">
        <f t="shared" si="10"/>
        <v>0.07142857143</v>
      </c>
      <c r="O1161" s="61">
        <f t="shared" si="11"/>
        <v>0.4905660377</v>
      </c>
      <c r="P1161" s="61">
        <f t="shared" si="12"/>
        <v>0.05660377358</v>
      </c>
      <c r="Q1161" s="58"/>
      <c r="R1161" s="58"/>
      <c r="S1161" s="58"/>
      <c r="T1161" s="58"/>
      <c r="U1161" s="58"/>
      <c r="V1161" s="58"/>
      <c r="W1161" s="58"/>
      <c r="X1161" s="58"/>
      <c r="Y1161" s="58"/>
      <c r="Z1161" s="58"/>
      <c r="AA1161" s="73">
        <v>2.0</v>
      </c>
      <c r="AB1161" s="74">
        <v>1.0</v>
      </c>
      <c r="AC1161" s="73">
        <v>24.0</v>
      </c>
      <c r="AD1161" s="74">
        <v>26.0</v>
      </c>
    </row>
    <row r="1162" ht="12.75" customHeight="1">
      <c r="A1162" s="58" t="s">
        <v>681</v>
      </c>
      <c r="B1162" s="73">
        <f t="shared" si="1"/>
        <v>22</v>
      </c>
      <c r="C1162" s="74">
        <f t="shared" si="2"/>
        <v>39</v>
      </c>
      <c r="D1162" s="73">
        <f t="shared" si="3"/>
        <v>68</v>
      </c>
      <c r="E1162" s="74">
        <f t="shared" si="4"/>
        <v>11</v>
      </c>
      <c r="F1162" s="62">
        <f t="shared" si="5"/>
        <v>0.3606557377</v>
      </c>
      <c r="G1162" s="63">
        <f t="shared" si="6"/>
        <v>0.8607594937</v>
      </c>
      <c r="H1162" s="64">
        <f t="shared" si="7"/>
        <v>0.6428571429</v>
      </c>
      <c r="I1162" s="65">
        <f t="shared" si="8"/>
        <v>0.2357142857</v>
      </c>
      <c r="J1162" s="55">
        <f t="shared" si="9"/>
        <v>1.295081967</v>
      </c>
      <c r="K1162" s="58"/>
      <c r="L1162" s="58"/>
      <c r="M1162" s="58"/>
      <c r="N1162" s="61">
        <f t="shared" si="10"/>
        <v>0.3606557377</v>
      </c>
      <c r="O1162" s="61">
        <f t="shared" si="11"/>
        <v>0.6428571429</v>
      </c>
      <c r="P1162" s="61">
        <f t="shared" si="12"/>
        <v>0.2357142857</v>
      </c>
      <c r="Q1162" s="58"/>
      <c r="R1162" s="58"/>
      <c r="S1162" s="58"/>
      <c r="T1162" s="58"/>
      <c r="U1162" s="58"/>
      <c r="V1162" s="58"/>
      <c r="W1162" s="58"/>
      <c r="X1162" s="58"/>
      <c r="Y1162" s="58"/>
      <c r="Z1162" s="58"/>
      <c r="AA1162" s="73">
        <v>22.0</v>
      </c>
      <c r="AB1162" s="74">
        <v>11.0</v>
      </c>
      <c r="AC1162" s="73">
        <v>68.0</v>
      </c>
      <c r="AD1162" s="74">
        <v>39.0</v>
      </c>
    </row>
    <row r="1163" ht="12.75" customHeight="1">
      <c r="A1163" s="58" t="s">
        <v>1206</v>
      </c>
      <c r="B1163" s="73">
        <f t="shared" si="1"/>
        <v>2</v>
      </c>
      <c r="C1163" s="74">
        <f t="shared" si="2"/>
        <v>9</v>
      </c>
      <c r="D1163" s="73">
        <f t="shared" si="3"/>
        <v>10</v>
      </c>
      <c r="E1163" s="74">
        <f t="shared" si="4"/>
        <v>0</v>
      </c>
      <c r="F1163" s="62">
        <f t="shared" si="5"/>
        <v>0.1818181818</v>
      </c>
      <c r="G1163" s="63">
        <f t="shared" si="6"/>
        <v>1</v>
      </c>
      <c r="H1163" s="64">
        <f t="shared" si="7"/>
        <v>0.5714285714</v>
      </c>
      <c r="I1163" s="65">
        <f t="shared" si="8"/>
        <v>0.09523809524</v>
      </c>
      <c r="J1163" s="55">
        <f t="shared" si="9"/>
        <v>0.9090909091</v>
      </c>
      <c r="K1163" s="58"/>
      <c r="L1163" s="58"/>
      <c r="M1163" s="58"/>
      <c r="N1163" s="61">
        <f t="shared" si="10"/>
        <v>0.1818181818</v>
      </c>
      <c r="O1163" s="61">
        <f t="shared" si="11"/>
        <v>0.5714285714</v>
      </c>
      <c r="P1163" s="61">
        <f t="shared" si="12"/>
        <v>0.09523809524</v>
      </c>
      <c r="Q1163" s="58"/>
      <c r="R1163" s="58"/>
      <c r="S1163" s="58"/>
      <c r="T1163" s="58"/>
      <c r="U1163" s="58"/>
      <c r="V1163" s="58"/>
      <c r="W1163" s="58"/>
      <c r="X1163" s="58"/>
      <c r="Y1163" s="58"/>
      <c r="Z1163" s="58"/>
      <c r="AA1163" s="73">
        <v>2.0</v>
      </c>
      <c r="AB1163" s="74">
        <v>0.0</v>
      </c>
      <c r="AC1163" s="73">
        <v>10.0</v>
      </c>
      <c r="AD1163" s="74">
        <v>9.0</v>
      </c>
    </row>
    <row r="1164" ht="12.75" customHeight="1">
      <c r="A1164" s="58" t="s">
        <v>747</v>
      </c>
      <c r="B1164" s="73">
        <f t="shared" si="1"/>
        <v>72</v>
      </c>
      <c r="C1164" s="74">
        <f t="shared" si="2"/>
        <v>108</v>
      </c>
      <c r="D1164" s="73">
        <f t="shared" si="3"/>
        <v>287</v>
      </c>
      <c r="E1164" s="74">
        <f t="shared" si="4"/>
        <v>29</v>
      </c>
      <c r="F1164" s="62">
        <f t="shared" si="5"/>
        <v>0.4</v>
      </c>
      <c r="G1164" s="63">
        <f t="shared" si="6"/>
        <v>0.9082278481</v>
      </c>
      <c r="H1164" s="64">
        <f t="shared" si="7"/>
        <v>0.7237903226</v>
      </c>
      <c r="I1164" s="65">
        <f t="shared" si="8"/>
        <v>0.2036290323</v>
      </c>
      <c r="J1164" s="55">
        <f t="shared" si="9"/>
        <v>1.755555556</v>
      </c>
      <c r="K1164" s="58"/>
      <c r="L1164" s="58"/>
      <c r="M1164" s="58"/>
      <c r="N1164" s="61">
        <f t="shared" si="10"/>
        <v>0.4</v>
      </c>
      <c r="O1164" s="61">
        <f t="shared" si="11"/>
        <v>0.7237903226</v>
      </c>
      <c r="P1164" s="61">
        <f t="shared" si="12"/>
        <v>0.2036290323</v>
      </c>
      <c r="Q1164" s="58"/>
      <c r="R1164" s="58"/>
      <c r="S1164" s="58"/>
      <c r="T1164" s="58"/>
      <c r="U1164" s="58"/>
      <c r="V1164" s="58"/>
      <c r="W1164" s="58"/>
      <c r="X1164" s="58"/>
      <c r="Y1164" s="58"/>
      <c r="Z1164" s="58"/>
      <c r="AA1164" s="73">
        <v>72.0</v>
      </c>
      <c r="AB1164" s="74">
        <v>29.0</v>
      </c>
      <c r="AC1164" s="73">
        <v>287.0</v>
      </c>
      <c r="AD1164" s="74">
        <v>108.0</v>
      </c>
    </row>
    <row r="1165" ht="12.75" customHeight="1">
      <c r="A1165" s="58" t="s">
        <v>548</v>
      </c>
      <c r="B1165" s="73">
        <f t="shared" si="1"/>
        <v>12</v>
      </c>
      <c r="C1165" s="74">
        <f t="shared" si="2"/>
        <v>38</v>
      </c>
      <c r="D1165" s="73">
        <f t="shared" si="3"/>
        <v>66</v>
      </c>
      <c r="E1165" s="74">
        <f t="shared" si="4"/>
        <v>8</v>
      </c>
      <c r="F1165" s="62">
        <f t="shared" si="5"/>
        <v>0.24</v>
      </c>
      <c r="G1165" s="63">
        <f t="shared" si="6"/>
        <v>0.8918918919</v>
      </c>
      <c r="H1165" s="64">
        <f t="shared" si="7"/>
        <v>0.6290322581</v>
      </c>
      <c r="I1165" s="65">
        <f t="shared" si="8"/>
        <v>0.1612903226</v>
      </c>
      <c r="J1165" s="55">
        <f t="shared" si="9"/>
        <v>1.48</v>
      </c>
      <c r="K1165" s="58"/>
      <c r="L1165" s="58"/>
      <c r="M1165" s="58"/>
      <c r="N1165" s="61">
        <f t="shared" si="10"/>
        <v>0.24</v>
      </c>
      <c r="O1165" s="61">
        <f t="shared" si="11"/>
        <v>0.6290322581</v>
      </c>
      <c r="P1165" s="61">
        <f t="shared" si="12"/>
        <v>0.1612903226</v>
      </c>
      <c r="Q1165" s="58"/>
      <c r="R1165" s="58"/>
      <c r="S1165" s="58"/>
      <c r="T1165" s="58"/>
      <c r="U1165" s="58"/>
      <c r="V1165" s="58"/>
      <c r="W1165" s="58"/>
      <c r="X1165" s="58"/>
      <c r="Y1165" s="58"/>
      <c r="Z1165" s="58"/>
      <c r="AA1165" s="73">
        <v>12.0</v>
      </c>
      <c r="AB1165" s="74">
        <v>8.0</v>
      </c>
      <c r="AC1165" s="73">
        <v>66.0</v>
      </c>
      <c r="AD1165" s="74">
        <v>38.0</v>
      </c>
    </row>
    <row r="1166" ht="12.75" customHeight="1">
      <c r="A1166" s="58" t="s">
        <v>1207</v>
      </c>
      <c r="B1166" s="73">
        <f t="shared" si="1"/>
        <v>1</v>
      </c>
      <c r="C1166" s="74">
        <f t="shared" si="2"/>
        <v>0</v>
      </c>
      <c r="D1166" s="73">
        <f t="shared" si="3"/>
        <v>5</v>
      </c>
      <c r="E1166" s="74">
        <f t="shared" si="4"/>
        <v>0</v>
      </c>
      <c r="F1166" s="62">
        <f t="shared" si="5"/>
        <v>1</v>
      </c>
      <c r="G1166" s="63">
        <f t="shared" si="6"/>
        <v>1</v>
      </c>
      <c r="H1166" s="64">
        <f t="shared" si="7"/>
        <v>1</v>
      </c>
      <c r="I1166" s="65">
        <f t="shared" si="8"/>
        <v>0.1666666667</v>
      </c>
      <c r="J1166" s="55">
        <f t="shared" si="9"/>
        <v>5</v>
      </c>
      <c r="K1166" s="58"/>
      <c r="L1166" s="58"/>
      <c r="M1166" s="58"/>
      <c r="N1166" s="61">
        <f t="shared" si="10"/>
        <v>1</v>
      </c>
      <c r="O1166" s="61">
        <f t="shared" si="11"/>
        <v>1</v>
      </c>
      <c r="P1166" s="61">
        <f t="shared" si="12"/>
        <v>0.1666666667</v>
      </c>
      <c r="Q1166" s="58"/>
      <c r="R1166" s="58"/>
      <c r="S1166" s="58"/>
      <c r="T1166" s="58"/>
      <c r="U1166" s="58"/>
      <c r="V1166" s="58"/>
      <c r="W1166" s="58"/>
      <c r="X1166" s="58"/>
      <c r="Y1166" s="58"/>
      <c r="Z1166" s="58"/>
      <c r="AA1166" s="73">
        <v>1.0</v>
      </c>
      <c r="AB1166" s="74">
        <v>0.0</v>
      </c>
      <c r="AC1166" s="73">
        <v>5.0</v>
      </c>
      <c r="AD1166" s="74">
        <v>0.0</v>
      </c>
    </row>
    <row r="1167" ht="12.75" customHeight="1">
      <c r="A1167" s="58" t="s">
        <v>1208</v>
      </c>
      <c r="B1167" s="73">
        <f t="shared" si="1"/>
        <v>0</v>
      </c>
      <c r="C1167" s="74">
        <f t="shared" si="2"/>
        <v>0</v>
      </c>
      <c r="D1167" s="73">
        <f t="shared" si="3"/>
        <v>0</v>
      </c>
      <c r="E1167" s="74">
        <f t="shared" si="4"/>
        <v>0</v>
      </c>
      <c r="F1167" s="62" t="str">
        <f t="shared" si="5"/>
        <v>#DIV/0!</v>
      </c>
      <c r="G1167" s="63" t="str">
        <f t="shared" si="6"/>
        <v>#DIV/0!</v>
      </c>
      <c r="H1167" s="64" t="str">
        <f t="shared" si="7"/>
        <v>#DIV/0!</v>
      </c>
      <c r="I1167" s="65" t="str">
        <f t="shared" si="8"/>
        <v>#DIV/0!</v>
      </c>
      <c r="J1167" s="55" t="str">
        <f t="shared" si="9"/>
        <v>#DIV/0!</v>
      </c>
      <c r="K1167" s="58"/>
      <c r="L1167" s="58"/>
      <c r="M1167" s="58"/>
      <c r="N1167" s="61" t="str">
        <f t="shared" si="10"/>
        <v>#DIV/0!</v>
      </c>
      <c r="O1167" s="61" t="str">
        <f t="shared" si="11"/>
        <v>#DIV/0!</v>
      </c>
      <c r="P1167" s="61" t="str">
        <f t="shared" si="12"/>
        <v>#DIV/0!</v>
      </c>
      <c r="Q1167" s="58"/>
      <c r="R1167" s="58"/>
      <c r="S1167" s="58"/>
      <c r="T1167" s="58"/>
      <c r="U1167" s="58"/>
      <c r="V1167" s="58"/>
      <c r="W1167" s="58"/>
      <c r="X1167" s="58"/>
      <c r="Y1167" s="58"/>
      <c r="Z1167" s="58"/>
      <c r="AA1167" s="73">
        <v>0.0</v>
      </c>
      <c r="AB1167" s="74">
        <v>0.0</v>
      </c>
      <c r="AC1167" s="73">
        <v>0.0</v>
      </c>
      <c r="AD1167" s="74">
        <v>0.0</v>
      </c>
    </row>
    <row r="1168" ht="12.75" customHeight="1">
      <c r="A1168" s="58" t="s">
        <v>1209</v>
      </c>
      <c r="B1168" s="73">
        <f t="shared" si="1"/>
        <v>0</v>
      </c>
      <c r="C1168" s="74">
        <f t="shared" si="2"/>
        <v>0</v>
      </c>
      <c r="D1168" s="73">
        <f t="shared" si="3"/>
        <v>0</v>
      </c>
      <c r="E1168" s="74">
        <f t="shared" si="4"/>
        <v>0</v>
      </c>
      <c r="F1168" s="62" t="str">
        <f t="shared" si="5"/>
        <v>#DIV/0!</v>
      </c>
      <c r="G1168" s="63" t="str">
        <f t="shared" si="6"/>
        <v>#DIV/0!</v>
      </c>
      <c r="H1168" s="64" t="str">
        <f t="shared" si="7"/>
        <v>#DIV/0!</v>
      </c>
      <c r="I1168" s="65" t="str">
        <f t="shared" si="8"/>
        <v>#DIV/0!</v>
      </c>
      <c r="J1168" s="55" t="str">
        <f t="shared" si="9"/>
        <v>#DIV/0!</v>
      </c>
      <c r="K1168" s="58"/>
      <c r="L1168" s="58"/>
      <c r="M1168" s="58"/>
      <c r="N1168" s="61" t="str">
        <f t="shared" si="10"/>
        <v>#DIV/0!</v>
      </c>
      <c r="O1168" s="61" t="str">
        <f t="shared" si="11"/>
        <v>#DIV/0!</v>
      </c>
      <c r="P1168" s="61" t="str">
        <f t="shared" si="12"/>
        <v>#DIV/0!</v>
      </c>
      <c r="Q1168" s="58"/>
      <c r="R1168" s="58"/>
      <c r="S1168" s="58"/>
      <c r="T1168" s="58"/>
      <c r="U1168" s="58"/>
      <c r="V1168" s="58"/>
      <c r="W1168" s="58"/>
      <c r="X1168" s="58"/>
      <c r="Y1168" s="58"/>
      <c r="Z1168" s="58"/>
      <c r="AA1168" s="73">
        <v>0.0</v>
      </c>
      <c r="AB1168" s="74">
        <v>0.0</v>
      </c>
      <c r="AC1168" s="73">
        <v>0.0</v>
      </c>
      <c r="AD1168" s="74">
        <v>0.0</v>
      </c>
    </row>
    <row r="1169" ht="12.75" customHeight="1">
      <c r="A1169" s="58" t="s">
        <v>410</v>
      </c>
      <c r="B1169" s="73">
        <f t="shared" si="1"/>
        <v>52</v>
      </c>
      <c r="C1169" s="74">
        <f t="shared" si="2"/>
        <v>233</v>
      </c>
      <c r="D1169" s="73">
        <f t="shared" si="3"/>
        <v>573</v>
      </c>
      <c r="E1169" s="74">
        <f t="shared" si="4"/>
        <v>54</v>
      </c>
      <c r="F1169" s="62">
        <f t="shared" si="5"/>
        <v>0.1824561404</v>
      </c>
      <c r="G1169" s="63">
        <f t="shared" si="6"/>
        <v>0.9138755981</v>
      </c>
      <c r="H1169" s="64">
        <f t="shared" si="7"/>
        <v>0.6853070175</v>
      </c>
      <c r="I1169" s="65">
        <f t="shared" si="8"/>
        <v>0.1162280702</v>
      </c>
      <c r="J1169" s="55">
        <f t="shared" si="9"/>
        <v>2.2</v>
      </c>
      <c r="K1169" s="58"/>
      <c r="L1169" s="58"/>
      <c r="M1169" s="58"/>
      <c r="N1169" s="61">
        <f t="shared" si="10"/>
        <v>0.1824561404</v>
      </c>
      <c r="O1169" s="61">
        <f t="shared" si="11"/>
        <v>0.6853070175</v>
      </c>
      <c r="P1169" s="61">
        <f t="shared" si="12"/>
        <v>0.1162280702</v>
      </c>
      <c r="Q1169" s="58"/>
      <c r="R1169" s="58"/>
      <c r="S1169" s="58"/>
      <c r="T1169" s="58"/>
      <c r="U1169" s="58"/>
      <c r="V1169" s="58"/>
      <c r="W1169" s="58"/>
      <c r="X1169" s="58"/>
      <c r="Y1169" s="58"/>
      <c r="Z1169" s="58"/>
      <c r="AA1169" s="73">
        <v>52.0</v>
      </c>
      <c r="AB1169" s="74">
        <v>54.0</v>
      </c>
      <c r="AC1169" s="73">
        <v>573.0</v>
      </c>
      <c r="AD1169" s="74">
        <v>233.0</v>
      </c>
    </row>
    <row r="1170" ht="12.75" customHeight="1">
      <c r="A1170" s="58" t="s">
        <v>290</v>
      </c>
      <c r="B1170" s="73">
        <f t="shared" si="1"/>
        <v>26</v>
      </c>
      <c r="C1170" s="74">
        <f t="shared" si="2"/>
        <v>242</v>
      </c>
      <c r="D1170" s="73">
        <f t="shared" si="3"/>
        <v>390</v>
      </c>
      <c r="E1170" s="74">
        <f t="shared" si="4"/>
        <v>36</v>
      </c>
      <c r="F1170" s="62">
        <f t="shared" si="5"/>
        <v>0.09701492537</v>
      </c>
      <c r="G1170" s="63">
        <f t="shared" si="6"/>
        <v>0.9154929577</v>
      </c>
      <c r="H1170" s="64">
        <f t="shared" si="7"/>
        <v>0.5994236311</v>
      </c>
      <c r="I1170" s="65">
        <f t="shared" si="8"/>
        <v>0.08933717579</v>
      </c>
      <c r="J1170" s="55">
        <f t="shared" si="9"/>
        <v>1.589552239</v>
      </c>
      <c r="K1170" s="58"/>
      <c r="L1170" s="58"/>
      <c r="M1170" s="58"/>
      <c r="N1170" s="61">
        <f t="shared" si="10"/>
        <v>0.09701492537</v>
      </c>
      <c r="O1170" s="61">
        <f t="shared" si="11"/>
        <v>0.5994236311</v>
      </c>
      <c r="P1170" s="61">
        <f t="shared" si="12"/>
        <v>0.08933717579</v>
      </c>
      <c r="Q1170" s="58"/>
      <c r="R1170" s="58"/>
      <c r="S1170" s="58"/>
      <c r="T1170" s="58"/>
      <c r="U1170" s="58"/>
      <c r="V1170" s="58"/>
      <c r="W1170" s="58"/>
      <c r="X1170" s="58"/>
      <c r="Y1170" s="58"/>
      <c r="Z1170" s="58"/>
      <c r="AA1170" s="73">
        <v>26.0</v>
      </c>
      <c r="AB1170" s="74">
        <v>36.0</v>
      </c>
      <c r="AC1170" s="73">
        <v>390.0</v>
      </c>
      <c r="AD1170" s="74">
        <v>242.0</v>
      </c>
    </row>
  </sheetData>
  <conditionalFormatting sqref="N1:N1170">
    <cfRule type="expression" dxfId="0" priority="1">
      <formula>'Dallas All Permutations of the '!$M$1=1</formula>
    </cfRule>
  </conditionalFormatting>
  <conditionalFormatting sqref="N1:N1170">
    <cfRule type="expression" dxfId="1" priority="2">
      <formula>'Dallas All Permutations of the '!$M$1=2</formula>
    </cfRule>
  </conditionalFormatting>
  <conditionalFormatting sqref="N1:N1170">
    <cfRule type="expression" dxfId="2" priority="3">
      <formula>'Dallas All Permutations of the '!$M$1=3</formula>
    </cfRule>
  </conditionalFormatting>
  <conditionalFormatting sqref="N1:N1170">
    <cfRule type="expression" dxfId="3" priority="4">
      <formula>'Dallas All Permutations of the '!$M$1=4</formula>
    </cfRule>
  </conditionalFormatting>
  <conditionalFormatting sqref="N1:N1170">
    <cfRule type="expression" dxfId="4" priority="5">
      <formula>'Dallas All Permutations of the '!$M$1=1</formula>
    </cfRule>
  </conditionalFormatting>
  <conditionalFormatting sqref="O1:O1170">
    <cfRule type="expression" dxfId="0" priority="6">
      <formula>'Dallas All Permutations of the '!$M$2=1</formula>
    </cfRule>
  </conditionalFormatting>
  <conditionalFormatting sqref="O1:O1170">
    <cfRule type="expression" dxfId="1" priority="7">
      <formula>'Dallas All Permutations of the '!$M$2=2</formula>
    </cfRule>
  </conditionalFormatting>
  <conditionalFormatting sqref="O1:O1170">
    <cfRule type="expression" dxfId="2" priority="8">
      <formula>'Dallas All Permutations of the '!$M$2=3</formula>
    </cfRule>
  </conditionalFormatting>
  <conditionalFormatting sqref="O1:O1170">
    <cfRule type="expression" dxfId="5" priority="9">
      <formula>'Dallas All Permutations of the '!$M$2=4</formula>
    </cfRule>
  </conditionalFormatting>
  <conditionalFormatting sqref="O1:O1170">
    <cfRule type="expression" dxfId="4" priority="10">
      <formula>'Dallas All Permutations of the '!$M$2=5</formula>
    </cfRule>
  </conditionalFormatting>
  <conditionalFormatting sqref="P1:P1170">
    <cfRule type="expression" dxfId="0" priority="11">
      <formula>'Dallas All Permutations of the '!$M$3=1</formula>
    </cfRule>
  </conditionalFormatting>
  <conditionalFormatting sqref="P1:P1170">
    <cfRule type="expression" dxfId="1" priority="12">
      <formula>'Dallas All Permutations of the '!$M$3=2</formula>
    </cfRule>
  </conditionalFormatting>
  <conditionalFormatting sqref="P1:P1170">
    <cfRule type="expression" dxfId="2" priority="13">
      <formula>'Dallas All Permutations of the '!$M$3=3</formula>
    </cfRule>
  </conditionalFormatting>
  <conditionalFormatting sqref="P1:P1170">
    <cfRule type="expression" dxfId="3" priority="14">
      <formula>'Dallas All Permutations of the '!$M$3=4</formula>
    </cfRule>
  </conditionalFormatting>
  <conditionalFormatting sqref="P1:P1170">
    <cfRule type="expression" dxfId="4" priority="15">
      <formula>'Dallas All Permutations of the '!$M$3=5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